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 sheetId="1" state="visible" r:id="rId2"/>
    <sheet name="Social grade" sheetId="2" state="visible" r:id="rId3"/>
    <sheet name="EP 2014" sheetId="3" state="visible" r:id="rId4"/>
    <sheet name="Age" sheetId="4" state="visible" r:id="rId5"/>
    <sheet name="Highest qualification" sheetId="5" state="visible" r:id="rId6"/>
    <sheet name="Child poverty" sheetId="6" state="visible" r:id="rId7"/>
    <sheet name="Immigration" sheetId="7" state="visible" r:id="rId8"/>
    <sheet name="Tax credits" sheetId="8" state="visible" r:id="rId9"/>
    <sheet name="Median pay" sheetId="9" state="visible" r:id="rId10"/>
    <sheet name="JSA" sheetId="10" state="visible" r:id="rId11"/>
    <sheet name="Deprivation" sheetId="11" state="visible" r:id="rId12"/>
  </sheets>
  <externalReferences>
    <externalReference r:id="rId13"/>
    <externalReference r:id="rId14"/>
  </externalReferences>
  <definedNames>
    <definedName function="false" hidden="true" localSheetId="2" name="_xlnm._FilterDatabase" vbProcedure="false">'EP 2014'!$B$1:$B$400</definedName>
    <definedName function="false" hidden="true" localSheetId="0" name="_xlnm._FilterDatabase" vbProcedure="false">Results!$C$1:$C$401</definedName>
    <definedName function="false" hidden="false" localSheetId="4" name="_xlnm._FilterDatabase" vbProcedure="false">'Highest qualification'!$A$13:$A$419</definedName>
    <definedName function="false" hidden="false" localSheetId="8" name="_xlnm._FilterDatabase" vbProcedure="false">'Median pay'!$B$4:$B$399</definedName>
    <definedName function="false" hidden="false" localSheetId="9" name="_xlnm._FilterDatabase" vbProcedure="false">JSA!$B$3:$B$397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<sst xmlns="http://schemas.openxmlformats.org/spreadsheetml/2006/main" count="10345" uniqueCount="2594">
  <si>
    <t xml:space="preserve">id</t>
  </si>
  <si>
    <t xml:space="preserve">Region_Code</t>
  </si>
  <si>
    <t xml:space="preserve">Region</t>
  </si>
  <si>
    <t xml:space="preserve">Area_Code</t>
  </si>
  <si>
    <t xml:space="preserve">Area</t>
  </si>
  <si>
    <t xml:space="preserve">Electorate</t>
  </si>
  <si>
    <t xml:space="preserve">ExpectedBallots</t>
  </si>
  <si>
    <t xml:space="preserve">VerifiedBallotPapers</t>
  </si>
  <si>
    <t xml:space="preserve">Pct_Turnout</t>
  </si>
  <si>
    <t xml:space="preserve">Votes_Cast</t>
  </si>
  <si>
    <t xml:space="preserve">Valid_Votes</t>
  </si>
  <si>
    <t xml:space="preserve">Remain</t>
  </si>
  <si>
    <t xml:space="preserve">Leave</t>
  </si>
  <si>
    <t xml:space="preserve">Rejected_Ballots</t>
  </si>
  <si>
    <t xml:space="preserve">No_official_mark</t>
  </si>
  <si>
    <t xml:space="preserve">Voting_for_both_answers</t>
  </si>
  <si>
    <t xml:space="preserve">Writing_or_mark</t>
  </si>
  <si>
    <t xml:space="preserve">Unmarked_or_void</t>
  </si>
  <si>
    <t xml:space="preserve">Pct_Remain</t>
  </si>
  <si>
    <t xml:space="preserve">Pct_Leave</t>
  </si>
  <si>
    <t xml:space="preserve">Pct_Rejected</t>
  </si>
  <si>
    <t xml:space="preserve">E12000006</t>
  </si>
  <si>
    <t xml:space="preserve">East</t>
  </si>
  <si>
    <t xml:space="preserve">E06000031</t>
  </si>
  <si>
    <t xml:space="preserve">Peterborough</t>
  </si>
  <si>
    <t xml:space="preserve">E06000032</t>
  </si>
  <si>
    <t xml:space="preserve">Luton</t>
  </si>
  <si>
    <t xml:space="preserve">E06000033</t>
  </si>
  <si>
    <t xml:space="preserve">Southend-on-Sea</t>
  </si>
  <si>
    <t xml:space="preserve">E06000034</t>
  </si>
  <si>
    <t xml:space="preserve">Thurrock</t>
  </si>
  <si>
    <t xml:space="preserve">E06000055</t>
  </si>
  <si>
    <t xml:space="preserve">Bedford</t>
  </si>
  <si>
    <t xml:space="preserve">E06000056</t>
  </si>
  <si>
    <t xml:space="preserve">Central Bedfordshire</t>
  </si>
  <si>
    <t xml:space="preserve">E07000008</t>
  </si>
  <si>
    <t xml:space="preserve">Cambridge</t>
  </si>
  <si>
    <t xml:space="preserve">E07000009</t>
  </si>
  <si>
    <t xml:space="preserve">East Cambridgeshire</t>
  </si>
  <si>
    <t xml:space="preserve">E07000010</t>
  </si>
  <si>
    <t xml:space="preserve">Fenland</t>
  </si>
  <si>
    <t xml:space="preserve">E07000011</t>
  </si>
  <si>
    <t xml:space="preserve">Huntingdonshire</t>
  </si>
  <si>
    <t xml:space="preserve">E07000012</t>
  </si>
  <si>
    <t xml:space="preserve">South Cambridgeshire</t>
  </si>
  <si>
    <t xml:space="preserve">E07000066</t>
  </si>
  <si>
    <t xml:space="preserve">Basildon</t>
  </si>
  <si>
    <t xml:space="preserve">E07000067</t>
  </si>
  <si>
    <t xml:space="preserve">Braintree</t>
  </si>
  <si>
    <t xml:space="preserve">E07000068</t>
  </si>
  <si>
    <t xml:space="preserve">Brentwood</t>
  </si>
  <si>
    <t xml:space="preserve">E07000069</t>
  </si>
  <si>
    <t xml:space="preserve">Castle Point</t>
  </si>
  <si>
    <t xml:space="preserve">E07000070</t>
  </si>
  <si>
    <t xml:space="preserve">Chelmsford</t>
  </si>
  <si>
    <t xml:space="preserve">E07000071</t>
  </si>
  <si>
    <t xml:space="preserve">Colchester</t>
  </si>
  <si>
    <t xml:space="preserve">E07000072</t>
  </si>
  <si>
    <t xml:space="preserve">Epping Forest</t>
  </si>
  <si>
    <t xml:space="preserve">E07000073</t>
  </si>
  <si>
    <t xml:space="preserve">Harlow</t>
  </si>
  <si>
    <t xml:space="preserve">E07000074</t>
  </si>
  <si>
    <t xml:space="preserve">Maldon</t>
  </si>
  <si>
    <t xml:space="preserve">E07000075</t>
  </si>
  <si>
    <t xml:space="preserve">Rochford</t>
  </si>
  <si>
    <t xml:space="preserve">E07000076</t>
  </si>
  <si>
    <t xml:space="preserve">Tendring</t>
  </si>
  <si>
    <t xml:space="preserve">E07000077</t>
  </si>
  <si>
    <t xml:space="preserve">Uttlesford</t>
  </si>
  <si>
    <t xml:space="preserve">E07000095</t>
  </si>
  <si>
    <t xml:space="preserve">Broxbourne</t>
  </si>
  <si>
    <t xml:space="preserve">E07000096</t>
  </si>
  <si>
    <t xml:space="preserve">Dacorum</t>
  </si>
  <si>
    <t xml:space="preserve">E07000098</t>
  </si>
  <si>
    <t xml:space="preserve">Hertsmere</t>
  </si>
  <si>
    <t xml:space="preserve">E07000099</t>
  </si>
  <si>
    <t xml:space="preserve">North Hertfordshire</t>
  </si>
  <si>
    <t xml:space="preserve">E07000102</t>
  </si>
  <si>
    <t xml:space="preserve">Three Rivers</t>
  </si>
  <si>
    <t xml:space="preserve">E07000103</t>
  </si>
  <si>
    <t xml:space="preserve">Watford</t>
  </si>
  <si>
    <t xml:space="preserve">E07000143</t>
  </si>
  <si>
    <t xml:space="preserve">Breckland</t>
  </si>
  <si>
    <t xml:space="preserve">E07000144</t>
  </si>
  <si>
    <t xml:space="preserve">Broadland</t>
  </si>
  <si>
    <t xml:space="preserve">E07000145</t>
  </si>
  <si>
    <t xml:space="preserve">Great Yarmouth</t>
  </si>
  <si>
    <t xml:space="preserve">E07000146</t>
  </si>
  <si>
    <t xml:space="preserve">King's Lynn and West Norfolk</t>
  </si>
  <si>
    <t xml:space="preserve">E07000147</t>
  </si>
  <si>
    <t xml:space="preserve">North Norfolk</t>
  </si>
  <si>
    <t xml:space="preserve">E07000148</t>
  </si>
  <si>
    <t xml:space="preserve">Norwich</t>
  </si>
  <si>
    <t xml:space="preserve">E07000149</t>
  </si>
  <si>
    <t xml:space="preserve">South Norfolk</t>
  </si>
  <si>
    <t xml:space="preserve">E07000200</t>
  </si>
  <si>
    <t xml:space="preserve">Babergh</t>
  </si>
  <si>
    <t xml:space="preserve">E07000201</t>
  </si>
  <si>
    <t xml:space="preserve">Forest Heath</t>
  </si>
  <si>
    <t xml:space="preserve">E07000202</t>
  </si>
  <si>
    <t xml:space="preserve">Ipswich</t>
  </si>
  <si>
    <t xml:space="preserve">E07000203</t>
  </si>
  <si>
    <t xml:space="preserve">Mid Suffolk</t>
  </si>
  <si>
    <t xml:space="preserve">E07000204</t>
  </si>
  <si>
    <t xml:space="preserve">St Edmundsbury</t>
  </si>
  <si>
    <t xml:space="preserve">E07000205</t>
  </si>
  <si>
    <t xml:space="preserve">Suffolk Coastal</t>
  </si>
  <si>
    <t xml:space="preserve">E07000206</t>
  </si>
  <si>
    <t xml:space="preserve">Waveney</t>
  </si>
  <si>
    <t xml:space="preserve">E07000240</t>
  </si>
  <si>
    <t xml:space="preserve">St Albans</t>
  </si>
  <si>
    <t xml:space="preserve">E07000241</t>
  </si>
  <si>
    <t xml:space="preserve">Welwyn Hatfield</t>
  </si>
  <si>
    <t xml:space="preserve">E07000242</t>
  </si>
  <si>
    <t xml:space="preserve">East Hertfordshire</t>
  </si>
  <si>
    <t xml:space="preserve">E07000243</t>
  </si>
  <si>
    <t xml:space="preserve">Stevenage</t>
  </si>
  <si>
    <t xml:space="preserve">E12000004</t>
  </si>
  <si>
    <t xml:space="preserve">East Midlands</t>
  </si>
  <si>
    <t xml:space="preserve">E06000015</t>
  </si>
  <si>
    <t xml:space="preserve">Derby</t>
  </si>
  <si>
    <t xml:space="preserve">E06000016</t>
  </si>
  <si>
    <t xml:space="preserve">Leicester</t>
  </si>
  <si>
    <t xml:space="preserve">E06000017</t>
  </si>
  <si>
    <t xml:space="preserve">Rutland</t>
  </si>
  <si>
    <t xml:space="preserve">E06000018</t>
  </si>
  <si>
    <t xml:space="preserve">Nottingham</t>
  </si>
  <si>
    <t xml:space="preserve">E07000032</t>
  </si>
  <si>
    <t xml:space="preserve">Amber Valley</t>
  </si>
  <si>
    <t xml:space="preserve">E07000033</t>
  </si>
  <si>
    <t xml:space="preserve">Bolsover</t>
  </si>
  <si>
    <t xml:space="preserve">E07000034</t>
  </si>
  <si>
    <t xml:space="preserve">Chesterfield</t>
  </si>
  <si>
    <t xml:space="preserve">E07000035</t>
  </si>
  <si>
    <t xml:space="preserve">Derbyshire Dales</t>
  </si>
  <si>
    <t xml:space="preserve">E07000036</t>
  </si>
  <si>
    <t xml:space="preserve">Erewash</t>
  </si>
  <si>
    <t xml:space="preserve">E07000037</t>
  </si>
  <si>
    <t xml:space="preserve">High Peak</t>
  </si>
  <si>
    <t xml:space="preserve">E07000038</t>
  </si>
  <si>
    <t xml:space="preserve">North East Derbyshire</t>
  </si>
  <si>
    <t xml:space="preserve">E07000039</t>
  </si>
  <si>
    <t xml:space="preserve">South Derbyshire</t>
  </si>
  <si>
    <t xml:space="preserve">E07000129</t>
  </si>
  <si>
    <t xml:space="preserve">Blaby</t>
  </si>
  <si>
    <t xml:space="preserve">E07000130</t>
  </si>
  <si>
    <t xml:space="preserve">Charnwood</t>
  </si>
  <si>
    <t xml:space="preserve">E07000131</t>
  </si>
  <si>
    <t xml:space="preserve">Harborough</t>
  </si>
  <si>
    <t xml:space="preserve">E07000132</t>
  </si>
  <si>
    <t xml:space="preserve">Hinckley and Bosworth</t>
  </si>
  <si>
    <t xml:space="preserve">E07000133</t>
  </si>
  <si>
    <t xml:space="preserve">Melton</t>
  </si>
  <si>
    <t xml:space="preserve">E07000134</t>
  </si>
  <si>
    <t xml:space="preserve">North West Leicestershire</t>
  </si>
  <si>
    <t xml:space="preserve">E07000135</t>
  </si>
  <si>
    <t xml:space="preserve">Oadby and Wigston</t>
  </si>
  <si>
    <t xml:space="preserve">E07000136</t>
  </si>
  <si>
    <t xml:space="preserve">Boston</t>
  </si>
  <si>
    <t xml:space="preserve">E07000137</t>
  </si>
  <si>
    <t xml:space="preserve">East Lindsey</t>
  </si>
  <si>
    <t xml:space="preserve">E07000138</t>
  </si>
  <si>
    <t xml:space="preserve">Lincoln</t>
  </si>
  <si>
    <t xml:space="preserve">E07000139</t>
  </si>
  <si>
    <t xml:space="preserve">North Kesteven</t>
  </si>
  <si>
    <t xml:space="preserve">E07000140</t>
  </si>
  <si>
    <t xml:space="preserve">South Holland</t>
  </si>
  <si>
    <t xml:space="preserve">E07000141</t>
  </si>
  <si>
    <t xml:space="preserve">South Kesteven</t>
  </si>
  <si>
    <t xml:space="preserve">E07000142</t>
  </si>
  <si>
    <t xml:space="preserve">West Lindsey</t>
  </si>
  <si>
    <t xml:space="preserve">E07000150</t>
  </si>
  <si>
    <t xml:space="preserve">Corby</t>
  </si>
  <si>
    <t xml:space="preserve">E07000151</t>
  </si>
  <si>
    <t xml:space="preserve">Daventry</t>
  </si>
  <si>
    <t xml:space="preserve">E07000152</t>
  </si>
  <si>
    <t xml:space="preserve">East Northamptonshire</t>
  </si>
  <si>
    <t xml:space="preserve">E07000153</t>
  </si>
  <si>
    <t xml:space="preserve">Kettering</t>
  </si>
  <si>
    <t xml:space="preserve">E07000154</t>
  </si>
  <si>
    <t xml:space="preserve">Northampton</t>
  </si>
  <si>
    <t xml:space="preserve">E07000155</t>
  </si>
  <si>
    <t xml:space="preserve">South Northamptonshire</t>
  </si>
  <si>
    <t xml:space="preserve">E07000156</t>
  </si>
  <si>
    <t xml:space="preserve">Wellingborough</t>
  </si>
  <si>
    <t xml:space="preserve">E07000170</t>
  </si>
  <si>
    <t xml:space="preserve">Ashfield</t>
  </si>
  <si>
    <t xml:space="preserve">E07000171</t>
  </si>
  <si>
    <t xml:space="preserve">Bassetlaw</t>
  </si>
  <si>
    <t xml:space="preserve">E07000172</t>
  </si>
  <si>
    <t xml:space="preserve">Broxtowe</t>
  </si>
  <si>
    <t xml:space="preserve">E07000173</t>
  </si>
  <si>
    <t xml:space="preserve">Gedling</t>
  </si>
  <si>
    <t xml:space="preserve">E07000174</t>
  </si>
  <si>
    <t xml:space="preserve">Mansfield</t>
  </si>
  <si>
    <t xml:space="preserve">E07000175</t>
  </si>
  <si>
    <t xml:space="preserve">Newark and Sherwood</t>
  </si>
  <si>
    <t xml:space="preserve">E07000176</t>
  </si>
  <si>
    <t xml:space="preserve">Rushcliffe</t>
  </si>
  <si>
    <t xml:space="preserve">E12000007</t>
  </si>
  <si>
    <t xml:space="preserve">London</t>
  </si>
  <si>
    <t xml:space="preserve">E09000001</t>
  </si>
  <si>
    <t xml:space="preserve">City of London</t>
  </si>
  <si>
    <t xml:space="preserve">E09000002</t>
  </si>
  <si>
    <t xml:space="preserve">Barking and Dagenham</t>
  </si>
  <si>
    <t xml:space="preserve">E09000003</t>
  </si>
  <si>
    <t xml:space="preserve">Barnet</t>
  </si>
  <si>
    <t xml:space="preserve">E09000004</t>
  </si>
  <si>
    <t xml:space="preserve">Bexley</t>
  </si>
  <si>
    <t xml:space="preserve">E09000005</t>
  </si>
  <si>
    <t xml:space="preserve">Brent</t>
  </si>
  <si>
    <t xml:space="preserve">E09000006</t>
  </si>
  <si>
    <t xml:space="preserve">Bromley</t>
  </si>
  <si>
    <t xml:space="preserve">E09000007</t>
  </si>
  <si>
    <t xml:space="preserve">Camden</t>
  </si>
  <si>
    <t xml:space="preserve">E09000008</t>
  </si>
  <si>
    <t xml:space="preserve">Croydon</t>
  </si>
  <si>
    <t xml:space="preserve">E09000009</t>
  </si>
  <si>
    <t xml:space="preserve">Ealing</t>
  </si>
  <si>
    <t xml:space="preserve">E09000010</t>
  </si>
  <si>
    <t xml:space="preserve">Enfield</t>
  </si>
  <si>
    <t xml:space="preserve">E09000011</t>
  </si>
  <si>
    <t xml:space="preserve">Greenwich</t>
  </si>
  <si>
    <t xml:space="preserve">E09000012</t>
  </si>
  <si>
    <t xml:space="preserve">Hackney</t>
  </si>
  <si>
    <t xml:space="preserve">E09000013</t>
  </si>
  <si>
    <t xml:space="preserve">Hammersmith and Fulham</t>
  </si>
  <si>
    <t xml:space="preserve">E09000014</t>
  </si>
  <si>
    <t xml:space="preserve">Haringey</t>
  </si>
  <si>
    <t xml:space="preserve">E09000015</t>
  </si>
  <si>
    <t xml:space="preserve">Harrow</t>
  </si>
  <si>
    <t xml:space="preserve">E09000016</t>
  </si>
  <si>
    <t xml:space="preserve">Havering</t>
  </si>
  <si>
    <t xml:space="preserve">E09000017</t>
  </si>
  <si>
    <t xml:space="preserve">Hillingdon</t>
  </si>
  <si>
    <t xml:space="preserve">E09000018</t>
  </si>
  <si>
    <t xml:space="preserve">Hounslow</t>
  </si>
  <si>
    <t xml:space="preserve">E09000019</t>
  </si>
  <si>
    <t xml:space="preserve">Islington</t>
  </si>
  <si>
    <t xml:space="preserve">E09000020</t>
  </si>
  <si>
    <t xml:space="preserve">Kensington and Chelsea</t>
  </si>
  <si>
    <t xml:space="preserve">E09000021</t>
  </si>
  <si>
    <t xml:space="preserve">Kingston upon Thames</t>
  </si>
  <si>
    <t xml:space="preserve">E09000022</t>
  </si>
  <si>
    <t xml:space="preserve">Lambeth</t>
  </si>
  <si>
    <t xml:space="preserve">E09000023</t>
  </si>
  <si>
    <t xml:space="preserve">Lewisham</t>
  </si>
  <si>
    <t xml:space="preserve">E09000024</t>
  </si>
  <si>
    <t xml:space="preserve">Merton</t>
  </si>
  <si>
    <t xml:space="preserve">E09000025</t>
  </si>
  <si>
    <t xml:space="preserve">Newham</t>
  </si>
  <si>
    <t xml:space="preserve">E09000026</t>
  </si>
  <si>
    <t xml:space="preserve">Redbridge</t>
  </si>
  <si>
    <t xml:space="preserve">E09000027</t>
  </si>
  <si>
    <t xml:space="preserve">Richmond upon Thames</t>
  </si>
  <si>
    <t xml:space="preserve">E09000028</t>
  </si>
  <si>
    <t xml:space="preserve">Southwark</t>
  </si>
  <si>
    <t xml:space="preserve">E09000029</t>
  </si>
  <si>
    <t xml:space="preserve">Sutton</t>
  </si>
  <si>
    <t xml:space="preserve">E09000030</t>
  </si>
  <si>
    <t xml:space="preserve">Tower Hamlets</t>
  </si>
  <si>
    <t xml:space="preserve">E09000031</t>
  </si>
  <si>
    <t xml:space="preserve">Waltham Forest</t>
  </si>
  <si>
    <t xml:space="preserve">E09000032</t>
  </si>
  <si>
    <t xml:space="preserve">Wandsworth</t>
  </si>
  <si>
    <t xml:space="preserve">E09000033</t>
  </si>
  <si>
    <t xml:space="preserve">Westminster</t>
  </si>
  <si>
    <t xml:space="preserve">E12000001</t>
  </si>
  <si>
    <t xml:space="preserve">North East</t>
  </si>
  <si>
    <t xml:space="preserve">E06000001</t>
  </si>
  <si>
    <t xml:space="preserve">Hartlepool</t>
  </si>
  <si>
    <t xml:space="preserve">E06000002</t>
  </si>
  <si>
    <t xml:space="preserve">Middlesbrough</t>
  </si>
  <si>
    <t xml:space="preserve">E06000003</t>
  </si>
  <si>
    <t xml:space="preserve">Redcar and Cleveland</t>
  </si>
  <si>
    <t xml:space="preserve">E06000004</t>
  </si>
  <si>
    <t xml:space="preserve">Stockton-on-Tees</t>
  </si>
  <si>
    <t xml:space="preserve">E06000005</t>
  </si>
  <si>
    <t xml:space="preserve">Darlington</t>
  </si>
  <si>
    <t xml:space="preserve">E06000047</t>
  </si>
  <si>
    <t xml:space="preserve">County Durham</t>
  </si>
  <si>
    <t xml:space="preserve">E06000057</t>
  </si>
  <si>
    <t xml:space="preserve">Northumberland</t>
  </si>
  <si>
    <t xml:space="preserve">E08000021</t>
  </si>
  <si>
    <t xml:space="preserve">Newcastle upon Tyne</t>
  </si>
  <si>
    <t xml:space="preserve">E08000022</t>
  </si>
  <si>
    <t xml:space="preserve">North Tyneside</t>
  </si>
  <si>
    <t xml:space="preserve">E08000023</t>
  </si>
  <si>
    <t xml:space="preserve">South Tyneside</t>
  </si>
  <si>
    <t xml:space="preserve">E08000024</t>
  </si>
  <si>
    <t xml:space="preserve">Sunderland</t>
  </si>
  <si>
    <t xml:space="preserve">E08000037</t>
  </si>
  <si>
    <t xml:space="preserve">Gateshead</t>
  </si>
  <si>
    <t xml:space="preserve">E12000002</t>
  </si>
  <si>
    <t xml:space="preserve">North West</t>
  </si>
  <si>
    <t xml:space="preserve">E06000006</t>
  </si>
  <si>
    <t xml:space="preserve">Halton</t>
  </si>
  <si>
    <t xml:space="preserve">E06000007</t>
  </si>
  <si>
    <t xml:space="preserve">Warrington</t>
  </si>
  <si>
    <t xml:space="preserve">E06000008</t>
  </si>
  <si>
    <t xml:space="preserve">Blackburn with Darwen</t>
  </si>
  <si>
    <t xml:space="preserve">E06000009</t>
  </si>
  <si>
    <t xml:space="preserve">Blackpool</t>
  </si>
  <si>
    <t xml:space="preserve">E06000049</t>
  </si>
  <si>
    <t xml:space="preserve">Cheshire East</t>
  </si>
  <si>
    <t xml:space="preserve">E06000050</t>
  </si>
  <si>
    <t xml:space="preserve">Cheshire West and Chester</t>
  </si>
  <si>
    <t xml:space="preserve">E07000026</t>
  </si>
  <si>
    <t xml:space="preserve">Allerdale</t>
  </si>
  <si>
    <t xml:space="preserve">E07000027</t>
  </si>
  <si>
    <t xml:space="preserve">Barrow-in-Furness</t>
  </si>
  <si>
    <t xml:space="preserve">E07000028</t>
  </si>
  <si>
    <t xml:space="preserve">Carlisle</t>
  </si>
  <si>
    <t xml:space="preserve">E07000029</t>
  </si>
  <si>
    <t xml:space="preserve">Copeland</t>
  </si>
  <si>
    <t xml:space="preserve">E07000030</t>
  </si>
  <si>
    <t xml:space="preserve">Eden</t>
  </si>
  <si>
    <t xml:space="preserve">E07000031</t>
  </si>
  <si>
    <t xml:space="preserve">South Lakeland</t>
  </si>
  <si>
    <t xml:space="preserve">E07000117</t>
  </si>
  <si>
    <t xml:space="preserve">Burnley</t>
  </si>
  <si>
    <t xml:space="preserve">E07000118</t>
  </si>
  <si>
    <t xml:space="preserve">Chorley</t>
  </si>
  <si>
    <t xml:space="preserve">E07000119</t>
  </si>
  <si>
    <t xml:space="preserve">Fylde</t>
  </si>
  <si>
    <t xml:space="preserve">E07000120</t>
  </si>
  <si>
    <t xml:space="preserve">Hyndburn</t>
  </si>
  <si>
    <t xml:space="preserve">E07000121</t>
  </si>
  <si>
    <t xml:space="preserve">Lancaster</t>
  </si>
  <si>
    <t xml:space="preserve">E07000122</t>
  </si>
  <si>
    <t xml:space="preserve">Pendle</t>
  </si>
  <si>
    <t xml:space="preserve">E07000123</t>
  </si>
  <si>
    <t xml:space="preserve">Preston</t>
  </si>
  <si>
    <t xml:space="preserve">E07000124</t>
  </si>
  <si>
    <t xml:space="preserve">Ribble Valley</t>
  </si>
  <si>
    <t xml:space="preserve">E07000125</t>
  </si>
  <si>
    <t xml:space="preserve">Rossendale</t>
  </si>
  <si>
    <t xml:space="preserve">E07000126</t>
  </si>
  <si>
    <t xml:space="preserve">South Ribble</t>
  </si>
  <si>
    <t xml:space="preserve">E07000127</t>
  </si>
  <si>
    <t xml:space="preserve">West Lancashire</t>
  </si>
  <si>
    <t xml:space="preserve">E07000128</t>
  </si>
  <si>
    <t xml:space="preserve">Wyre</t>
  </si>
  <si>
    <t xml:space="preserve">E08000001</t>
  </si>
  <si>
    <t xml:space="preserve">Bolton</t>
  </si>
  <si>
    <t xml:space="preserve">E08000002</t>
  </si>
  <si>
    <t xml:space="preserve">Bury</t>
  </si>
  <si>
    <t xml:space="preserve">E08000003</t>
  </si>
  <si>
    <t xml:space="preserve">Manchester</t>
  </si>
  <si>
    <t xml:space="preserve">E08000004</t>
  </si>
  <si>
    <t xml:space="preserve">Oldham</t>
  </si>
  <si>
    <t xml:space="preserve">E08000005</t>
  </si>
  <si>
    <t xml:space="preserve">Rochdale</t>
  </si>
  <si>
    <t xml:space="preserve">E08000006</t>
  </si>
  <si>
    <t xml:space="preserve">Salford</t>
  </si>
  <si>
    <t xml:space="preserve">E08000007</t>
  </si>
  <si>
    <t xml:space="preserve">Stockport</t>
  </si>
  <si>
    <t xml:space="preserve">E08000008</t>
  </si>
  <si>
    <t xml:space="preserve">Tameside</t>
  </si>
  <si>
    <t xml:space="preserve">E08000009</t>
  </si>
  <si>
    <t xml:space="preserve">Trafford</t>
  </si>
  <si>
    <t xml:space="preserve">E08000010</t>
  </si>
  <si>
    <t xml:space="preserve">Wigan</t>
  </si>
  <si>
    <t xml:space="preserve">E08000011</t>
  </si>
  <si>
    <t xml:space="preserve">Knowsley</t>
  </si>
  <si>
    <t xml:space="preserve">E08000012</t>
  </si>
  <si>
    <t xml:space="preserve">Liverpool</t>
  </si>
  <si>
    <t xml:space="preserve">E08000013</t>
  </si>
  <si>
    <t xml:space="preserve">St. Helens</t>
  </si>
  <si>
    <t xml:space="preserve">E08000014</t>
  </si>
  <si>
    <t xml:space="preserve">Sefton</t>
  </si>
  <si>
    <t xml:space="preserve">E08000015</t>
  </si>
  <si>
    <t xml:space="preserve">Wirral</t>
  </si>
  <si>
    <t xml:space="preserve">N92000002</t>
  </si>
  <si>
    <t xml:space="preserve">Northern Ireland</t>
  </si>
  <si>
    <t xml:space="preserve">Belfast East</t>
  </si>
  <si>
    <t xml:space="preserve">Belfast North</t>
  </si>
  <si>
    <t xml:space="preserve">Belfast South</t>
  </si>
  <si>
    <t xml:space="preserve">Belfast West</t>
  </si>
  <si>
    <t xml:space="preserve">East Antrim</t>
  </si>
  <si>
    <t xml:space="preserve">East Londonderry</t>
  </si>
  <si>
    <t xml:space="preserve">Fermanagh &amp; South Tyrone</t>
  </si>
  <si>
    <t xml:space="preserve">Foyle</t>
  </si>
  <si>
    <t xml:space="preserve">Lagan Valley</t>
  </si>
  <si>
    <t xml:space="preserve">Mid Ulster</t>
  </si>
  <si>
    <t xml:space="preserve">Newry &amp; Armagh</t>
  </si>
  <si>
    <t xml:space="preserve">North Antrim</t>
  </si>
  <si>
    <t xml:space="preserve">North Down</t>
  </si>
  <si>
    <t xml:space="preserve">South Antrim</t>
  </si>
  <si>
    <t xml:space="preserve">South Down</t>
  </si>
  <si>
    <t xml:space="preserve">Strangford</t>
  </si>
  <si>
    <t xml:space="preserve">Upper Bann</t>
  </si>
  <si>
    <t xml:space="preserve">West Tyrone</t>
  </si>
  <si>
    <t xml:space="preserve">S92000003</t>
  </si>
  <si>
    <t xml:space="preserve">Scotland</t>
  </si>
  <si>
    <t xml:space="preserve">S12000005</t>
  </si>
  <si>
    <t xml:space="preserve">Clackmannanshire</t>
  </si>
  <si>
    <t xml:space="preserve">S12000006</t>
  </si>
  <si>
    <t xml:space="preserve">Dumfries and Galloway</t>
  </si>
  <si>
    <t xml:space="preserve">S12000008</t>
  </si>
  <si>
    <t xml:space="preserve">East Ayrshire</t>
  </si>
  <si>
    <t xml:space="preserve">S12000010</t>
  </si>
  <si>
    <t xml:space="preserve">East Lothian</t>
  </si>
  <si>
    <t xml:space="preserve">S12000011</t>
  </si>
  <si>
    <t xml:space="preserve">East Renfrewshire</t>
  </si>
  <si>
    <t xml:space="preserve">S12000013</t>
  </si>
  <si>
    <t xml:space="preserve">Eilean Siar</t>
  </si>
  <si>
    <t xml:space="preserve">S12000014</t>
  </si>
  <si>
    <t xml:space="preserve">Falkirk</t>
  </si>
  <si>
    <t xml:space="preserve">S12000015</t>
  </si>
  <si>
    <t xml:space="preserve">Fife</t>
  </si>
  <si>
    <t xml:space="preserve">S12000017</t>
  </si>
  <si>
    <t xml:space="preserve">Highland</t>
  </si>
  <si>
    <t xml:space="preserve">S12000018</t>
  </si>
  <si>
    <t xml:space="preserve">Inverclyde</t>
  </si>
  <si>
    <t xml:space="preserve">S12000019</t>
  </si>
  <si>
    <t xml:space="preserve">Midlothian</t>
  </si>
  <si>
    <t xml:space="preserve">S12000020</t>
  </si>
  <si>
    <t xml:space="preserve">Moray</t>
  </si>
  <si>
    <t xml:space="preserve">S12000021</t>
  </si>
  <si>
    <t xml:space="preserve">North Ayrshire</t>
  </si>
  <si>
    <t xml:space="preserve">S12000023</t>
  </si>
  <si>
    <t xml:space="preserve">Orkney Islands</t>
  </si>
  <si>
    <t xml:space="preserve">S12000024</t>
  </si>
  <si>
    <t xml:space="preserve">Perth and Kinross</t>
  </si>
  <si>
    <t xml:space="preserve">S12000026</t>
  </si>
  <si>
    <t xml:space="preserve">Scottish Borders</t>
  </si>
  <si>
    <t xml:space="preserve">S12000027</t>
  </si>
  <si>
    <t xml:space="preserve">Shetland Islands</t>
  </si>
  <si>
    <t xml:space="preserve">S12000028</t>
  </si>
  <si>
    <t xml:space="preserve">South Ayrshire</t>
  </si>
  <si>
    <t xml:space="preserve">S12000029</t>
  </si>
  <si>
    <t xml:space="preserve">South Lanarkshire</t>
  </si>
  <si>
    <t xml:space="preserve">S12000030</t>
  </si>
  <si>
    <t xml:space="preserve">Stirling</t>
  </si>
  <si>
    <t xml:space="preserve">S12000033</t>
  </si>
  <si>
    <t xml:space="preserve">Aberdeen City</t>
  </si>
  <si>
    <t xml:space="preserve">S12000034</t>
  </si>
  <si>
    <t xml:space="preserve">Aberdeenshire</t>
  </si>
  <si>
    <t xml:space="preserve">S12000035</t>
  </si>
  <si>
    <t xml:space="preserve">Argyll and Bute</t>
  </si>
  <si>
    <t xml:space="preserve">S12000036</t>
  </si>
  <si>
    <t xml:space="preserve">City of Edinburgh</t>
  </si>
  <si>
    <t xml:space="preserve">S12000038</t>
  </si>
  <si>
    <t xml:space="preserve">Renfrewshire</t>
  </si>
  <si>
    <t xml:space="preserve">S12000039</t>
  </si>
  <si>
    <t xml:space="preserve">West Dunbartonshire</t>
  </si>
  <si>
    <t xml:space="preserve">S12000040</t>
  </si>
  <si>
    <t xml:space="preserve">West Lothian</t>
  </si>
  <si>
    <t xml:space="preserve">S12000041</t>
  </si>
  <si>
    <t xml:space="preserve">Angus</t>
  </si>
  <si>
    <t xml:space="preserve">S12000042</t>
  </si>
  <si>
    <t xml:space="preserve">Dundee City</t>
  </si>
  <si>
    <t xml:space="preserve">S12000044</t>
  </si>
  <si>
    <t xml:space="preserve">North Lanarkshire</t>
  </si>
  <si>
    <t xml:space="preserve">S12000045</t>
  </si>
  <si>
    <t xml:space="preserve">East Dunbartonshire</t>
  </si>
  <si>
    <t xml:space="preserve">S12000046</t>
  </si>
  <si>
    <t xml:space="preserve">Glasgow City</t>
  </si>
  <si>
    <t xml:space="preserve">E12000008</t>
  </si>
  <si>
    <t xml:space="preserve">South East</t>
  </si>
  <si>
    <t xml:space="preserve">E06000035</t>
  </si>
  <si>
    <t xml:space="preserve">Medway</t>
  </si>
  <si>
    <t xml:space="preserve">E06000036</t>
  </si>
  <si>
    <t xml:space="preserve">Bracknell Forest</t>
  </si>
  <si>
    <t xml:space="preserve">E06000037</t>
  </si>
  <si>
    <t xml:space="preserve">West Berkshire</t>
  </si>
  <si>
    <t xml:space="preserve">E06000038</t>
  </si>
  <si>
    <t xml:space="preserve">Reading</t>
  </si>
  <si>
    <t xml:space="preserve">E06000039</t>
  </si>
  <si>
    <t xml:space="preserve">Slough</t>
  </si>
  <si>
    <t xml:space="preserve">E06000040</t>
  </si>
  <si>
    <t xml:space="preserve">Windsor and Maidenhead</t>
  </si>
  <si>
    <t xml:space="preserve">E06000041</t>
  </si>
  <si>
    <t xml:space="preserve">Wokingham</t>
  </si>
  <si>
    <t xml:space="preserve">E06000042</t>
  </si>
  <si>
    <t xml:space="preserve">Milton Keynes</t>
  </si>
  <si>
    <t xml:space="preserve">E06000043</t>
  </si>
  <si>
    <t xml:space="preserve">Brighton and Hove</t>
  </si>
  <si>
    <t xml:space="preserve">E06000044</t>
  </si>
  <si>
    <t xml:space="preserve">Portsmouth</t>
  </si>
  <si>
    <t xml:space="preserve">E06000045</t>
  </si>
  <si>
    <t xml:space="preserve">Southampton</t>
  </si>
  <si>
    <t xml:space="preserve">E06000046</t>
  </si>
  <si>
    <t xml:space="preserve">Isle of Wight</t>
  </si>
  <si>
    <t xml:space="preserve">E07000004</t>
  </si>
  <si>
    <t xml:space="preserve">Aylesbury Vale</t>
  </si>
  <si>
    <t xml:space="preserve">E07000005</t>
  </si>
  <si>
    <t xml:space="preserve">Chiltern</t>
  </si>
  <si>
    <t xml:space="preserve">E07000006</t>
  </si>
  <si>
    <t xml:space="preserve">South Bucks</t>
  </si>
  <si>
    <t xml:space="preserve">E07000007</t>
  </si>
  <si>
    <t xml:space="preserve">Wycombe</t>
  </si>
  <si>
    <t xml:space="preserve">E07000061</t>
  </si>
  <si>
    <t xml:space="preserve">Eastbourne</t>
  </si>
  <si>
    <t xml:space="preserve">E07000062</t>
  </si>
  <si>
    <t xml:space="preserve">Hastings</t>
  </si>
  <si>
    <t xml:space="preserve">E07000063</t>
  </si>
  <si>
    <t xml:space="preserve">Lewes</t>
  </si>
  <si>
    <t xml:space="preserve">E07000064</t>
  </si>
  <si>
    <t xml:space="preserve">Rother</t>
  </si>
  <si>
    <t xml:space="preserve">E07000065</t>
  </si>
  <si>
    <t xml:space="preserve">Wealden</t>
  </si>
  <si>
    <t xml:space="preserve">E07000084</t>
  </si>
  <si>
    <t xml:space="preserve">Basingstoke and Deane</t>
  </si>
  <si>
    <t xml:space="preserve">E07000085</t>
  </si>
  <si>
    <t xml:space="preserve">East Hampshire</t>
  </si>
  <si>
    <t xml:space="preserve">E07000086</t>
  </si>
  <si>
    <t xml:space="preserve">Eastleigh</t>
  </si>
  <si>
    <t xml:space="preserve">E07000087</t>
  </si>
  <si>
    <t xml:space="preserve">Fareham</t>
  </si>
  <si>
    <t xml:space="preserve">E07000088</t>
  </si>
  <si>
    <t xml:space="preserve">Gosport</t>
  </si>
  <si>
    <t xml:space="preserve">E07000089</t>
  </si>
  <si>
    <t xml:space="preserve">Hart</t>
  </si>
  <si>
    <t xml:space="preserve">E07000090</t>
  </si>
  <si>
    <t xml:space="preserve">Havant</t>
  </si>
  <si>
    <t xml:space="preserve">E07000091</t>
  </si>
  <si>
    <t xml:space="preserve">New Forest</t>
  </si>
  <si>
    <t xml:space="preserve">E07000092</t>
  </si>
  <si>
    <t xml:space="preserve">Rushmoor</t>
  </si>
  <si>
    <t xml:space="preserve">E07000093</t>
  </si>
  <si>
    <t xml:space="preserve">Test Valley</t>
  </si>
  <si>
    <t xml:space="preserve">E07000094</t>
  </si>
  <si>
    <t xml:space="preserve">Winchester</t>
  </si>
  <si>
    <t xml:space="preserve">E07000105</t>
  </si>
  <si>
    <t xml:space="preserve">Ashford</t>
  </si>
  <si>
    <t xml:space="preserve">E07000106</t>
  </si>
  <si>
    <t xml:space="preserve">Canterbury</t>
  </si>
  <si>
    <t xml:space="preserve">E07000107</t>
  </si>
  <si>
    <t xml:space="preserve">Dartford</t>
  </si>
  <si>
    <t xml:space="preserve">E07000108</t>
  </si>
  <si>
    <t xml:space="preserve">Dover</t>
  </si>
  <si>
    <t xml:space="preserve">E07000109</t>
  </si>
  <si>
    <t xml:space="preserve">Gravesham</t>
  </si>
  <si>
    <t xml:space="preserve">E07000110</t>
  </si>
  <si>
    <t xml:space="preserve">Maidstone</t>
  </si>
  <si>
    <t xml:space="preserve">E07000111</t>
  </si>
  <si>
    <t xml:space="preserve">Sevenoaks</t>
  </si>
  <si>
    <t xml:space="preserve">E07000112</t>
  </si>
  <si>
    <t xml:space="preserve">Shepway</t>
  </si>
  <si>
    <t xml:space="preserve">E07000113</t>
  </si>
  <si>
    <t xml:space="preserve">Swale</t>
  </si>
  <si>
    <t xml:space="preserve">E07000114</t>
  </si>
  <si>
    <t xml:space="preserve">Thanet</t>
  </si>
  <si>
    <t xml:space="preserve">E07000115</t>
  </si>
  <si>
    <t xml:space="preserve">Tonbridge and Malling</t>
  </si>
  <si>
    <t xml:space="preserve">E07000116</t>
  </si>
  <si>
    <t xml:space="preserve">Tunbridge Wells</t>
  </si>
  <si>
    <t xml:space="preserve">E07000177</t>
  </si>
  <si>
    <t xml:space="preserve">Cherwell</t>
  </si>
  <si>
    <t xml:space="preserve">E07000178</t>
  </si>
  <si>
    <t xml:space="preserve">Oxford</t>
  </si>
  <si>
    <t xml:space="preserve">E07000179</t>
  </si>
  <si>
    <t xml:space="preserve">South Oxfordshire</t>
  </si>
  <si>
    <t xml:space="preserve">E07000180</t>
  </si>
  <si>
    <t xml:space="preserve">Vale of White Horse</t>
  </si>
  <si>
    <t xml:space="preserve">E07000181</t>
  </si>
  <si>
    <t xml:space="preserve">West Oxfordshire</t>
  </si>
  <si>
    <t xml:space="preserve">E07000207</t>
  </si>
  <si>
    <t xml:space="preserve">Elmbridge</t>
  </si>
  <si>
    <t xml:space="preserve">E07000208</t>
  </si>
  <si>
    <t xml:space="preserve">Epsom and Ewell</t>
  </si>
  <si>
    <t xml:space="preserve">E07000209</t>
  </si>
  <si>
    <t xml:space="preserve">Guildford</t>
  </si>
  <si>
    <t xml:space="preserve">E07000210</t>
  </si>
  <si>
    <t xml:space="preserve">Mole Valley</t>
  </si>
  <si>
    <t xml:space="preserve">E07000211</t>
  </si>
  <si>
    <t xml:space="preserve">Reigate and Banstead</t>
  </si>
  <si>
    <t xml:space="preserve">E07000212</t>
  </si>
  <si>
    <t xml:space="preserve">Runnymede</t>
  </si>
  <si>
    <t xml:space="preserve">E07000213</t>
  </si>
  <si>
    <t xml:space="preserve">Spelthorne</t>
  </si>
  <si>
    <t xml:space="preserve">E07000214</t>
  </si>
  <si>
    <t xml:space="preserve">Surrey Heath</t>
  </si>
  <si>
    <t xml:space="preserve">E07000215</t>
  </si>
  <si>
    <t xml:space="preserve">Tandridge</t>
  </si>
  <si>
    <t xml:space="preserve">E07000216</t>
  </si>
  <si>
    <t xml:space="preserve">Waverley</t>
  </si>
  <si>
    <t xml:space="preserve">E07000217</t>
  </si>
  <si>
    <t xml:space="preserve">Woking</t>
  </si>
  <si>
    <t xml:space="preserve">E07000223</t>
  </si>
  <si>
    <t xml:space="preserve">Adur</t>
  </si>
  <si>
    <t xml:space="preserve">E07000224</t>
  </si>
  <si>
    <t xml:space="preserve">Arun</t>
  </si>
  <si>
    <t xml:space="preserve">E07000225</t>
  </si>
  <si>
    <t xml:space="preserve">Chichester</t>
  </si>
  <si>
    <t xml:space="preserve">E07000226</t>
  </si>
  <si>
    <t xml:space="preserve">Crawley</t>
  </si>
  <si>
    <t xml:space="preserve">E07000227</t>
  </si>
  <si>
    <t xml:space="preserve">Horsham</t>
  </si>
  <si>
    <t xml:space="preserve">E07000228</t>
  </si>
  <si>
    <t xml:space="preserve">Mid Sussex</t>
  </si>
  <si>
    <t xml:space="preserve">E07000229</t>
  </si>
  <si>
    <t xml:space="preserve">Worthing</t>
  </si>
  <si>
    <t xml:space="preserve">E12000009</t>
  </si>
  <si>
    <t xml:space="preserve">South West</t>
  </si>
  <si>
    <t xml:space="preserve">E06000022</t>
  </si>
  <si>
    <t xml:space="preserve">Bath and North East Somerset</t>
  </si>
  <si>
    <t xml:space="preserve">E06000023</t>
  </si>
  <si>
    <t xml:space="preserve">Bristol, City of</t>
  </si>
  <si>
    <t xml:space="preserve">E06000024</t>
  </si>
  <si>
    <t xml:space="preserve">North Somerset</t>
  </si>
  <si>
    <t xml:space="preserve">E06000025</t>
  </si>
  <si>
    <t xml:space="preserve">South Gloucestershire</t>
  </si>
  <si>
    <t xml:space="preserve">E06000026</t>
  </si>
  <si>
    <t xml:space="preserve">Plymouth</t>
  </si>
  <si>
    <t xml:space="preserve">E06000027</t>
  </si>
  <si>
    <t xml:space="preserve">Torbay</t>
  </si>
  <si>
    <t xml:space="preserve">E06000028</t>
  </si>
  <si>
    <t xml:space="preserve">Bournemouth</t>
  </si>
  <si>
    <t xml:space="preserve">E06000029</t>
  </si>
  <si>
    <t xml:space="preserve">Poole</t>
  </si>
  <si>
    <t xml:space="preserve">E06000030</t>
  </si>
  <si>
    <t xml:space="preserve">Swindon</t>
  </si>
  <si>
    <t xml:space="preserve">E06000052</t>
  </si>
  <si>
    <t xml:space="preserve">Cornwall</t>
  </si>
  <si>
    <t xml:space="preserve">E06000053</t>
  </si>
  <si>
    <t xml:space="preserve">Isles of Scilly</t>
  </si>
  <si>
    <t xml:space="preserve">E06000054</t>
  </si>
  <si>
    <t xml:space="preserve">Wiltshire</t>
  </si>
  <si>
    <t xml:space="preserve">E07000040</t>
  </si>
  <si>
    <t xml:space="preserve">East Devon</t>
  </si>
  <si>
    <t xml:space="preserve">E07000041</t>
  </si>
  <si>
    <t xml:space="preserve">Exeter</t>
  </si>
  <si>
    <t xml:space="preserve">E07000042</t>
  </si>
  <si>
    <t xml:space="preserve">Mid Devon</t>
  </si>
  <si>
    <t xml:space="preserve">E07000043</t>
  </si>
  <si>
    <t xml:space="preserve">North Devon</t>
  </si>
  <si>
    <t xml:space="preserve">E07000044</t>
  </si>
  <si>
    <t xml:space="preserve">South Hams</t>
  </si>
  <si>
    <t xml:space="preserve">E07000045</t>
  </si>
  <si>
    <t xml:space="preserve">Teignbridge</t>
  </si>
  <si>
    <t xml:space="preserve">E07000046</t>
  </si>
  <si>
    <t xml:space="preserve">Torridge</t>
  </si>
  <si>
    <t xml:space="preserve">E07000047</t>
  </si>
  <si>
    <t xml:space="preserve">West Devon</t>
  </si>
  <si>
    <t xml:space="preserve">E07000048</t>
  </si>
  <si>
    <t xml:space="preserve">Christchurch</t>
  </si>
  <si>
    <t xml:space="preserve">E07000049</t>
  </si>
  <si>
    <t xml:space="preserve">East Dorset</t>
  </si>
  <si>
    <t xml:space="preserve">E07000050</t>
  </si>
  <si>
    <t xml:space="preserve">North Dorset</t>
  </si>
  <si>
    <t xml:space="preserve">E07000051</t>
  </si>
  <si>
    <t xml:space="preserve">Purbeck</t>
  </si>
  <si>
    <t xml:space="preserve">E07000052</t>
  </si>
  <si>
    <t xml:space="preserve">West Dorset</t>
  </si>
  <si>
    <t xml:space="preserve">E07000053</t>
  </si>
  <si>
    <t xml:space="preserve">Weymouth and Portland</t>
  </si>
  <si>
    <t xml:space="preserve">E07000078</t>
  </si>
  <si>
    <t xml:space="preserve">Cheltenham</t>
  </si>
  <si>
    <t xml:space="preserve">E07000079</t>
  </si>
  <si>
    <t xml:space="preserve">Cotswold</t>
  </si>
  <si>
    <t xml:space="preserve">E07000080</t>
  </si>
  <si>
    <t xml:space="preserve">Forest of Dean</t>
  </si>
  <si>
    <t xml:space="preserve">E07000081</t>
  </si>
  <si>
    <t xml:space="preserve">Gloucester</t>
  </si>
  <si>
    <t xml:space="preserve">E07000082</t>
  </si>
  <si>
    <t xml:space="preserve">Stroud</t>
  </si>
  <si>
    <t xml:space="preserve">E07000083</t>
  </si>
  <si>
    <t xml:space="preserve">Tewkesbury</t>
  </si>
  <si>
    <t xml:space="preserve">E07000187</t>
  </si>
  <si>
    <t xml:space="preserve">Mendip</t>
  </si>
  <si>
    <t xml:space="preserve">E07000188</t>
  </si>
  <si>
    <t xml:space="preserve">Sedgemoor</t>
  </si>
  <si>
    <t xml:space="preserve">E07000189</t>
  </si>
  <si>
    <t xml:space="preserve">South Somerset</t>
  </si>
  <si>
    <t xml:space="preserve">E07000190</t>
  </si>
  <si>
    <t xml:space="preserve">Taunton Deane</t>
  </si>
  <si>
    <t xml:space="preserve">E07000191</t>
  </si>
  <si>
    <t xml:space="preserve">West Somerset</t>
  </si>
  <si>
    <t xml:space="preserve">GI</t>
  </si>
  <si>
    <t xml:space="preserve">Gibraltar</t>
  </si>
  <si>
    <t xml:space="preserve">W92000004</t>
  </si>
  <si>
    <t xml:space="preserve">Wales</t>
  </si>
  <si>
    <t xml:space="preserve">W06000001</t>
  </si>
  <si>
    <t xml:space="preserve">Isle of Anglesey</t>
  </si>
  <si>
    <t xml:space="preserve">W06000002</t>
  </si>
  <si>
    <t xml:space="preserve">Gwynedd</t>
  </si>
  <si>
    <t xml:space="preserve">W06000003</t>
  </si>
  <si>
    <t xml:space="preserve">Conwy</t>
  </si>
  <si>
    <t xml:space="preserve">W06000004</t>
  </si>
  <si>
    <t xml:space="preserve">Denbighshire</t>
  </si>
  <si>
    <t xml:space="preserve">W06000005</t>
  </si>
  <si>
    <t xml:space="preserve">Flintshire</t>
  </si>
  <si>
    <t xml:space="preserve">W06000006</t>
  </si>
  <si>
    <t xml:space="preserve">Wrexham</t>
  </si>
  <si>
    <t xml:space="preserve">W06000008</t>
  </si>
  <si>
    <t xml:space="preserve">Ceredigion</t>
  </si>
  <si>
    <t xml:space="preserve">W06000009</t>
  </si>
  <si>
    <t xml:space="preserve">Pembrokeshire</t>
  </si>
  <si>
    <t xml:space="preserve">W06000010</t>
  </si>
  <si>
    <t xml:space="preserve">Carmarthenshire</t>
  </si>
  <si>
    <t xml:space="preserve">W06000011</t>
  </si>
  <si>
    <t xml:space="preserve">Swansea</t>
  </si>
  <si>
    <t xml:space="preserve">W06000012</t>
  </si>
  <si>
    <t xml:space="preserve">Neath Port Talbot</t>
  </si>
  <si>
    <t xml:space="preserve">W06000013</t>
  </si>
  <si>
    <t xml:space="preserve">Bridgend</t>
  </si>
  <si>
    <t xml:space="preserve">W06000014</t>
  </si>
  <si>
    <t xml:space="preserve">Vale of Glamorgan</t>
  </si>
  <si>
    <t xml:space="preserve">W06000015</t>
  </si>
  <si>
    <t xml:space="preserve">Cardiff</t>
  </si>
  <si>
    <t xml:space="preserve">W06000016</t>
  </si>
  <si>
    <t xml:space="preserve">Rhondda Cynon Taf</t>
  </si>
  <si>
    <t xml:space="preserve">W06000018</t>
  </si>
  <si>
    <t xml:space="preserve">Caerphilly</t>
  </si>
  <si>
    <t xml:space="preserve">W06000019</t>
  </si>
  <si>
    <t xml:space="preserve">Blaenau Gwent</t>
  </si>
  <si>
    <t xml:space="preserve">W06000020</t>
  </si>
  <si>
    <t xml:space="preserve">Torfaen</t>
  </si>
  <si>
    <t xml:space="preserve">W06000021</t>
  </si>
  <si>
    <t xml:space="preserve">Monmouthshire</t>
  </si>
  <si>
    <t xml:space="preserve">W06000022</t>
  </si>
  <si>
    <t xml:space="preserve">Newport</t>
  </si>
  <si>
    <t xml:space="preserve">W06000023</t>
  </si>
  <si>
    <t xml:space="preserve">Powys</t>
  </si>
  <si>
    <t xml:space="preserve">W06000024</t>
  </si>
  <si>
    <t xml:space="preserve">Merthyr Tydfil</t>
  </si>
  <si>
    <t xml:space="preserve">E12000005</t>
  </si>
  <si>
    <t xml:space="preserve">West Midlands</t>
  </si>
  <si>
    <t xml:space="preserve">E06000019</t>
  </si>
  <si>
    <t xml:space="preserve">Herefordshire, County of</t>
  </si>
  <si>
    <t xml:space="preserve">E06000020</t>
  </si>
  <si>
    <t xml:space="preserve">Telford and Wrekin</t>
  </si>
  <si>
    <t xml:space="preserve">E06000021</t>
  </si>
  <si>
    <t xml:space="preserve">Stoke-on-Trent</t>
  </si>
  <si>
    <t xml:space="preserve">E06000051</t>
  </si>
  <si>
    <t xml:space="preserve">Shropshire</t>
  </si>
  <si>
    <t xml:space="preserve">E07000192</t>
  </si>
  <si>
    <t xml:space="preserve">Cannock Chase</t>
  </si>
  <si>
    <t xml:space="preserve">E07000193</t>
  </si>
  <si>
    <t xml:space="preserve">East Staffordshire</t>
  </si>
  <si>
    <t xml:space="preserve">E07000194</t>
  </si>
  <si>
    <t xml:space="preserve">Lichfield</t>
  </si>
  <si>
    <t xml:space="preserve">E07000195</t>
  </si>
  <si>
    <t xml:space="preserve">Newcastle-under-Lyme</t>
  </si>
  <si>
    <t xml:space="preserve">E07000196</t>
  </si>
  <si>
    <t xml:space="preserve">South Staffordshire</t>
  </si>
  <si>
    <t xml:space="preserve">E07000197</t>
  </si>
  <si>
    <t xml:space="preserve">Stafford</t>
  </si>
  <si>
    <t xml:space="preserve">E07000198</t>
  </si>
  <si>
    <t xml:space="preserve">Staffordshire Moorlands</t>
  </si>
  <si>
    <t xml:space="preserve">E07000199</t>
  </si>
  <si>
    <t xml:space="preserve">Tamworth</t>
  </si>
  <si>
    <t xml:space="preserve">E07000218</t>
  </si>
  <si>
    <t xml:space="preserve">North Warwickshire</t>
  </si>
  <si>
    <t xml:space="preserve">E07000219</t>
  </si>
  <si>
    <t xml:space="preserve">Nuneaton and Bedworth</t>
  </si>
  <si>
    <t xml:space="preserve">E07000220</t>
  </si>
  <si>
    <t xml:space="preserve">Rugby</t>
  </si>
  <si>
    <t xml:space="preserve">E07000221</t>
  </si>
  <si>
    <t xml:space="preserve">Stratford-on-Avon</t>
  </si>
  <si>
    <t xml:space="preserve">E07000222</t>
  </si>
  <si>
    <t xml:space="preserve">Warwick</t>
  </si>
  <si>
    <t xml:space="preserve">E07000234</t>
  </si>
  <si>
    <t xml:space="preserve">Bromsgrove</t>
  </si>
  <si>
    <t xml:space="preserve">E07000235</t>
  </si>
  <si>
    <t xml:space="preserve">Malvern Hills</t>
  </si>
  <si>
    <t xml:space="preserve">E07000236</t>
  </si>
  <si>
    <t xml:space="preserve">Redditch</t>
  </si>
  <si>
    <t xml:space="preserve">E07000237</t>
  </si>
  <si>
    <t xml:space="preserve">Worcester</t>
  </si>
  <si>
    <t xml:space="preserve">E07000238</t>
  </si>
  <si>
    <t xml:space="preserve">Wychavon</t>
  </si>
  <si>
    <t xml:space="preserve">E07000239</t>
  </si>
  <si>
    <t xml:space="preserve">Wyre Forest</t>
  </si>
  <si>
    <t xml:space="preserve">E08000025</t>
  </si>
  <si>
    <t xml:space="preserve">Birmingham</t>
  </si>
  <si>
    <t xml:space="preserve">E08000026</t>
  </si>
  <si>
    <t xml:space="preserve">Coventry</t>
  </si>
  <si>
    <t xml:space="preserve">E08000027</t>
  </si>
  <si>
    <t xml:space="preserve">Dudley</t>
  </si>
  <si>
    <t xml:space="preserve">E08000028</t>
  </si>
  <si>
    <t xml:space="preserve">Sandwell</t>
  </si>
  <si>
    <t xml:space="preserve">E08000029</t>
  </si>
  <si>
    <t xml:space="preserve">Solihull</t>
  </si>
  <si>
    <t xml:space="preserve">E08000030</t>
  </si>
  <si>
    <t xml:space="preserve">Walsall</t>
  </si>
  <si>
    <t xml:space="preserve">E08000031</t>
  </si>
  <si>
    <t xml:space="preserve">Wolverhampton</t>
  </si>
  <si>
    <t xml:space="preserve">E12000003</t>
  </si>
  <si>
    <t xml:space="preserve">Yorkshire and The Humber</t>
  </si>
  <si>
    <t xml:space="preserve">E06000010</t>
  </si>
  <si>
    <t xml:space="preserve">Kingston upon Hull, City of</t>
  </si>
  <si>
    <t xml:space="preserve">E06000011</t>
  </si>
  <si>
    <t xml:space="preserve">East Riding of Yorkshire</t>
  </si>
  <si>
    <t xml:space="preserve">E06000012</t>
  </si>
  <si>
    <t xml:space="preserve">North East Lincolnshire</t>
  </si>
  <si>
    <t xml:space="preserve">E06000013</t>
  </si>
  <si>
    <t xml:space="preserve">North Lincolnshire</t>
  </si>
  <si>
    <t xml:space="preserve">E06000014</t>
  </si>
  <si>
    <t xml:space="preserve">York</t>
  </si>
  <si>
    <t xml:space="preserve">E07000163</t>
  </si>
  <si>
    <t xml:space="preserve">Craven</t>
  </si>
  <si>
    <t xml:space="preserve">E07000164</t>
  </si>
  <si>
    <t xml:space="preserve">Hambleton</t>
  </si>
  <si>
    <t xml:space="preserve">E07000165</t>
  </si>
  <si>
    <t xml:space="preserve">Harrogate</t>
  </si>
  <si>
    <t xml:space="preserve">E07000166</t>
  </si>
  <si>
    <t xml:space="preserve">Richmondshire</t>
  </si>
  <si>
    <t xml:space="preserve">E07000167</t>
  </si>
  <si>
    <t xml:space="preserve">Ryedale</t>
  </si>
  <si>
    <t xml:space="preserve">E07000168</t>
  </si>
  <si>
    <t xml:space="preserve">Scarborough</t>
  </si>
  <si>
    <t xml:space="preserve">E07000169</t>
  </si>
  <si>
    <t xml:space="preserve">Selby</t>
  </si>
  <si>
    <t xml:space="preserve">E08000016</t>
  </si>
  <si>
    <t xml:space="preserve">Barnsley</t>
  </si>
  <si>
    <t xml:space="preserve">E08000017</t>
  </si>
  <si>
    <t xml:space="preserve">Doncaster</t>
  </si>
  <si>
    <t xml:space="preserve">E08000018</t>
  </si>
  <si>
    <t xml:space="preserve">Rotherham</t>
  </si>
  <si>
    <t xml:space="preserve">E08000019</t>
  </si>
  <si>
    <t xml:space="preserve">Sheffield</t>
  </si>
  <si>
    <t xml:space="preserve">E08000032</t>
  </si>
  <si>
    <t xml:space="preserve">Bradford</t>
  </si>
  <si>
    <t xml:space="preserve">E08000033</t>
  </si>
  <si>
    <t xml:space="preserve">Calderdale</t>
  </si>
  <si>
    <t xml:space="preserve">E08000034</t>
  </si>
  <si>
    <t xml:space="preserve">Kirklees</t>
  </si>
  <si>
    <t xml:space="preserve">E08000035</t>
  </si>
  <si>
    <t xml:space="preserve">Leeds</t>
  </si>
  <si>
    <t xml:space="preserve">E08000036</t>
  </si>
  <si>
    <t xml:space="preserve">Wakefield</t>
  </si>
  <si>
    <t xml:space="preserve">Census 2011</t>
  </si>
  <si>
    <t xml:space="preserve">QS611UK - Approximated social grade - Household Reference Person (HRP) aged 16 - 64</t>
  </si>
  <si>
    <t xml:space="preserve">ONS Crown Copyright Reserved [from Nomis on 16 June 2016]</t>
  </si>
  <si>
    <t xml:space="preserve">population</t>
  </si>
  <si>
    <t xml:space="preserve">All Household Reference Persons aged 16 to 64</t>
  </si>
  <si>
    <t xml:space="preserve">units</t>
  </si>
  <si>
    <t xml:space="preserve">Persons</t>
  </si>
  <si>
    <t xml:space="preserve">date</t>
  </si>
  <si>
    <t xml:space="preserve">Approximated social grade</t>
  </si>
  <si>
    <t xml:space="preserve">Approximated social grade AB</t>
  </si>
  <si>
    <t xml:space="preserve">Approximated social grade C1</t>
  </si>
  <si>
    <t xml:space="preserve">Approximated social grade C2</t>
  </si>
  <si>
    <t xml:space="preserve">Approximated social grade DE</t>
  </si>
  <si>
    <t xml:space="preserve">England</t>
  </si>
  <si>
    <t xml:space="preserve">E92000001</t>
  </si>
  <si>
    <t xml:space="preserve">Anglesey</t>
  </si>
  <si>
    <t xml:space="preserve">Antrim</t>
  </si>
  <si>
    <t xml:space="preserve">95AA</t>
  </si>
  <si>
    <t xml:space="preserve">Ards</t>
  </si>
  <si>
    <t xml:space="preserve">95BB</t>
  </si>
  <si>
    <t xml:space="preserve">Armagh</t>
  </si>
  <si>
    <t xml:space="preserve">95CC</t>
  </si>
  <si>
    <t xml:space="preserve">Ballymena</t>
  </si>
  <si>
    <t xml:space="preserve">95DD</t>
  </si>
  <si>
    <t xml:space="preserve">Ballymoney</t>
  </si>
  <si>
    <t xml:space="preserve">95EE</t>
  </si>
  <si>
    <t xml:space="preserve">Banbridge</t>
  </si>
  <si>
    <t xml:space="preserve">95FF</t>
  </si>
  <si>
    <t xml:space="preserve">Belfast</t>
  </si>
  <si>
    <t xml:space="preserve">95GG</t>
  </si>
  <si>
    <t xml:space="preserve">Carrickfergus</t>
  </si>
  <si>
    <t xml:space="preserve">95HH</t>
  </si>
  <si>
    <t xml:space="preserve">Castlereagh</t>
  </si>
  <si>
    <t xml:space="preserve">95II</t>
  </si>
  <si>
    <t xml:space="preserve">Coleraine</t>
  </si>
  <si>
    <t xml:space="preserve">95JJ</t>
  </si>
  <si>
    <t xml:space="preserve">Cookstown</t>
  </si>
  <si>
    <t xml:space="preserve">95KK</t>
  </si>
  <si>
    <t xml:space="preserve">Craigavon</t>
  </si>
  <si>
    <t xml:space="preserve">95LL</t>
  </si>
  <si>
    <t xml:space="preserve">Derry</t>
  </si>
  <si>
    <t xml:space="preserve">95MM</t>
  </si>
  <si>
    <t xml:space="preserve">Down</t>
  </si>
  <si>
    <t xml:space="preserve">95NN</t>
  </si>
  <si>
    <t xml:space="preserve">Dungannon</t>
  </si>
  <si>
    <t xml:space="preserve">95OO</t>
  </si>
  <si>
    <t xml:space="preserve">Edinburgh, City of</t>
  </si>
  <si>
    <t xml:space="preserve">Fermanagh</t>
  </si>
  <si>
    <t xml:space="preserve">95PP</t>
  </si>
  <si>
    <t xml:space="preserve">King`s Lynn and West Norfolk</t>
  </si>
  <si>
    <t xml:space="preserve">Larne</t>
  </si>
  <si>
    <t xml:space="preserve">95QQ</t>
  </si>
  <si>
    <t xml:space="preserve">Limavady</t>
  </si>
  <si>
    <t xml:space="preserve">95RR</t>
  </si>
  <si>
    <t xml:space="preserve">Lisburn</t>
  </si>
  <si>
    <t xml:space="preserve">95SS</t>
  </si>
  <si>
    <t xml:space="preserve">Magherafelt</t>
  </si>
  <si>
    <t xml:space="preserve">95TT</t>
  </si>
  <si>
    <t xml:space="preserve">Moyle</t>
  </si>
  <si>
    <t xml:space="preserve">95UU</t>
  </si>
  <si>
    <t xml:space="preserve">Newry and Mourne</t>
  </si>
  <si>
    <t xml:space="preserve">95VV</t>
  </si>
  <si>
    <t xml:space="preserve">Newtownabbey</t>
  </si>
  <si>
    <t xml:space="preserve">95WW</t>
  </si>
  <si>
    <t xml:space="preserve">95XX</t>
  </si>
  <si>
    <t xml:space="preserve">Omagh</t>
  </si>
  <si>
    <t xml:space="preserve">95YY</t>
  </si>
  <si>
    <t xml:space="preserve">Rhondda, Cynon, Taff</t>
  </si>
  <si>
    <t xml:space="preserve">Strabane</t>
  </si>
  <si>
    <t xml:space="preserve">95ZZ</t>
  </si>
  <si>
    <t xml:space="preserve">The Vale of Glamorgan</t>
  </si>
  <si>
    <t xml:space="preserve">In order to protect against disclosure of personal information, records have been swapped between different geographic areas. Some counts will be affected, particularly small counts at the lowest geographies.</t>
  </si>
  <si>
    <t xml:space="preserve">Code </t>
  </si>
  <si>
    <t xml:space="preserve">Counting Area</t>
  </si>
  <si>
    <t xml:space="preserve">Eligible Electorate</t>
  </si>
  <si>
    <t xml:space="preserve">Valid votes counted</t>
  </si>
  <si>
    <t xml:space="preserve">Conservatives</t>
  </si>
  <si>
    <t xml:space="preserve">Labour</t>
  </si>
  <si>
    <t xml:space="preserve">Liberal Democrats</t>
  </si>
  <si>
    <t xml:space="preserve">UKIP</t>
  </si>
  <si>
    <t xml:space="preserve">SNP</t>
  </si>
  <si>
    <t xml:space="preserve">Plaid Cymru</t>
  </si>
  <si>
    <t xml:space="preserve">Green</t>
  </si>
  <si>
    <t xml:space="preserve">BNP</t>
  </si>
  <si>
    <t xml:space="preserve">Sinn Fein</t>
  </si>
  <si>
    <t xml:space="preserve">TUV</t>
  </si>
  <si>
    <t xml:space="preserve">DUP</t>
  </si>
  <si>
    <t xml:space="preserve">SDLP</t>
  </si>
  <si>
    <t xml:space="preserve">UUP</t>
  </si>
  <si>
    <t xml:space="preserve">Alliance party</t>
  </si>
  <si>
    <t xml:space="preserve">An Independence from Europe</t>
  </si>
  <si>
    <t xml:space="preserve">Animal Welfare Party</t>
  </si>
  <si>
    <t xml:space="preserve">Britain First</t>
  </si>
  <si>
    <t xml:space="preserve">Christian People's Alliance</t>
  </si>
  <si>
    <t xml:space="preserve">Communities United</t>
  </si>
  <si>
    <t xml:space="preserve">English Democrats</t>
  </si>
  <si>
    <t xml:space="preserve">Europeans Party</t>
  </si>
  <si>
    <t xml:space="preserve">4 Freedoms Party</t>
  </si>
  <si>
    <t xml:space="preserve">Harmony Party</t>
  </si>
  <si>
    <t xml:space="preserve">Liberty GB</t>
  </si>
  <si>
    <t xml:space="preserve">Mebyon Kernow</t>
  </si>
  <si>
    <t xml:space="preserve">National Health Action Party</t>
  </si>
  <si>
    <t xml:space="preserve">National Liberal Party</t>
  </si>
  <si>
    <t xml:space="preserve">No2EU: Yes to Worker's Rights</t>
  </si>
  <si>
    <t xml:space="preserve">Peace Party</t>
  </si>
  <si>
    <t xml:space="preserve">Pirate Party</t>
  </si>
  <si>
    <t xml:space="preserve">Roman Party</t>
  </si>
  <si>
    <t xml:space="preserve">Scottish Green Party</t>
  </si>
  <si>
    <t xml:space="preserve">Scottish Socialist Party</t>
  </si>
  <si>
    <t xml:space="preserve">Socialist Equality Party</t>
  </si>
  <si>
    <t xml:space="preserve">Socialist Labour Party</t>
  </si>
  <si>
    <t xml:space="preserve">Socialist Party of GB</t>
  </si>
  <si>
    <t xml:space="preserve">We Demand A Referendum Now</t>
  </si>
  <si>
    <t xml:space="preserve">Yorkshire First</t>
  </si>
  <si>
    <t xml:space="preserve">YOURvoice</t>
  </si>
  <si>
    <t xml:space="preserve">Aspire to Better</t>
  </si>
  <si>
    <t xml:space="preserve">Durham</t>
  </si>
  <si>
    <t xml:space="preserve">Yorkshire and the Humber</t>
  </si>
  <si>
    <t xml:space="preserve">Kingston upon Hull</t>
  </si>
  <si>
    <t xml:space="preserve">Herefordshire</t>
  </si>
  <si>
    <t xml:space="preserve">Southend</t>
  </si>
  <si>
    <t xml:space="preserve">St. Edmundsbury</t>
  </si>
  <si>
    <t xml:space="preserve">Bristol</t>
  </si>
  <si>
    <t xml:space="preserve">Edinburgh</t>
  </si>
  <si>
    <t xml:space="preserve">England </t>
  </si>
  <si>
    <t xml:space="preserve">GB</t>
  </si>
  <si>
    <t xml:space="preserve">UK</t>
  </si>
  <si>
    <t xml:space="preserve">QS103UK - Age by single year</t>
  </si>
  <si>
    <t xml:space="preserve">Population :</t>
  </si>
  <si>
    <t xml:space="preserve">All usual residents</t>
  </si>
  <si>
    <t xml:space="preserve">Units      :</t>
  </si>
  <si>
    <t xml:space="preserve">Date       :</t>
  </si>
  <si>
    <t xml:space="preserve">mnemonic</t>
  </si>
  <si>
    <t xml:space="preserve">All categories: Age</t>
  </si>
  <si>
    <t xml:space="preserve">Age under 1</t>
  </si>
  <si>
    <t xml:space="preserve">Age 1</t>
  </si>
  <si>
    <t xml:space="preserve">Age 2</t>
  </si>
  <si>
    <t xml:space="preserve">Age 3</t>
  </si>
  <si>
    <t xml:space="preserve">Age 4</t>
  </si>
  <si>
    <t xml:space="preserve">Age 5</t>
  </si>
  <si>
    <t xml:space="preserve">Age 6</t>
  </si>
  <si>
    <t xml:space="preserve">Age 7</t>
  </si>
  <si>
    <t xml:space="preserve">Age 8</t>
  </si>
  <si>
    <t xml:space="preserve">Age 9</t>
  </si>
  <si>
    <t xml:space="preserve">Age 10</t>
  </si>
  <si>
    <t xml:space="preserve">Age 11</t>
  </si>
  <si>
    <t xml:space="preserve">Age 12</t>
  </si>
  <si>
    <t xml:space="preserve">Age 13</t>
  </si>
  <si>
    <t xml:space="preserve">Age 14</t>
  </si>
  <si>
    <t xml:space="preserve">Age 15</t>
  </si>
  <si>
    <t xml:space="preserve">Age 16</t>
  </si>
  <si>
    <t xml:space="preserve">Age 17</t>
  </si>
  <si>
    <t xml:space="preserve">Age 18</t>
  </si>
  <si>
    <t xml:space="preserve">Age 19</t>
  </si>
  <si>
    <t xml:space="preserve">Age 20</t>
  </si>
  <si>
    <t xml:space="preserve">Age 21</t>
  </si>
  <si>
    <t xml:space="preserve">Age 22</t>
  </si>
  <si>
    <t xml:space="preserve">Age 23</t>
  </si>
  <si>
    <t xml:space="preserve">Age 24</t>
  </si>
  <si>
    <t xml:space="preserve">Age 25</t>
  </si>
  <si>
    <t xml:space="preserve">Age 26</t>
  </si>
  <si>
    <t xml:space="preserve">Age 27</t>
  </si>
  <si>
    <t xml:space="preserve">Age 28</t>
  </si>
  <si>
    <t xml:space="preserve">Age 29</t>
  </si>
  <si>
    <t xml:space="preserve">Age 30</t>
  </si>
  <si>
    <t xml:space="preserve">Age 31</t>
  </si>
  <si>
    <t xml:space="preserve">Age 32</t>
  </si>
  <si>
    <t xml:space="preserve">Age 33</t>
  </si>
  <si>
    <t xml:space="preserve">Age 34</t>
  </si>
  <si>
    <t xml:space="preserve">Age 35</t>
  </si>
  <si>
    <t xml:space="preserve">Age 36</t>
  </si>
  <si>
    <t xml:space="preserve">Age 37</t>
  </si>
  <si>
    <t xml:space="preserve">Age 38</t>
  </si>
  <si>
    <t xml:space="preserve">Age 39</t>
  </si>
  <si>
    <t xml:space="preserve">Age 40</t>
  </si>
  <si>
    <t xml:space="preserve">Age 41</t>
  </si>
  <si>
    <t xml:space="preserve">Age 42</t>
  </si>
  <si>
    <t xml:space="preserve">Age 43</t>
  </si>
  <si>
    <t xml:space="preserve">Age 44</t>
  </si>
  <si>
    <t xml:space="preserve">Age 45</t>
  </si>
  <si>
    <t xml:space="preserve">Age 46</t>
  </si>
  <si>
    <t xml:space="preserve">Age 47</t>
  </si>
  <si>
    <t xml:space="preserve">Age 48</t>
  </si>
  <si>
    <t xml:space="preserve">Age 49</t>
  </si>
  <si>
    <t xml:space="preserve">Age 50</t>
  </si>
  <si>
    <t xml:space="preserve">Age 51</t>
  </si>
  <si>
    <t xml:space="preserve">Age 52</t>
  </si>
  <si>
    <t xml:space="preserve">Age 53</t>
  </si>
  <si>
    <t xml:space="preserve">Age 54</t>
  </si>
  <si>
    <t xml:space="preserve">Age 55</t>
  </si>
  <si>
    <t xml:space="preserve">Age 56</t>
  </si>
  <si>
    <t xml:space="preserve">Age 57</t>
  </si>
  <si>
    <t xml:space="preserve">Age 58</t>
  </si>
  <si>
    <t xml:space="preserve">Age 59</t>
  </si>
  <si>
    <t xml:space="preserve">Age 60</t>
  </si>
  <si>
    <t xml:space="preserve">Age 61</t>
  </si>
  <si>
    <t xml:space="preserve">Age 62</t>
  </si>
  <si>
    <t xml:space="preserve">Age 63</t>
  </si>
  <si>
    <t xml:space="preserve">Age 64</t>
  </si>
  <si>
    <t xml:space="preserve">Age 65</t>
  </si>
  <si>
    <t xml:space="preserve">Age 66</t>
  </si>
  <si>
    <t xml:space="preserve">Age 67</t>
  </si>
  <si>
    <t xml:space="preserve">Age 68</t>
  </si>
  <si>
    <t xml:space="preserve">Age 69</t>
  </si>
  <si>
    <t xml:space="preserve">Age 70</t>
  </si>
  <si>
    <t xml:space="preserve">Age 71</t>
  </si>
  <si>
    <t xml:space="preserve">Age 72</t>
  </si>
  <si>
    <t xml:space="preserve">Age 73</t>
  </si>
  <si>
    <t xml:space="preserve">Age 74</t>
  </si>
  <si>
    <t xml:space="preserve">Age 75</t>
  </si>
  <si>
    <t xml:space="preserve">Age 76</t>
  </si>
  <si>
    <t xml:space="preserve">Age 77</t>
  </si>
  <si>
    <t xml:space="preserve">Age 78</t>
  </si>
  <si>
    <t xml:space="preserve">Age 79</t>
  </si>
  <si>
    <t xml:space="preserve">Age 80</t>
  </si>
  <si>
    <t xml:space="preserve">Age 81</t>
  </si>
  <si>
    <t xml:space="preserve">Age 82</t>
  </si>
  <si>
    <t xml:space="preserve">Age 83</t>
  </si>
  <si>
    <t xml:space="preserve">Age 84</t>
  </si>
  <si>
    <t xml:space="preserve">Age 85</t>
  </si>
  <si>
    <t xml:space="preserve">Age 86</t>
  </si>
  <si>
    <t xml:space="preserve">Age 87</t>
  </si>
  <si>
    <t xml:space="preserve">Age 88</t>
  </si>
  <si>
    <t xml:space="preserve">Age 89</t>
  </si>
  <si>
    <t xml:space="preserve">Age 90</t>
  </si>
  <si>
    <t xml:space="preserve">Age 91</t>
  </si>
  <si>
    <t xml:space="preserve">Age 92</t>
  </si>
  <si>
    <t xml:space="preserve">Age 93</t>
  </si>
  <si>
    <t xml:space="preserve">Age 94</t>
  </si>
  <si>
    <t xml:space="preserve">Age 95</t>
  </si>
  <si>
    <t xml:space="preserve">Age 96</t>
  </si>
  <si>
    <t xml:space="preserve">Age 97</t>
  </si>
  <si>
    <t xml:space="preserve">Age 98</t>
  </si>
  <si>
    <t xml:space="preserve">Age 99</t>
  </si>
  <si>
    <t xml:space="preserve">Age 100 and over</t>
  </si>
  <si>
    <t xml:space="preserve">country:England</t>
  </si>
  <si>
    <t xml:space="preserve">country:Northern Ireland</t>
  </si>
  <si>
    <t xml:space="preserve">country:Scotland</t>
  </si>
  <si>
    <t xml:space="preserve">country:Wales</t>
  </si>
  <si>
    <t xml:space="preserve">ualad09:Aberdeen City</t>
  </si>
  <si>
    <t xml:space="preserve">ualad09:Aberdeenshire</t>
  </si>
  <si>
    <t xml:space="preserve">ualad09:Adur</t>
  </si>
  <si>
    <t xml:space="preserve">ualad09:Allerdale</t>
  </si>
  <si>
    <t xml:space="preserve">ualad09:Amber Valley</t>
  </si>
  <si>
    <t xml:space="preserve">ualad09:Anglesey</t>
  </si>
  <si>
    <t xml:space="preserve">ualad09:Angus</t>
  </si>
  <si>
    <t xml:space="preserve">ualad09:Antrim</t>
  </si>
  <si>
    <t xml:space="preserve">ualad09:Ards</t>
  </si>
  <si>
    <t xml:space="preserve">ualad09:Argyll and Bute</t>
  </si>
  <si>
    <t xml:space="preserve">ualad09:Armagh</t>
  </si>
  <si>
    <t xml:space="preserve">ualad09:Arun</t>
  </si>
  <si>
    <t xml:space="preserve">ualad09:Ashfield</t>
  </si>
  <si>
    <t xml:space="preserve">ualad09:Ashford</t>
  </si>
  <si>
    <t xml:space="preserve">ualad09:Aylesbury Vale</t>
  </si>
  <si>
    <t xml:space="preserve">ualad09:Babergh</t>
  </si>
  <si>
    <t xml:space="preserve">ualad09:Ballymena</t>
  </si>
  <si>
    <t xml:space="preserve">ualad09:Ballymoney</t>
  </si>
  <si>
    <t xml:space="preserve">ualad09:Banbridge</t>
  </si>
  <si>
    <t xml:space="preserve">ualad09:Barking and Dagenham</t>
  </si>
  <si>
    <t xml:space="preserve">ualad09:Barnet</t>
  </si>
  <si>
    <t xml:space="preserve">ualad09:Barnsley</t>
  </si>
  <si>
    <t xml:space="preserve">ualad09:Barrow-in-Furness</t>
  </si>
  <si>
    <t xml:space="preserve">ualad09:Basildon</t>
  </si>
  <si>
    <t xml:space="preserve">ualad09:Basingstoke and Deane</t>
  </si>
  <si>
    <t xml:space="preserve">ualad09:Bassetlaw</t>
  </si>
  <si>
    <t xml:space="preserve">ualad09:Bath and North East Somerset</t>
  </si>
  <si>
    <t xml:space="preserve">ualad09:Bedford</t>
  </si>
  <si>
    <t xml:space="preserve">ualad09:Belfast</t>
  </si>
  <si>
    <t xml:space="preserve">ualad09:Bexley</t>
  </si>
  <si>
    <t xml:space="preserve">ualad09:Birmingham</t>
  </si>
  <si>
    <t xml:space="preserve">ualad09:Blaby</t>
  </si>
  <si>
    <t xml:space="preserve">ualad09:Blackburn with Darwen</t>
  </si>
  <si>
    <t xml:space="preserve">ualad09:Blackpool</t>
  </si>
  <si>
    <t xml:space="preserve">ualad09:Blaenau Gwent</t>
  </si>
  <si>
    <t xml:space="preserve">ualad09:Bolsover</t>
  </si>
  <si>
    <t xml:space="preserve">ualad09:Bolton</t>
  </si>
  <si>
    <t xml:space="preserve">ualad09:Boston</t>
  </si>
  <si>
    <t xml:space="preserve">ualad09:Bournemouth</t>
  </si>
  <si>
    <t xml:space="preserve">ualad09:Bracknell Forest</t>
  </si>
  <si>
    <t xml:space="preserve">ualad09:Bradford</t>
  </si>
  <si>
    <t xml:space="preserve">ualad09:Braintree</t>
  </si>
  <si>
    <t xml:space="preserve">ualad09:Breckland</t>
  </si>
  <si>
    <t xml:space="preserve">ualad09:Brent</t>
  </si>
  <si>
    <t xml:space="preserve">ualad09:Brentwood</t>
  </si>
  <si>
    <t xml:space="preserve">ualad09:Bridgend</t>
  </si>
  <si>
    <t xml:space="preserve">ualad09:Brighton and Hove</t>
  </si>
  <si>
    <t xml:space="preserve">ualad09:Bristol, City of</t>
  </si>
  <si>
    <t xml:space="preserve">ualad09:Broadland</t>
  </si>
  <si>
    <t xml:space="preserve">ualad09:Bromley</t>
  </si>
  <si>
    <t xml:space="preserve">ualad09:Bromsgrove</t>
  </si>
  <si>
    <t xml:space="preserve">ualad09:Broxbourne</t>
  </si>
  <si>
    <t xml:space="preserve">ualad09:Broxtowe</t>
  </si>
  <si>
    <t xml:space="preserve">ualad09:Burnley</t>
  </si>
  <si>
    <t xml:space="preserve">ualad09:Bury</t>
  </si>
  <si>
    <t xml:space="preserve">ualad09:Caerphilly</t>
  </si>
  <si>
    <t xml:space="preserve">ualad09:Calderdale</t>
  </si>
  <si>
    <t xml:space="preserve">ualad09:Cambridge</t>
  </si>
  <si>
    <t xml:space="preserve">ualad09:Camden</t>
  </si>
  <si>
    <t xml:space="preserve">ualad09:Cannock Chase</t>
  </si>
  <si>
    <t xml:space="preserve">ualad09:Canterbury</t>
  </si>
  <si>
    <t xml:space="preserve">ualad09:Cardiff</t>
  </si>
  <si>
    <t xml:space="preserve">ualad09:Carlisle</t>
  </si>
  <si>
    <t xml:space="preserve">ualad09:Carmarthenshire</t>
  </si>
  <si>
    <t xml:space="preserve">ualad09:Carrickfergus</t>
  </si>
  <si>
    <t xml:space="preserve">ualad09:Castle Point</t>
  </si>
  <si>
    <t xml:space="preserve">ualad09:Castlereagh</t>
  </si>
  <si>
    <t xml:space="preserve">ualad09:Central Bedfordshire</t>
  </si>
  <si>
    <t xml:space="preserve">ualad09:Ceredigion</t>
  </si>
  <si>
    <t xml:space="preserve">ualad09:Charnwood</t>
  </si>
  <si>
    <t xml:space="preserve">ualad09:Chelmsford</t>
  </si>
  <si>
    <t xml:space="preserve">ualad09:Cheltenham</t>
  </si>
  <si>
    <t xml:space="preserve">ualad09:Cherwell</t>
  </si>
  <si>
    <t xml:space="preserve">ualad09:Cheshire East</t>
  </si>
  <si>
    <t xml:space="preserve">ualad09:Cheshire West and Chester</t>
  </si>
  <si>
    <t xml:space="preserve">ualad09:Chesterfield</t>
  </si>
  <si>
    <t xml:space="preserve">ualad09:Chichester</t>
  </si>
  <si>
    <t xml:space="preserve">ualad09:Chiltern</t>
  </si>
  <si>
    <t xml:space="preserve">ualad09:Chorley</t>
  </si>
  <si>
    <t xml:space="preserve">ualad09:Christchurch</t>
  </si>
  <si>
    <t xml:space="preserve">ualad09:City of London</t>
  </si>
  <si>
    <t xml:space="preserve">ualad09:Clackmannanshire</t>
  </si>
  <si>
    <t xml:space="preserve">ualad09:Colchester</t>
  </si>
  <si>
    <t xml:space="preserve">ualad09:Coleraine</t>
  </si>
  <si>
    <t xml:space="preserve">ualad09:Conwy</t>
  </si>
  <si>
    <t xml:space="preserve">ualad09:Cookstown</t>
  </si>
  <si>
    <t xml:space="preserve">ualad09:Copeland</t>
  </si>
  <si>
    <t xml:space="preserve">ualad09:Corby</t>
  </si>
  <si>
    <t xml:space="preserve">ualad09:Cornwall</t>
  </si>
  <si>
    <t xml:space="preserve">ualad09:Cotswold</t>
  </si>
  <si>
    <t xml:space="preserve">ualad09:County Durham</t>
  </si>
  <si>
    <t xml:space="preserve">ualad09:Coventry</t>
  </si>
  <si>
    <t xml:space="preserve">ualad09:Craigavon</t>
  </si>
  <si>
    <t xml:space="preserve">ualad09:Craven</t>
  </si>
  <si>
    <t xml:space="preserve">ualad09:Crawley</t>
  </si>
  <si>
    <t xml:space="preserve">ualad09:Croydon</t>
  </si>
  <si>
    <t xml:space="preserve">ualad09:Dacorum</t>
  </si>
  <si>
    <t xml:space="preserve">ualad09:Darlington</t>
  </si>
  <si>
    <t xml:space="preserve">ualad09:Dartford</t>
  </si>
  <si>
    <t xml:space="preserve">ualad09:Daventry</t>
  </si>
  <si>
    <t xml:space="preserve">ualad09:Denbighshire</t>
  </si>
  <si>
    <t xml:space="preserve">ualad09:Derby</t>
  </si>
  <si>
    <t xml:space="preserve">ualad09:Derbyshire Dales</t>
  </si>
  <si>
    <t xml:space="preserve">ualad09:Derry</t>
  </si>
  <si>
    <t xml:space="preserve">ualad09:Doncaster</t>
  </si>
  <si>
    <t xml:space="preserve">ualad09:Dover</t>
  </si>
  <si>
    <t xml:space="preserve">ualad09:Down</t>
  </si>
  <si>
    <t xml:space="preserve">ualad09:Dudley</t>
  </si>
  <si>
    <t xml:space="preserve">ualad09:Dumfries and Galloway</t>
  </si>
  <si>
    <t xml:space="preserve">ualad09:Dundee City</t>
  </si>
  <si>
    <t xml:space="preserve">ualad09:Dungannon</t>
  </si>
  <si>
    <t xml:space="preserve">ualad09:Ealing</t>
  </si>
  <si>
    <t xml:space="preserve">ualad09:East Ayrshire</t>
  </si>
  <si>
    <t xml:space="preserve">ualad09:East Cambridgeshire</t>
  </si>
  <si>
    <t xml:space="preserve">ualad09:East Devon</t>
  </si>
  <si>
    <t xml:space="preserve">ualad09:East Dorset</t>
  </si>
  <si>
    <t xml:space="preserve">ualad09:East Dunbartonshire</t>
  </si>
  <si>
    <t xml:space="preserve">ualad09:East Hampshire</t>
  </si>
  <si>
    <t xml:space="preserve">ualad09:East Hertfordshire</t>
  </si>
  <si>
    <t xml:space="preserve">ualad09:East Lindsey</t>
  </si>
  <si>
    <t xml:space="preserve">ualad09:East Lothian</t>
  </si>
  <si>
    <t xml:space="preserve">ualad09:East Northamptonshire</t>
  </si>
  <si>
    <t xml:space="preserve">ualad09:East Renfrewshire</t>
  </si>
  <si>
    <t xml:space="preserve">ualad09:East Riding of Yorkshire</t>
  </si>
  <si>
    <t xml:space="preserve">ualad09:East Staffordshire</t>
  </si>
  <si>
    <t xml:space="preserve">ualad09:Eastbourne</t>
  </si>
  <si>
    <t xml:space="preserve">ualad09:Eastleigh</t>
  </si>
  <si>
    <t xml:space="preserve">ualad09:Eden</t>
  </si>
  <si>
    <t xml:space="preserve">ualad09:Edinburgh, City of</t>
  </si>
  <si>
    <t xml:space="preserve">ualad09:Eilean Siar</t>
  </si>
  <si>
    <t xml:space="preserve">ualad09:Elmbridge</t>
  </si>
  <si>
    <t xml:space="preserve">ualad09:Enfield</t>
  </si>
  <si>
    <t xml:space="preserve">ualad09:Epping Forest</t>
  </si>
  <si>
    <t xml:space="preserve">ualad09:Epsom and Ewell</t>
  </si>
  <si>
    <t xml:space="preserve">ualad09:Erewash</t>
  </si>
  <si>
    <t xml:space="preserve">ualad09:Exeter</t>
  </si>
  <si>
    <t xml:space="preserve">ualad09:Falkirk</t>
  </si>
  <si>
    <t xml:space="preserve">ualad09:Fareham</t>
  </si>
  <si>
    <t xml:space="preserve">ualad09:Fenland</t>
  </si>
  <si>
    <t xml:space="preserve">ualad09:Fermanagh</t>
  </si>
  <si>
    <t xml:space="preserve">ualad09:Fife</t>
  </si>
  <si>
    <t xml:space="preserve">ualad09:Flintshire</t>
  </si>
  <si>
    <t xml:space="preserve">ualad09:Forest Heath</t>
  </si>
  <si>
    <t xml:space="preserve">ualad09:Forest of Dean</t>
  </si>
  <si>
    <t xml:space="preserve">ualad09:Fylde</t>
  </si>
  <si>
    <t xml:space="preserve">ualad09:Gateshead</t>
  </si>
  <si>
    <t xml:space="preserve">ualad09:Gedling</t>
  </si>
  <si>
    <t xml:space="preserve">ualad09:Glasgow City</t>
  </si>
  <si>
    <t xml:space="preserve">ualad09:Gloucester</t>
  </si>
  <si>
    <t xml:space="preserve">ualad09:Gosport</t>
  </si>
  <si>
    <t xml:space="preserve">ualad09:Gravesham</t>
  </si>
  <si>
    <t xml:space="preserve">ualad09:Great Yarmouth</t>
  </si>
  <si>
    <t xml:space="preserve">ualad09:Greenwich</t>
  </si>
  <si>
    <t xml:space="preserve">ualad09:Guildford</t>
  </si>
  <si>
    <t xml:space="preserve">ualad09:Gwynedd</t>
  </si>
  <si>
    <t xml:space="preserve">ualad09:Hackney</t>
  </si>
  <si>
    <t xml:space="preserve">ualad09:Halton</t>
  </si>
  <si>
    <t xml:space="preserve">ualad09:Hambleton</t>
  </si>
  <si>
    <t xml:space="preserve">ualad09:Hammersmith and Fulham</t>
  </si>
  <si>
    <t xml:space="preserve">ualad09:Harborough</t>
  </si>
  <si>
    <t xml:space="preserve">ualad09:Haringey</t>
  </si>
  <si>
    <t xml:space="preserve">ualad09:Harlow</t>
  </si>
  <si>
    <t xml:space="preserve">ualad09:Harrogate</t>
  </si>
  <si>
    <t xml:space="preserve">ualad09:Harrow</t>
  </si>
  <si>
    <t xml:space="preserve">ualad09:Hart</t>
  </si>
  <si>
    <t xml:space="preserve">ualad09:Hartlepool</t>
  </si>
  <si>
    <t xml:space="preserve">ualad09:Hastings</t>
  </si>
  <si>
    <t xml:space="preserve">ualad09:Havant</t>
  </si>
  <si>
    <t xml:space="preserve">ualad09:Havering</t>
  </si>
  <si>
    <t xml:space="preserve">ualad09:Herefordshire, County of</t>
  </si>
  <si>
    <t xml:space="preserve">ualad09:Hertsmere</t>
  </si>
  <si>
    <t xml:space="preserve">ualad09:High Peak</t>
  </si>
  <si>
    <t xml:space="preserve">ualad09:Highland</t>
  </si>
  <si>
    <t xml:space="preserve">ualad09:Hillingdon</t>
  </si>
  <si>
    <t xml:space="preserve">ualad09:Hinckley and Bosworth</t>
  </si>
  <si>
    <t xml:space="preserve">ualad09:Horsham</t>
  </si>
  <si>
    <t xml:space="preserve">ualad09:Hounslow</t>
  </si>
  <si>
    <t xml:space="preserve">ualad09:Huntingdonshire</t>
  </si>
  <si>
    <t xml:space="preserve">ualad09:Hyndburn</t>
  </si>
  <si>
    <t xml:space="preserve">ualad09:Inverclyde</t>
  </si>
  <si>
    <t xml:space="preserve">ualad09:Ipswich</t>
  </si>
  <si>
    <t xml:space="preserve">ualad09:Isle of Wight</t>
  </si>
  <si>
    <t xml:space="preserve">ualad09:Isles of Scilly</t>
  </si>
  <si>
    <t xml:space="preserve">ualad09:Islington</t>
  </si>
  <si>
    <t xml:space="preserve">ualad09:Kensington and Chelsea</t>
  </si>
  <si>
    <t xml:space="preserve">ualad09:Kettering</t>
  </si>
  <si>
    <t xml:space="preserve">ualad09:King`s Lynn and West Norfolk</t>
  </si>
  <si>
    <t xml:space="preserve">ualad09:Kingston upon Hull, City of</t>
  </si>
  <si>
    <t xml:space="preserve">ualad09:Kingston upon Thames</t>
  </si>
  <si>
    <t xml:space="preserve">ualad09:Kirklees</t>
  </si>
  <si>
    <t xml:space="preserve">ualad09:Knowsley</t>
  </si>
  <si>
    <t xml:space="preserve">ualad09:Lambeth</t>
  </si>
  <si>
    <t xml:space="preserve">ualad09:Lancaster</t>
  </si>
  <si>
    <t xml:space="preserve">ualad09:Larne</t>
  </si>
  <si>
    <t xml:space="preserve">ualad09:Leeds</t>
  </si>
  <si>
    <t xml:space="preserve">ualad09:Leicester</t>
  </si>
  <si>
    <t xml:space="preserve">ualad09:Lewes</t>
  </si>
  <si>
    <t xml:space="preserve">ualad09:Lewisham</t>
  </si>
  <si>
    <t xml:space="preserve">ualad09:Lichfield</t>
  </si>
  <si>
    <t xml:space="preserve">ualad09:Limavady</t>
  </si>
  <si>
    <t xml:space="preserve">ualad09:Lincoln</t>
  </si>
  <si>
    <t xml:space="preserve">ualad09:Lisburn</t>
  </si>
  <si>
    <t xml:space="preserve">ualad09:Liverpool</t>
  </si>
  <si>
    <t xml:space="preserve">ualad09:Luton</t>
  </si>
  <si>
    <t xml:space="preserve">ualad09:Magherafelt</t>
  </si>
  <si>
    <t xml:space="preserve">ualad09:Maidstone</t>
  </si>
  <si>
    <t xml:space="preserve">ualad09:Maldon</t>
  </si>
  <si>
    <t xml:space="preserve">ualad09:Malvern Hills</t>
  </si>
  <si>
    <t xml:space="preserve">ualad09:Manchester</t>
  </si>
  <si>
    <t xml:space="preserve">ualad09:Mansfield</t>
  </si>
  <si>
    <t xml:space="preserve">ualad09:Medway</t>
  </si>
  <si>
    <t xml:space="preserve">ualad09:Melton</t>
  </si>
  <si>
    <t xml:space="preserve">ualad09:Mendip</t>
  </si>
  <si>
    <t xml:space="preserve">ualad09:Merthyr Tydfil</t>
  </si>
  <si>
    <t xml:space="preserve">ualad09:Merton</t>
  </si>
  <si>
    <t xml:space="preserve">ualad09:Mid Devon</t>
  </si>
  <si>
    <t xml:space="preserve">ualad09:Mid Suffolk</t>
  </si>
  <si>
    <t xml:space="preserve">ualad09:Mid Sussex</t>
  </si>
  <si>
    <t xml:space="preserve">ualad09:Middlesbrough</t>
  </si>
  <si>
    <t xml:space="preserve">ualad09:Midlothian</t>
  </si>
  <si>
    <t xml:space="preserve">ualad09:Milton Keynes</t>
  </si>
  <si>
    <t xml:space="preserve">ualad09:Mole Valley</t>
  </si>
  <si>
    <t xml:space="preserve">ualad09:Monmouthshire</t>
  </si>
  <si>
    <t xml:space="preserve">ualad09:Moray</t>
  </si>
  <si>
    <t xml:space="preserve">ualad09:Moyle</t>
  </si>
  <si>
    <t xml:space="preserve">ualad09:Neath Port Talbot</t>
  </si>
  <si>
    <t xml:space="preserve">ualad09:New Forest</t>
  </si>
  <si>
    <t xml:space="preserve">ualad09:Newark and Sherwood</t>
  </si>
  <si>
    <t xml:space="preserve">ualad09:Newcastle upon Tyne</t>
  </si>
  <si>
    <t xml:space="preserve">ualad09:Newcastle-under-Lyme</t>
  </si>
  <si>
    <t xml:space="preserve">ualad09:Newham</t>
  </si>
  <si>
    <t xml:space="preserve">ualad09:Newport</t>
  </si>
  <si>
    <t xml:space="preserve">ualad09:Newry and Mourne</t>
  </si>
  <si>
    <t xml:space="preserve">ualad09:Newtownabbey</t>
  </si>
  <si>
    <t xml:space="preserve">ualad09:North Ayrshire</t>
  </si>
  <si>
    <t xml:space="preserve">ualad09:North Devon</t>
  </si>
  <si>
    <t xml:space="preserve">ualad09:North Dorset</t>
  </si>
  <si>
    <t xml:space="preserve">ualad09:North Down</t>
  </si>
  <si>
    <t xml:space="preserve">ualad09:North East Derbyshire</t>
  </si>
  <si>
    <t xml:space="preserve">ualad09:North East Lincolnshire</t>
  </si>
  <si>
    <t xml:space="preserve">ualad09:North Hertfordshire</t>
  </si>
  <si>
    <t xml:space="preserve">ualad09:North Kesteven</t>
  </si>
  <si>
    <t xml:space="preserve">ualad09:North Lanarkshire</t>
  </si>
  <si>
    <t xml:space="preserve">ualad09:North Lincolnshire</t>
  </si>
  <si>
    <t xml:space="preserve">ualad09:North Norfolk</t>
  </si>
  <si>
    <t xml:space="preserve">ualad09:North Somerset</t>
  </si>
  <si>
    <t xml:space="preserve">ualad09:North Tyneside</t>
  </si>
  <si>
    <t xml:space="preserve">ualad09:North Warwickshire</t>
  </si>
  <si>
    <t xml:space="preserve">ualad09:North West Leicestershire</t>
  </si>
  <si>
    <t xml:space="preserve">ualad09:Northampton</t>
  </si>
  <si>
    <t xml:space="preserve">ualad09:Northumberland</t>
  </si>
  <si>
    <t xml:space="preserve">ualad09:Norwich</t>
  </si>
  <si>
    <t xml:space="preserve">ualad09:Nottingham</t>
  </si>
  <si>
    <t xml:space="preserve">ualad09:Nuneaton and Bedworth</t>
  </si>
  <si>
    <t xml:space="preserve">ualad09:Oadby and Wigston</t>
  </si>
  <si>
    <t xml:space="preserve">ualad09:Oldham</t>
  </si>
  <si>
    <t xml:space="preserve">ualad09:Omagh</t>
  </si>
  <si>
    <t xml:space="preserve">ualad09:Orkney Islands</t>
  </si>
  <si>
    <t xml:space="preserve">ualad09:Oxford</t>
  </si>
  <si>
    <t xml:space="preserve">ualad09:Pembrokeshire</t>
  </si>
  <si>
    <t xml:space="preserve">ualad09:Pendle</t>
  </si>
  <si>
    <t xml:space="preserve">ualad09:Perth and Kinross</t>
  </si>
  <si>
    <t xml:space="preserve">ualad09:Peterborough</t>
  </si>
  <si>
    <t xml:space="preserve">ualad09:Plymouth</t>
  </si>
  <si>
    <t xml:space="preserve">ualad09:Poole</t>
  </si>
  <si>
    <t xml:space="preserve">ualad09:Portsmouth</t>
  </si>
  <si>
    <t xml:space="preserve">ualad09:Powys</t>
  </si>
  <si>
    <t xml:space="preserve">ualad09:Preston</t>
  </si>
  <si>
    <t xml:space="preserve">ualad09:Purbeck</t>
  </si>
  <si>
    <t xml:space="preserve">ualad09:Reading</t>
  </si>
  <si>
    <t xml:space="preserve">ualad09:Redbridge</t>
  </si>
  <si>
    <t xml:space="preserve">ualad09:Redcar and Cleveland</t>
  </si>
  <si>
    <t xml:space="preserve">ualad09:Redditch</t>
  </si>
  <si>
    <t xml:space="preserve">ualad09:Reigate and Banstead</t>
  </si>
  <si>
    <t xml:space="preserve">ualad09:Renfrewshire</t>
  </si>
  <si>
    <t xml:space="preserve">ualad09:Rhondda, Cynon, Taff</t>
  </si>
  <si>
    <t xml:space="preserve">ualad09:Ribble Valley</t>
  </si>
  <si>
    <t xml:space="preserve">ualad09:Richmond upon Thames</t>
  </si>
  <si>
    <t xml:space="preserve">ualad09:Richmondshire</t>
  </si>
  <si>
    <t xml:space="preserve">ualad09:Rochdale</t>
  </si>
  <si>
    <t xml:space="preserve">ualad09:Rochford</t>
  </si>
  <si>
    <t xml:space="preserve">ualad09:Rossendale</t>
  </si>
  <si>
    <t xml:space="preserve">ualad09:Rother</t>
  </si>
  <si>
    <t xml:space="preserve">ualad09:Rotherham</t>
  </si>
  <si>
    <t xml:space="preserve">ualad09:Rugby</t>
  </si>
  <si>
    <t xml:space="preserve">ualad09:Runnymede</t>
  </si>
  <si>
    <t xml:space="preserve">ualad09:Rushcliffe</t>
  </si>
  <si>
    <t xml:space="preserve">ualad09:Rushmoor</t>
  </si>
  <si>
    <t xml:space="preserve">ualad09:Rutland</t>
  </si>
  <si>
    <t xml:space="preserve">ualad09:Ryedale</t>
  </si>
  <si>
    <t xml:space="preserve">ualad09:Salford</t>
  </si>
  <si>
    <t xml:space="preserve">ualad09:Sandwell</t>
  </si>
  <si>
    <t xml:space="preserve">ualad09:Scarborough</t>
  </si>
  <si>
    <t xml:space="preserve">ualad09:Scottish Borders</t>
  </si>
  <si>
    <t xml:space="preserve">ualad09:Sedgemoor</t>
  </si>
  <si>
    <t xml:space="preserve">ualad09:Sefton</t>
  </si>
  <si>
    <t xml:space="preserve">ualad09:Selby</t>
  </si>
  <si>
    <t xml:space="preserve">ualad09:Sevenoaks</t>
  </si>
  <si>
    <t xml:space="preserve">ualad09:Sheffield</t>
  </si>
  <si>
    <t xml:space="preserve">ualad09:Shepway</t>
  </si>
  <si>
    <t xml:space="preserve">ualad09:Shetland Islands</t>
  </si>
  <si>
    <t xml:space="preserve">ualad09:Shropshire</t>
  </si>
  <si>
    <t xml:space="preserve">ualad09:Slough</t>
  </si>
  <si>
    <t xml:space="preserve">ualad09:Solihull</t>
  </si>
  <si>
    <t xml:space="preserve">ualad09:South Ayrshire</t>
  </si>
  <si>
    <t xml:space="preserve">ualad09:South Bucks</t>
  </si>
  <si>
    <t xml:space="preserve">ualad09:South Cambridgeshire</t>
  </si>
  <si>
    <t xml:space="preserve">ualad09:South Derbyshire</t>
  </si>
  <si>
    <t xml:space="preserve">ualad09:South Gloucestershire</t>
  </si>
  <si>
    <t xml:space="preserve">ualad09:South Hams</t>
  </si>
  <si>
    <t xml:space="preserve">ualad09:South Holland</t>
  </si>
  <si>
    <t xml:space="preserve">ualad09:South Kesteven</t>
  </si>
  <si>
    <t xml:space="preserve">ualad09:South Lakeland</t>
  </si>
  <si>
    <t xml:space="preserve">ualad09:South Lanarkshire</t>
  </si>
  <si>
    <t xml:space="preserve">ualad09:South Norfolk</t>
  </si>
  <si>
    <t xml:space="preserve">ualad09:South Northamptonshire</t>
  </si>
  <si>
    <t xml:space="preserve">ualad09:South Oxfordshire</t>
  </si>
  <si>
    <t xml:space="preserve">ualad09:South Ribble</t>
  </si>
  <si>
    <t xml:space="preserve">ualad09:South Somerset</t>
  </si>
  <si>
    <t xml:space="preserve">ualad09:South Staffordshire</t>
  </si>
  <si>
    <t xml:space="preserve">ualad09:South Tyneside</t>
  </si>
  <si>
    <t xml:space="preserve">ualad09:Southampton</t>
  </si>
  <si>
    <t xml:space="preserve">ualad09:Southend-on-Sea</t>
  </si>
  <si>
    <t xml:space="preserve">ualad09:Southwark</t>
  </si>
  <si>
    <t xml:space="preserve">ualad09:Spelthorne</t>
  </si>
  <si>
    <t xml:space="preserve">ualad09:St Albans</t>
  </si>
  <si>
    <t xml:space="preserve">ualad09:St Edmundsbury</t>
  </si>
  <si>
    <t xml:space="preserve">ualad09:St. Helens</t>
  </si>
  <si>
    <t xml:space="preserve">ualad09:Stafford</t>
  </si>
  <si>
    <t xml:space="preserve">ualad09:Staffordshire Moorlands</t>
  </si>
  <si>
    <t xml:space="preserve">ualad09:Stevenage</t>
  </si>
  <si>
    <t xml:space="preserve">ualad09:Stirling</t>
  </si>
  <si>
    <t xml:space="preserve">ualad09:Stockport</t>
  </si>
  <si>
    <t xml:space="preserve">ualad09:Stockton-on-Tees</t>
  </si>
  <si>
    <t xml:space="preserve">ualad09:Stoke-on-Trent</t>
  </si>
  <si>
    <t xml:space="preserve">ualad09:Strabane</t>
  </si>
  <si>
    <t xml:space="preserve">ualad09:Stratford-on-Avon</t>
  </si>
  <si>
    <t xml:space="preserve">ualad09:Stroud</t>
  </si>
  <si>
    <t xml:space="preserve">ualad09:Suffolk Coastal</t>
  </si>
  <si>
    <t xml:space="preserve">ualad09:Sunderland</t>
  </si>
  <si>
    <t xml:space="preserve">ualad09:Surrey Heath</t>
  </si>
  <si>
    <t xml:space="preserve">ualad09:Sutton</t>
  </si>
  <si>
    <t xml:space="preserve">ualad09:Swale</t>
  </si>
  <si>
    <t xml:space="preserve">ualad09:Swansea</t>
  </si>
  <si>
    <t xml:space="preserve">ualad09:Swindon</t>
  </si>
  <si>
    <t xml:space="preserve">ualad09:Tameside</t>
  </si>
  <si>
    <t xml:space="preserve">ualad09:Tamworth</t>
  </si>
  <si>
    <t xml:space="preserve">ualad09:Tandridge</t>
  </si>
  <si>
    <t xml:space="preserve">ualad09:Taunton Deane</t>
  </si>
  <si>
    <t xml:space="preserve">ualad09:Teignbridge</t>
  </si>
  <si>
    <t xml:space="preserve">ualad09:Telford and Wrekin</t>
  </si>
  <si>
    <t xml:space="preserve">ualad09:Tendring</t>
  </si>
  <si>
    <t xml:space="preserve">ualad09:Test Valley</t>
  </si>
  <si>
    <t xml:space="preserve">ualad09:Tewkesbury</t>
  </si>
  <si>
    <t xml:space="preserve">ualad09:Thanet</t>
  </si>
  <si>
    <t xml:space="preserve">ualad09:The Vale of Glamorgan</t>
  </si>
  <si>
    <t xml:space="preserve">ualad09:Three Rivers</t>
  </si>
  <si>
    <t xml:space="preserve">ualad09:Thurrock</t>
  </si>
  <si>
    <t xml:space="preserve">ualad09:Tonbridge and Malling</t>
  </si>
  <si>
    <t xml:space="preserve">ualad09:Torbay</t>
  </si>
  <si>
    <t xml:space="preserve">ualad09:Torfaen</t>
  </si>
  <si>
    <t xml:space="preserve">ualad09:Torridge</t>
  </si>
  <si>
    <t xml:space="preserve">ualad09:Tower Hamlets</t>
  </si>
  <si>
    <t xml:space="preserve">ualad09:Trafford</t>
  </si>
  <si>
    <t xml:space="preserve">ualad09:Tunbridge Wells</t>
  </si>
  <si>
    <t xml:space="preserve">ualad09:Uttlesford</t>
  </si>
  <si>
    <t xml:space="preserve">ualad09:Vale of White Horse</t>
  </si>
  <si>
    <t xml:space="preserve">ualad09:Wakefield</t>
  </si>
  <si>
    <t xml:space="preserve">ualad09:Walsall</t>
  </si>
  <si>
    <t xml:space="preserve">ualad09:Waltham Forest</t>
  </si>
  <si>
    <t xml:space="preserve">ualad09:Wandsworth</t>
  </si>
  <si>
    <t xml:space="preserve">ualad09:Warrington</t>
  </si>
  <si>
    <t xml:space="preserve">ualad09:Warwick</t>
  </si>
  <si>
    <t xml:space="preserve">ualad09:Watford</t>
  </si>
  <si>
    <t xml:space="preserve">ualad09:Waveney</t>
  </si>
  <si>
    <t xml:space="preserve">ualad09:Waverley</t>
  </si>
  <si>
    <t xml:space="preserve">ualad09:Wealden</t>
  </si>
  <si>
    <t xml:space="preserve">ualad09:Wellingborough</t>
  </si>
  <si>
    <t xml:space="preserve">ualad09:Welwyn Hatfield</t>
  </si>
  <si>
    <t xml:space="preserve">ualad09:West Berkshire</t>
  </si>
  <si>
    <t xml:space="preserve">ualad09:West Devon</t>
  </si>
  <si>
    <t xml:space="preserve">ualad09:West Dorset</t>
  </si>
  <si>
    <t xml:space="preserve">ualad09:West Dunbartonshire</t>
  </si>
  <si>
    <t xml:space="preserve">ualad09:West Lancashire</t>
  </si>
  <si>
    <t xml:space="preserve">ualad09:West Lindsey</t>
  </si>
  <si>
    <t xml:space="preserve">ualad09:West Lothian</t>
  </si>
  <si>
    <t xml:space="preserve">ualad09:West Oxfordshire</t>
  </si>
  <si>
    <t xml:space="preserve">ualad09:West Somerset</t>
  </si>
  <si>
    <t xml:space="preserve">ualad09:Westminster</t>
  </si>
  <si>
    <t xml:space="preserve">ualad09:Weymouth and Portland</t>
  </si>
  <si>
    <t xml:space="preserve">ualad09:Wigan</t>
  </si>
  <si>
    <t xml:space="preserve">ualad09:Wiltshire</t>
  </si>
  <si>
    <t xml:space="preserve">ualad09:Winchester</t>
  </si>
  <si>
    <t xml:space="preserve">ualad09:Windsor and Maidenhead</t>
  </si>
  <si>
    <t xml:space="preserve">ualad09:Wirral</t>
  </si>
  <si>
    <t xml:space="preserve">ualad09:Woking</t>
  </si>
  <si>
    <t xml:space="preserve">ualad09:Wokingham</t>
  </si>
  <si>
    <t xml:space="preserve">ualad09:Wolverhampton</t>
  </si>
  <si>
    <t xml:space="preserve">ualad09:Worcester</t>
  </si>
  <si>
    <t xml:space="preserve">ualad09:Worthing</t>
  </si>
  <si>
    <t xml:space="preserve">ualad09:Wrexham</t>
  </si>
  <si>
    <t xml:space="preserve">ualad09:Wychavon</t>
  </si>
  <si>
    <t xml:space="preserve">ualad09:Wycombe</t>
  </si>
  <si>
    <t xml:space="preserve">ualad09:Wyre</t>
  </si>
  <si>
    <t xml:space="preserve">ualad09:Wyre Forest</t>
  </si>
  <si>
    <t xml:space="preserve">ualad09:York</t>
  </si>
  <si>
    <t xml:space="preserve">In order to protect against disclosure of personal information, records</t>
  </si>
  <si>
    <t xml:space="preserve">have been swapped between different geographic areas. Some counts will</t>
  </si>
  <si>
    <t xml:space="preserve">be affected, particularly small counts at the lowest geographies</t>
  </si>
  <si>
    <t xml:space="preserve">QS501UK - Highest level of qualification</t>
  </si>
  <si>
    <t xml:space="preserve">All usual residents aged 16 and over</t>
  </si>
  <si>
    <t xml:space="preserve">All categories: Highest level of qualification</t>
  </si>
  <si>
    <t xml:space="preserve">No qualifications</t>
  </si>
  <si>
    <t xml:space="preserve">Level 1 qualifications</t>
  </si>
  <si>
    <t xml:space="preserve">Level 2 qualifications</t>
  </si>
  <si>
    <t xml:space="preserve">Apprenticeship</t>
  </si>
  <si>
    <t xml:space="preserve">Level 3 qualifications</t>
  </si>
  <si>
    <t xml:space="preserve">Level 4 qualifications and above</t>
  </si>
  <si>
    <t xml:space="preserve">Other qualifications</t>
  </si>
  <si>
    <t xml:space="preserve">-</t>
  </si>
  <si>
    <t xml:space="preserve">- These figures are missing.</t>
  </si>
  <si>
    <t xml:space="preserve">Number of children in relative low income (before housing costs) by local authority, August 2013</t>
  </si>
  <si>
    <t xml:space="preserve">Local Authority Code</t>
  </si>
  <si>
    <t xml:space="preserve">Local Authority Name</t>
  </si>
  <si>
    <t xml:space="preserve">Children in families in receipt of WTC or CTC (&lt;60% median income) or IS/JSA </t>
  </si>
  <si>
    <r>
      <rPr>
        <sz val="10"/>
        <color rgb="FF000000"/>
        <rFont val="Frutiger LT Std 45 Light"/>
        <family val="2"/>
        <charset val="1"/>
      </rPr>
      <t xml:space="preserve">% of Children in low-income families</t>
    </r>
    <r>
      <rPr>
        <vertAlign val="superscript"/>
        <sz val="10"/>
        <color rgb="FF000000"/>
        <rFont val="Frutiger LT Std 45 Light"/>
        <family val="2"/>
        <charset val="1"/>
      </rPr>
      <t xml:space="preserve">1</t>
    </r>
  </si>
  <si>
    <t xml:space="preserve">All Children</t>
  </si>
  <si>
    <t xml:space="preserve">K02000001</t>
  </si>
  <si>
    <t xml:space="preserve">United Kingdom</t>
  </si>
  <si>
    <t xml:space="preserve">K03000001</t>
  </si>
  <si>
    <t xml:space="preserve">Great Britain</t>
  </si>
  <si>
    <t xml:space="preserve">K04000001</t>
  </si>
  <si>
    <t xml:space="preserve">England and Wales</t>
  </si>
  <si>
    <t xml:space="preserve">00AA</t>
  </si>
  <si>
    <t xml:space="preserve">00AB</t>
  </si>
  <si>
    <t xml:space="preserve">00AC</t>
  </si>
  <si>
    <t xml:space="preserve">00AD</t>
  </si>
  <si>
    <t xml:space="preserve">00AE</t>
  </si>
  <si>
    <t xml:space="preserve">00AF</t>
  </si>
  <si>
    <t xml:space="preserve">00AG</t>
  </si>
  <si>
    <t xml:space="preserve">00AH</t>
  </si>
  <si>
    <t xml:space="preserve">00AJ</t>
  </si>
  <si>
    <t xml:space="preserve">00AK</t>
  </si>
  <si>
    <t xml:space="preserve">00AL</t>
  </si>
  <si>
    <t xml:space="preserve">00AM</t>
  </si>
  <si>
    <t xml:space="preserve">00AN</t>
  </si>
  <si>
    <t xml:space="preserve">00AP</t>
  </si>
  <si>
    <t xml:space="preserve">00AQ</t>
  </si>
  <si>
    <t xml:space="preserve">00AR</t>
  </si>
  <si>
    <t xml:space="preserve">00AS</t>
  </si>
  <si>
    <t xml:space="preserve">00AT</t>
  </si>
  <si>
    <t xml:space="preserve">00AU</t>
  </si>
  <si>
    <t xml:space="preserve">00AW</t>
  </si>
  <si>
    <t xml:space="preserve">00AX</t>
  </si>
  <si>
    <t xml:space="preserve">00AY</t>
  </si>
  <si>
    <t xml:space="preserve">00AZ</t>
  </si>
  <si>
    <t xml:space="preserve">00BA</t>
  </si>
  <si>
    <t xml:space="preserve">00BB</t>
  </si>
  <si>
    <t xml:space="preserve">00BC</t>
  </si>
  <si>
    <t xml:space="preserve">00BD</t>
  </si>
  <si>
    <t xml:space="preserve">00BE</t>
  </si>
  <si>
    <t xml:space="preserve">00BF</t>
  </si>
  <si>
    <t xml:space="preserve">00BG</t>
  </si>
  <si>
    <t xml:space="preserve">00BH</t>
  </si>
  <si>
    <t xml:space="preserve">00BJ</t>
  </si>
  <si>
    <t xml:space="preserve">00BK</t>
  </si>
  <si>
    <t xml:space="preserve">00BL</t>
  </si>
  <si>
    <t xml:space="preserve">00BM</t>
  </si>
  <si>
    <t xml:space="preserve">00BN</t>
  </si>
  <si>
    <t xml:space="preserve">00BP</t>
  </si>
  <si>
    <t xml:space="preserve">00BQ</t>
  </si>
  <si>
    <t xml:space="preserve">00BR</t>
  </si>
  <si>
    <t xml:space="preserve">00BS</t>
  </si>
  <si>
    <t xml:space="preserve">00BT</t>
  </si>
  <si>
    <t xml:space="preserve">00BU</t>
  </si>
  <si>
    <t xml:space="preserve">00BW</t>
  </si>
  <si>
    <t xml:space="preserve">00BX</t>
  </si>
  <si>
    <t xml:space="preserve">00BY</t>
  </si>
  <si>
    <t xml:space="preserve">00BZ</t>
  </si>
  <si>
    <t xml:space="preserve">00CA</t>
  </si>
  <si>
    <t xml:space="preserve">00CB</t>
  </si>
  <si>
    <t xml:space="preserve">00CC</t>
  </si>
  <si>
    <t xml:space="preserve">00CE</t>
  </si>
  <si>
    <t xml:space="preserve">00CF</t>
  </si>
  <si>
    <t xml:space="preserve">00CG</t>
  </si>
  <si>
    <t xml:space="preserve">E08000020</t>
  </si>
  <si>
    <t xml:space="preserve">00CH</t>
  </si>
  <si>
    <t xml:space="preserve">00CJ</t>
  </si>
  <si>
    <t xml:space="preserve">00CK</t>
  </si>
  <si>
    <t xml:space="preserve">00CL</t>
  </si>
  <si>
    <t xml:space="preserve">00CM</t>
  </si>
  <si>
    <t xml:space="preserve">00CN</t>
  </si>
  <si>
    <t xml:space="preserve">00CQ</t>
  </si>
  <si>
    <t xml:space="preserve">00CR</t>
  </si>
  <si>
    <t xml:space="preserve">00CS</t>
  </si>
  <si>
    <t xml:space="preserve">00CT</t>
  </si>
  <si>
    <t xml:space="preserve">00CU</t>
  </si>
  <si>
    <t xml:space="preserve">00CW</t>
  </si>
  <si>
    <t xml:space="preserve">00CX</t>
  </si>
  <si>
    <t xml:space="preserve">00CY</t>
  </si>
  <si>
    <t xml:space="preserve">00CZ</t>
  </si>
  <si>
    <t xml:space="preserve">00DA</t>
  </si>
  <si>
    <t xml:space="preserve">00DB</t>
  </si>
  <si>
    <t xml:space="preserve">00EB</t>
  </si>
  <si>
    <t xml:space="preserve">00EC</t>
  </si>
  <si>
    <t xml:space="preserve">00EE</t>
  </si>
  <si>
    <t xml:space="preserve">00EF</t>
  </si>
  <si>
    <t xml:space="preserve">00EH</t>
  </si>
  <si>
    <t xml:space="preserve">00EJ</t>
  </si>
  <si>
    <t xml:space="preserve">E06000048</t>
  </si>
  <si>
    <t xml:space="preserve">00EM</t>
  </si>
  <si>
    <t xml:space="preserve">00EQ</t>
  </si>
  <si>
    <t xml:space="preserve">00ET</t>
  </si>
  <si>
    <t xml:space="preserve">00EU</t>
  </si>
  <si>
    <t xml:space="preserve">00EW</t>
  </si>
  <si>
    <t xml:space="preserve">00EX</t>
  </si>
  <si>
    <t xml:space="preserve">00EY</t>
  </si>
  <si>
    <t xml:space="preserve">00FA</t>
  </si>
  <si>
    <t xml:space="preserve">00FB</t>
  </si>
  <si>
    <t xml:space="preserve">00FC</t>
  </si>
  <si>
    <t xml:space="preserve">00FD</t>
  </si>
  <si>
    <t xml:space="preserve">00FF</t>
  </si>
  <si>
    <t xml:space="preserve">00FK</t>
  </si>
  <si>
    <t xml:space="preserve">00FN</t>
  </si>
  <si>
    <t xml:space="preserve">00FP</t>
  </si>
  <si>
    <t xml:space="preserve">00FY</t>
  </si>
  <si>
    <t xml:space="preserve">00GA</t>
  </si>
  <si>
    <t xml:space="preserve">00GF</t>
  </si>
  <si>
    <t xml:space="preserve">00GG</t>
  </si>
  <si>
    <t xml:space="preserve">00GL</t>
  </si>
  <si>
    <t xml:space="preserve">00HA</t>
  </si>
  <si>
    <t xml:space="preserve">00HB</t>
  </si>
  <si>
    <t xml:space="preserve">00HC</t>
  </si>
  <si>
    <t xml:space="preserve">00HD</t>
  </si>
  <si>
    <t xml:space="preserve">00HE</t>
  </si>
  <si>
    <t xml:space="preserve">00HF</t>
  </si>
  <si>
    <t xml:space="preserve">00HG</t>
  </si>
  <si>
    <t xml:space="preserve">00HH</t>
  </si>
  <si>
    <t xml:space="preserve">00HN</t>
  </si>
  <si>
    <t xml:space="preserve">00HP</t>
  </si>
  <si>
    <t xml:space="preserve">00HX</t>
  </si>
  <si>
    <t xml:space="preserve">00HY</t>
  </si>
  <si>
    <t xml:space="preserve">00JA</t>
  </si>
  <si>
    <t xml:space="preserve">00KA</t>
  </si>
  <si>
    <t xml:space="preserve">00KB</t>
  </si>
  <si>
    <t xml:space="preserve">00KC</t>
  </si>
  <si>
    <t xml:space="preserve">00KF</t>
  </si>
  <si>
    <t xml:space="preserve">00KG</t>
  </si>
  <si>
    <t xml:space="preserve">00LC</t>
  </si>
  <si>
    <t xml:space="preserve">00MA</t>
  </si>
  <si>
    <t xml:space="preserve">00MB</t>
  </si>
  <si>
    <t xml:space="preserve">00MC</t>
  </si>
  <si>
    <t xml:space="preserve">00MD</t>
  </si>
  <si>
    <t xml:space="preserve">00ME</t>
  </si>
  <si>
    <t xml:space="preserve">00MF</t>
  </si>
  <si>
    <t xml:space="preserve">00MG</t>
  </si>
  <si>
    <t xml:space="preserve">00ML</t>
  </si>
  <si>
    <t xml:space="preserve">00MR</t>
  </si>
  <si>
    <t xml:space="preserve">00MS</t>
  </si>
  <si>
    <t xml:space="preserve">00MW</t>
  </si>
  <si>
    <t xml:space="preserve">11UB</t>
  </si>
  <si>
    <t xml:space="preserve">11UC</t>
  </si>
  <si>
    <t xml:space="preserve">11UE</t>
  </si>
  <si>
    <t xml:space="preserve">11UF</t>
  </si>
  <si>
    <t xml:space="preserve">12UB</t>
  </si>
  <si>
    <t xml:space="preserve">12UC</t>
  </si>
  <si>
    <t xml:space="preserve">12UD</t>
  </si>
  <si>
    <t xml:space="preserve">12UE</t>
  </si>
  <si>
    <t xml:space="preserve">12UG</t>
  </si>
  <si>
    <t xml:space="preserve">16UB</t>
  </si>
  <si>
    <t xml:space="preserve">16UC</t>
  </si>
  <si>
    <t xml:space="preserve">16UD</t>
  </si>
  <si>
    <t xml:space="preserve">16UE</t>
  </si>
  <si>
    <t xml:space="preserve">16UF</t>
  </si>
  <si>
    <t xml:space="preserve">16UG</t>
  </si>
  <si>
    <t xml:space="preserve">17UB</t>
  </si>
  <si>
    <t xml:space="preserve">17UC</t>
  </si>
  <si>
    <t xml:space="preserve">17UD</t>
  </si>
  <si>
    <t xml:space="preserve">17UF</t>
  </si>
  <si>
    <t xml:space="preserve">17UG</t>
  </si>
  <si>
    <t xml:space="preserve">17UH</t>
  </si>
  <si>
    <t xml:space="preserve">17UJ</t>
  </si>
  <si>
    <t xml:space="preserve">17UK</t>
  </si>
  <si>
    <t xml:space="preserve">18UB</t>
  </si>
  <si>
    <t xml:space="preserve">18UC</t>
  </si>
  <si>
    <t xml:space="preserve">18UD</t>
  </si>
  <si>
    <t xml:space="preserve">18UE</t>
  </si>
  <si>
    <t xml:space="preserve">18UG</t>
  </si>
  <si>
    <t xml:space="preserve">18UH</t>
  </si>
  <si>
    <t xml:space="preserve">18UK</t>
  </si>
  <si>
    <t xml:space="preserve">18UL</t>
  </si>
  <si>
    <t xml:space="preserve">19UC</t>
  </si>
  <si>
    <t xml:space="preserve">19UD</t>
  </si>
  <si>
    <t xml:space="preserve">19UE</t>
  </si>
  <si>
    <t xml:space="preserve">19UG</t>
  </si>
  <si>
    <t xml:space="preserve">19UH</t>
  </si>
  <si>
    <t xml:space="preserve">19UJ</t>
  </si>
  <si>
    <t xml:space="preserve">21UC</t>
  </si>
  <si>
    <t xml:space="preserve">21UD</t>
  </si>
  <si>
    <t xml:space="preserve">21UF</t>
  </si>
  <si>
    <t xml:space="preserve">21UG</t>
  </si>
  <si>
    <t xml:space="preserve">21UH</t>
  </si>
  <si>
    <t xml:space="preserve">22UB</t>
  </si>
  <si>
    <t xml:space="preserve">22UC</t>
  </si>
  <si>
    <t xml:space="preserve">22UD</t>
  </si>
  <si>
    <t xml:space="preserve">22UE</t>
  </si>
  <si>
    <t xml:space="preserve">22UF</t>
  </si>
  <si>
    <t xml:space="preserve">22UG</t>
  </si>
  <si>
    <t xml:space="preserve">22UH</t>
  </si>
  <si>
    <t xml:space="preserve">22UJ</t>
  </si>
  <si>
    <t xml:space="preserve">22UK</t>
  </si>
  <si>
    <t xml:space="preserve">22UL</t>
  </si>
  <si>
    <t xml:space="preserve">22UN</t>
  </si>
  <si>
    <t xml:space="preserve">22UQ</t>
  </si>
  <si>
    <t xml:space="preserve">23UB</t>
  </si>
  <si>
    <t xml:space="preserve">23UC</t>
  </si>
  <si>
    <t xml:space="preserve">23UD</t>
  </si>
  <si>
    <t xml:space="preserve">23UE</t>
  </si>
  <si>
    <t xml:space="preserve">23UF</t>
  </si>
  <si>
    <t xml:space="preserve">23UG</t>
  </si>
  <si>
    <t xml:space="preserve">24UB</t>
  </si>
  <si>
    <t xml:space="preserve">24UC</t>
  </si>
  <si>
    <t xml:space="preserve">24UD</t>
  </si>
  <si>
    <t xml:space="preserve">24UE</t>
  </si>
  <si>
    <t xml:space="preserve">24UF</t>
  </si>
  <si>
    <t xml:space="preserve">24UG</t>
  </si>
  <si>
    <t xml:space="preserve">24UH</t>
  </si>
  <si>
    <t xml:space="preserve">24UJ</t>
  </si>
  <si>
    <t xml:space="preserve">24UL</t>
  </si>
  <si>
    <t xml:space="preserve">24UN</t>
  </si>
  <si>
    <t xml:space="preserve">24UP</t>
  </si>
  <si>
    <t xml:space="preserve">26UB</t>
  </si>
  <si>
    <t xml:space="preserve">26UC</t>
  </si>
  <si>
    <t xml:space="preserve">E07000097</t>
  </si>
  <si>
    <t xml:space="preserve">26UD</t>
  </si>
  <si>
    <t xml:space="preserve">26UE</t>
  </si>
  <si>
    <t xml:space="preserve">26UF</t>
  </si>
  <si>
    <t xml:space="preserve">E07000100</t>
  </si>
  <si>
    <t xml:space="preserve">26UG</t>
  </si>
  <si>
    <t xml:space="preserve">E07000101</t>
  </si>
  <si>
    <t xml:space="preserve">26UH</t>
  </si>
  <si>
    <t xml:space="preserve">26UJ</t>
  </si>
  <si>
    <t xml:space="preserve">26UK</t>
  </si>
  <si>
    <t xml:space="preserve">E07000104</t>
  </si>
  <si>
    <t xml:space="preserve">26UL</t>
  </si>
  <si>
    <t xml:space="preserve">29UB</t>
  </si>
  <si>
    <t xml:space="preserve">29UC</t>
  </si>
  <si>
    <t xml:space="preserve">29UD</t>
  </si>
  <si>
    <t xml:space="preserve">29UE</t>
  </si>
  <si>
    <t xml:space="preserve">29UG</t>
  </si>
  <si>
    <t xml:space="preserve">29UH</t>
  </si>
  <si>
    <t xml:space="preserve">29UK</t>
  </si>
  <si>
    <t xml:space="preserve">29UL</t>
  </si>
  <si>
    <t xml:space="preserve">29UM</t>
  </si>
  <si>
    <t xml:space="preserve">29UN</t>
  </si>
  <si>
    <t xml:space="preserve">29UP</t>
  </si>
  <si>
    <t xml:space="preserve">29UQ</t>
  </si>
  <si>
    <t xml:space="preserve">30UD</t>
  </si>
  <si>
    <t xml:space="preserve">30UE</t>
  </si>
  <si>
    <t xml:space="preserve">30UF</t>
  </si>
  <si>
    <t xml:space="preserve">30UG</t>
  </si>
  <si>
    <t xml:space="preserve">30UH</t>
  </si>
  <si>
    <t xml:space="preserve">30UJ</t>
  </si>
  <si>
    <t xml:space="preserve">30UK</t>
  </si>
  <si>
    <t xml:space="preserve">30UL</t>
  </si>
  <si>
    <t xml:space="preserve">30UM</t>
  </si>
  <si>
    <t xml:space="preserve">30UN</t>
  </si>
  <si>
    <t xml:space="preserve">30UP</t>
  </si>
  <si>
    <t xml:space="preserve">30UQ</t>
  </si>
  <si>
    <t xml:space="preserve">31UB</t>
  </si>
  <si>
    <t xml:space="preserve">31UC</t>
  </si>
  <si>
    <t xml:space="preserve">31UD</t>
  </si>
  <si>
    <t xml:space="preserve">31UE</t>
  </si>
  <si>
    <t xml:space="preserve">31UG</t>
  </si>
  <si>
    <t xml:space="preserve">31UH</t>
  </si>
  <si>
    <t xml:space="preserve">31UJ</t>
  </si>
  <si>
    <t xml:space="preserve">32UB</t>
  </si>
  <si>
    <t xml:space="preserve">32UC</t>
  </si>
  <si>
    <t xml:space="preserve">32UD</t>
  </si>
  <si>
    <t xml:space="preserve">32UE</t>
  </si>
  <si>
    <t xml:space="preserve">32UF</t>
  </si>
  <si>
    <t xml:space="preserve">32UG</t>
  </si>
  <si>
    <t xml:space="preserve">32UH</t>
  </si>
  <si>
    <t xml:space="preserve">33UB</t>
  </si>
  <si>
    <t xml:space="preserve">33UC</t>
  </si>
  <si>
    <t xml:space="preserve">33UD</t>
  </si>
  <si>
    <t xml:space="preserve">33UE</t>
  </si>
  <si>
    <t xml:space="preserve">33UF</t>
  </si>
  <si>
    <t xml:space="preserve">33UG</t>
  </si>
  <si>
    <t xml:space="preserve">33UH</t>
  </si>
  <si>
    <t xml:space="preserve">34UB</t>
  </si>
  <si>
    <t xml:space="preserve">34UC</t>
  </si>
  <si>
    <t xml:space="preserve">34UD</t>
  </si>
  <si>
    <t xml:space="preserve">34UE</t>
  </si>
  <si>
    <t xml:space="preserve">34UF</t>
  </si>
  <si>
    <t xml:space="preserve">34UG</t>
  </si>
  <si>
    <t xml:space="preserve">34UH</t>
  </si>
  <si>
    <t xml:space="preserve">36UB</t>
  </si>
  <si>
    <t xml:space="preserve">36UC</t>
  </si>
  <si>
    <t xml:space="preserve">36UD</t>
  </si>
  <si>
    <t xml:space="preserve">36UE</t>
  </si>
  <si>
    <t xml:space="preserve">36UF</t>
  </si>
  <si>
    <t xml:space="preserve">36UG</t>
  </si>
  <si>
    <t xml:space="preserve">36UH</t>
  </si>
  <si>
    <t xml:space="preserve">37UB</t>
  </si>
  <si>
    <t xml:space="preserve">37UC</t>
  </si>
  <si>
    <t xml:space="preserve">37UD</t>
  </si>
  <si>
    <t xml:space="preserve">37UE</t>
  </si>
  <si>
    <t xml:space="preserve">37UF</t>
  </si>
  <si>
    <t xml:space="preserve">37UG</t>
  </si>
  <si>
    <t xml:space="preserve">37UJ</t>
  </si>
  <si>
    <t xml:space="preserve">38UB</t>
  </si>
  <si>
    <t xml:space="preserve">38UC</t>
  </si>
  <si>
    <t xml:space="preserve">38UD</t>
  </si>
  <si>
    <t xml:space="preserve">38UE</t>
  </si>
  <si>
    <t xml:space="preserve">38UF</t>
  </si>
  <si>
    <t xml:space="preserve">40UB</t>
  </si>
  <si>
    <t xml:space="preserve">40UC</t>
  </si>
  <si>
    <t xml:space="preserve">40UD</t>
  </si>
  <si>
    <t xml:space="preserve">40UE</t>
  </si>
  <si>
    <t xml:space="preserve">40UF</t>
  </si>
  <si>
    <t xml:space="preserve">41UB</t>
  </si>
  <si>
    <t xml:space="preserve">41UC</t>
  </si>
  <si>
    <t xml:space="preserve">41UD</t>
  </si>
  <si>
    <t xml:space="preserve">41UE</t>
  </si>
  <si>
    <t xml:space="preserve">41UF</t>
  </si>
  <si>
    <t xml:space="preserve">41UG</t>
  </si>
  <si>
    <t xml:space="preserve">41UH</t>
  </si>
  <si>
    <t xml:space="preserve">41UK</t>
  </si>
  <si>
    <t xml:space="preserve">42UB</t>
  </si>
  <si>
    <t xml:space="preserve">42UC</t>
  </si>
  <si>
    <t xml:space="preserve">42UD</t>
  </si>
  <si>
    <t xml:space="preserve">42UE</t>
  </si>
  <si>
    <t xml:space="preserve">42UF</t>
  </si>
  <si>
    <t xml:space="preserve">42UG</t>
  </si>
  <si>
    <t xml:space="preserve">42UH</t>
  </si>
  <si>
    <t xml:space="preserve">43UB</t>
  </si>
  <si>
    <t xml:space="preserve">43UC</t>
  </si>
  <si>
    <t xml:space="preserve">43UD</t>
  </si>
  <si>
    <t xml:space="preserve">43UE</t>
  </si>
  <si>
    <t xml:space="preserve">43UF</t>
  </si>
  <si>
    <t xml:space="preserve">43UG</t>
  </si>
  <si>
    <t xml:space="preserve">43UH</t>
  </si>
  <si>
    <t xml:space="preserve">43UJ</t>
  </si>
  <si>
    <t xml:space="preserve">43UK</t>
  </si>
  <si>
    <t xml:space="preserve">43UL</t>
  </si>
  <si>
    <t xml:space="preserve">43UM</t>
  </si>
  <si>
    <t xml:space="preserve">44UB</t>
  </si>
  <si>
    <t xml:space="preserve">44UC</t>
  </si>
  <si>
    <t xml:space="preserve">44UD</t>
  </si>
  <si>
    <t xml:space="preserve">44UE</t>
  </si>
  <si>
    <t xml:space="preserve">44UF</t>
  </si>
  <si>
    <t xml:space="preserve">45UB</t>
  </si>
  <si>
    <t xml:space="preserve">45UC</t>
  </si>
  <si>
    <t xml:space="preserve">45UD</t>
  </si>
  <si>
    <t xml:space="preserve">45UE</t>
  </si>
  <si>
    <t xml:space="preserve">45UF</t>
  </si>
  <si>
    <t xml:space="preserve">45UG</t>
  </si>
  <si>
    <t xml:space="preserve">45UH</t>
  </si>
  <si>
    <t xml:space="preserve">47UB</t>
  </si>
  <si>
    <t xml:space="preserve">47UC</t>
  </si>
  <si>
    <t xml:space="preserve">47UD</t>
  </si>
  <si>
    <t xml:space="preserve">47UE</t>
  </si>
  <si>
    <t xml:space="preserve">47UF</t>
  </si>
  <si>
    <t xml:space="preserve">47UG</t>
  </si>
  <si>
    <t xml:space="preserve">00NA</t>
  </si>
  <si>
    <t xml:space="preserve">Isle of Anglesey/Ynys Môn</t>
  </si>
  <si>
    <t xml:space="preserve">00NC</t>
  </si>
  <si>
    <t xml:space="preserve">Gwynedd/ Gwynedd</t>
  </si>
  <si>
    <t xml:space="preserve">00NE</t>
  </si>
  <si>
    <t xml:space="preserve">Conwy/ Conwy</t>
  </si>
  <si>
    <t xml:space="preserve">00NG</t>
  </si>
  <si>
    <t xml:space="preserve">Denbighshire/ Sir Ddinbych</t>
  </si>
  <si>
    <t xml:space="preserve">00NJ</t>
  </si>
  <si>
    <t xml:space="preserve">Flintshire/ Sir y Fflint</t>
  </si>
  <si>
    <t xml:space="preserve">00NL</t>
  </si>
  <si>
    <t xml:space="preserve">Wrexham, Wrecsam</t>
  </si>
  <si>
    <t xml:space="preserve">00NN</t>
  </si>
  <si>
    <t xml:space="preserve">Powys/ Powys</t>
  </si>
  <si>
    <t xml:space="preserve">00NQ</t>
  </si>
  <si>
    <t xml:space="preserve">Ceredigion/ Ceredigion</t>
  </si>
  <si>
    <t xml:space="preserve">00NS</t>
  </si>
  <si>
    <t xml:space="preserve">Pembrokeshire/ Sir Benfro</t>
  </si>
  <si>
    <t xml:space="preserve">00NU</t>
  </si>
  <si>
    <t xml:space="preserve">Carmarthenshire/ Sir Gaerfyrddin</t>
  </si>
  <si>
    <t xml:space="preserve">00NX</t>
  </si>
  <si>
    <t xml:space="preserve">Swansea/ Abertawe</t>
  </si>
  <si>
    <t xml:space="preserve">00NZ</t>
  </si>
  <si>
    <t xml:space="preserve">Neath Port Talbot/ Castell-nedd Port Talbot</t>
  </si>
  <si>
    <t xml:space="preserve">00PB</t>
  </si>
  <si>
    <t xml:space="preserve">Bridgend/ Pen-y-bont ar Ogwr</t>
  </si>
  <si>
    <t xml:space="preserve">00PD</t>
  </si>
  <si>
    <t xml:space="preserve">The Vale of Glamorgan/ Bro Morgannwg</t>
  </si>
  <si>
    <t xml:space="preserve">00PF</t>
  </si>
  <si>
    <t xml:space="preserve">Rhondda Cynon Taf/Rhondda Cynon Taf</t>
  </si>
  <si>
    <t xml:space="preserve">00PH</t>
  </si>
  <si>
    <t xml:space="preserve">Merthyr Tydfil/ Merthyr Tudful</t>
  </si>
  <si>
    <t xml:space="preserve">00PK</t>
  </si>
  <si>
    <t xml:space="preserve">Caerphilly/ Caerffili</t>
  </si>
  <si>
    <t xml:space="preserve">00PL</t>
  </si>
  <si>
    <t xml:space="preserve">Blaenau Gwent/ Blaenau Gwent</t>
  </si>
  <si>
    <t xml:space="preserve">00PM</t>
  </si>
  <si>
    <t xml:space="preserve">Torfaen/ Tor-faen</t>
  </si>
  <si>
    <t xml:space="preserve">00PP</t>
  </si>
  <si>
    <t xml:space="preserve">Monmouthshire/ Sir Fynwy</t>
  </si>
  <si>
    <t xml:space="preserve">00PR</t>
  </si>
  <si>
    <t xml:space="preserve">Newport/ Casnewydd</t>
  </si>
  <si>
    <t xml:space="preserve">00PT</t>
  </si>
  <si>
    <t xml:space="preserve">Cardiff/ Caerdydd</t>
  </si>
  <si>
    <t xml:space="preserve">00QA</t>
  </si>
  <si>
    <t xml:space="preserve">00QB</t>
  </si>
  <si>
    <t xml:space="preserve">00QC</t>
  </si>
  <si>
    <t xml:space="preserve">00QD</t>
  </si>
  <si>
    <t xml:space="preserve">00QE</t>
  </si>
  <si>
    <t xml:space="preserve">00QF</t>
  </si>
  <si>
    <t xml:space="preserve">00QG</t>
  </si>
  <si>
    <t xml:space="preserve">00QH</t>
  </si>
  <si>
    <t xml:space="preserve">00QJ</t>
  </si>
  <si>
    <t xml:space="preserve">00QK</t>
  </si>
  <si>
    <t xml:space="preserve">S12000009</t>
  </si>
  <si>
    <t xml:space="preserve">00QL</t>
  </si>
  <si>
    <t xml:space="preserve">00QM</t>
  </si>
  <si>
    <t xml:space="preserve">00QN</t>
  </si>
  <si>
    <t xml:space="preserve">00QP</t>
  </si>
  <si>
    <t xml:space="preserve">00QQ</t>
  </si>
  <si>
    <t xml:space="preserve">00QR</t>
  </si>
  <si>
    <t xml:space="preserve">S12000043</t>
  </si>
  <si>
    <t xml:space="preserve">00QS</t>
  </si>
  <si>
    <t xml:space="preserve">00QT</t>
  </si>
  <si>
    <t xml:space="preserve">00QU</t>
  </si>
  <si>
    <t xml:space="preserve">00QW</t>
  </si>
  <si>
    <t xml:space="preserve">00QX</t>
  </si>
  <si>
    <t xml:space="preserve">00QY</t>
  </si>
  <si>
    <t xml:space="preserve">00QZ</t>
  </si>
  <si>
    <t xml:space="preserve">00RA</t>
  </si>
  <si>
    <t xml:space="preserve">00RB</t>
  </si>
  <si>
    <t xml:space="preserve">00RC</t>
  </si>
  <si>
    <t xml:space="preserve">00RD</t>
  </si>
  <si>
    <t xml:space="preserve">00RE</t>
  </si>
  <si>
    <t xml:space="preserve">00RF</t>
  </si>
  <si>
    <t xml:space="preserve">00RG</t>
  </si>
  <si>
    <t xml:space="preserve">00RH</t>
  </si>
  <si>
    <t xml:space="preserve">00RJ</t>
  </si>
  <si>
    <t xml:space="preserve">Eileanan an Iar</t>
  </si>
  <si>
    <r>
      <rPr>
        <sz val="10"/>
        <rFont val="Frutiger LT Std 45 Light"/>
        <family val="2"/>
        <charset val="1"/>
      </rPr>
      <t xml:space="preserve">Northern Ireland</t>
    </r>
    <r>
      <rPr>
        <vertAlign val="superscript"/>
        <sz val="10"/>
        <rFont val="Frutiger LT Std 45 Light"/>
        <family val="2"/>
        <charset val="1"/>
      </rPr>
      <t xml:space="preserve">2</t>
    </r>
  </si>
  <si>
    <t xml:space="preserve">95T</t>
  </si>
  <si>
    <t xml:space="preserve">95X</t>
  </si>
  <si>
    <t xml:space="preserve">95O</t>
  </si>
  <si>
    <t xml:space="preserve">95G</t>
  </si>
  <si>
    <t xml:space="preserve">95D</t>
  </si>
  <si>
    <t xml:space="preserve">95Q</t>
  </si>
  <si>
    <t xml:space="preserve">95Z</t>
  </si>
  <si>
    <t xml:space="preserve">95V</t>
  </si>
  <si>
    <t xml:space="preserve">95Y</t>
  </si>
  <si>
    <t xml:space="preserve">95C</t>
  </si>
  <si>
    <t xml:space="preserve">95I</t>
  </si>
  <si>
    <t xml:space="preserve">95N</t>
  </si>
  <si>
    <t xml:space="preserve">95A</t>
  </si>
  <si>
    <t xml:space="preserve">Derry 13</t>
  </si>
  <si>
    <t xml:space="preserve">95R</t>
  </si>
  <si>
    <t xml:space="preserve">95M</t>
  </si>
  <si>
    <t xml:space="preserve">95L</t>
  </si>
  <si>
    <t xml:space="preserve">95F</t>
  </si>
  <si>
    <t xml:space="preserve">95B</t>
  </si>
  <si>
    <t xml:space="preserve">95S</t>
  </si>
  <si>
    <t xml:space="preserve">95H</t>
  </si>
  <si>
    <t xml:space="preserve">95E</t>
  </si>
  <si>
    <t xml:space="preserve">95P</t>
  </si>
  <si>
    <t xml:space="preserve">95U</t>
  </si>
  <si>
    <t xml:space="preserve">95W</t>
  </si>
  <si>
    <t xml:space="preserve">95K</t>
  </si>
  <si>
    <t xml:space="preserve">95J</t>
  </si>
  <si>
    <t xml:space="preserve">Source: HMRC</t>
  </si>
  <si>
    <t xml:space="preserve">https://www.gov.uk/government/statistics/personal-tax-credits-children-in-low-income-families-local-measure-2013-snapshot-as-at-31-august-2013</t>
  </si>
  <si>
    <t xml:space="preserve">Note these are not 'official' poverty statistics. The official series doesn’t go down below the regional level. </t>
  </si>
  <si>
    <t xml:space="preserve">1 These percentages are based on unrounded totals.</t>
  </si>
  <si>
    <t xml:space="preserve">2 There are no nine character codes available for the district council areas in Northern Ireland at the time of this publication.</t>
  </si>
  <si>
    <t xml:space="preserve">3 The percentage of children in low-income families within the Isles of Scilly has been suppressed to prevent disclosure.</t>
  </si>
  <si>
    <r>
      <rPr>
        <b val="true"/>
        <sz val="10"/>
        <rFont val="Frutiger LT Std 45 Light"/>
        <family val="2"/>
        <charset val="1"/>
      </rPr>
      <t xml:space="preserve">Table 1.1: Population in the United Kingdom, excluding some residents in communal establishments, by country of birth</t>
    </r>
    <r>
      <rPr>
        <b val="true"/>
        <vertAlign val="superscript"/>
        <sz val="10"/>
        <rFont val="Frutiger LT Std 45 Light"/>
        <family val="2"/>
        <charset val="1"/>
      </rPr>
      <t xml:space="preserve">1,2,3</t>
    </r>
  </si>
  <si>
    <t xml:space="preserve">January 2014 to December 2014</t>
  </si>
  <si>
    <t xml:space="preserve">Wales and England, excluding: </t>
  </si>
  <si>
    <t xml:space="preserve">Countries of the UK, unitary authorities, local authorities, metropolitan and London boroughs and counties</t>
  </si>
  <si>
    <t xml:space="preserve">Total</t>
  </si>
  <si>
    <t xml:space="preserve">Non-United Kingdom</t>
  </si>
  <si>
    <r>
      <rPr>
        <sz val="10"/>
        <rFont val="Frutiger LT Std 45 Light"/>
        <family val="2"/>
        <charset val="1"/>
      </rPr>
      <t xml:space="preserve">Area Code</t>
    </r>
    <r>
      <rPr>
        <vertAlign val="superscript"/>
        <sz val="10"/>
        <rFont val="Frutiger LT Std 45 Light"/>
        <family val="2"/>
        <charset val="1"/>
      </rPr>
      <t xml:space="preserve">10</t>
    </r>
  </si>
  <si>
    <t xml:space="preserve">Area Name</t>
  </si>
  <si>
    <t xml:space="preserve">estimate</t>
  </si>
  <si>
    <r>
      <rPr>
        <sz val="10"/>
        <rFont val="Frutiger LT Std 45 Light"/>
        <family val="2"/>
        <charset val="1"/>
      </rPr>
      <t xml:space="preserve">CI</t>
    </r>
    <r>
      <rPr>
        <vertAlign val="superscript"/>
        <sz val="10"/>
        <rFont val="Frutiger LT Std 45 Light"/>
        <family val="2"/>
        <charset val="1"/>
      </rPr>
      <t xml:space="preserve">11, 12</t>
    </r>
    <r>
      <rPr>
        <sz val="10"/>
        <rFont val="Frutiger LT Std 45 Light"/>
        <family val="2"/>
        <charset val="1"/>
      </rPr>
      <t xml:space="preserve"> +/-</t>
    </r>
  </si>
  <si>
    <t xml:space="preserve">CI +/-</t>
  </si>
  <si>
    <r>
      <rPr>
        <b val="true"/>
        <sz val="10"/>
        <rFont val="Frutiger LT Std 45 Light"/>
        <family val="2"/>
        <charset val="1"/>
      </rPr>
      <t xml:space="preserve">  County Durham</t>
    </r>
    <r>
      <rPr>
        <b val="true"/>
        <vertAlign val="superscript"/>
        <sz val="10"/>
        <rFont val="Frutiger LT Std 45 Light"/>
        <family val="2"/>
        <charset val="1"/>
      </rPr>
      <t xml:space="preserve">13</t>
    </r>
  </si>
  <si>
    <t xml:space="preserve">  Darlington</t>
  </si>
  <si>
    <t xml:space="preserve">  Hartlepool</t>
  </si>
  <si>
    <t xml:space="preserve">  Middlesbrough</t>
  </si>
  <si>
    <r>
      <rPr>
        <b val="true"/>
        <sz val="10"/>
        <rFont val="Frutiger LT Std 45 Light"/>
        <family val="2"/>
        <charset val="1"/>
      </rPr>
      <t xml:space="preserve">  Northumberland</t>
    </r>
    <r>
      <rPr>
        <b val="true"/>
        <vertAlign val="superscript"/>
        <sz val="10"/>
        <rFont val="Frutiger LT Std 45 Light"/>
        <family val="2"/>
        <charset val="1"/>
      </rPr>
      <t xml:space="preserve">14</t>
    </r>
  </si>
  <si>
    <t xml:space="preserve">  Redcar and Cleveland</t>
  </si>
  <si>
    <t xml:space="preserve">  Stockton-on-Tees</t>
  </si>
  <si>
    <t xml:space="preserve">    Gateshead</t>
  </si>
  <si>
    <t xml:space="preserve">    Newcastle upon Tyne</t>
  </si>
  <si>
    <t xml:space="preserve">    North Tyneside</t>
  </si>
  <si>
    <t xml:space="preserve">    South Tyneside</t>
  </si>
  <si>
    <t xml:space="preserve">    Sunderland</t>
  </si>
  <si>
    <t xml:space="preserve">  Blackburn with Darwen</t>
  </si>
  <si>
    <t xml:space="preserve">  Blackpool</t>
  </si>
  <si>
    <r>
      <rPr>
        <b val="true"/>
        <sz val="10"/>
        <rFont val="Frutiger LT Std 45 Light"/>
        <family val="2"/>
        <charset val="1"/>
      </rPr>
      <t xml:space="preserve">  Cheshire East</t>
    </r>
    <r>
      <rPr>
        <b val="true"/>
        <vertAlign val="superscript"/>
        <sz val="10"/>
        <rFont val="Frutiger LT Std 45 Light"/>
        <family val="2"/>
        <charset val="1"/>
      </rPr>
      <t xml:space="preserve">15</t>
    </r>
  </si>
  <si>
    <r>
      <rPr>
        <b val="true"/>
        <sz val="10"/>
        <rFont val="Frutiger LT Std 45 Light"/>
        <family val="2"/>
        <charset val="1"/>
      </rPr>
      <t xml:space="preserve">  Cheshire West and Chester</t>
    </r>
    <r>
      <rPr>
        <b val="true"/>
        <vertAlign val="superscript"/>
        <sz val="10"/>
        <rFont val="Frutiger LT Std 45 Light"/>
        <family val="2"/>
        <charset val="1"/>
      </rPr>
      <t xml:space="preserve">16</t>
    </r>
  </si>
  <si>
    <t xml:space="preserve">  Halton</t>
  </si>
  <si>
    <t xml:space="preserve">  Warrington</t>
  </si>
  <si>
    <t xml:space="preserve">    Allerdale</t>
  </si>
  <si>
    <t xml:space="preserve">    Barrow-in-Furness</t>
  </si>
  <si>
    <t xml:space="preserve">    Carlisle</t>
  </si>
  <si>
    <t xml:space="preserve">    Copeland</t>
  </si>
  <si>
    <t xml:space="preserve">    Eden</t>
  </si>
  <si>
    <t xml:space="preserve">    South Lakeland</t>
  </si>
  <si>
    <t xml:space="preserve">    Bolton</t>
  </si>
  <si>
    <t xml:space="preserve">    Bury</t>
  </si>
  <si>
    <t xml:space="preserve">    Manchester</t>
  </si>
  <si>
    <t xml:space="preserve">    Oldham</t>
  </si>
  <si>
    <t xml:space="preserve">    Rochdale</t>
  </si>
  <si>
    <t xml:space="preserve">    Salford</t>
  </si>
  <si>
    <t xml:space="preserve">    Stockport</t>
  </si>
  <si>
    <t xml:space="preserve">    Tameside</t>
  </si>
  <si>
    <t xml:space="preserve">    Trafford</t>
  </si>
  <si>
    <t xml:space="preserve">    Wigan</t>
  </si>
  <si>
    <t xml:space="preserve">    Burnley</t>
  </si>
  <si>
    <t xml:space="preserve">    Chorley</t>
  </si>
  <si>
    <t xml:space="preserve">    Fylde</t>
  </si>
  <si>
    <t xml:space="preserve">    Hyndburn</t>
  </si>
  <si>
    <t xml:space="preserve">    Lancaster</t>
  </si>
  <si>
    <t xml:space="preserve">    Pendle</t>
  </si>
  <si>
    <t xml:space="preserve">    Preston</t>
  </si>
  <si>
    <t xml:space="preserve">    Ribble Valley</t>
  </si>
  <si>
    <t xml:space="preserve">    South Ribble</t>
  </si>
  <si>
    <t xml:space="preserve">    West Lancashire</t>
  </si>
  <si>
    <t xml:space="preserve">    Wyre</t>
  </si>
  <si>
    <t xml:space="preserve">    Knowsley</t>
  </si>
  <si>
    <t xml:space="preserve">    Liverpool</t>
  </si>
  <si>
    <t xml:space="preserve">    Sefton</t>
  </si>
  <si>
    <t xml:space="preserve">    St. Helens</t>
  </si>
  <si>
    <t xml:space="preserve">    Wirral</t>
  </si>
  <si>
    <t xml:space="preserve">  East Riding of Yorkshire</t>
  </si>
  <si>
    <t xml:space="preserve">  Kingston Upon Hull, City of</t>
  </si>
  <si>
    <t xml:space="preserve">  North East Lincolnshire</t>
  </si>
  <si>
    <t xml:space="preserve">  North Lincolnshire</t>
  </si>
  <si>
    <t xml:space="preserve">  York</t>
  </si>
  <si>
    <t xml:space="preserve">    Craven</t>
  </si>
  <si>
    <t xml:space="preserve">    Hambleton</t>
  </si>
  <si>
    <t xml:space="preserve">    Harrogate</t>
  </si>
  <si>
    <t xml:space="preserve">    Richmondshire</t>
  </si>
  <si>
    <t xml:space="preserve">    Scarborough</t>
  </si>
  <si>
    <t xml:space="preserve">    Selby</t>
  </si>
  <si>
    <t xml:space="preserve">    Barnsley</t>
  </si>
  <si>
    <t xml:space="preserve">    Doncaster</t>
  </si>
  <si>
    <t xml:space="preserve">    Rotherham</t>
  </si>
  <si>
    <t xml:space="preserve">    Sheffield</t>
  </si>
  <si>
    <t xml:space="preserve">    Bradford</t>
  </si>
  <si>
    <t xml:space="preserve">    Calderdale</t>
  </si>
  <si>
    <t xml:space="preserve">    Kirklees</t>
  </si>
  <si>
    <t xml:space="preserve">    Leeds</t>
  </si>
  <si>
    <t xml:space="preserve">    Wakefield</t>
  </si>
  <si>
    <t xml:space="preserve">  Derby</t>
  </si>
  <si>
    <t xml:space="preserve">  Leicester</t>
  </si>
  <si>
    <t xml:space="preserve">  Nottingham</t>
  </si>
  <si>
    <t xml:space="preserve">  Rutland</t>
  </si>
  <si>
    <t xml:space="preserve">    Amber Valley</t>
  </si>
  <si>
    <t xml:space="preserve">    Bolsover</t>
  </si>
  <si>
    <t xml:space="preserve">    Chesterfield</t>
  </si>
  <si>
    <t xml:space="preserve">    Erewash</t>
  </si>
  <si>
    <t xml:space="preserve">    High Peak</t>
  </si>
  <si>
    <t xml:space="preserve">    North East Derbyshire</t>
  </si>
  <si>
    <t xml:space="preserve">    South Derbyshire</t>
  </si>
  <si>
    <t xml:space="preserve">    Blaby</t>
  </si>
  <si>
    <t xml:space="preserve">    Charnwood</t>
  </si>
  <si>
    <t xml:space="preserve">    Harborough</t>
  </si>
  <si>
    <t xml:space="preserve">    Melton</t>
  </si>
  <si>
    <t xml:space="preserve">    North West Leicestershire</t>
  </si>
  <si>
    <t xml:space="preserve">    Oadby and Wigston</t>
  </si>
  <si>
    <t xml:space="preserve">    Boston</t>
  </si>
  <si>
    <t xml:space="preserve">    East Lindsey</t>
  </si>
  <si>
    <t xml:space="preserve">    Lincoln</t>
  </si>
  <si>
    <t xml:space="preserve">    North Kesteven</t>
  </si>
  <si>
    <t xml:space="preserve">    South Holland</t>
  </si>
  <si>
    <t xml:space="preserve">    South Kesteven</t>
  </si>
  <si>
    <t xml:space="preserve">    West Lindsey</t>
  </si>
  <si>
    <t xml:space="preserve">    Corby</t>
  </si>
  <si>
    <t xml:space="preserve">    Daventry</t>
  </si>
  <si>
    <t xml:space="preserve">    East Northamptonshire</t>
  </si>
  <si>
    <t xml:space="preserve">    Kettering</t>
  </si>
  <si>
    <t xml:space="preserve">    Northampton</t>
  </si>
  <si>
    <t xml:space="preserve">    South Northamptonshire</t>
  </si>
  <si>
    <t xml:space="preserve">    Wellingborough</t>
  </si>
  <si>
    <t xml:space="preserve">    Ashfield</t>
  </si>
  <si>
    <t xml:space="preserve">    Bassetlaw</t>
  </si>
  <si>
    <t xml:space="preserve">    Broxtowe</t>
  </si>
  <si>
    <t xml:space="preserve">    Gedling</t>
  </si>
  <si>
    <t xml:space="preserve">    Mansfield</t>
  </si>
  <si>
    <t xml:space="preserve">    Newark and Sherwood</t>
  </si>
  <si>
    <t xml:space="preserve">    Rushcliffe</t>
  </si>
  <si>
    <t xml:space="preserve">  Herefordshire, County of</t>
  </si>
  <si>
    <r>
      <rPr>
        <b val="true"/>
        <sz val="10"/>
        <rFont val="Frutiger LT Std 45 Light"/>
        <family val="2"/>
        <charset val="1"/>
      </rPr>
      <t xml:space="preserve">  Shropshire</t>
    </r>
    <r>
      <rPr>
        <b val="true"/>
        <vertAlign val="superscript"/>
        <sz val="10"/>
        <rFont val="Frutiger LT Std 45 Light"/>
        <family val="2"/>
        <charset val="1"/>
      </rPr>
      <t xml:space="preserve">17</t>
    </r>
  </si>
  <si>
    <t xml:space="preserve">  Stoke-on-Trent</t>
  </si>
  <si>
    <t xml:space="preserve">  Telford and Wrekin</t>
  </si>
  <si>
    <t xml:space="preserve">    Cannock Chase</t>
  </si>
  <si>
    <t xml:space="preserve">    East Staffordshire</t>
  </si>
  <si>
    <t xml:space="preserve">    Lichfield</t>
  </si>
  <si>
    <t xml:space="preserve">    Newcastle-under-Lyme</t>
  </si>
  <si>
    <t xml:space="preserve">    South Staffordshire</t>
  </si>
  <si>
    <t xml:space="preserve">    Stafford</t>
  </si>
  <si>
    <t xml:space="preserve">    Staffordshire Moorlands</t>
  </si>
  <si>
    <t xml:space="preserve">    Tamworth</t>
  </si>
  <si>
    <t xml:space="preserve">    Nuneaton and Bedworth</t>
  </si>
  <si>
    <t xml:space="preserve">    Rugby</t>
  </si>
  <si>
    <t xml:space="preserve">    Stratford-on-Avon</t>
  </si>
  <si>
    <t xml:space="preserve">    Warwick</t>
  </si>
  <si>
    <t xml:space="preserve">    Birmingham</t>
  </si>
  <si>
    <t xml:space="preserve">    Coventry</t>
  </si>
  <si>
    <t xml:space="preserve">    Dudley</t>
  </si>
  <si>
    <t xml:space="preserve">    Sandwell</t>
  </si>
  <si>
    <t xml:space="preserve">    Solihull</t>
  </si>
  <si>
    <t xml:space="preserve">    Walsall</t>
  </si>
  <si>
    <t xml:space="preserve">    Wolverhampton</t>
  </si>
  <si>
    <t xml:space="preserve">    Bromsgrove</t>
  </si>
  <si>
    <t xml:space="preserve">    Malvern Hills</t>
  </si>
  <si>
    <t xml:space="preserve">    Redditch</t>
  </si>
  <si>
    <t xml:space="preserve">    Worcester</t>
  </si>
  <si>
    <t xml:space="preserve">    Wychavon</t>
  </si>
  <si>
    <t xml:space="preserve">    Wyre Forest</t>
  </si>
  <si>
    <r>
      <rPr>
        <b val="true"/>
        <sz val="10"/>
        <rFont val="Frutiger LT Std 45 Light"/>
        <family val="2"/>
        <charset val="1"/>
      </rPr>
      <t xml:space="preserve">  Bedford</t>
    </r>
    <r>
      <rPr>
        <b val="true"/>
        <vertAlign val="superscript"/>
        <sz val="10"/>
        <rFont val="Frutiger LT Std 45 Light"/>
        <family val="2"/>
        <charset val="1"/>
      </rPr>
      <t xml:space="preserve">18</t>
    </r>
  </si>
  <si>
    <r>
      <rPr>
        <b val="true"/>
        <sz val="10"/>
        <rFont val="Frutiger LT Std 45 Light"/>
        <family val="2"/>
        <charset val="1"/>
      </rPr>
      <t xml:space="preserve">  Central Bedfordshire</t>
    </r>
    <r>
      <rPr>
        <b val="true"/>
        <vertAlign val="superscript"/>
        <sz val="10"/>
        <rFont val="Frutiger LT Std 45 Light"/>
        <family val="2"/>
        <charset val="1"/>
      </rPr>
      <t xml:space="preserve">19</t>
    </r>
  </si>
  <si>
    <t xml:space="preserve">  Luton</t>
  </si>
  <si>
    <t xml:space="preserve">  Peterborough</t>
  </si>
  <si>
    <t xml:space="preserve">  Southend-on-Sea</t>
  </si>
  <si>
    <t xml:space="preserve">  Thurrock</t>
  </si>
  <si>
    <t xml:space="preserve">    Cambridge</t>
  </si>
  <si>
    <t xml:space="preserve">    East Cambridgeshire</t>
  </si>
  <si>
    <t xml:space="preserve">    Fenland</t>
  </si>
  <si>
    <t xml:space="preserve">    Huntingdonshire</t>
  </si>
  <si>
    <t xml:space="preserve">    South Cambridgeshire</t>
  </si>
  <si>
    <t xml:space="preserve">    Basildon</t>
  </si>
  <si>
    <t xml:space="preserve">    Braintree</t>
  </si>
  <si>
    <t xml:space="preserve">    Brentwood</t>
  </si>
  <si>
    <t xml:space="preserve">    Castle Point</t>
  </si>
  <si>
    <t xml:space="preserve">    Chelmsford</t>
  </si>
  <si>
    <t xml:space="preserve">    Colchester</t>
  </si>
  <si>
    <t xml:space="preserve">    Epping Forest</t>
  </si>
  <si>
    <t xml:space="preserve">    Harlow</t>
  </si>
  <si>
    <t xml:space="preserve">    Maldon</t>
  </si>
  <si>
    <t xml:space="preserve">    Rochford</t>
  </si>
  <si>
    <t xml:space="preserve">    Tendring</t>
  </si>
  <si>
    <t xml:space="preserve">    Uttlesford</t>
  </si>
  <si>
    <t xml:space="preserve">    Broxbourne</t>
  </si>
  <si>
    <t xml:space="preserve">    Dacorum</t>
  </si>
  <si>
    <t xml:space="preserve">    East Hertfordshire</t>
  </si>
  <si>
    <t xml:space="preserve">    Hertsmere</t>
  </si>
  <si>
    <t xml:space="preserve">    North Hertfordshire</t>
  </si>
  <si>
    <r>
      <rPr>
        <sz val="10"/>
        <rFont val="Frutiger LT Std 45 Light"/>
        <family val="2"/>
        <charset val="1"/>
      </rPr>
      <t xml:space="preserve">    St Albans</t>
    </r>
    <r>
      <rPr>
        <vertAlign val="superscript"/>
        <sz val="10"/>
        <rFont val="Frutiger LT Std 45 Light"/>
        <family val="2"/>
        <charset val="1"/>
      </rPr>
      <t xml:space="preserve">20</t>
    </r>
  </si>
  <si>
    <t xml:space="preserve">    Stevenage</t>
  </si>
  <si>
    <t xml:space="preserve">    Three Rivers</t>
  </si>
  <si>
    <t xml:space="preserve">    Watford</t>
  </si>
  <si>
    <r>
      <rPr>
        <sz val="10"/>
        <rFont val="Frutiger LT Std 45 Light"/>
        <family val="2"/>
        <charset val="1"/>
      </rPr>
      <t xml:space="preserve">    Welwyn Hatfield</t>
    </r>
    <r>
      <rPr>
        <vertAlign val="superscript"/>
        <sz val="10"/>
        <rFont val="Frutiger LT Std 45 Light"/>
        <family val="2"/>
        <charset val="1"/>
      </rPr>
      <t xml:space="preserve">21</t>
    </r>
  </si>
  <si>
    <t xml:space="preserve">    Breckland</t>
  </si>
  <si>
    <t xml:space="preserve">    Broadland</t>
  </si>
  <si>
    <t xml:space="preserve">    Great Yarmouth</t>
  </si>
  <si>
    <t xml:space="preserve">    King's Lynn and West Norfolk</t>
  </si>
  <si>
    <t xml:space="preserve">    North Norfolk</t>
  </si>
  <si>
    <t xml:space="preserve">    Norwich</t>
  </si>
  <si>
    <t xml:space="preserve">    South Norfolk</t>
  </si>
  <si>
    <t xml:space="preserve">    Babergh</t>
  </si>
  <si>
    <t xml:space="preserve">    Forest Heath</t>
  </si>
  <si>
    <t xml:space="preserve">    Ipswich</t>
  </si>
  <si>
    <t xml:space="preserve">    Mid Suffolk</t>
  </si>
  <si>
    <t xml:space="preserve">    St. Edmundsbury</t>
  </si>
  <si>
    <t xml:space="preserve">    Suffolk Coastal</t>
  </si>
  <si>
    <t xml:space="preserve">    Waveney</t>
  </si>
  <si>
    <t xml:space="preserve">  Camden</t>
  </si>
  <si>
    <t xml:space="preserve">  Hackney</t>
  </si>
  <si>
    <t xml:space="preserve">  Hammersmith and Fulham</t>
  </si>
  <si>
    <t xml:space="preserve">  Haringey</t>
  </si>
  <si>
    <t xml:space="preserve">  Islington</t>
  </si>
  <si>
    <t xml:space="preserve">  Kensington and Chelsea</t>
  </si>
  <si>
    <t xml:space="preserve">  Lambeth</t>
  </si>
  <si>
    <t xml:space="preserve">  Lewisham</t>
  </si>
  <si>
    <t xml:space="preserve">  Newham</t>
  </si>
  <si>
    <t xml:space="preserve">  Southwark</t>
  </si>
  <si>
    <t xml:space="preserve">  Tower Hamlets</t>
  </si>
  <si>
    <t xml:space="preserve">   Wandsworth</t>
  </si>
  <si>
    <t xml:space="preserve">   Westminster</t>
  </si>
  <si>
    <t xml:space="preserve">  Barking and Dagenham</t>
  </si>
  <si>
    <t xml:space="preserve">  Barnet</t>
  </si>
  <si>
    <t xml:space="preserve">  Bexley</t>
  </si>
  <si>
    <t xml:space="preserve">  Brent</t>
  </si>
  <si>
    <t xml:space="preserve">  Bromley</t>
  </si>
  <si>
    <t xml:space="preserve">  Croydon</t>
  </si>
  <si>
    <t xml:space="preserve">  Ealing</t>
  </si>
  <si>
    <t xml:space="preserve">  Enfield</t>
  </si>
  <si>
    <t xml:space="preserve">  Greenwich</t>
  </si>
  <si>
    <t xml:space="preserve">  Harrow</t>
  </si>
  <si>
    <t xml:space="preserve">  Havering</t>
  </si>
  <si>
    <t xml:space="preserve">  Hillingdon</t>
  </si>
  <si>
    <t xml:space="preserve">  Hounslow</t>
  </si>
  <si>
    <t xml:space="preserve">  Kingston upon Thames</t>
  </si>
  <si>
    <t xml:space="preserve">  Merton</t>
  </si>
  <si>
    <t xml:space="preserve">  Redbridge</t>
  </si>
  <si>
    <t xml:space="preserve">  Richmond upon Thames</t>
  </si>
  <si>
    <t xml:space="preserve">  Sutton</t>
  </si>
  <si>
    <t xml:space="preserve">  Waltham Forest</t>
  </si>
  <si>
    <t xml:space="preserve">  Bracknell Forest</t>
  </si>
  <si>
    <t xml:space="preserve">  Brighton and Hove</t>
  </si>
  <si>
    <t xml:space="preserve">  Isle of Wight</t>
  </si>
  <si>
    <t xml:space="preserve">  Medway</t>
  </si>
  <si>
    <t xml:space="preserve">  Milton Keynes</t>
  </si>
  <si>
    <t xml:space="preserve">  Portsmouth</t>
  </si>
  <si>
    <t xml:space="preserve">  Reading</t>
  </si>
  <si>
    <t xml:space="preserve">  Slough</t>
  </si>
  <si>
    <t xml:space="preserve">  Southampton</t>
  </si>
  <si>
    <t xml:space="preserve">  West Berkshire</t>
  </si>
  <si>
    <t xml:space="preserve">  Windsor and Maidenhead</t>
  </si>
  <si>
    <t xml:space="preserve">  Wokingham</t>
  </si>
  <si>
    <t xml:space="preserve">    Aylesbury Vale</t>
  </si>
  <si>
    <t xml:space="preserve">    Chiltern</t>
  </si>
  <si>
    <t xml:space="preserve">    South Bucks</t>
  </si>
  <si>
    <t xml:space="preserve">    Wycombe</t>
  </si>
  <si>
    <t xml:space="preserve">    Eastbourne</t>
  </si>
  <si>
    <t xml:space="preserve">    Hastings</t>
  </si>
  <si>
    <t xml:space="preserve">    Lewes</t>
  </si>
  <si>
    <t xml:space="preserve">    Rother</t>
  </si>
  <si>
    <t xml:space="preserve">    Wealden</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</si>
  <si>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</si>
  <si>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</si>
  <si>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</si>
  <si>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</si>
  <si>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</si>
  <si>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</si>
  <si>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</si>
  <si>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</si>
  <si>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</si>
  <si>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</si>
  <si>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</si>
  <si>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Ashford</t>
  </si>
  <si>
    <t xml:space="preserve">    Canterbury</t>
  </si>
  <si>
    <t xml:space="preserve">    Dartford</t>
  </si>
  <si>
    <t xml:space="preserve">    Dover</t>
  </si>
  <si>
    <t xml:space="preserve">    Gravesham</t>
  </si>
  <si>
    <t xml:space="preserve">    Maidstone</t>
  </si>
  <si>
    <t xml:space="preserve">    Sevenoaks</t>
  </si>
  <si>
    <t xml:space="preserve">    Shepway</t>
  </si>
  <si>
    <t xml:space="preserve">    Swale</t>
  </si>
  <si>
    <t xml:space="preserve">    Thanet</t>
  </si>
  <si>
    <t xml:space="preserve">    Tonbridge and Malling</t>
  </si>
  <si>
    <t xml:space="preserve">    Tunbridge Wells</t>
  </si>
  <si>
    <t xml:space="preserve">    Cherwell</t>
  </si>
  <si>
    <t xml:space="preserve">    Oxford</t>
  </si>
  <si>
    <t xml:space="preserve">    South Oxfordshire</t>
  </si>
  <si>
    <t xml:space="preserve">    Vale of White Horse</t>
  </si>
  <si>
    <t xml:space="preserve">    West Oxfordshire</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</si>
  <si>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</si>
  <si>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</si>
  <si>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</si>
  <si>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</si>
  <si>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</si>
  <si>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</si>
  <si>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</si>
  <si>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</si>
  <si>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</si>
  <si>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</si>
  <si>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</si>
  <si>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Adur</t>
  </si>
  <si>
    <t xml:space="preserve">    Arun</t>
  </si>
  <si>
    <t xml:space="preserve">    Chichester</t>
  </si>
  <si>
    <t xml:space="preserve">    Crawley</t>
  </si>
  <si>
    <t xml:space="preserve">    Horsham</t>
  </si>
  <si>
    <t xml:space="preserve">    Mid Sussex</t>
  </si>
  <si>
    <t xml:space="preserve">    Worthing</t>
  </si>
  <si>
    <t xml:space="preserve">  Bath and North East Somerset</t>
  </si>
  <si>
    <t xml:space="preserve">  Bournemouth</t>
  </si>
  <si>
    <t xml:space="preserve">  Bristol, City of</t>
  </si>
  <si>
    <r>
      <rPr>
        <b val="true"/>
        <sz val="10"/>
        <rFont val="Frutiger LT Std 45 Light"/>
        <family val="2"/>
        <charset val="1"/>
      </rPr>
      <t xml:space="preserve">  Cornwall</t>
    </r>
    <r>
      <rPr>
        <b val="true"/>
        <vertAlign val="superscript"/>
        <sz val="10"/>
        <rFont val="Frutiger LT Std 45 Light"/>
        <family val="2"/>
        <charset val="1"/>
      </rPr>
      <t xml:space="preserve">23</t>
    </r>
  </si>
  <si>
    <t xml:space="preserve">  North Somerset</t>
  </si>
  <si>
    <t xml:space="preserve">  Plymouth</t>
  </si>
  <si>
    <t xml:space="preserve">  Poole</t>
  </si>
  <si>
    <t xml:space="preserve">  South Gloucestershire</t>
  </si>
  <si>
    <t xml:space="preserve">  Swindon</t>
  </si>
  <si>
    <t xml:space="preserve">  Torbay</t>
  </si>
  <si>
    <r>
      <rPr>
        <b val="true"/>
        <sz val="10"/>
        <rFont val="Frutiger LT Std 45 Light"/>
        <family val="2"/>
        <charset val="1"/>
      </rPr>
      <t xml:space="preserve">  Wiltshire</t>
    </r>
    <r>
      <rPr>
        <b val="true"/>
        <vertAlign val="superscript"/>
        <sz val="10"/>
        <rFont val="Frutiger LT Std 45 Light"/>
        <family val="2"/>
        <charset val="1"/>
      </rPr>
      <t xml:space="preserve">25</t>
    </r>
  </si>
  <si>
    <t xml:space="preserve">    East Devon</t>
  </si>
  <si>
    <t xml:space="preserve">    Exeter</t>
  </si>
  <si>
    <t xml:space="preserve">    Mid Devon</t>
  </si>
  <si>
    <t xml:space="preserve">    North Devon</t>
  </si>
  <si>
    <t xml:space="preserve">    South Hams</t>
  </si>
  <si>
    <t xml:space="preserve">    Teignbridge</t>
  </si>
  <si>
    <t xml:space="preserve">    Torridge</t>
  </si>
  <si>
    <t xml:space="preserve">    West Devon</t>
  </si>
  <si>
    <t xml:space="preserve">    Christchurch</t>
  </si>
  <si>
    <t xml:space="preserve">    East Dorset</t>
  </si>
  <si>
    <t xml:space="preserve">    North Dorset</t>
  </si>
  <si>
    <t xml:space="preserve">    Purbeck</t>
  </si>
  <si>
    <t xml:space="preserve">    West Dorset</t>
  </si>
  <si>
    <t xml:space="preserve">    Weymouth and Portland</t>
  </si>
  <si>
    <t xml:space="preserve">    Cheltenham</t>
  </si>
  <si>
    <t xml:space="preserve">    Cotswold</t>
  </si>
  <si>
    <t xml:space="preserve">    Forest of Dean</t>
  </si>
  <si>
    <t xml:space="preserve">    Gloucester</t>
  </si>
  <si>
    <t xml:space="preserve">    Stroud</t>
  </si>
  <si>
    <t xml:space="preserve">    Tewkesbury</t>
  </si>
  <si>
    <t xml:space="preserve">    Mendip</t>
  </si>
  <si>
    <t xml:space="preserve">    Sedgemoor</t>
  </si>
  <si>
    <t xml:space="preserve">    South Somerset</t>
  </si>
  <si>
    <t xml:space="preserve">    Taunton Deane</t>
  </si>
  <si>
    <t xml:space="preserve">    Isle of Anglesey</t>
  </si>
  <si>
    <t xml:space="preserve">    Gwynedd</t>
  </si>
  <si>
    <t xml:space="preserve">    Conwy</t>
  </si>
  <si>
    <t xml:space="preserve">    Denbighshire</t>
  </si>
  <si>
    <t xml:space="preserve">    Flintshire</t>
  </si>
  <si>
    <t xml:space="preserve">    Wrexham</t>
  </si>
  <si>
    <t xml:space="preserve">    Powys</t>
  </si>
  <si>
    <t xml:space="preserve">    Ceredigion</t>
  </si>
  <si>
    <t xml:space="preserve">    Pembrokeshire</t>
  </si>
  <si>
    <t xml:space="preserve">    Carmarthenshire</t>
  </si>
  <si>
    <t xml:space="preserve">    Swansea</t>
  </si>
  <si>
    <t xml:space="preserve">    Neath Port Talbot</t>
  </si>
  <si>
    <t xml:space="preserve">    Bridgend</t>
  </si>
  <si>
    <t xml:space="preserve">    The Vale of Glamorgan</t>
  </si>
  <si>
    <t xml:space="preserve">    Cardiff</t>
  </si>
  <si>
    <t xml:space="preserve">    Rhondda Cynon Taff</t>
  </si>
  <si>
    <t xml:space="preserve">    Merthyr Tydfil</t>
  </si>
  <si>
    <t xml:space="preserve">    Caerphilly</t>
  </si>
  <si>
    <t xml:space="preserve">    Blaenau Gwent</t>
  </si>
  <si>
    <t xml:space="preserve">    Torfaen</t>
  </si>
  <si>
    <t xml:space="preserve">    Monmouthshire</t>
  </si>
  <si>
    <t xml:space="preserve">    Newport</t>
  </si>
  <si>
    <t xml:space="preserve">Source: Annual Population Survey (APS), ONS</t>
  </si>
  <si>
    <t xml:space="preserve">Totals may not sum due to rounding</t>
  </si>
  <si>
    <t xml:space="preserve">. = no contact</t>
  </si>
  <si>
    <t xml:space="preserve">: = not available</t>
  </si>
  <si>
    <t xml:space="preserve">c = not available due to disclosure control</t>
  </si>
  <si>
    <t xml:space="preserve">0~ = rounded to zero</t>
  </si>
  <si>
    <t xml:space="preserve">Notes:</t>
  </si>
  <si>
    <t xml:space="preserve">1. Estimates are based on the Annual Population Survey (APS) which is made up of wave 1 and wave 5 of the Labour Force Survey (LFS) plus annual sample boosts which are included primarily to enhance the geographical coverage. As some residents of communal establishments are excluded from the coverage of this survey the estimates in this table are different from the standard ONS mid-year population estimates, which cover all usual residents. For a more comprehensive estimate of the UK population, please refer to:</t>
  </si>
  <si>
    <t xml:space="preserve">http://www.ons.gov.uk/ons/rel/pop-estimate/population-estimates-for-uk--england-and-wales--scotland-and-northern-ireland/index.html</t>
  </si>
  <si>
    <t xml:space="preserve">2. It should be noted that the LFS :-</t>
  </si>
  <si>
    <t xml:space="preserve">*    excludes students in halls who do not have a UK resident parent</t>
  </si>
  <si>
    <t xml:space="preserve">*    excludes people in most other types of communal establishments (eg hotels, boarding houses, hostels, mobile home sites, etc)</t>
  </si>
  <si>
    <t xml:space="preserve">*    is grossed to population estimates of those living in private households. An adjustment is made for those who live in some NHS accommodation and halls of residence whose parents live in the UK. For this reason the sum of those born in the UK and outside the UK may not agree with the published population estimate. </t>
  </si>
  <si>
    <t xml:space="preserve">3. The LFS weighting does not adjust for non-response bias by the country of birth variable.</t>
  </si>
  <si>
    <t xml:space="preserve">4. European Union consists of the countries in the EU14, and (from 1 January 2004) the EU8, Malta and Cyprus, and (from 1 January 2007) the EU2, and (from 1 July 2013) Croatia. The United Kingdom is not included in this grouping, but is shown separately.</t>
  </si>
  <si>
    <t xml:space="preserve">5. European Union EU14 consists of Austria, Belgium, Denmark, Finland, France, Germany, Greece, Italy, Luxembourg, Netherlands, Portugal, Republic of Ireland, Spain and Sweden. The United Kingdom is not included in this grouping but is shown separately.</t>
  </si>
  <si>
    <t xml:space="preserve">6. European Union EU8 consists of the Eastern European countries that joined the EU in 2004: Czech Republic, Estonia, Poland, Hungary, Latvia, Lithuania, Slovakia and Slovenia. </t>
  </si>
  <si>
    <t xml:space="preserve">7. European Union EU2 consists of the two countries that joined the EU in 2007: Bulgaria and Romania.</t>
  </si>
  <si>
    <t xml:space="preserve">8. European Union Other consists of the two Mediterranean countries, Malta and Cyprus, that joined the EU in 2004 and Croatia which joined the EU in mid 2013.</t>
  </si>
  <si>
    <t xml:space="preserve">9. Excludes United Kingdom and other European Union countries as defined in footnote 4.</t>
  </si>
  <si>
    <t xml:space="preserve">10. Area codes, in nine character format, operative from 1 January 2011.</t>
  </si>
  <si>
    <r>
      <rPr>
        <sz val="9"/>
        <rFont val="Frutiger LT Std 45 Light"/>
        <family val="2"/>
        <charset val="1"/>
      </rPr>
      <t xml:space="preserve">11. CI+/- is the upper(+) and lower(-) 95% confidence limits. It is defined as: </t>
    </r>
    <r>
      <rPr>
        <b val="true"/>
        <sz val="9"/>
        <rFont val="Frutiger LT Std 45 Light"/>
        <family val="2"/>
        <charset val="1"/>
      </rPr>
      <t xml:space="preserve">1.96 x standard error</t>
    </r>
  </si>
  <si>
    <t xml:space="preserve">12. If the confidence interval is higher than the estimate, it is not considered reliable for practical purposes.</t>
  </si>
  <si>
    <t xml:space="preserve">13. County Durham, operative 1 April 2009, is the same area covered by the former districts of Chester-le-Street, Derwentside, Durham, Easington, Sedgefield, Teesdale and Wear Valley.</t>
  </si>
  <si>
    <t xml:space="preserve">14. Northumberland, operative 1 April 2009, is the same area covered by the former districts of Alnwick, Berwick-upon-Tweed, Blyth Valley, Castle Morpeth, Tynedale and Wansbeck.</t>
  </si>
  <si>
    <t xml:space="preserve">15. Cheshire East, operative 1 April 2009, is the same area covered by the former districts of Congleton, Crewe and Nantwich and Macclesfield.</t>
  </si>
  <si>
    <t xml:space="preserve">16. Cheshire West and Chester, operative 1 April 2009, is the same area covered by the former districts of Chester, Ellesmere Port &amp; Neston and Vale Royal.</t>
  </si>
  <si>
    <t xml:space="preserve">17. Shropshire, operative 1 April 2009, is the same area covered by the former districts of Bridgnorth, North Shropshire, Oswestry, Shrewsbury and Atcham and South Shropshire.</t>
  </si>
  <si>
    <t xml:space="preserve">18. Bedford, operative 1 April 2009, is the same area covered by the former district of Bedford.</t>
  </si>
  <si>
    <t xml:space="preserve">19. Central Bedfordshire, operative 1 April 2009, is the same area covered by the former districts of Mid Bedfordshire and South Bedfordshire.</t>
  </si>
  <si>
    <t xml:space="preserve">20. St Albans was recoded to reflect a boundary change, operative from 1 April 2012.</t>
  </si>
  <si>
    <t xml:space="preserve">21. Welwyn Hatfield was recoded to reflect a boundary change, operative from 1 April 2012.</t>
  </si>
  <si>
    <t xml:space="preserve">22. City of London estimates are included within the estimates for Westminster.</t>
  </si>
  <si>
    <t xml:space="preserve">23. Cornwall, operative 1 April 2009, is the same area covered by the former districts of Caradon, Carrick, Kerrier, North Cornwall, Penwith and Restormel.</t>
  </si>
  <si>
    <t xml:space="preserve">24. The Isles of Scilly were recoded on 1 April 2009. They are separately administered by an Isles of Scilly council and do not form part of Cornwall but, for the purposes of the presentation of statistical data, they have been combined with Cornwall.</t>
  </si>
  <si>
    <t xml:space="preserve">25. Wiltshire, operative 1 April 2009, is the same area covered by the former districts of Kennet, North Wiltshire, Salisbury and West Wiltshire.</t>
  </si>
  <si>
    <t xml:space="preserve">Published on 27 August 2015 by the Office for National Statistics. Email: migstatsunit@ons.gsi.gov.uk</t>
  </si>
  <si>
    <t xml:space="preserve">© Crown copyright. You may re-use this information (not including logos) free of charge in any format or medium, under the terms of the Open Government Licence.</t>
  </si>
  <si>
    <t xml:space="preserve">To view this licence, go to: http://www.nationalarchives.gov.uk/doc/open-government-licence/</t>
  </si>
  <si>
    <t xml:space="preserve">or write to the Information Policy Team, The National Archives, Kew, London TW9 4DU. Email: psi@nationalarchives.gsi.gov.uk</t>
  </si>
  <si>
    <t xml:space="preserve">Number of children and Recipient families receiving Child or Working Tax Credit in each local authority, April 2016:</t>
  </si>
  <si>
    <t xml:space="preserve">Thousands</t>
  </si>
  <si>
    <t xml:space="preserve">Tax Credits claimants</t>
  </si>
  <si>
    <t xml:space="preserve">Population estimates</t>
  </si>
  <si>
    <t xml:space="preserve">% in receipt of tax credits</t>
  </si>
  <si>
    <t xml:space="preserve">Area Codes</t>
  </si>
  <si>
    <t xml:space="preserve">Area names</t>
  </si>
  <si>
    <t xml:space="preserve">With children</t>
  </si>
  <si>
    <t xml:space="preserve">With no children (WTC only)</t>
  </si>
  <si>
    <t xml:space="preserve">Total Families</t>
  </si>
  <si>
    <t xml:space="preserve">Total children</t>
  </si>
  <si>
    <t xml:space="preserve">Total households</t>
  </si>
  <si>
    <t xml:space="preserve">Families</t>
  </si>
  <si>
    <t xml:space="preserve">Children</t>
  </si>
  <si>
    <t xml:space="preserve">Out-of-work</t>
  </si>
  <si>
    <t xml:space="preserve">WTC and CTC</t>
  </si>
  <si>
    <t xml:space="preserve">CTC only</t>
  </si>
  <si>
    <t xml:space="preserve">Number</t>
  </si>
  <si>
    <t xml:space="preserve">%</t>
  </si>
  <si>
    <t xml:space="preserve">UNITED KINGDOM</t>
  </si>
  <si>
    <t xml:space="preserve">GREAT BRITAIN</t>
  </si>
  <si>
    <t xml:space="preserve">ENGLAND AND WALES</t>
  </si>
  <si>
    <t xml:space="preserve">ENGLAND</t>
  </si>
  <si>
    <t xml:space="preserve">NORTH EAST</t>
  </si>
  <si>
    <t xml:space="preserve">County Durham UA</t>
  </si>
  <si>
    <t xml:space="preserve">Hartlepool UA</t>
  </si>
  <si>
    <t xml:space="preserve">Middlesbrough UA</t>
  </si>
  <si>
    <t xml:space="preserve">Northumberland </t>
  </si>
  <si>
    <t xml:space="preserve">Redcar and Cleveland UA</t>
  </si>
  <si>
    <t xml:space="preserve">Stockton-on-Tees UA</t>
  </si>
  <si>
    <t xml:space="preserve">E11000004</t>
  </si>
  <si>
    <t xml:space="preserve">Tyne and Wear (Met County)</t>
  </si>
  <si>
    <t xml:space="preserve">NORTH WEST </t>
  </si>
  <si>
    <t xml:space="preserve">Blackburn with Darwen UA</t>
  </si>
  <si>
    <t xml:space="preserve">Blackpool UA</t>
  </si>
  <si>
    <t xml:space="preserve">Cheshire East UA</t>
  </si>
  <si>
    <t xml:space="preserve">Cheshire West and Chester UA</t>
  </si>
  <si>
    <t xml:space="preserve">Halton UA</t>
  </si>
  <si>
    <t xml:space="preserve">Warrington UA</t>
  </si>
  <si>
    <t xml:space="preserve">E10000006</t>
  </si>
  <si>
    <t xml:space="preserve">Cumbria </t>
  </si>
  <si>
    <t xml:space="preserve">E11000001</t>
  </si>
  <si>
    <t xml:space="preserve">Greater Manchester (Met County)</t>
  </si>
  <si>
    <t xml:space="preserve">Oldham </t>
  </si>
  <si>
    <t xml:space="preserve">E10000017</t>
  </si>
  <si>
    <t xml:space="preserve">Lancashire</t>
  </si>
  <si>
    <t xml:space="preserve">E11000002</t>
  </si>
  <si>
    <t xml:space="preserve">Merseyside (Met County)</t>
  </si>
  <si>
    <t xml:space="preserve">Knowsley </t>
  </si>
  <si>
    <t xml:space="preserve">YORKSHIRE AND THE HUMBER</t>
  </si>
  <si>
    <t xml:space="preserve">East Riding of Yorkshire UA</t>
  </si>
  <si>
    <t xml:space="preserve">Kingston upon Hull, City of UA</t>
  </si>
  <si>
    <t xml:space="preserve">North East Lincolnshire UA</t>
  </si>
  <si>
    <t xml:space="preserve">North Lincolnshire UA</t>
  </si>
  <si>
    <t xml:space="preserve">York UA</t>
  </si>
  <si>
    <t xml:space="preserve">E10000023</t>
  </si>
  <si>
    <t xml:space="preserve">North Yorkshire</t>
  </si>
  <si>
    <t xml:space="preserve">E11000003</t>
  </si>
  <si>
    <t xml:space="preserve">South Yorkshire (Met County)</t>
  </si>
  <si>
    <t xml:space="preserve">Rotherham </t>
  </si>
  <si>
    <t xml:space="preserve">E11000006</t>
  </si>
  <si>
    <t xml:space="preserve">West Yorkshire (Met County)</t>
  </si>
  <si>
    <t xml:space="preserve">Bradford </t>
  </si>
  <si>
    <t xml:space="preserve">Kirklees </t>
  </si>
  <si>
    <t xml:space="preserve">Leeds </t>
  </si>
  <si>
    <t xml:space="preserve">EAST MIDLANDS</t>
  </si>
  <si>
    <t xml:space="preserve">Derby UA </t>
  </si>
  <si>
    <t xml:space="preserve">Leicester UA</t>
  </si>
  <si>
    <t xml:space="preserve">Nottingham UA</t>
  </si>
  <si>
    <t xml:space="preserve">Rutland UA </t>
  </si>
  <si>
    <t xml:space="preserve">E10000007</t>
  </si>
  <si>
    <t xml:space="preserve">Derbyshire</t>
  </si>
  <si>
    <t xml:space="preserve">E10000018</t>
  </si>
  <si>
    <t xml:space="preserve">Leicestershire</t>
  </si>
  <si>
    <t xml:space="preserve">E10000019</t>
  </si>
  <si>
    <t xml:space="preserve">Lincolnshire </t>
  </si>
  <si>
    <t xml:space="preserve">E10000021</t>
  </si>
  <si>
    <t xml:space="preserve">Northamptonshire </t>
  </si>
  <si>
    <t xml:space="preserve">E10000024</t>
  </si>
  <si>
    <t xml:space="preserve">Nottinghamshire</t>
  </si>
  <si>
    <t xml:space="preserve">WEST MIDLANDS</t>
  </si>
  <si>
    <t xml:space="preserve">Herefordshire, County of UA</t>
  </si>
  <si>
    <t xml:space="preserve">Shropshire UA</t>
  </si>
  <si>
    <t xml:space="preserve">Stoke-on-Trent UA</t>
  </si>
  <si>
    <t xml:space="preserve">Telford and Wrekin UA</t>
  </si>
  <si>
    <t xml:space="preserve">E10000028</t>
  </si>
  <si>
    <t xml:space="preserve">Staffordshire</t>
  </si>
  <si>
    <t xml:space="preserve">E10000031</t>
  </si>
  <si>
    <t xml:space="preserve">Warwickshire</t>
  </si>
  <si>
    <t xml:space="preserve">E11000005</t>
  </si>
  <si>
    <t xml:space="preserve">West Midlands (Met County)</t>
  </si>
  <si>
    <t xml:space="preserve">Dudley </t>
  </si>
  <si>
    <t xml:space="preserve">Sandwell </t>
  </si>
  <si>
    <t xml:space="preserve">E10000034</t>
  </si>
  <si>
    <t xml:space="preserve">Worcestershire</t>
  </si>
  <si>
    <t xml:space="preserve">EAST</t>
  </si>
  <si>
    <t xml:space="preserve">Bedford UA</t>
  </si>
  <si>
    <t xml:space="preserve">Central Bedfordshire UA</t>
  </si>
  <si>
    <t xml:space="preserve">Luton UA</t>
  </si>
  <si>
    <t xml:space="preserve">Peterborough UA</t>
  </si>
  <si>
    <t xml:space="preserve">Southend-on-Sea UA</t>
  </si>
  <si>
    <t xml:space="preserve">Thurrock UA</t>
  </si>
  <si>
    <t xml:space="preserve">E10000003</t>
  </si>
  <si>
    <t xml:space="preserve">Cambridgeshire</t>
  </si>
  <si>
    <t xml:space="preserve">E10000012</t>
  </si>
  <si>
    <t xml:space="preserve">Essex</t>
  </si>
  <si>
    <t xml:space="preserve">E10000015</t>
  </si>
  <si>
    <t xml:space="preserve">Hertfordshire </t>
  </si>
  <si>
    <t xml:space="preserve">E10000020</t>
  </si>
  <si>
    <t xml:space="preserve">Norfolk </t>
  </si>
  <si>
    <t xml:space="preserve">King’s Lynn and West Norfolk</t>
  </si>
  <si>
    <t xml:space="preserve">E10000029</t>
  </si>
  <si>
    <t xml:space="preserve">Suffolk</t>
  </si>
  <si>
    <t xml:space="preserve">LONDON</t>
  </si>
  <si>
    <t xml:space="preserve">E13000001</t>
  </si>
  <si>
    <t xml:space="preserve">Inner London</t>
  </si>
  <si>
    <t xml:space="preserve">UKI11</t>
  </si>
  <si>
    <t xml:space="preserve">Inner London – West</t>
  </si>
  <si>
    <t xml:space="preserve">UKI12</t>
  </si>
  <si>
    <t xml:space="preserve">Inner London – East</t>
  </si>
  <si>
    <t xml:space="preserve">E13000002</t>
  </si>
  <si>
    <t xml:space="preserve">Outer London</t>
  </si>
  <si>
    <t xml:space="preserve">UKI21</t>
  </si>
  <si>
    <t xml:space="preserve">Outer London – East and North East</t>
  </si>
  <si>
    <t xml:space="preserve">UKI22</t>
  </si>
  <si>
    <t xml:space="preserve">Outer London – South</t>
  </si>
  <si>
    <t xml:space="preserve">UKI23</t>
  </si>
  <si>
    <t xml:space="preserve">Outer London – West and North West</t>
  </si>
  <si>
    <t xml:space="preserve">SOUTH EAST</t>
  </si>
  <si>
    <t xml:space="preserve">Bracknell Forest UA</t>
  </si>
  <si>
    <t xml:space="preserve">Brighton and Hove UA</t>
  </si>
  <si>
    <t xml:space="preserve">Isle of Wight UA</t>
  </si>
  <si>
    <t xml:space="preserve">Medway UA</t>
  </si>
  <si>
    <t xml:space="preserve">Milton Keynes UA</t>
  </si>
  <si>
    <t xml:space="preserve">Portsmouth UA</t>
  </si>
  <si>
    <t xml:space="preserve">Reading UA</t>
  </si>
  <si>
    <t xml:space="preserve">Slough UA</t>
  </si>
  <si>
    <t xml:space="preserve">Southampton UA</t>
  </si>
  <si>
    <t xml:space="preserve">West Berkshire UA</t>
  </si>
  <si>
    <t xml:space="preserve">Windsor and Maidenhead UA</t>
  </si>
  <si>
    <t xml:space="preserve">Wokingham UA</t>
  </si>
  <si>
    <t xml:space="preserve">E10000002</t>
  </si>
  <si>
    <t xml:space="preserve">Buckinghamshire</t>
  </si>
  <si>
    <t xml:space="preserve">E10000011</t>
  </si>
  <si>
    <t xml:space="preserve">East Sussex</t>
  </si>
  <si>
    <t xml:space="preserve">E10000014</t>
  </si>
  <si>
    <t xml:space="preserve">Hampshire</t>
  </si>
  <si>
    <t xml:space="preserve">E10000016</t>
  </si>
  <si>
    <t xml:space="preserve">Kent</t>
  </si>
  <si>
    <t xml:space="preserve">E10000025</t>
  </si>
  <si>
    <t xml:space="preserve">Oxfordshire </t>
  </si>
  <si>
    <t xml:space="preserve">E10000030</t>
  </si>
  <si>
    <t xml:space="preserve">Surrey</t>
  </si>
  <si>
    <t xml:space="preserve">E10000032</t>
  </si>
  <si>
    <t xml:space="preserve">West Sussex</t>
  </si>
  <si>
    <t xml:space="preserve">SOUTH WEST</t>
  </si>
  <si>
    <t xml:space="preserve">Bath and North East Somerset UA</t>
  </si>
  <si>
    <t xml:space="preserve">Bournemouth UA</t>
  </si>
  <si>
    <t xml:space="preserve">Bristol, City of UA</t>
  </si>
  <si>
    <t xml:space="preserve">Cornwall UA</t>
  </si>
  <si>
    <t xml:space="preserve">Isles of Scilly UA</t>
  </si>
  <si>
    <t xml:space="preserve">North Somerset UA</t>
  </si>
  <si>
    <t xml:space="preserve">Plymouth UA</t>
  </si>
  <si>
    <t xml:space="preserve">Poole UA</t>
  </si>
  <si>
    <t xml:space="preserve">South Gloucestershire UA</t>
  </si>
  <si>
    <t xml:space="preserve">Swindon UA</t>
  </si>
  <si>
    <t xml:space="preserve">Torbay UA</t>
  </si>
  <si>
    <t xml:space="preserve">Wiltshire UA</t>
  </si>
  <si>
    <t xml:space="preserve">E10000008</t>
  </si>
  <si>
    <t xml:space="preserve">Devon</t>
  </si>
  <si>
    <t xml:space="preserve">E10000009</t>
  </si>
  <si>
    <t xml:space="preserve">Dorset</t>
  </si>
  <si>
    <t xml:space="preserve">E10000013</t>
  </si>
  <si>
    <t xml:space="preserve">Gloucestershire</t>
  </si>
  <si>
    <t xml:space="preserve">E10000027</t>
  </si>
  <si>
    <t xml:space="preserve">Somerset </t>
  </si>
  <si>
    <t xml:space="preserve">WALES</t>
  </si>
  <si>
    <t xml:space="preserve">Isle of Anglesey / Ynys Môn</t>
  </si>
  <si>
    <t xml:space="preserve">Gwynedd / Gwynedd</t>
  </si>
  <si>
    <t xml:space="preserve">Conwy / Conwy</t>
  </si>
  <si>
    <t xml:space="preserve">Denbighshire / Sir Ddinbych</t>
  </si>
  <si>
    <t xml:space="preserve">Flintshire / Sir y Fflint</t>
  </si>
  <si>
    <t xml:space="preserve">Wrexham / Wrecsam</t>
  </si>
  <si>
    <t xml:space="preserve">Powys / Powys</t>
  </si>
  <si>
    <t xml:space="preserve">Ceredigion / Ceredigion</t>
  </si>
  <si>
    <t xml:space="preserve">Pembrokeshire / Sir Benfro</t>
  </si>
  <si>
    <t xml:space="preserve">Carmarthenshire / Sir Gaerfyrddin</t>
  </si>
  <si>
    <t xml:space="preserve">Swansea / Abertawe</t>
  </si>
  <si>
    <t xml:space="preserve">Neath Port Talbot / Castell-nedd Port Talbot</t>
  </si>
  <si>
    <t xml:space="preserve">Bridgend / Pen-y-bont ar Ogwr</t>
  </si>
  <si>
    <t xml:space="preserve">The Vale of Glamorgan / Bro Morgannwg</t>
  </si>
  <si>
    <t xml:space="preserve">Cardiff / Caerdydd</t>
  </si>
  <si>
    <t xml:space="preserve">Rhondda Cynon Taf / Rhondda Cynon Taf</t>
  </si>
  <si>
    <t xml:space="preserve">Merthyr Tydfil / Merthyr Tudful</t>
  </si>
  <si>
    <t xml:space="preserve">Caerphilly / Caerffili</t>
  </si>
  <si>
    <t xml:space="preserve">Blaenau Gwent / Blaenau Gwent</t>
  </si>
  <si>
    <t xml:space="preserve">Torfaen / Tor-faen</t>
  </si>
  <si>
    <t xml:space="preserve">Monmouthshire / Sir Fynwy</t>
  </si>
  <si>
    <t xml:space="preserve">Newport / Casnewydd</t>
  </si>
  <si>
    <t xml:space="preserve">SCOTLAND</t>
  </si>
  <si>
    <t xml:space="preserve">Argyll &amp; Bute</t>
  </si>
  <si>
    <t xml:space="preserve">Dumfries &amp; Galloway</t>
  </si>
  <si>
    <t xml:space="preserve">Perth &amp; Kinross</t>
  </si>
  <si>
    <t xml:space="preserve">Scottish Borders </t>
  </si>
  <si>
    <r>
      <rPr>
        <b val="true"/>
        <sz val="10"/>
        <rFont val="Frutiger LT Std 45 Light"/>
        <family val="2"/>
        <charset val="1"/>
      </rPr>
      <t xml:space="preserve">NORTHERN IRELAND </t>
    </r>
    <r>
      <rPr>
        <b val="true"/>
        <vertAlign val="superscript"/>
        <sz val="10"/>
        <rFont val="Frutiger LT Std 45 Light"/>
        <family val="2"/>
        <charset val="1"/>
      </rPr>
      <t xml:space="preserve">3</t>
    </r>
  </si>
  <si>
    <t xml:space="preserve">n/a</t>
  </si>
  <si>
    <t xml:space="preserve">FOREIGN AND NOT KNOWN</t>
  </si>
  <si>
    <t xml:space="preserve">Footnotes:</t>
  </si>
  <si>
    <r>
      <rPr>
        <i val="true"/>
        <vertAlign val="superscript"/>
        <sz val="10"/>
        <rFont val="Frutiger LT Std 45 Light"/>
        <family val="2"/>
        <charset val="1"/>
      </rPr>
      <t xml:space="preserve">1 </t>
    </r>
    <r>
      <rPr>
        <i val="true"/>
        <sz val="10"/>
        <rFont val="Frutiger LT Std 45 Light"/>
        <family val="2"/>
        <charset val="1"/>
      </rPr>
      <t xml:space="preserve">Subtract and add this to the number of families to obtain the boundaries of the 95% confidence interval for the number: See Appendix B</t>
    </r>
  </si>
  <si>
    <r>
      <rPr>
        <i val="true"/>
        <vertAlign val="superscript"/>
        <sz val="10"/>
        <rFont val="Frutiger LT Std 45 Light"/>
        <family val="2"/>
        <charset val="1"/>
      </rPr>
      <t xml:space="preserve">2 </t>
    </r>
    <r>
      <rPr>
        <i val="true"/>
        <sz val="10"/>
        <rFont val="Frutiger LT Std 45 Light"/>
        <family val="2"/>
        <charset val="1"/>
      </rPr>
      <t xml:space="preserve">Families benefiting from the child care element are part of in-work families receiving CTC &amp; WTC or CTC Only, and are not counted separately in the total numbers</t>
    </r>
  </si>
  <si>
    <r>
      <rPr>
        <i val="true"/>
        <vertAlign val="superscript"/>
        <sz val="10"/>
        <rFont val="Frutiger LT Std 45 Light"/>
        <family val="2"/>
        <charset val="1"/>
      </rPr>
      <t xml:space="preserve">3</t>
    </r>
    <r>
      <rPr>
        <i val="true"/>
        <sz val="10"/>
        <rFont val="Frutiger LT Std 45 Light"/>
        <family val="2"/>
        <charset val="1"/>
      </rPr>
      <t xml:space="preserve"> There are no new codes available, at the time of this publication, for the district council areas in Northern Ireland.</t>
    </r>
  </si>
  <si>
    <r>
      <rPr>
        <i val="true"/>
        <vertAlign val="superscript"/>
        <sz val="10"/>
        <rFont val="Frutiger LT Std 45 Light"/>
        <family val="2"/>
        <charset val="1"/>
      </rPr>
      <t xml:space="preserve">4</t>
    </r>
    <r>
      <rPr>
        <i val="true"/>
        <sz val="10"/>
        <rFont val="Frutiger LT Std 45 Light"/>
        <family val="2"/>
        <charset val="1"/>
      </rPr>
      <t xml:space="preserve"> In some colomns and rows the sum may not add up exact to the total due to rounding</t>
    </r>
  </si>
  <si>
    <t xml:space="preserve">Sources: </t>
  </si>
  <si>
    <t xml:space="preserve">HMRC Child and Working Tax Credits statistics: provisional awards geographical analyses</t>
  </si>
  <si>
    <t xml:space="preserve">Annual Population Survey, January- December 2014</t>
  </si>
  <si>
    <t xml:space="preserve">Median weekly earnings for full-time employees, April 2015</t>
  </si>
  <si>
    <t xml:space="preserve">By local authority of residence</t>
  </si>
  <si>
    <t xml:space="preserve">Median earnings (£)</t>
  </si>
  <si>
    <t xml:space="preserve">N09000001</t>
  </si>
  <si>
    <t xml:space="preserve">Antrim and Newtownabbey</t>
  </si>
  <si>
    <t xml:space="preserve">N09000011</t>
  </si>
  <si>
    <t xml:space="preserve">Ards and North Down</t>
  </si>
  <si>
    <t xml:space="preserve">N09000002</t>
  </si>
  <si>
    <t xml:space="preserve">Armagh City, Banbridge and Craigavon</t>
  </si>
  <si>
    <t xml:space="preserve">N09000003</t>
  </si>
  <si>
    <t xml:space="preserve">N09000004</t>
  </si>
  <si>
    <t xml:space="preserve">Causeway Coast and Glens</t>
  </si>
  <si>
    <t xml:space="preserve">N09000005</t>
  </si>
  <si>
    <t xml:space="preserve">Derry City and Strabane</t>
  </si>
  <si>
    <t xml:space="preserve">N09000006</t>
  </si>
  <si>
    <t xml:space="preserve">Fermanagh and Omagh</t>
  </si>
  <si>
    <t xml:space="preserve">#</t>
  </si>
  <si>
    <t xml:space="preserve">N09000007</t>
  </si>
  <si>
    <t xml:space="preserve">Lisburn and Castlereagh</t>
  </si>
  <si>
    <t xml:space="preserve">N09000008</t>
  </si>
  <si>
    <t xml:space="preserve">Mid and East Antrim</t>
  </si>
  <si>
    <t xml:space="preserve">N09000009</t>
  </si>
  <si>
    <t xml:space="preserve">N09000010</t>
  </si>
  <si>
    <t xml:space="preserve">Newry, Mourne and Down</t>
  </si>
  <si>
    <t xml:space="preserve">N09000012</t>
  </si>
  <si>
    <t xml:space="preserve">Northern Ireland Not Classified</t>
  </si>
  <si>
    <r>
      <rPr>
        <sz val="10"/>
        <rFont val="Frutiger LT Std 45 Light"/>
        <family val="2"/>
        <charset val="1"/>
      </rPr>
      <t xml:space="preserve">Source: ONS </t>
    </r>
    <r>
      <rPr>
        <i val="true"/>
        <sz val="10"/>
        <rFont val="Frutiger LT Std 45 Light"/>
        <family val="2"/>
        <charset val="1"/>
      </rPr>
      <t xml:space="preserve">Annual Survey of Hours and Earnings</t>
    </r>
    <r>
      <rPr>
        <sz val="10"/>
        <rFont val="Frutiger LT Std 45 Light"/>
        <family val="2"/>
        <charset val="1"/>
      </rPr>
      <t xml:space="preserve"> (via Nomis and NISRA)</t>
    </r>
  </si>
  <si>
    <t xml:space="preserve">Claimant count rate by UK local authority, as calculated by ONS, May 2016</t>
  </si>
  <si>
    <t xml:space="preserve">% of total population aged 16-64 who are claiming Jobseeker's Allowance or who are not in work and claiming Universal Credit</t>
  </si>
  <si>
    <t xml:space="preserve">Claimant count</t>
  </si>
  <si>
    <t xml:space="preserve">Claimants as a proportion of residents aged 16-64</t>
  </si>
  <si>
    <r>
      <rPr>
        <sz val="10"/>
        <rFont val="Frutiger LT Std 45 Light"/>
        <family val="2"/>
        <charset val="1"/>
      </rPr>
      <t xml:space="preserve">Source: </t>
    </r>
    <r>
      <rPr>
        <i val="true"/>
        <sz val="10"/>
        <rFont val="Frutiger LT Std 45 Light"/>
        <family val="2"/>
        <charset val="1"/>
      </rPr>
      <t xml:space="preserve">claimant count dataset on ONS Nomis</t>
    </r>
  </si>
  <si>
    <t xml:space="preserve">Figures rounded to nearest five. </t>
  </si>
  <si>
    <t xml:space="preserve">Local Authority District code (2013)</t>
  </si>
  <si>
    <t xml:space="preserve">Local Authority District name (2013)</t>
  </si>
  <si>
    <t xml:space="preserve">IMD - Average rank</t>
  </si>
  <si>
    <t xml:space="preserve">IMD - Rank of average rank</t>
  </si>
  <si>
    <t xml:space="preserve">IMD - Average score</t>
  </si>
  <si>
    <t xml:space="preserve">IMD - Rank of average score</t>
  </si>
  <si>
    <t xml:space="preserve">IMD - Proportion of LSOAs in most deprived 10% nationally</t>
  </si>
  <si>
    <t xml:space="preserve">IMD - Rank of proportion of LSOAs in most deprived 10% nationally</t>
  </si>
  <si>
    <t xml:space="preserve">IMD - Extent</t>
  </si>
  <si>
    <t xml:space="preserve">IMD - Rank of extent</t>
  </si>
  <si>
    <t xml:space="preserve">IMD - Local concentration</t>
  </si>
  <si>
    <t xml:space="preserve">IMD - Rank of local concentration</t>
  </si>
  <si>
    <t xml:space="preserve">Source: Department for Communities and Local Government, English Indices of Deprivation 2015, File 10: Local Authority District Summaries (tab 1: IMD)</t>
  </si>
</sst>
</file>

<file path=xl/styles.xml><?xml version="1.0" encoding="utf-8"?>
<styleSheet xmlns="http://schemas.openxmlformats.org/spreadsheetml/2006/main">
  <numFmts count="13">
    <numFmt numFmtId="164" formatCode="General"/>
    <numFmt numFmtId="165" formatCode="#,##0"/>
    <numFmt numFmtId="166" formatCode="0%"/>
    <numFmt numFmtId="167" formatCode="0.0%"/>
    <numFmt numFmtId="168" formatCode="0.00%"/>
    <numFmt numFmtId="169" formatCode="#,##0.00"/>
    <numFmt numFmtId="170" formatCode="_-* #,##0.00_-;\-* #,##0.00_-;_-* \-??_-;_-@_-"/>
    <numFmt numFmtId="171" formatCode="_-* #,##0_-;\-* #,##0_-;_-* \-??_-;_-@_-"/>
    <numFmt numFmtId="172" formatCode="#,###;\-#,###;0\~"/>
    <numFmt numFmtId="173" formatCode="#,##0.0"/>
    <numFmt numFmtId="174" formatCode="0.0"/>
    <numFmt numFmtId="175" formatCode="0"/>
    <numFmt numFmtId="176" formatCode="0.00"/>
  </numFmts>
  <fonts count="35">
    <font>
      <sz val="10"/>
      <color rgb="FF000000"/>
      <name val="Frutiger LT Std 45 Light"/>
      <family val="2"/>
      <charset val="1"/>
    </font>
    <font>
      <sz val="10"/>
      <name val="Arial"/>
      <family val="0"/>
    </font>
    <font>
      <sz val="10"/>
      <name val="Arial"/>
      <family val="0"/>
    </font>
    <font>
      <sz val="10"/>
      <name val="Arial"/>
      <family val="0"/>
    </font>
    <font>
      <sz val="8"/>
      <color rgb="FF000000"/>
      <name val="Arial"/>
      <family val="2"/>
      <charset val="1"/>
    </font>
    <font>
      <sz val="11"/>
      <color rgb="FF000000"/>
      <name val="Calibri"/>
      <family val="2"/>
      <charset val="1"/>
    </font>
    <font>
      <b val="true"/>
      <sz val="10"/>
      <color rgb="FF000000"/>
      <name val="Frutiger LT Std 45 Light"/>
      <family val="2"/>
      <charset val="1"/>
    </font>
    <font>
      <sz val="10"/>
      <name val="Frutiger LT Std 45 Light"/>
      <family val="2"/>
      <charset val="1"/>
    </font>
    <font>
      <sz val="10"/>
      <color rgb="FF000000"/>
      <name val="Frutiger LT Std 45 Light"/>
      <family val="0"/>
      <charset val="1"/>
    </font>
    <font>
      <b val="true"/>
      <sz val="12"/>
      <name val="Frutiger LT Std 45 Light"/>
      <family val="2"/>
      <charset val="1"/>
    </font>
    <font>
      <b val="true"/>
      <sz val="10"/>
      <name val="Frutiger LT Std 45 Light"/>
      <family val="2"/>
      <charset val="1"/>
    </font>
    <font>
      <i val="true"/>
      <sz val="10"/>
      <name val="Frutiger LT Std 45 Light"/>
      <family val="2"/>
      <charset val="1"/>
    </font>
    <font>
      <sz val="10"/>
      <color rgb="FF000000"/>
      <name val="Arial"/>
      <family val="2"/>
      <charset val="1"/>
    </font>
    <font>
      <i val="true"/>
      <sz val="10"/>
      <color rgb="FF000000"/>
      <name val="Frutiger LT Std 45 Light"/>
      <family val="2"/>
      <charset val="1"/>
    </font>
    <font>
      <sz val="11"/>
      <color rgb="FF000000"/>
      <name val="Frutiger LT Std 45 Light"/>
      <family val="2"/>
      <charset val="1"/>
    </font>
    <font>
      <u val="single"/>
      <sz val="10"/>
      <color rgb="FF0000FF"/>
      <name val="Arial"/>
      <family val="2"/>
      <charset val="1"/>
    </font>
    <font>
      <u val="single"/>
      <sz val="10"/>
      <color rgb="FF0000FF"/>
      <name val="Frutiger LT Std 45 Light"/>
      <family val="2"/>
      <charset val="1"/>
    </font>
    <font>
      <i val="true"/>
      <sz val="10"/>
      <name val="Arial"/>
      <family val="2"/>
      <charset val="1"/>
    </font>
    <font>
      <b val="true"/>
      <sz val="11"/>
      <name val="Frutiger LT Std 45 Light"/>
      <family val="2"/>
      <charset val="1"/>
    </font>
    <font>
      <vertAlign val="superscript"/>
      <sz val="10"/>
      <color rgb="FF000000"/>
      <name val="Frutiger LT Std 45 Light"/>
      <family val="2"/>
      <charset val="1"/>
    </font>
    <font>
      <vertAlign val="superscript"/>
      <sz val="10"/>
      <name val="Frutiger LT Std 45 Light"/>
      <family val="2"/>
      <charset val="1"/>
    </font>
    <font>
      <b val="true"/>
      <sz val="16"/>
      <color rgb="FFFF0000"/>
      <name val="Arial"/>
      <family val="2"/>
      <charset val="1"/>
    </font>
    <font>
      <b val="true"/>
      <vertAlign val="superscript"/>
      <sz val="10"/>
      <name val="Frutiger LT Std 45 Light"/>
      <family val="2"/>
      <charset val="1"/>
    </font>
    <font>
      <b val="true"/>
      <sz val="8"/>
      <name val="Frutiger LT Std 45 Light"/>
      <family val="2"/>
      <charset val="1"/>
    </font>
    <font>
      <sz val="8"/>
      <color rgb="FF000000"/>
      <name val="Frutiger LT Std 45 Light"/>
      <family val="2"/>
      <charset val="1"/>
    </font>
    <font>
      <sz val="8"/>
      <name val="Frutiger LT Std 45 Light"/>
      <family val="2"/>
      <charset val="1"/>
    </font>
    <font>
      <sz val="9"/>
      <color rgb="FF000000"/>
      <name val="Frutiger LT Std 45 Light"/>
      <family val="2"/>
      <charset val="1"/>
    </font>
    <font>
      <sz val="9"/>
      <name val="Frutiger LT Std 45 Light"/>
      <family val="2"/>
      <charset val="1"/>
    </font>
    <font>
      <u val="single"/>
      <sz val="9"/>
      <name val="Frutiger LT Std 45 Light"/>
      <family val="2"/>
      <charset val="1"/>
    </font>
    <font>
      <b val="true"/>
      <sz val="9"/>
      <name val="Frutiger LT Std 45 Light"/>
      <family val="2"/>
      <charset val="1"/>
    </font>
    <font>
      <sz val="9"/>
      <color rgb="FF0000FF"/>
      <name val="Frutiger LT Std 45 Light"/>
      <family val="2"/>
      <charset val="1"/>
    </font>
    <font>
      <b val="true"/>
      <i val="true"/>
      <u val="single"/>
      <sz val="10"/>
      <name val="Frutiger LT Std 45 Light"/>
      <family val="2"/>
      <charset val="1"/>
    </font>
    <font>
      <i val="true"/>
      <vertAlign val="superscript"/>
      <sz val="10"/>
      <name val="Frutiger LT Std 45 Light"/>
      <family val="2"/>
      <charset val="1"/>
    </font>
    <font>
      <b val="true"/>
      <sz val="11"/>
      <color rgb="FF000000"/>
      <name val="Frutiger LT Std 45 Light"/>
      <family val="2"/>
      <charset val="1"/>
    </font>
    <font>
      <b val="true"/>
      <sz val="10"/>
      <color rgb="FF000000"/>
      <name val="Arial"/>
      <family val="2"/>
      <charset val="1"/>
    </font>
  </fonts>
  <fills count="3">
    <fill>
      <patternFill patternType="none"/>
    </fill>
    <fill>
      <patternFill patternType="gray125"/>
    </fill>
    <fill>
      <patternFill patternType="solid">
        <fgColor rgb="FFFFFFFF"/>
        <bgColor rgb="FFFFFFCC"/>
      </patternFill>
    </fill>
  </fills>
  <borders count="6">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right/>
      <top/>
      <bottom style="medium"/>
      <diagonal/>
    </border>
    <border diagonalUp="false" diagonalDown="false">
      <left/>
      <right/>
      <top style="thin"/>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right" vertical="bottom"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5" fontId="11"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5" fontId="7" fillId="0" borderId="0" xfId="0" applyFont="true" applyBorder="false" applyAlignment="true" applyProtection="false">
      <alignment horizontal="righ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5" fontId="7" fillId="0" borderId="1" xfId="0" applyFont="true" applyBorder="true" applyAlignment="true" applyProtection="false">
      <alignment horizontal="right"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22" applyFont="true" applyBorder="false" applyAlignment="true" applyProtection="false">
      <alignment horizontal="left" vertical="center" textRotation="0" wrapText="false" indent="0" shrinkToFit="false"/>
      <protection locked="true" hidden="false"/>
    </xf>
    <xf numFmtId="164" fontId="14"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false" applyProtection="false">
      <alignment horizontal="general" vertical="bottom" textRotation="0" wrapText="false" indent="0" shrinkToFit="false"/>
      <protection locked="true" hidden="false"/>
    </xf>
    <xf numFmtId="164" fontId="7" fillId="0" borderId="0" xfId="22" applyFont="true" applyBorder="false" applyAlignment="true" applyProtection="false">
      <alignment horizontal="left" vertical="top" textRotation="0" wrapText="false" indent="0" shrinkToFit="false"/>
      <protection locked="true" hidden="false"/>
    </xf>
    <xf numFmtId="164" fontId="10" fillId="0" borderId="2" xfId="22" applyFont="true" applyBorder="true" applyAlignment="true" applyProtection="false">
      <alignment horizontal="left" vertical="center" textRotation="0" wrapText="true" indent="0" shrinkToFit="false"/>
      <protection locked="true" hidden="false"/>
    </xf>
    <xf numFmtId="164" fontId="14" fillId="0" borderId="2" xfId="22" applyFont="true" applyBorder="true" applyAlignment="false" applyProtection="false">
      <alignment horizontal="general" vertical="bottom" textRotation="0" wrapText="false" indent="0" shrinkToFit="false"/>
      <protection locked="true" hidden="false"/>
    </xf>
    <xf numFmtId="164" fontId="10" fillId="0" borderId="2" xfId="22" applyFont="true" applyBorder="true" applyAlignment="true" applyProtection="false">
      <alignment horizontal="right" vertical="bottom" textRotation="0" wrapText="true" indent="0" shrinkToFit="false"/>
      <protection locked="true" hidden="false"/>
    </xf>
    <xf numFmtId="164" fontId="11" fillId="0" borderId="0" xfId="22" applyFont="true" applyBorder="false" applyAlignment="true" applyProtection="false">
      <alignment horizontal="left" vertical="top" textRotation="0" wrapText="false" indent="0" shrinkToFit="false"/>
      <protection locked="true" hidden="false"/>
    </xf>
    <xf numFmtId="165" fontId="11" fillId="0" borderId="0" xfId="22" applyFont="true" applyBorder="false" applyAlignment="true" applyProtection="false">
      <alignment horizontal="right" vertical="top" textRotation="0" wrapText="false" indent="0" shrinkToFit="false"/>
      <protection locked="true" hidden="false"/>
    </xf>
    <xf numFmtId="164" fontId="7" fillId="0" borderId="0" xfId="22" applyFont="true" applyBorder="false" applyAlignment="true" applyProtection="false">
      <alignment horizontal="left" vertical="top" textRotation="0" wrapText="false" indent="0" shrinkToFit="false"/>
      <protection locked="true" hidden="false"/>
    </xf>
    <xf numFmtId="165" fontId="7" fillId="0" borderId="0" xfId="22" applyFont="true" applyBorder="false" applyAlignment="true" applyProtection="false">
      <alignment horizontal="right" vertical="top"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right" vertical="bottom" textRotation="0" wrapText="tru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71" fontId="13" fillId="0" borderId="0" xfId="15" applyFont="true" applyBorder="true" applyAlignment="true" applyProtection="true">
      <alignment horizontal="right" vertical="bottom" textRotation="0" wrapText="false" indent="0" shrinkToFit="false"/>
      <protection locked="true" hidden="false"/>
    </xf>
    <xf numFmtId="167" fontId="13" fillId="0" borderId="0" xfId="19" applyFont="true" applyBorder="true" applyAlignment="true" applyProtection="true">
      <alignment horizontal="righ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71" fontId="0" fillId="0" borderId="0" xfId="15" applyFont="true" applyBorder="true" applyAlignment="true" applyProtection="true">
      <alignment horizontal="right" vertical="bottom" textRotation="0" wrapText="false" indent="0" shrinkToFit="false"/>
      <protection locked="true" hidden="false"/>
    </xf>
    <xf numFmtId="167" fontId="0" fillId="0" borderId="0" xfId="19" applyFont="true" applyBorder="true" applyAlignment="true" applyProtection="true">
      <alignment horizontal="right" vertical="bottom" textRotation="0" wrapText="false" indent="0" shrinkToFit="false"/>
      <protection locked="true" hidden="false"/>
    </xf>
    <xf numFmtId="171" fontId="12" fillId="0" borderId="0" xfId="15" applyFont="true" applyBorder="true" applyAlignment="true" applyProtection="true">
      <alignment horizontal="right" vertical="bottom" textRotation="0" wrapText="false" indent="0" shrinkToFit="false"/>
      <protection locked="true" hidden="false"/>
    </xf>
    <xf numFmtId="167" fontId="12" fillId="0" borderId="0" xfId="19" applyFont="true" applyBorder="true" applyAlignment="true" applyProtection="true">
      <alignment horizontal="righ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71" fontId="7" fillId="0" borderId="0" xfId="15" applyFont="true" applyBorder="true" applyAlignment="true" applyProtection="true">
      <alignment horizontal="right" vertical="bottom" textRotation="0" wrapText="false" indent="0" shrinkToFit="false"/>
      <protection locked="true" hidden="false"/>
    </xf>
    <xf numFmtId="167" fontId="7" fillId="0" borderId="0" xfId="19"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21" fillId="0" borderId="0" xfId="21" applyFont="true" applyBorder="true" applyAlignment="true" applyProtection="true">
      <alignment horizontal="center" vertical="center" textRotation="0" wrapText="false" indent="0" shrinkToFit="false"/>
      <protection locked="true" hidden="false"/>
    </xf>
    <xf numFmtId="164" fontId="10" fillId="0" borderId="0" xfId="21" applyFont="true" applyBorder="true" applyAlignment="true" applyProtection="true">
      <alignment horizontal="left" vertical="center" textRotation="0" wrapText="true" indent="0" shrinkToFit="false"/>
      <protection locked="false" hidden="false"/>
    </xf>
    <xf numFmtId="164" fontId="10" fillId="0" borderId="0" xfId="21" applyFont="true" applyBorder="false" applyAlignment="true" applyProtection="false">
      <alignment horizontal="left" vertical="center"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general" vertical="bottom" textRotation="0" wrapText="false" indent="0" shrinkToFit="false"/>
      <protection locked="true" hidden="false"/>
    </xf>
    <xf numFmtId="164" fontId="23" fillId="0" borderId="0" xfId="21" applyFont="true" applyBorder="false" applyAlignment="true" applyProtection="false">
      <alignment horizontal="left" vertical="center" textRotation="0" wrapText="false" indent="0" shrinkToFit="false"/>
      <protection locked="true" hidden="false"/>
    </xf>
    <xf numFmtId="164" fontId="24" fillId="0" borderId="0" xfId="21" applyFont="true" applyBorder="false" applyAlignment="false" applyProtection="false">
      <alignment horizontal="general" vertical="bottom" textRotation="0" wrapText="false" indent="0" shrinkToFit="false"/>
      <protection locked="true" hidden="false"/>
    </xf>
    <xf numFmtId="164" fontId="23" fillId="0" borderId="0" xfId="21" applyFont="true" applyBorder="false" applyAlignment="true" applyProtection="false">
      <alignment horizontal="general" vertical="bottom" textRotation="0" wrapText="false" indent="0" shrinkToFit="false"/>
      <protection locked="true" hidden="false"/>
    </xf>
    <xf numFmtId="164" fontId="7" fillId="0" borderId="3" xfId="21" applyFont="true" applyBorder="true" applyAlignment="true" applyProtection="false">
      <alignment horizontal="left" vertical="center" textRotation="0" wrapText="true" indent="0" shrinkToFit="false"/>
      <protection locked="true" hidden="false"/>
    </xf>
    <xf numFmtId="164" fontId="7" fillId="0" borderId="3" xfId="21" applyFont="true" applyBorder="true" applyAlignment="true" applyProtection="false">
      <alignment horizontal="center" vertical="center" textRotation="0" wrapText="true" indent="0" shrinkToFit="false"/>
      <protection locked="true" hidden="false"/>
    </xf>
    <xf numFmtId="164" fontId="7" fillId="0" borderId="1" xfId="21" applyFont="true" applyBorder="true" applyAlignment="true" applyProtection="false">
      <alignment horizontal="general" vertical="center" textRotation="0" wrapText="false" indent="0" shrinkToFit="false"/>
      <protection locked="true" hidden="false"/>
    </xf>
    <xf numFmtId="164" fontId="7" fillId="0" borderId="1" xfId="21" applyFont="true" applyBorder="true" applyAlignment="true" applyProtection="false">
      <alignment horizontal="general" vertical="center" textRotation="0" wrapText="true" indent="0" shrinkToFit="false"/>
      <protection locked="true" hidden="false"/>
    </xf>
    <xf numFmtId="164" fontId="7" fillId="0" borderId="1" xfId="21" applyFont="true" applyBorder="true" applyAlignment="true" applyProtection="false">
      <alignment horizontal="center" vertical="center" textRotation="0" wrapText="true" indent="0" shrinkToFit="false"/>
      <protection locked="true" hidden="false"/>
    </xf>
    <xf numFmtId="164" fontId="7" fillId="0" borderId="1" xfId="21" applyFont="true" applyBorder="true" applyAlignment="true" applyProtection="false">
      <alignment horizontal="center" vertical="bottom" textRotation="0" wrapText="false" indent="0" shrinkToFit="false"/>
      <protection locked="true" hidden="false"/>
    </xf>
    <xf numFmtId="164" fontId="25" fillId="0" borderId="3" xfId="21" applyFont="true" applyBorder="true" applyAlignment="true" applyProtection="false">
      <alignment horizontal="general" vertical="center" textRotation="0" wrapText="false" indent="0" shrinkToFit="false"/>
      <protection locked="true" hidden="false"/>
    </xf>
    <xf numFmtId="164" fontId="25" fillId="0" borderId="3" xfId="21" applyFont="true" applyBorder="tru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left" vertical="bottom" textRotation="0" wrapText="false" indent="0" shrinkToFit="false"/>
      <protection locked="true" hidden="false"/>
    </xf>
    <xf numFmtId="172" fontId="10" fillId="0" borderId="0" xfId="21" applyFont="true" applyBorder="true" applyAlignment="true" applyProtection="false">
      <alignment horizontal="right" vertical="bottom" textRotation="0" wrapText="false" indent="0" shrinkToFit="false"/>
      <protection locked="true" hidden="false"/>
    </xf>
    <xf numFmtId="164" fontId="10" fillId="0" borderId="0" xfId="21" applyFont="true" applyBorder="false" applyAlignment="true" applyProtection="false">
      <alignment horizontal="general" vertical="center" textRotation="0" wrapText="false" indent="0" shrinkToFit="false"/>
      <protection locked="true" hidden="false"/>
    </xf>
    <xf numFmtId="164" fontId="10" fillId="0" borderId="0" xfId="21" applyFont="true" applyBorder="false" applyAlignment="true" applyProtection="false">
      <alignment horizontal="general" vertical="bottom" textRotation="0" wrapText="false" indent="0" shrinkToFit="false"/>
      <protection locked="true" hidden="false"/>
    </xf>
    <xf numFmtId="172" fontId="7" fillId="0" borderId="0" xfId="21" applyFont="true" applyBorder="true" applyAlignment="true" applyProtection="false">
      <alignment horizontal="right" vertical="bottom" textRotation="0" wrapText="false" indent="0" shrinkToFit="false"/>
      <protection locked="true" hidden="false"/>
    </xf>
    <xf numFmtId="164" fontId="7" fillId="0" borderId="0" xfId="21" applyFont="true" applyBorder="false" applyAlignment="tru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0" fillId="0" borderId="0" xfId="21" applyFont="true" applyBorder="true" applyAlignment="tru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general" vertical="bottom" textRotation="0" wrapText="false" indent="0" shrinkToFit="false"/>
      <protection locked="true" hidden="false"/>
    </xf>
    <xf numFmtId="164" fontId="10" fillId="0" borderId="0" xfId="21" applyFont="true" applyBorder="true" applyAlignment="tru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general" vertical="center" textRotation="0" wrapText="false" indent="0" shrinkToFit="false"/>
      <protection locked="true" hidden="false"/>
    </xf>
    <xf numFmtId="164" fontId="10" fillId="0" borderId="4" xfId="21" applyFont="true" applyBorder="true" applyAlignment="true" applyProtection="false">
      <alignment horizontal="general" vertical="bottom" textRotation="0" wrapText="false" indent="0" shrinkToFit="false"/>
      <protection locked="true" hidden="false"/>
    </xf>
    <xf numFmtId="164" fontId="10" fillId="0" borderId="4" xfId="21" applyFont="true" applyBorder="true" applyAlignment="true" applyProtection="false">
      <alignment horizontal="general" vertical="center" textRotation="0" wrapText="false" indent="0" shrinkToFit="false"/>
      <protection locked="true" hidden="false"/>
    </xf>
    <xf numFmtId="164" fontId="26" fillId="0" borderId="0" xfId="21" applyFont="true" applyBorder="false" applyAlignment="false" applyProtection="false">
      <alignment horizontal="general" vertical="bottom" textRotation="0" wrapText="false" indent="0" shrinkToFit="false"/>
      <protection locked="true" hidden="false"/>
    </xf>
    <xf numFmtId="164" fontId="27" fillId="0" borderId="0" xfId="21" applyFont="true" applyBorder="true" applyAlignment="true" applyProtection="false">
      <alignment horizontal="general" vertical="bottom" textRotation="0" wrapText="false" indent="0" shrinkToFit="false"/>
      <protection locked="true" hidden="false"/>
    </xf>
    <xf numFmtId="164" fontId="27" fillId="0" borderId="0" xfId="21" applyFont="true" applyBorder="true" applyAlignment="true" applyProtection="false">
      <alignment horizontal="general" vertical="center" textRotation="0" wrapText="false" indent="0" shrinkToFit="false"/>
      <protection locked="true" hidden="false"/>
    </xf>
    <xf numFmtId="164" fontId="27" fillId="0" borderId="0" xfId="21" applyFont="true" applyBorder="true" applyAlignment="true" applyProtection="false">
      <alignment horizontal="general" vertical="bottom" textRotation="0" wrapText="true" indent="0" shrinkToFit="false"/>
      <protection locked="true" hidden="false"/>
    </xf>
    <xf numFmtId="164" fontId="27" fillId="0" borderId="0" xfId="21" applyFont="true" applyBorder="true" applyAlignment="true" applyProtection="false">
      <alignment horizontal="left" vertical="bottom" textRotation="0" wrapText="true" indent="0" shrinkToFit="false"/>
      <protection locked="true" hidden="false"/>
    </xf>
    <xf numFmtId="164" fontId="28" fillId="0" borderId="0" xfId="21" applyFont="true" applyBorder="true" applyAlignment="true" applyProtection="true">
      <alignment horizontal="left" vertical="bottom" textRotation="0" wrapText="false" indent="0" shrinkToFit="false"/>
      <protection locked="false" hidden="false"/>
    </xf>
    <xf numFmtId="164" fontId="28" fillId="0" borderId="0" xfId="21" applyFont="true" applyBorder="true" applyAlignment="true" applyProtection="true">
      <alignment horizontal="left" vertical="center" textRotation="0" wrapText="false" indent="0" shrinkToFit="false"/>
      <protection locked="false" hidden="false"/>
    </xf>
    <xf numFmtId="164" fontId="29" fillId="0" borderId="0" xfId="21" applyFont="true" applyBorder="true" applyAlignment="true" applyProtection="false">
      <alignment horizontal="right" vertical="bottom" textRotation="0" wrapText="true" indent="0" shrinkToFit="false"/>
      <protection locked="true" hidden="false"/>
    </xf>
    <xf numFmtId="164" fontId="29" fillId="0" borderId="0" xfId="21" applyFont="true" applyBorder="true" applyAlignment="true" applyProtection="false">
      <alignment horizontal="right" vertical="center" textRotation="0" wrapText="true" indent="0" shrinkToFit="false"/>
      <protection locked="true" hidden="false"/>
    </xf>
    <xf numFmtId="164" fontId="27" fillId="0" borderId="0" xfId="21" applyFont="true" applyBorder="false" applyAlignment="true" applyProtection="false">
      <alignment horizontal="right" vertical="bottom" textRotation="0" wrapText="false" indent="0" shrinkToFit="false"/>
      <protection locked="true" hidden="false"/>
    </xf>
    <xf numFmtId="164" fontId="27" fillId="0" borderId="0" xfId="21" applyFont="true" applyBorder="false" applyAlignment="true" applyProtection="false">
      <alignment horizontal="general" vertical="bottom" textRotation="0" wrapText="false" indent="0" shrinkToFit="false"/>
      <protection locked="true" hidden="false"/>
    </xf>
    <xf numFmtId="164" fontId="27" fillId="0" borderId="0" xfId="21" applyFont="true" applyBorder="true" applyAlignment="true" applyProtection="false">
      <alignment horizontal="left" vertical="top" textRotation="0" wrapText="true" indent="0" shrinkToFit="false"/>
      <protection locked="true" hidden="false"/>
    </xf>
    <xf numFmtId="164" fontId="30" fillId="0" borderId="0" xfId="20" applyFont="true" applyBorder="true" applyAlignment="true" applyProtection="true">
      <alignment horizontal="left" vertical="top" textRotation="0" wrapText="true" indent="0" shrinkToFit="false"/>
      <protection locked="true" hidden="false"/>
    </xf>
    <xf numFmtId="164" fontId="27" fillId="0" borderId="0" xfId="21" applyFont="true" applyBorder="false" applyAlignment="true" applyProtection="false">
      <alignment horizontal="left" vertical="bottom" textRotation="0" wrapText="true" indent="0" shrinkToFit="false"/>
      <protection locked="true" hidden="false"/>
    </xf>
    <xf numFmtId="164" fontId="27" fillId="0" borderId="0" xfId="21" applyFont="true" applyBorder="true" applyAlignment="true" applyProtection="true">
      <alignment horizontal="left" vertical="center" textRotation="0" wrapText="false" indent="0" shrinkToFit="false"/>
      <protection locked="false" hidden="false"/>
    </xf>
    <xf numFmtId="164" fontId="27" fillId="0" borderId="0" xfId="21" applyFont="true" applyBorder="true" applyAlignment="true" applyProtection="false">
      <alignment horizontal="right" vertical="bottom" textRotation="0" wrapText="false" indent="0" shrinkToFit="false"/>
      <protection locked="true" hidden="false"/>
    </xf>
    <xf numFmtId="164" fontId="29" fillId="0" borderId="0" xfId="21" applyFont="true" applyBorder="true" applyAlignment="true" applyProtection="false">
      <alignment horizontal="left" vertical="bottom"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6" fontId="11"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10" fillId="2" borderId="0"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7" fillId="2" borderId="0" xfId="0" applyFont="true" applyBorder="true" applyAlignment="true" applyProtection="false">
      <alignment horizontal="right" vertical="center" textRotation="0" wrapText="true" indent="0" shrinkToFit="false"/>
      <protection locked="true" hidden="false"/>
    </xf>
    <xf numFmtId="164" fontId="7" fillId="2" borderId="0" xfId="0" applyFont="true" applyBorder="true" applyAlignment="true" applyProtection="false">
      <alignment horizontal="right"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73" fontId="11" fillId="2" borderId="0" xfId="0" applyFont="true" applyBorder="true" applyAlignment="true" applyProtection="false">
      <alignment horizontal="right" vertical="bottom" textRotation="0" wrapText="false" indent="0" shrinkToFit="false"/>
      <protection locked="true" hidden="false"/>
    </xf>
    <xf numFmtId="173" fontId="10" fillId="2" borderId="0" xfId="0" applyFont="true" applyBorder="true" applyAlignment="true" applyProtection="false">
      <alignment horizontal="right" vertical="bottom" textRotation="0" wrapText="false" indent="0" shrinkToFit="false"/>
      <protection locked="true" hidden="false"/>
    </xf>
    <xf numFmtId="171" fontId="7" fillId="2" borderId="0" xfId="15" applyFont="true" applyBorder="true" applyAlignment="true" applyProtection="true">
      <alignment horizontal="general" vertical="bottom" textRotation="0" wrapText="false" indent="0" shrinkToFit="false"/>
      <protection locked="true" hidden="false"/>
    </xf>
    <xf numFmtId="166" fontId="7" fillId="2" borderId="0" xfId="19" applyFont="true" applyBorder="true" applyAlignment="true" applyProtection="true">
      <alignment horizontal="general" vertical="bottom" textRotation="0" wrapText="false" indent="0" shrinkToFit="false"/>
      <protection locked="true" hidden="false"/>
    </xf>
    <xf numFmtId="173" fontId="7" fillId="2" borderId="0" xfId="0" applyFont="true" applyBorder="true" applyAlignment="true" applyProtection="false">
      <alignment horizontal="righ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74" fontId="7" fillId="2" borderId="0" xfId="0" applyFont="true" applyBorder="true" applyAlignment="true" applyProtection="false">
      <alignment horizontal="right" vertical="bottom" textRotation="0" wrapText="false" indent="0" shrinkToFit="false"/>
      <protection locked="true" hidden="false"/>
    </xf>
    <xf numFmtId="174" fontId="10" fillId="2" borderId="0" xfId="0" applyFont="true" applyBorder="true" applyAlignment="true" applyProtection="false">
      <alignment horizontal="right"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71" fontId="0" fillId="2" borderId="0" xfId="15" applyFont="true" applyBorder="true" applyAlignment="true" applyProtection="true">
      <alignment horizontal="general" vertical="bottom" textRotation="0" wrapText="false" indent="0" shrinkToFit="false"/>
      <protection locked="true" hidden="false"/>
    </xf>
    <xf numFmtId="166" fontId="0" fillId="2" borderId="0" xfId="19" applyFont="true" applyBorder="true" applyAlignment="true" applyProtection="tru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10" fillId="2" borderId="0" xfId="0" applyFont="true" applyBorder="true" applyAlignment="true" applyProtection="false">
      <alignment horizontal="left" vertical="bottom" textRotation="0" wrapText="false" indent="0" shrinkToFit="false"/>
      <protection locked="true" hidden="false"/>
    </xf>
    <xf numFmtId="164" fontId="31" fillId="2" borderId="0" xfId="0" applyFont="true" applyBorder="true" applyAlignment="false" applyProtection="false">
      <alignment horizontal="general" vertical="bottom" textRotation="0" wrapText="false" indent="0" shrinkToFit="false"/>
      <protection locked="true" hidden="false"/>
    </xf>
    <xf numFmtId="164" fontId="32" fillId="2" borderId="0" xfId="0" applyFont="true" applyBorder="true" applyAlignment="true" applyProtection="false">
      <alignment horizontal="left" vertical="bottom" textRotation="0" wrapText="false" indent="0" shrinkToFit="false"/>
      <protection locked="true" hidden="false"/>
    </xf>
    <xf numFmtId="173" fontId="11" fillId="2" borderId="0" xfId="0" applyFont="true" applyBorder="true" applyAlignment="true" applyProtection="false">
      <alignment horizontal="left" vertical="bottom" textRotation="0" wrapText="false" indent="0" shrinkToFit="false"/>
      <protection locked="true" hidden="false"/>
    </xf>
    <xf numFmtId="173" fontId="11" fillId="2" borderId="0" xfId="0" applyFont="true" applyBorder="true" applyAlignment="true" applyProtection="false">
      <alignment horizontal="center" vertical="bottom" textRotation="0" wrapText="false" indent="0" shrinkToFit="false"/>
      <protection locked="true" hidden="false"/>
    </xf>
    <xf numFmtId="165" fontId="11" fillId="2" borderId="0" xfId="0" applyFont="true" applyBorder="true" applyAlignment="false" applyProtection="false">
      <alignment horizontal="general" vertical="bottom" textRotation="0" wrapText="false" indent="0" shrinkToFit="false"/>
      <protection locked="true" hidden="false"/>
    </xf>
    <xf numFmtId="164" fontId="15" fillId="2"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33" fillId="0" borderId="2" xfId="0" applyFont="true" applyBorder="tru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true" applyProtection="false">
      <alignment horizontal="right" vertical="top" textRotation="0" wrapText="false" indent="0" shrinkToFit="false"/>
      <protection locked="true" hidden="false"/>
    </xf>
    <xf numFmtId="173" fontId="7" fillId="0" borderId="0" xfId="0" applyFont="true" applyBorder="false" applyAlignment="true" applyProtection="false">
      <alignment horizontal="right" vertical="top" textRotation="0" wrapText="false" indent="0" shrinkToFit="false"/>
      <protection locked="true" hidden="false"/>
    </xf>
    <xf numFmtId="167" fontId="7" fillId="0" borderId="0" xfId="0" applyFont="true" applyBorder="false" applyAlignment="true" applyProtection="false">
      <alignment horizontal="right" vertical="top" textRotation="0" wrapText="false" indent="0" shrinkToFit="false"/>
      <protection locked="true" hidden="false"/>
    </xf>
    <xf numFmtId="167" fontId="7" fillId="0" borderId="1" xfId="0" applyFont="true" applyBorder="tru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9" fontId="12" fillId="0" borderId="0" xfId="0" applyFont="true" applyBorder="false" applyAlignment="true" applyProtection="false">
      <alignment horizontal="right" vertical="top" textRotation="0" wrapText="false" indent="0" shrinkToFit="false"/>
      <protection locked="true" hidden="false"/>
    </xf>
    <xf numFmtId="176" fontId="12"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9" fontId="0" fillId="0" borderId="0" xfId="0" applyFont="true" applyBorder="false" applyAlignment="true" applyProtection="false">
      <alignment horizontal="right" vertical="top" textRotation="0" wrapText="false" indent="0" shrinkToFit="false"/>
      <protection locked="true" hidden="false"/>
    </xf>
    <xf numFmtId="176"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0" fillId="0" borderId="5" xfId="0" applyFont="true" applyBorder="true" applyAlignment="true" applyProtection="false">
      <alignment horizontal="left" vertical="bottom" textRotation="0" wrapText="true" indent="0" shrinkToFit="false"/>
      <protection locked="true" hidden="false"/>
    </xf>
    <xf numFmtId="169" fontId="6" fillId="0" borderId="5" xfId="0" applyFont="true" applyBorder="true" applyAlignment="true" applyProtection="false">
      <alignment horizontal="right" vertical="bottom" textRotation="0" wrapText="true" indent="0" shrinkToFit="false"/>
      <protection locked="true" hidden="false"/>
    </xf>
    <xf numFmtId="164" fontId="6" fillId="0" borderId="5" xfId="0" applyFont="true" applyBorder="true" applyAlignment="true" applyProtection="false">
      <alignment horizontal="right" vertical="bottom" textRotation="0" wrapText="true" indent="0" shrinkToFit="false"/>
      <protection locked="true" hidden="false"/>
    </xf>
    <xf numFmtId="164" fontId="34" fillId="0" borderId="0" xfId="0" applyFont="true" applyBorder="false" applyAlignment="true" applyProtection="false">
      <alignment horizontal="center" vertical="top" textRotation="0" wrapText="tru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73"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74" fontId="0" fillId="0" borderId="1" xfId="0" applyFont="true" applyBorder="tru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5" xfId="22" builtinId="53" customBuiltin="true"/>
    <cellStyle name="*unknown*" xfId="20" builtinId="8" customBuiltin="false"/>
  </cellStyles>
  <dxfs count="2">
    <dxf>
      <font>
        <b val="1"/>
        <i val="0"/>
        <color rgb="FFFF0000"/>
      </font>
    </dxf>
    <dxf>
      <font>
        <b val="1"/>
        <i val="0"/>
        <color rgb="00FFFFFF"/>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tmp/mozilla_mtwest27180/EU%20referendum.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tmp/mozilla_mtwest27180/Copy%20of%20Proportion%20of%20families%20in%20receipt%20of%20tax%20credits%20-%20local%20authority%20estimate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National result"/>
      <sheetName val="Results"/>
      <sheetName val="Data table England"/>
      <sheetName val="Data table Scotland"/>
      <sheetName val="Data table England1"/>
      <sheetName val="Data table Wales"/>
      <sheetName val="Data table NI"/>
      <sheetName val="Results by region"/>
      <sheetName val="region as share of UK"/>
      <sheetName val="Results by counting area"/>
      <sheetName val="Sheet14"/>
      <sheetName val="Sheet4"/>
      <sheetName val="top 10 remain and leave, turnou"/>
      <sheetName val="Sheet15"/>
      <sheetName val="Counting area tables"/>
      <sheetName val="Sheet13"/>
      <sheetName val="Sheet12"/>
      <sheetName val="Sheet11"/>
      <sheetName val="Sheet10"/>
      <sheetName val="Sheet9"/>
      <sheetName val="Sheet8"/>
      <sheetName val="Sheet7"/>
      <sheetName val="Sheet6"/>
      <sheetName val="Sheet5"/>
      <sheetName val="Sheet3"/>
      <sheetName val="Sheet1"/>
      <sheetName val="Sheet2"/>
      <sheetName val="counting areas"/>
      <sheetName val="codes"/>
      <sheetName val="Urban rural LA"/>
      <sheetName val="Characteristics"/>
      <sheetName val="Polling data"/>
      <sheetName val="Online-phone comparison"/>
      <sheetName val="previous referendums"/>
      <sheetName val="EP 2014 Votes"/>
      <sheetName val="Social grade"/>
      <sheetName val="Age"/>
      <sheetName val="Level of education"/>
      <sheetName val="Characteristics charts"/>
      <sheetName val="Sheet16"/>
      <sheetName val="Sheet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
          <cell r="A2" t="str">
            <v>City of London</v>
          </cell>
          <cell r="B2" t="str">
            <v>E09000001</v>
          </cell>
        </row>
        <row r="3">
          <cell r="A3" t="str">
            <v>Barking and Dagenham</v>
          </cell>
          <cell r="B3" t="str">
            <v>E09000002</v>
          </cell>
        </row>
        <row r="4">
          <cell r="A4" t="str">
            <v>Barnet</v>
          </cell>
          <cell r="B4" t="str">
            <v>E09000003</v>
          </cell>
        </row>
        <row r="5">
          <cell r="A5" t="str">
            <v>Bexley</v>
          </cell>
          <cell r="B5" t="str">
            <v>E09000004</v>
          </cell>
        </row>
        <row r="6">
          <cell r="A6" t="str">
            <v>Brent</v>
          </cell>
          <cell r="B6" t="str">
            <v>E09000005</v>
          </cell>
        </row>
        <row r="7">
          <cell r="A7" t="str">
            <v>Bromley</v>
          </cell>
          <cell r="B7" t="str">
            <v>E09000006</v>
          </cell>
        </row>
        <row r="8">
          <cell r="A8" t="str">
            <v>Camden</v>
          </cell>
          <cell r="B8" t="str">
            <v>E09000007</v>
          </cell>
        </row>
        <row r="9">
          <cell r="A9" t="str">
            <v>Croydon</v>
          </cell>
          <cell r="B9" t="str">
            <v>E09000008</v>
          </cell>
        </row>
        <row r="10">
          <cell r="A10" t="str">
            <v>Ealing</v>
          </cell>
          <cell r="B10" t="str">
            <v>E09000009</v>
          </cell>
        </row>
        <row r="11">
          <cell r="A11" t="str">
            <v>Enfield</v>
          </cell>
          <cell r="B11" t="str">
            <v>E09000010</v>
          </cell>
        </row>
        <row r="12">
          <cell r="A12" t="str">
            <v>Greenwich</v>
          </cell>
          <cell r="B12" t="str">
            <v>E09000011</v>
          </cell>
        </row>
        <row r="13">
          <cell r="A13" t="str">
            <v>Hackney</v>
          </cell>
          <cell r="B13" t="str">
            <v>E09000012</v>
          </cell>
        </row>
        <row r="14">
          <cell r="A14" t="str">
            <v>Hammersmith and Fulham</v>
          </cell>
          <cell r="B14" t="str">
            <v>E09000013</v>
          </cell>
        </row>
        <row r="15">
          <cell r="A15" t="str">
            <v>Haringey</v>
          </cell>
          <cell r="B15" t="str">
            <v>E09000014</v>
          </cell>
        </row>
        <row r="16">
          <cell r="A16" t="str">
            <v>Harrow</v>
          </cell>
          <cell r="B16" t="str">
            <v>E09000015</v>
          </cell>
        </row>
        <row r="17">
          <cell r="A17" t="str">
            <v>Havering</v>
          </cell>
          <cell r="B17" t="str">
            <v>E09000016</v>
          </cell>
        </row>
        <row r="18">
          <cell r="A18" t="str">
            <v>Hillingdon</v>
          </cell>
          <cell r="B18" t="str">
            <v>E09000017</v>
          </cell>
        </row>
        <row r="19">
          <cell r="A19" t="str">
            <v>Hounslow</v>
          </cell>
          <cell r="B19" t="str">
            <v>E09000018</v>
          </cell>
        </row>
        <row r="20">
          <cell r="A20" t="str">
            <v>Islington</v>
          </cell>
          <cell r="B20" t="str">
            <v>E09000019</v>
          </cell>
        </row>
        <row r="21">
          <cell r="A21" t="str">
            <v>Kensington and Chelsea</v>
          </cell>
          <cell r="B21" t="str">
            <v>E09000020</v>
          </cell>
        </row>
        <row r="22">
          <cell r="A22" t="str">
            <v>Kingston upon Thames</v>
          </cell>
          <cell r="B22" t="str">
            <v>E09000021</v>
          </cell>
        </row>
        <row r="23">
          <cell r="A23" t="str">
            <v>Lambeth</v>
          </cell>
          <cell r="B23" t="str">
            <v>E09000022</v>
          </cell>
        </row>
        <row r="24">
          <cell r="A24" t="str">
            <v>Lewisham</v>
          </cell>
          <cell r="B24" t="str">
            <v>E09000023</v>
          </cell>
        </row>
        <row r="25">
          <cell r="A25" t="str">
            <v>Merton</v>
          </cell>
          <cell r="B25" t="str">
            <v>E09000024</v>
          </cell>
        </row>
        <row r="26">
          <cell r="A26" t="str">
            <v>Newham</v>
          </cell>
          <cell r="B26" t="str">
            <v>E09000025</v>
          </cell>
        </row>
        <row r="27">
          <cell r="A27" t="str">
            <v>Redbridge</v>
          </cell>
          <cell r="B27" t="str">
            <v>E09000026</v>
          </cell>
        </row>
        <row r="28">
          <cell r="A28" t="str">
            <v>Richmond upon Thames</v>
          </cell>
          <cell r="B28" t="str">
            <v>E09000027</v>
          </cell>
        </row>
        <row r="29">
          <cell r="A29" t="str">
            <v>Southwark</v>
          </cell>
          <cell r="B29" t="str">
            <v>E09000028</v>
          </cell>
        </row>
        <row r="30">
          <cell r="A30" t="str">
            <v>Sutton</v>
          </cell>
          <cell r="B30" t="str">
            <v>E09000029</v>
          </cell>
        </row>
        <row r="31">
          <cell r="A31" t="str">
            <v>Tower Hamlets</v>
          </cell>
          <cell r="B31" t="str">
            <v>E09000030</v>
          </cell>
        </row>
        <row r="32">
          <cell r="A32" t="str">
            <v>Waltham Forest</v>
          </cell>
          <cell r="B32" t="str">
            <v>E09000031</v>
          </cell>
        </row>
        <row r="33">
          <cell r="A33" t="str">
            <v>Wandsworth</v>
          </cell>
          <cell r="B33" t="str">
            <v>E09000032</v>
          </cell>
        </row>
        <row r="34">
          <cell r="A34" t="str">
            <v>Westminster</v>
          </cell>
          <cell r="B34" t="str">
            <v>E09000033</v>
          </cell>
        </row>
        <row r="35">
          <cell r="A35" t="str">
            <v>Bolton</v>
          </cell>
          <cell r="B35" t="str">
            <v>E08000001</v>
          </cell>
        </row>
        <row r="36">
          <cell r="A36" t="str">
            <v>Bury</v>
          </cell>
          <cell r="B36" t="str">
            <v>E08000002</v>
          </cell>
        </row>
        <row r="37">
          <cell r="A37" t="str">
            <v>Manchester</v>
          </cell>
          <cell r="B37" t="str">
            <v>E08000003</v>
          </cell>
        </row>
        <row r="38">
          <cell r="A38" t="str">
            <v>Oldham</v>
          </cell>
          <cell r="B38" t="str">
            <v>E08000004</v>
          </cell>
        </row>
        <row r="39">
          <cell r="A39" t="str">
            <v>Rochdale</v>
          </cell>
          <cell r="B39" t="str">
            <v>E08000005</v>
          </cell>
        </row>
        <row r="40">
          <cell r="A40" t="str">
            <v>Salford</v>
          </cell>
          <cell r="B40" t="str">
            <v>E08000006</v>
          </cell>
        </row>
        <row r="41">
          <cell r="A41" t="str">
            <v>Stockport</v>
          </cell>
          <cell r="B41" t="str">
            <v>E08000007</v>
          </cell>
        </row>
        <row r="42">
          <cell r="A42" t="str">
            <v>Tameside</v>
          </cell>
          <cell r="B42" t="str">
            <v>E08000008</v>
          </cell>
        </row>
        <row r="43">
          <cell r="A43" t="str">
            <v>Trafford</v>
          </cell>
          <cell r="B43" t="str">
            <v>E08000009</v>
          </cell>
        </row>
        <row r="44">
          <cell r="A44" t="str">
            <v>Wigan</v>
          </cell>
          <cell r="B44" t="str">
            <v>E08000010</v>
          </cell>
        </row>
        <row r="45">
          <cell r="A45" t="str">
            <v>Knowsley</v>
          </cell>
          <cell r="B45" t="str">
            <v>E08000011</v>
          </cell>
        </row>
        <row r="46">
          <cell r="A46" t="str">
            <v>Liverpool</v>
          </cell>
          <cell r="B46" t="str">
            <v>E08000012</v>
          </cell>
        </row>
        <row r="47">
          <cell r="A47" t="str">
            <v>St. Helens</v>
          </cell>
          <cell r="B47" t="str">
            <v>E08000013</v>
          </cell>
        </row>
        <row r="48">
          <cell r="A48" t="str">
            <v>Sefton</v>
          </cell>
          <cell r="B48" t="str">
            <v>E08000014</v>
          </cell>
        </row>
        <row r="49">
          <cell r="A49" t="str">
            <v>Wirral</v>
          </cell>
          <cell r="B49" t="str">
            <v>E08000015</v>
          </cell>
        </row>
        <row r="50">
          <cell r="A50" t="str">
            <v>Barnsley</v>
          </cell>
          <cell r="B50" t="str">
            <v>E08000016</v>
          </cell>
        </row>
        <row r="51">
          <cell r="A51" t="str">
            <v>Doncaster</v>
          </cell>
          <cell r="B51" t="str">
            <v>E08000017</v>
          </cell>
        </row>
        <row r="52">
          <cell r="A52" t="str">
            <v>Rotherham</v>
          </cell>
          <cell r="B52" t="str">
            <v>E08000018</v>
          </cell>
        </row>
        <row r="53">
          <cell r="A53" t="str">
            <v>Sheffield</v>
          </cell>
          <cell r="B53" t="str">
            <v>E08000019</v>
          </cell>
        </row>
        <row r="54">
          <cell r="A54" t="str">
            <v>Gateshead</v>
          </cell>
          <cell r="B54" t="str">
            <v>E08000037</v>
          </cell>
        </row>
        <row r="55">
          <cell r="A55" t="str">
            <v>Newcastle upon Tyne</v>
          </cell>
          <cell r="B55" t="str">
            <v>E08000021</v>
          </cell>
        </row>
        <row r="56">
          <cell r="A56" t="str">
            <v>North Tyneside</v>
          </cell>
          <cell r="B56" t="str">
            <v>E08000022</v>
          </cell>
        </row>
        <row r="57">
          <cell r="A57" t="str">
            <v>South Tyneside</v>
          </cell>
          <cell r="B57" t="str">
            <v>E08000023</v>
          </cell>
        </row>
        <row r="58">
          <cell r="A58" t="str">
            <v>Sunderland</v>
          </cell>
          <cell r="B58" t="str">
            <v>E08000024</v>
          </cell>
        </row>
        <row r="59">
          <cell r="A59" t="str">
            <v>Birmingham</v>
          </cell>
          <cell r="B59" t="str">
            <v>E08000025</v>
          </cell>
        </row>
        <row r="60">
          <cell r="A60" t="str">
            <v>Coventry</v>
          </cell>
          <cell r="B60" t="str">
            <v>E08000026</v>
          </cell>
        </row>
        <row r="61">
          <cell r="A61" t="str">
            <v>Dudley</v>
          </cell>
          <cell r="B61" t="str">
            <v>E08000027</v>
          </cell>
        </row>
        <row r="62">
          <cell r="A62" t="str">
            <v>Sandwell</v>
          </cell>
          <cell r="B62" t="str">
            <v>E08000028</v>
          </cell>
        </row>
        <row r="63">
          <cell r="A63" t="str">
            <v>Solihull</v>
          </cell>
          <cell r="B63" t="str">
            <v>E08000029</v>
          </cell>
        </row>
        <row r="64">
          <cell r="A64" t="str">
            <v>Walsall</v>
          </cell>
          <cell r="B64" t="str">
            <v>E08000030</v>
          </cell>
        </row>
        <row r="65">
          <cell r="A65" t="str">
            <v>Wolverhampton</v>
          </cell>
          <cell r="B65" t="str">
            <v>E08000031</v>
          </cell>
        </row>
        <row r="66">
          <cell r="A66" t="str">
            <v>Bradford</v>
          </cell>
          <cell r="B66" t="str">
            <v>E08000032</v>
          </cell>
        </row>
        <row r="67">
          <cell r="A67" t="str">
            <v>Calderdale</v>
          </cell>
          <cell r="B67" t="str">
            <v>E08000033</v>
          </cell>
        </row>
        <row r="68">
          <cell r="A68" t="str">
            <v>Kirklees</v>
          </cell>
          <cell r="B68" t="str">
            <v>E08000034</v>
          </cell>
        </row>
        <row r="69">
          <cell r="A69" t="str">
            <v>Leeds</v>
          </cell>
          <cell r="B69" t="str">
            <v>E08000035</v>
          </cell>
        </row>
        <row r="70">
          <cell r="A70" t="str">
            <v>Wakefield</v>
          </cell>
          <cell r="B70" t="str">
            <v>E08000036</v>
          </cell>
        </row>
        <row r="71">
          <cell r="A71" t="str">
            <v>Hartlepool</v>
          </cell>
          <cell r="B71" t="str">
            <v>E06000001</v>
          </cell>
        </row>
        <row r="72">
          <cell r="A72" t="str">
            <v>Middlesbrough</v>
          </cell>
          <cell r="B72" t="str">
            <v>E06000002</v>
          </cell>
        </row>
        <row r="73">
          <cell r="A73" t="str">
            <v>Redcar and Cleveland</v>
          </cell>
          <cell r="B73" t="str">
            <v>E06000003</v>
          </cell>
        </row>
        <row r="74">
          <cell r="A74" t="str">
            <v>Stockton-on-Tees</v>
          </cell>
          <cell r="B74" t="str">
            <v>E06000004</v>
          </cell>
        </row>
        <row r="75">
          <cell r="A75" t="str">
            <v>Darlington</v>
          </cell>
          <cell r="B75" t="str">
            <v>E06000005</v>
          </cell>
        </row>
        <row r="76">
          <cell r="A76" t="str">
            <v>Durham</v>
          </cell>
          <cell r="B76" t="str">
            <v>E06000047</v>
          </cell>
        </row>
        <row r="77">
          <cell r="A77" t="str">
            <v>Northumberland</v>
          </cell>
          <cell r="B77" t="str">
            <v>E06000057</v>
          </cell>
        </row>
        <row r="78">
          <cell r="A78" t="str">
            <v>Cheshire East</v>
          </cell>
          <cell r="B78" t="str">
            <v>E06000049</v>
          </cell>
        </row>
        <row r="79">
          <cell r="A79" t="str">
            <v>Halton</v>
          </cell>
          <cell r="B79" t="str">
            <v>E06000006</v>
          </cell>
        </row>
        <row r="80">
          <cell r="A80" t="str">
            <v>Warrington</v>
          </cell>
          <cell r="B80" t="str">
            <v>E06000007</v>
          </cell>
        </row>
        <row r="81">
          <cell r="A81" t="str">
            <v>Cheshire West and Chester</v>
          </cell>
          <cell r="B81" t="str">
            <v>E06000050</v>
          </cell>
        </row>
        <row r="82">
          <cell r="A82" t="str">
            <v>Blackburn with Darwen</v>
          </cell>
          <cell r="B82" t="str">
            <v>E06000008</v>
          </cell>
        </row>
        <row r="83">
          <cell r="A83" t="str">
            <v>Blackpool</v>
          </cell>
          <cell r="B83" t="str">
            <v>E06000009</v>
          </cell>
        </row>
        <row r="84">
          <cell r="A84" t="str">
            <v>Kingston upon Hull</v>
          </cell>
          <cell r="B84" t="str">
            <v>E06000010</v>
          </cell>
        </row>
        <row r="85">
          <cell r="A85" t="str">
            <v>East Riding of Yorkshire</v>
          </cell>
          <cell r="B85" t="str">
            <v>E06000011</v>
          </cell>
        </row>
        <row r="86">
          <cell r="A86" t="str">
            <v>North East Lincolnshire</v>
          </cell>
          <cell r="B86" t="str">
            <v>E06000012</v>
          </cell>
        </row>
        <row r="87">
          <cell r="A87" t="str">
            <v>North Lincolnshire</v>
          </cell>
          <cell r="B87" t="str">
            <v>E06000013</v>
          </cell>
        </row>
        <row r="88">
          <cell r="A88" t="str">
            <v>York</v>
          </cell>
          <cell r="B88" t="str">
            <v>E06000014</v>
          </cell>
        </row>
        <row r="89">
          <cell r="A89" t="str">
            <v>Derby</v>
          </cell>
          <cell r="B89" t="str">
            <v>E06000015</v>
          </cell>
        </row>
        <row r="90">
          <cell r="A90" t="str">
            <v>Leicester</v>
          </cell>
          <cell r="B90" t="str">
            <v>E06000016</v>
          </cell>
        </row>
        <row r="91">
          <cell r="A91" t="str">
            <v>Rutland</v>
          </cell>
          <cell r="B91" t="str">
            <v>E06000017</v>
          </cell>
        </row>
        <row r="92">
          <cell r="A92" t="str">
            <v>Nottingham</v>
          </cell>
          <cell r="B92" t="str">
            <v>E06000018</v>
          </cell>
        </row>
        <row r="93">
          <cell r="A93" t="str">
            <v>Herefordshire</v>
          </cell>
          <cell r="B93" t="str">
            <v>E06000019</v>
          </cell>
        </row>
        <row r="94">
          <cell r="A94" t="str">
            <v>Telford and Wrekin</v>
          </cell>
          <cell r="B94" t="str">
            <v>E06000020</v>
          </cell>
        </row>
        <row r="95">
          <cell r="A95" t="str">
            <v>Shropshire</v>
          </cell>
          <cell r="B95" t="str">
            <v>E06000051</v>
          </cell>
        </row>
        <row r="96">
          <cell r="A96" t="str">
            <v>Stoke-on-Trent</v>
          </cell>
          <cell r="B96" t="str">
            <v>E06000021</v>
          </cell>
        </row>
        <row r="97">
          <cell r="A97" t="str">
            <v>Bath and North East Somerset</v>
          </cell>
          <cell r="B97" t="str">
            <v>E06000022</v>
          </cell>
        </row>
        <row r="98">
          <cell r="A98" t="str">
            <v>Bristol</v>
          </cell>
          <cell r="B98" t="str">
            <v>E06000023</v>
          </cell>
        </row>
        <row r="99">
          <cell r="A99" t="str">
            <v>North Somerset</v>
          </cell>
          <cell r="B99" t="str">
            <v>E06000024</v>
          </cell>
        </row>
        <row r="100">
          <cell r="A100" t="str">
            <v>South Gloucestershire</v>
          </cell>
          <cell r="B100" t="str">
            <v>E06000025</v>
          </cell>
        </row>
        <row r="101">
          <cell r="A101" t="str">
            <v>Cornwall</v>
          </cell>
          <cell r="B101" t="str">
            <v>E06000052</v>
          </cell>
        </row>
        <row r="102">
          <cell r="A102" t="str">
            <v>Isles of Scilly</v>
          </cell>
          <cell r="B102" t="str">
            <v>E06000053</v>
          </cell>
        </row>
        <row r="103">
          <cell r="A103" t="str">
            <v>Plymouth</v>
          </cell>
          <cell r="B103" t="str">
            <v>E06000026</v>
          </cell>
        </row>
        <row r="104">
          <cell r="A104" t="str">
            <v>Torbay</v>
          </cell>
          <cell r="B104" t="str">
            <v>E06000027</v>
          </cell>
        </row>
        <row r="105">
          <cell r="A105" t="str">
            <v>Bournemouth</v>
          </cell>
          <cell r="B105" t="str">
            <v>E06000028</v>
          </cell>
        </row>
        <row r="106">
          <cell r="A106" t="str">
            <v>Poole</v>
          </cell>
          <cell r="B106" t="str">
            <v>E06000029</v>
          </cell>
        </row>
        <row r="107">
          <cell r="A107" t="str">
            <v>Swindon</v>
          </cell>
          <cell r="B107" t="str">
            <v>E06000030</v>
          </cell>
        </row>
        <row r="108">
          <cell r="A108" t="str">
            <v>Wiltshire</v>
          </cell>
          <cell r="B108" t="str">
            <v>E06000054</v>
          </cell>
        </row>
        <row r="109">
          <cell r="A109" t="str">
            <v>Peterborough</v>
          </cell>
          <cell r="B109" t="str">
            <v>E06000031</v>
          </cell>
        </row>
        <row r="110">
          <cell r="A110" t="str">
            <v>Luton</v>
          </cell>
          <cell r="B110" t="str">
            <v>E06000032</v>
          </cell>
        </row>
        <row r="111">
          <cell r="A111" t="str">
            <v>Bedford</v>
          </cell>
          <cell r="B111" t="str">
            <v>E06000055</v>
          </cell>
        </row>
        <row r="112">
          <cell r="A112" t="str">
            <v>Central Bedfordshire</v>
          </cell>
          <cell r="B112" t="str">
            <v>E06000056</v>
          </cell>
        </row>
        <row r="113">
          <cell r="A113" t="str">
            <v>Southend-on-Sea</v>
          </cell>
          <cell r="B113" t="str">
            <v>E06000033</v>
          </cell>
        </row>
        <row r="114">
          <cell r="A114" t="str">
            <v>Thurrock</v>
          </cell>
          <cell r="B114" t="str">
            <v>E06000034</v>
          </cell>
        </row>
        <row r="115">
          <cell r="A115" t="str">
            <v>Medway</v>
          </cell>
          <cell r="B115" t="str">
            <v>E06000035</v>
          </cell>
        </row>
        <row r="116">
          <cell r="A116" t="str">
            <v>Bracknell Forest</v>
          </cell>
          <cell r="B116" t="str">
            <v>E06000036</v>
          </cell>
        </row>
        <row r="117">
          <cell r="A117" t="str">
            <v>West Berkshire</v>
          </cell>
          <cell r="B117" t="str">
            <v>E06000037</v>
          </cell>
        </row>
        <row r="118">
          <cell r="A118" t="str">
            <v>Reading</v>
          </cell>
          <cell r="B118" t="str">
            <v>E06000038</v>
          </cell>
        </row>
        <row r="119">
          <cell r="A119" t="str">
            <v>Slough</v>
          </cell>
          <cell r="B119" t="str">
            <v>E06000039</v>
          </cell>
        </row>
        <row r="120">
          <cell r="A120" t="str">
            <v>Windsor and Maidenhead</v>
          </cell>
          <cell r="B120" t="str">
            <v>E06000040</v>
          </cell>
        </row>
        <row r="121">
          <cell r="A121" t="str">
            <v>Wokingham</v>
          </cell>
          <cell r="B121" t="str">
            <v>E06000041</v>
          </cell>
        </row>
        <row r="122">
          <cell r="A122" t="str">
            <v>Milton Keynes</v>
          </cell>
          <cell r="B122" t="str">
            <v>E06000042</v>
          </cell>
        </row>
        <row r="123">
          <cell r="A123" t="str">
            <v>Brighton and Hove</v>
          </cell>
          <cell r="B123" t="str">
            <v>E06000043</v>
          </cell>
        </row>
        <row r="124">
          <cell r="A124" t="str">
            <v>Portsmouth</v>
          </cell>
          <cell r="B124" t="str">
            <v>E06000044</v>
          </cell>
        </row>
        <row r="125">
          <cell r="A125" t="str">
            <v>Southampton</v>
          </cell>
          <cell r="B125" t="str">
            <v>E06000045</v>
          </cell>
        </row>
        <row r="126">
          <cell r="A126" t="str">
            <v>Isle of Wight</v>
          </cell>
          <cell r="B126" t="str">
            <v>E06000046</v>
          </cell>
        </row>
        <row r="127">
          <cell r="A127" t="str">
            <v>Isle of Anglesey</v>
          </cell>
          <cell r="B127" t="str">
            <v>W06000001</v>
          </cell>
        </row>
        <row r="128">
          <cell r="A128" t="str">
            <v>Gwynedd</v>
          </cell>
          <cell r="B128" t="str">
            <v>W06000002</v>
          </cell>
        </row>
        <row r="129">
          <cell r="A129" t="str">
            <v>Conwy</v>
          </cell>
          <cell r="B129" t="str">
            <v>W06000003</v>
          </cell>
        </row>
        <row r="130">
          <cell r="A130" t="str">
            <v>Denbighshire</v>
          </cell>
          <cell r="B130" t="str">
            <v>W06000004</v>
          </cell>
        </row>
        <row r="131">
          <cell r="A131" t="str">
            <v>Flintshire</v>
          </cell>
          <cell r="B131" t="str">
            <v>W06000005</v>
          </cell>
        </row>
        <row r="132">
          <cell r="A132" t="str">
            <v>Wrexham</v>
          </cell>
          <cell r="B132" t="str">
            <v>W06000006</v>
          </cell>
        </row>
        <row r="133">
          <cell r="A133" t="str">
            <v>Powys</v>
          </cell>
          <cell r="B133" t="str">
            <v>W06000023</v>
          </cell>
        </row>
        <row r="134">
          <cell r="A134" t="str">
            <v>Ceredigion</v>
          </cell>
          <cell r="B134" t="str">
            <v>W06000008</v>
          </cell>
        </row>
        <row r="135">
          <cell r="A135" t="str">
            <v>Pembrokeshire</v>
          </cell>
          <cell r="B135" t="str">
            <v>W06000009</v>
          </cell>
        </row>
        <row r="136">
          <cell r="A136" t="str">
            <v>Carmarthenshire</v>
          </cell>
          <cell r="B136" t="str">
            <v>W06000010</v>
          </cell>
        </row>
        <row r="137">
          <cell r="A137" t="str">
            <v>Swansea</v>
          </cell>
          <cell r="B137" t="str">
            <v>W06000011</v>
          </cell>
        </row>
        <row r="138">
          <cell r="A138" t="str">
            <v>Neath Port Talbot</v>
          </cell>
          <cell r="B138" t="str">
            <v>W06000012</v>
          </cell>
        </row>
        <row r="139">
          <cell r="A139" t="str">
            <v>Bridgend</v>
          </cell>
          <cell r="B139" t="str">
            <v>W06000013</v>
          </cell>
        </row>
        <row r="140">
          <cell r="A140" t="str">
            <v>Vale of Glamorgan</v>
          </cell>
          <cell r="B140" t="str">
            <v>W06000014</v>
          </cell>
        </row>
        <row r="141">
          <cell r="A141" t="str">
            <v>Rhondda Cynon Taf</v>
          </cell>
          <cell r="B141" t="str">
            <v>W06000016</v>
          </cell>
        </row>
        <row r="142">
          <cell r="A142" t="str">
            <v>Merthyr Tydfil</v>
          </cell>
          <cell r="B142" t="str">
            <v>W06000024</v>
          </cell>
        </row>
        <row r="143">
          <cell r="A143" t="str">
            <v>Caerphilly</v>
          </cell>
          <cell r="B143" t="str">
            <v>W06000018</v>
          </cell>
        </row>
        <row r="144">
          <cell r="A144" t="str">
            <v>Blaenau Gwent</v>
          </cell>
          <cell r="B144" t="str">
            <v>W06000019</v>
          </cell>
        </row>
        <row r="145">
          <cell r="A145" t="str">
            <v>Torfaen</v>
          </cell>
          <cell r="B145" t="str">
            <v>W06000020</v>
          </cell>
        </row>
        <row r="146">
          <cell r="A146" t="str">
            <v>Monmouthshire</v>
          </cell>
          <cell r="B146" t="str">
            <v>W06000021</v>
          </cell>
        </row>
        <row r="147">
          <cell r="A147" t="str">
            <v>Newport</v>
          </cell>
          <cell r="B147" t="str">
            <v>W06000022</v>
          </cell>
        </row>
        <row r="148">
          <cell r="A148" t="str">
            <v>Cardiff</v>
          </cell>
          <cell r="B148" t="str">
            <v>W06000015</v>
          </cell>
        </row>
        <row r="149">
          <cell r="A149" t="str">
            <v>Aylesbury Vale</v>
          </cell>
          <cell r="B149" t="str">
            <v>E07000004</v>
          </cell>
        </row>
        <row r="150">
          <cell r="A150" t="str">
            <v>Chiltern</v>
          </cell>
          <cell r="B150" t="str">
            <v>E07000005</v>
          </cell>
        </row>
        <row r="151">
          <cell r="A151" t="str">
            <v>South Bucks</v>
          </cell>
          <cell r="B151" t="str">
            <v>E07000006</v>
          </cell>
        </row>
        <row r="152">
          <cell r="A152" t="str">
            <v>Wycombe</v>
          </cell>
          <cell r="B152" t="str">
            <v>E07000007</v>
          </cell>
        </row>
        <row r="153">
          <cell r="A153" t="str">
            <v>Cambridge</v>
          </cell>
          <cell r="B153" t="str">
            <v>E07000008</v>
          </cell>
        </row>
        <row r="154">
          <cell r="A154" t="str">
            <v>East Cambridgeshire</v>
          </cell>
          <cell r="B154" t="str">
            <v>E07000009</v>
          </cell>
        </row>
        <row r="155">
          <cell r="A155" t="str">
            <v>Fenland</v>
          </cell>
          <cell r="B155" t="str">
            <v>E07000010</v>
          </cell>
        </row>
        <row r="156">
          <cell r="A156" t="str">
            <v>Huntingdonshire</v>
          </cell>
          <cell r="B156" t="str">
            <v>E07000011</v>
          </cell>
        </row>
        <row r="157">
          <cell r="A157" t="str">
            <v>South Cambridgeshire</v>
          </cell>
          <cell r="B157" t="str">
            <v>E07000012</v>
          </cell>
        </row>
        <row r="158">
          <cell r="A158" t="str">
            <v>Allerdale</v>
          </cell>
          <cell r="B158" t="str">
            <v>E07000026</v>
          </cell>
        </row>
        <row r="159">
          <cell r="A159" t="str">
            <v>Barrow-in-Furness</v>
          </cell>
          <cell r="B159" t="str">
            <v>E07000027</v>
          </cell>
        </row>
        <row r="160">
          <cell r="A160" t="str">
            <v>Carlisle</v>
          </cell>
          <cell r="B160" t="str">
            <v>E07000028</v>
          </cell>
        </row>
        <row r="161">
          <cell r="A161" t="str">
            <v>Copeland</v>
          </cell>
          <cell r="B161" t="str">
            <v>E07000029</v>
          </cell>
        </row>
        <row r="162">
          <cell r="A162" t="str">
            <v>Eden</v>
          </cell>
          <cell r="B162" t="str">
            <v>E07000030</v>
          </cell>
        </row>
        <row r="163">
          <cell r="A163" t="str">
            <v>South Lakeland</v>
          </cell>
          <cell r="B163" t="str">
            <v>E07000031</v>
          </cell>
        </row>
        <row r="164">
          <cell r="A164" t="str">
            <v>Amber Valley</v>
          </cell>
          <cell r="B164" t="str">
            <v>E07000032</v>
          </cell>
        </row>
        <row r="165">
          <cell r="A165" t="str">
            <v>Bolsover</v>
          </cell>
          <cell r="B165" t="str">
            <v>E07000033</v>
          </cell>
        </row>
        <row r="166">
          <cell r="A166" t="str">
            <v>Chesterfield</v>
          </cell>
          <cell r="B166" t="str">
            <v>E07000034</v>
          </cell>
        </row>
        <row r="167">
          <cell r="A167" t="str">
            <v>Derbyshire Dales</v>
          </cell>
          <cell r="B167" t="str">
            <v>E07000035</v>
          </cell>
        </row>
        <row r="168">
          <cell r="A168" t="str">
            <v>Erewash</v>
          </cell>
          <cell r="B168" t="str">
            <v>E07000036</v>
          </cell>
        </row>
        <row r="169">
          <cell r="A169" t="str">
            <v>High Peak</v>
          </cell>
          <cell r="B169" t="str">
            <v>E07000037</v>
          </cell>
        </row>
        <row r="170">
          <cell r="A170" t="str">
            <v>North East Derbyshire</v>
          </cell>
          <cell r="B170" t="str">
            <v>E07000038</v>
          </cell>
        </row>
        <row r="171">
          <cell r="A171" t="str">
            <v>South Derbyshire</v>
          </cell>
          <cell r="B171" t="str">
            <v>E07000039</v>
          </cell>
        </row>
        <row r="172">
          <cell r="A172" t="str">
            <v>East Devon</v>
          </cell>
          <cell r="B172" t="str">
            <v>E07000040</v>
          </cell>
        </row>
        <row r="173">
          <cell r="A173" t="str">
            <v>Exeter</v>
          </cell>
          <cell r="B173" t="str">
            <v>E07000041</v>
          </cell>
        </row>
        <row r="174">
          <cell r="A174" t="str">
            <v>Mid Devon</v>
          </cell>
          <cell r="B174" t="str">
            <v>E07000042</v>
          </cell>
        </row>
        <row r="175">
          <cell r="A175" t="str">
            <v>North Devon</v>
          </cell>
          <cell r="B175" t="str">
            <v>E07000043</v>
          </cell>
        </row>
        <row r="176">
          <cell r="A176" t="str">
            <v>South Hams</v>
          </cell>
          <cell r="B176" t="str">
            <v>E07000044</v>
          </cell>
        </row>
        <row r="177">
          <cell r="A177" t="str">
            <v>Teignbridge</v>
          </cell>
          <cell r="B177" t="str">
            <v>E07000045</v>
          </cell>
        </row>
        <row r="178">
          <cell r="A178" t="str">
            <v>Torridge</v>
          </cell>
          <cell r="B178" t="str">
            <v>E07000046</v>
          </cell>
        </row>
        <row r="179">
          <cell r="A179" t="str">
            <v>West Devon</v>
          </cell>
          <cell r="B179" t="str">
            <v>E07000047</v>
          </cell>
        </row>
        <row r="180">
          <cell r="A180" t="str">
            <v>Christchurch</v>
          </cell>
          <cell r="B180" t="str">
            <v>E07000048</v>
          </cell>
        </row>
        <row r="181">
          <cell r="A181" t="str">
            <v>East Dorset</v>
          </cell>
          <cell r="B181" t="str">
            <v>E07000049</v>
          </cell>
        </row>
        <row r="182">
          <cell r="A182" t="str">
            <v>North Dorset</v>
          </cell>
          <cell r="B182" t="str">
            <v>E07000050</v>
          </cell>
        </row>
        <row r="183">
          <cell r="A183" t="str">
            <v>Purbeck</v>
          </cell>
          <cell r="B183" t="str">
            <v>E07000051</v>
          </cell>
        </row>
        <row r="184">
          <cell r="A184" t="str">
            <v>West Dorset</v>
          </cell>
          <cell r="B184" t="str">
            <v>E07000052</v>
          </cell>
        </row>
        <row r="185">
          <cell r="A185" t="str">
            <v>Weymouth and Portland</v>
          </cell>
          <cell r="B185" t="str">
            <v>E07000053</v>
          </cell>
        </row>
        <row r="186">
          <cell r="A186" t="str">
            <v>Eastbourne</v>
          </cell>
          <cell r="B186" t="str">
            <v>E07000061</v>
          </cell>
        </row>
        <row r="187">
          <cell r="A187" t="str">
            <v>Hastings</v>
          </cell>
          <cell r="B187" t="str">
            <v>E07000062</v>
          </cell>
        </row>
        <row r="188">
          <cell r="A188" t="str">
            <v>Lewes</v>
          </cell>
          <cell r="B188" t="str">
            <v>E07000063</v>
          </cell>
        </row>
        <row r="189">
          <cell r="A189" t="str">
            <v>Rother</v>
          </cell>
          <cell r="B189" t="str">
            <v>E07000064</v>
          </cell>
        </row>
        <row r="190">
          <cell r="A190" t="str">
            <v>Wealden</v>
          </cell>
          <cell r="B190" t="str">
            <v>E07000065</v>
          </cell>
        </row>
        <row r="191">
          <cell r="A191" t="str">
            <v>Basildon</v>
          </cell>
          <cell r="B191" t="str">
            <v>E07000066</v>
          </cell>
        </row>
        <row r="192">
          <cell r="A192" t="str">
            <v>Braintree</v>
          </cell>
          <cell r="B192" t="str">
            <v>E07000067</v>
          </cell>
        </row>
        <row r="193">
          <cell r="A193" t="str">
            <v>Brentwood</v>
          </cell>
          <cell r="B193" t="str">
            <v>E07000068</v>
          </cell>
        </row>
        <row r="194">
          <cell r="A194" t="str">
            <v>Castle Point</v>
          </cell>
          <cell r="B194" t="str">
            <v>E07000069</v>
          </cell>
        </row>
        <row r="195">
          <cell r="A195" t="str">
            <v>Chelmsford</v>
          </cell>
          <cell r="B195" t="str">
            <v>E07000070</v>
          </cell>
        </row>
        <row r="196">
          <cell r="A196" t="str">
            <v>Colchester</v>
          </cell>
          <cell r="B196" t="str">
            <v>E07000071</v>
          </cell>
        </row>
        <row r="197">
          <cell r="A197" t="str">
            <v>Epping Forest</v>
          </cell>
          <cell r="B197" t="str">
            <v>E07000072</v>
          </cell>
        </row>
        <row r="198">
          <cell r="A198" t="str">
            <v>Harlow</v>
          </cell>
          <cell r="B198" t="str">
            <v>E07000073</v>
          </cell>
        </row>
        <row r="199">
          <cell r="A199" t="str">
            <v>Maldon</v>
          </cell>
          <cell r="B199" t="str">
            <v>E07000074</v>
          </cell>
        </row>
        <row r="200">
          <cell r="A200" t="str">
            <v>Rochford</v>
          </cell>
          <cell r="B200" t="str">
            <v>E07000075</v>
          </cell>
        </row>
        <row r="201">
          <cell r="A201" t="str">
            <v>Tendring</v>
          </cell>
          <cell r="B201" t="str">
            <v>E07000076</v>
          </cell>
        </row>
        <row r="202">
          <cell r="A202" t="str">
            <v>Uttlesford</v>
          </cell>
          <cell r="B202" t="str">
            <v>E07000077</v>
          </cell>
        </row>
        <row r="203">
          <cell r="A203" t="str">
            <v>Cheltenham</v>
          </cell>
          <cell r="B203" t="str">
            <v>E07000078</v>
          </cell>
        </row>
        <row r="204">
          <cell r="A204" t="str">
            <v>Cotswold</v>
          </cell>
          <cell r="B204" t="str">
            <v>E07000079</v>
          </cell>
        </row>
        <row r="205">
          <cell r="A205" t="str">
            <v>Forest of Dean</v>
          </cell>
          <cell r="B205" t="str">
            <v>E07000080</v>
          </cell>
        </row>
        <row r="206">
          <cell r="A206" t="str">
            <v>Gloucester</v>
          </cell>
          <cell r="B206" t="str">
            <v>E07000081</v>
          </cell>
        </row>
        <row r="207">
          <cell r="A207" t="str">
            <v>Stroud</v>
          </cell>
          <cell r="B207" t="str">
            <v>E07000082</v>
          </cell>
        </row>
        <row r="208">
          <cell r="A208" t="str">
            <v>Tewkesbury</v>
          </cell>
          <cell r="B208" t="str">
            <v>E07000083</v>
          </cell>
        </row>
        <row r="209">
          <cell r="A209" t="str">
            <v>Basingstoke and Deane</v>
          </cell>
          <cell r="B209" t="str">
            <v>E07000084</v>
          </cell>
        </row>
        <row r="210">
          <cell r="A210" t="str">
            <v>East Hampshire</v>
          </cell>
          <cell r="B210" t="str">
            <v>E07000085</v>
          </cell>
        </row>
        <row r="211">
          <cell r="A211" t="str">
            <v>Eastleigh</v>
          </cell>
          <cell r="B211" t="str">
            <v>E07000086</v>
          </cell>
        </row>
        <row r="212">
          <cell r="A212" t="str">
            <v>Fareham</v>
          </cell>
          <cell r="B212" t="str">
            <v>E07000087</v>
          </cell>
        </row>
        <row r="213">
          <cell r="A213" t="str">
            <v>Gosport</v>
          </cell>
          <cell r="B213" t="str">
            <v>E07000088</v>
          </cell>
        </row>
        <row r="214">
          <cell r="A214" t="str">
            <v>Hart</v>
          </cell>
          <cell r="B214" t="str">
            <v>E07000089</v>
          </cell>
        </row>
        <row r="215">
          <cell r="A215" t="str">
            <v>Havant</v>
          </cell>
          <cell r="B215" t="str">
            <v>E07000090</v>
          </cell>
        </row>
        <row r="216">
          <cell r="A216" t="str">
            <v>New Forest</v>
          </cell>
          <cell r="B216" t="str">
            <v>E07000091</v>
          </cell>
        </row>
        <row r="217">
          <cell r="A217" t="str">
            <v>Rushmoor</v>
          </cell>
          <cell r="B217" t="str">
            <v>E07000092</v>
          </cell>
        </row>
        <row r="218">
          <cell r="A218" t="str">
            <v>Test Valley</v>
          </cell>
          <cell r="B218" t="str">
            <v>E07000093</v>
          </cell>
        </row>
        <row r="219">
          <cell r="A219" t="str">
            <v>Winchester</v>
          </cell>
          <cell r="B219" t="str">
            <v>E07000094</v>
          </cell>
        </row>
        <row r="220">
          <cell r="A220" t="str">
            <v>Broxbourne</v>
          </cell>
          <cell r="B220" t="str">
            <v>E07000095</v>
          </cell>
        </row>
        <row r="221">
          <cell r="A221" t="str">
            <v>Dacorum</v>
          </cell>
          <cell r="B221" t="str">
            <v>E07000096</v>
          </cell>
        </row>
        <row r="222">
          <cell r="A222" t="str">
            <v>East Hertfordshire</v>
          </cell>
          <cell r="B222" t="str">
            <v>E07000242</v>
          </cell>
        </row>
        <row r="223">
          <cell r="A223" t="str">
            <v>Hertsmere</v>
          </cell>
          <cell r="B223" t="str">
            <v>E07000098</v>
          </cell>
        </row>
        <row r="224">
          <cell r="A224" t="str">
            <v>North Hertfordshire</v>
          </cell>
          <cell r="B224" t="str">
            <v>E07000099</v>
          </cell>
        </row>
        <row r="225">
          <cell r="A225" t="str">
            <v>St Albans</v>
          </cell>
          <cell r="B225" t="str">
            <v>E07000240</v>
          </cell>
        </row>
        <row r="226">
          <cell r="A226" t="str">
            <v>Stevenage</v>
          </cell>
          <cell r="B226" t="str">
            <v>E07000243</v>
          </cell>
        </row>
        <row r="227">
          <cell r="A227" t="str">
            <v>Three Rivers</v>
          </cell>
          <cell r="B227" t="str">
            <v>E07000102</v>
          </cell>
        </row>
        <row r="228">
          <cell r="A228" t="str">
            <v>Watford</v>
          </cell>
          <cell r="B228" t="str">
            <v>E07000103</v>
          </cell>
        </row>
        <row r="229">
          <cell r="A229" t="str">
            <v>Welwyn Hatfield</v>
          </cell>
          <cell r="B229" t="str">
            <v>E07000241</v>
          </cell>
        </row>
        <row r="230">
          <cell r="A230" t="str">
            <v>Ashford</v>
          </cell>
          <cell r="B230" t="str">
            <v>E07000105</v>
          </cell>
        </row>
        <row r="231">
          <cell r="A231" t="str">
            <v>Canterbury</v>
          </cell>
          <cell r="B231" t="str">
            <v>E07000106</v>
          </cell>
        </row>
        <row r="232">
          <cell r="A232" t="str">
            <v>Dartford</v>
          </cell>
          <cell r="B232" t="str">
            <v>E07000107</v>
          </cell>
        </row>
        <row r="233">
          <cell r="A233" t="str">
            <v>Dover</v>
          </cell>
          <cell r="B233" t="str">
            <v>E07000108</v>
          </cell>
        </row>
        <row r="234">
          <cell r="A234" t="str">
            <v>Gravesham</v>
          </cell>
          <cell r="B234" t="str">
            <v>E07000109</v>
          </cell>
        </row>
        <row r="235">
          <cell r="A235" t="str">
            <v>Maidstone</v>
          </cell>
          <cell r="B235" t="str">
            <v>E07000110</v>
          </cell>
        </row>
        <row r="236">
          <cell r="A236" t="str">
            <v>Sevenoaks</v>
          </cell>
          <cell r="B236" t="str">
            <v>E07000111</v>
          </cell>
        </row>
        <row r="237">
          <cell r="A237" t="str">
            <v>Shepway</v>
          </cell>
          <cell r="B237" t="str">
            <v>E07000112</v>
          </cell>
        </row>
        <row r="238">
          <cell r="A238" t="str">
            <v>Swale</v>
          </cell>
          <cell r="B238" t="str">
            <v>E07000113</v>
          </cell>
        </row>
        <row r="239">
          <cell r="A239" t="str">
            <v>Thanet</v>
          </cell>
          <cell r="B239" t="str">
            <v>E07000114</v>
          </cell>
        </row>
        <row r="240">
          <cell r="A240" t="str">
            <v>Tonbridge and Malling</v>
          </cell>
          <cell r="B240" t="str">
            <v>E07000115</v>
          </cell>
        </row>
        <row r="241">
          <cell r="A241" t="str">
            <v>Tunbridge Wells</v>
          </cell>
          <cell r="B241" t="str">
            <v>E07000116</v>
          </cell>
        </row>
        <row r="242">
          <cell r="A242" t="str">
            <v>Burnley</v>
          </cell>
          <cell r="B242" t="str">
            <v>E07000117</v>
          </cell>
        </row>
        <row r="243">
          <cell r="A243" t="str">
            <v>Chorley</v>
          </cell>
          <cell r="B243" t="str">
            <v>E07000118</v>
          </cell>
        </row>
        <row r="244">
          <cell r="A244" t="str">
            <v>Fylde</v>
          </cell>
          <cell r="B244" t="str">
            <v>E07000119</v>
          </cell>
        </row>
        <row r="245">
          <cell r="A245" t="str">
            <v>Hyndburn</v>
          </cell>
          <cell r="B245" t="str">
            <v>E07000120</v>
          </cell>
        </row>
        <row r="246">
          <cell r="A246" t="str">
            <v>Lancaster</v>
          </cell>
          <cell r="B246" t="str">
            <v>E07000121</v>
          </cell>
        </row>
        <row r="247">
          <cell r="A247" t="str">
            <v>Pendle</v>
          </cell>
          <cell r="B247" t="str">
            <v>E07000122</v>
          </cell>
        </row>
        <row r="248">
          <cell r="A248" t="str">
            <v>Preston</v>
          </cell>
          <cell r="B248" t="str">
            <v>E07000123</v>
          </cell>
        </row>
        <row r="249">
          <cell r="A249" t="str">
            <v>Ribble Valley</v>
          </cell>
          <cell r="B249" t="str">
            <v>E07000124</v>
          </cell>
        </row>
        <row r="250">
          <cell r="A250" t="str">
            <v>Rossendale</v>
          </cell>
          <cell r="B250" t="str">
            <v>E07000125</v>
          </cell>
        </row>
        <row r="251">
          <cell r="A251" t="str">
            <v>South Ribble</v>
          </cell>
          <cell r="B251" t="str">
            <v>E07000126</v>
          </cell>
        </row>
        <row r="252">
          <cell r="A252" t="str">
            <v>West Lancashire</v>
          </cell>
          <cell r="B252" t="str">
            <v>E07000127</v>
          </cell>
        </row>
        <row r="253">
          <cell r="A253" t="str">
            <v>Wyre</v>
          </cell>
          <cell r="B253" t="str">
            <v>E07000128</v>
          </cell>
        </row>
        <row r="254">
          <cell r="A254" t="str">
            <v>Blaby</v>
          </cell>
          <cell r="B254" t="str">
            <v>E07000129</v>
          </cell>
        </row>
        <row r="255">
          <cell r="A255" t="str">
            <v>Charnwood</v>
          </cell>
          <cell r="B255" t="str">
            <v>E07000130</v>
          </cell>
        </row>
        <row r="256">
          <cell r="A256" t="str">
            <v>Harborough</v>
          </cell>
          <cell r="B256" t="str">
            <v>E07000131</v>
          </cell>
        </row>
        <row r="257">
          <cell r="A257" t="str">
            <v>Hinckley and Bosworth</v>
          </cell>
          <cell r="B257" t="str">
            <v>E07000132</v>
          </cell>
        </row>
        <row r="258">
          <cell r="A258" t="str">
            <v>Melton</v>
          </cell>
          <cell r="B258" t="str">
            <v>E07000133</v>
          </cell>
        </row>
        <row r="259">
          <cell r="A259" t="str">
            <v>North West Leicestershire</v>
          </cell>
          <cell r="B259" t="str">
            <v>E07000134</v>
          </cell>
        </row>
        <row r="260">
          <cell r="A260" t="str">
            <v>Oadby and Wigston</v>
          </cell>
          <cell r="B260" t="str">
            <v>E07000135</v>
          </cell>
        </row>
        <row r="261">
          <cell r="A261" t="str">
            <v>Boston</v>
          </cell>
          <cell r="B261" t="str">
            <v>E07000136</v>
          </cell>
        </row>
        <row r="262">
          <cell r="A262" t="str">
            <v>East Lindsey</v>
          </cell>
          <cell r="B262" t="str">
            <v>E07000137</v>
          </cell>
        </row>
        <row r="263">
          <cell r="A263" t="str">
            <v>Lincoln</v>
          </cell>
          <cell r="B263" t="str">
            <v>E07000138</v>
          </cell>
        </row>
        <row r="264">
          <cell r="A264" t="str">
            <v>North Kesteven</v>
          </cell>
          <cell r="B264" t="str">
            <v>E07000139</v>
          </cell>
        </row>
        <row r="265">
          <cell r="A265" t="str">
            <v>South Holland</v>
          </cell>
          <cell r="B265" t="str">
            <v>E07000140</v>
          </cell>
        </row>
        <row r="266">
          <cell r="A266" t="str">
            <v>South Kesteven</v>
          </cell>
          <cell r="B266" t="str">
            <v>E07000141</v>
          </cell>
        </row>
        <row r="267">
          <cell r="A267" t="str">
            <v>West Lindsey</v>
          </cell>
          <cell r="B267" t="str">
            <v>E07000142</v>
          </cell>
        </row>
        <row r="268">
          <cell r="A268" t="str">
            <v>Breckland</v>
          </cell>
          <cell r="B268" t="str">
            <v>E07000143</v>
          </cell>
        </row>
        <row r="269">
          <cell r="A269" t="str">
            <v>Broadland</v>
          </cell>
          <cell r="B269" t="str">
            <v>E07000144</v>
          </cell>
        </row>
        <row r="270">
          <cell r="A270" t="str">
            <v>Great Yarmouth</v>
          </cell>
          <cell r="B270" t="str">
            <v>E07000145</v>
          </cell>
        </row>
        <row r="271">
          <cell r="A271" t="str">
            <v>King's Lynn and West Norfolk</v>
          </cell>
          <cell r="B271" t="str">
            <v>E07000146</v>
          </cell>
        </row>
        <row r="272">
          <cell r="A272" t="str">
            <v>North Norfolk</v>
          </cell>
          <cell r="B272" t="str">
            <v>E07000147</v>
          </cell>
        </row>
        <row r="273">
          <cell r="A273" t="str">
            <v>Norwich</v>
          </cell>
          <cell r="B273" t="str">
            <v>E07000148</v>
          </cell>
        </row>
        <row r="274">
          <cell r="A274" t="str">
            <v>South Norfolk</v>
          </cell>
          <cell r="B274" t="str">
            <v>E07000149</v>
          </cell>
        </row>
        <row r="275">
          <cell r="A275" t="str">
            <v>Corby</v>
          </cell>
          <cell r="B275" t="str">
            <v>E07000150</v>
          </cell>
        </row>
        <row r="276">
          <cell r="A276" t="str">
            <v>Daventry</v>
          </cell>
          <cell r="B276" t="str">
            <v>E07000151</v>
          </cell>
        </row>
        <row r="277">
          <cell r="A277" t="str">
            <v>East Northamptonshire</v>
          </cell>
          <cell r="B277" t="str">
            <v>E07000152</v>
          </cell>
        </row>
        <row r="278">
          <cell r="A278" t="str">
            <v>Kettering</v>
          </cell>
          <cell r="B278" t="str">
            <v>E07000153</v>
          </cell>
        </row>
        <row r="279">
          <cell r="A279" t="str">
            <v>Northampton</v>
          </cell>
          <cell r="B279" t="str">
            <v>E07000154</v>
          </cell>
        </row>
        <row r="280">
          <cell r="A280" t="str">
            <v>South Northamptonshire</v>
          </cell>
          <cell r="B280" t="str">
            <v>E07000155</v>
          </cell>
        </row>
        <row r="281">
          <cell r="A281" t="str">
            <v>Wellingborough</v>
          </cell>
          <cell r="B281" t="str">
            <v>E07000156</v>
          </cell>
        </row>
        <row r="282">
          <cell r="A282" t="str">
            <v>Craven</v>
          </cell>
          <cell r="B282" t="str">
            <v>E07000163</v>
          </cell>
        </row>
        <row r="283">
          <cell r="A283" t="str">
            <v>Hambleton</v>
          </cell>
          <cell r="B283" t="str">
            <v>E07000164</v>
          </cell>
        </row>
        <row r="284">
          <cell r="A284" t="str">
            <v>Harrogate</v>
          </cell>
          <cell r="B284" t="str">
            <v>E07000165</v>
          </cell>
        </row>
        <row r="285">
          <cell r="A285" t="str">
            <v>Richmondshire</v>
          </cell>
          <cell r="B285" t="str">
            <v>E07000166</v>
          </cell>
        </row>
        <row r="286">
          <cell r="A286" t="str">
            <v>Ryedale</v>
          </cell>
          <cell r="B286" t="str">
            <v>E07000167</v>
          </cell>
        </row>
        <row r="287">
          <cell r="A287" t="str">
            <v>Scarborough</v>
          </cell>
          <cell r="B287" t="str">
            <v>E07000168</v>
          </cell>
        </row>
        <row r="288">
          <cell r="A288" t="str">
            <v>Selby</v>
          </cell>
          <cell r="B288" t="str">
            <v>E07000169</v>
          </cell>
        </row>
        <row r="289">
          <cell r="A289" t="str">
            <v>Ashfield</v>
          </cell>
          <cell r="B289" t="str">
            <v>E07000170</v>
          </cell>
        </row>
        <row r="290">
          <cell r="A290" t="str">
            <v>Bassetlaw</v>
          </cell>
          <cell r="B290" t="str">
            <v>E07000171</v>
          </cell>
        </row>
        <row r="291">
          <cell r="A291" t="str">
            <v>Broxtowe</v>
          </cell>
          <cell r="B291" t="str">
            <v>E07000172</v>
          </cell>
        </row>
        <row r="292">
          <cell r="A292" t="str">
            <v>Gedling</v>
          </cell>
          <cell r="B292" t="str">
            <v>E07000173</v>
          </cell>
        </row>
        <row r="293">
          <cell r="A293" t="str">
            <v>Mansfield</v>
          </cell>
          <cell r="B293" t="str">
            <v>E07000174</v>
          </cell>
        </row>
        <row r="294">
          <cell r="A294" t="str">
            <v>Newark and Sherwood</v>
          </cell>
          <cell r="B294" t="str">
            <v>E07000175</v>
          </cell>
        </row>
        <row r="295">
          <cell r="A295" t="str">
            <v>Rushcliffe</v>
          </cell>
          <cell r="B295" t="str">
            <v>E07000176</v>
          </cell>
        </row>
        <row r="296">
          <cell r="A296" t="str">
            <v>Cherwell</v>
          </cell>
          <cell r="B296" t="str">
            <v>E07000177</v>
          </cell>
        </row>
        <row r="297">
          <cell r="A297" t="str">
            <v>Oxford</v>
          </cell>
          <cell r="B297" t="str">
            <v>E07000178</v>
          </cell>
        </row>
        <row r="298">
          <cell r="A298" t="str">
            <v>South Oxfordshire</v>
          </cell>
          <cell r="B298" t="str">
            <v>E07000179</v>
          </cell>
        </row>
        <row r="299">
          <cell r="A299" t="str">
            <v>Vale of White Horse</v>
          </cell>
          <cell r="B299" t="str">
            <v>E07000180</v>
          </cell>
        </row>
        <row r="300">
          <cell r="A300" t="str">
            <v>West Oxfordshire</v>
          </cell>
          <cell r="B300" t="str">
            <v>E07000181</v>
          </cell>
        </row>
        <row r="301">
          <cell r="A301" t="str">
            <v>Mendip</v>
          </cell>
          <cell r="B301" t="str">
            <v>E07000187</v>
          </cell>
        </row>
        <row r="302">
          <cell r="A302" t="str">
            <v>Sedgemoor</v>
          </cell>
          <cell r="B302" t="str">
            <v>E07000188</v>
          </cell>
        </row>
        <row r="303">
          <cell r="A303" t="str">
            <v>South Somerset</v>
          </cell>
          <cell r="B303" t="str">
            <v>E07000189</v>
          </cell>
        </row>
        <row r="304">
          <cell r="A304" t="str">
            <v>Taunton Deane</v>
          </cell>
          <cell r="B304" t="str">
            <v>E07000190</v>
          </cell>
        </row>
        <row r="305">
          <cell r="A305" t="str">
            <v>West Somerset</v>
          </cell>
          <cell r="B305" t="str">
            <v>E07000191</v>
          </cell>
        </row>
        <row r="306">
          <cell r="A306" t="str">
            <v>Cannock Chase</v>
          </cell>
          <cell r="B306" t="str">
            <v>E07000192</v>
          </cell>
        </row>
        <row r="307">
          <cell r="A307" t="str">
            <v>East Staffordshire</v>
          </cell>
          <cell r="B307" t="str">
            <v>E07000193</v>
          </cell>
        </row>
        <row r="308">
          <cell r="A308" t="str">
            <v>Lichfield</v>
          </cell>
          <cell r="B308" t="str">
            <v>E07000194</v>
          </cell>
        </row>
        <row r="309">
          <cell r="A309" t="str">
            <v>Newcastle-under-Lyme</v>
          </cell>
          <cell r="B309" t="str">
            <v>E07000195</v>
          </cell>
        </row>
        <row r="310">
          <cell r="A310" t="str">
            <v>South Staffordshire</v>
          </cell>
          <cell r="B310" t="str">
            <v>E07000196</v>
          </cell>
        </row>
        <row r="311">
          <cell r="A311" t="str">
            <v>Stafford</v>
          </cell>
          <cell r="B311" t="str">
            <v>E07000197</v>
          </cell>
        </row>
        <row r="312">
          <cell r="A312" t="str">
            <v>Staffordshire Moorlands</v>
          </cell>
          <cell r="B312" t="str">
            <v>E07000198</v>
          </cell>
        </row>
        <row r="313">
          <cell r="A313" t="str">
            <v>Tamworth</v>
          </cell>
          <cell r="B313" t="str">
            <v>E07000199</v>
          </cell>
        </row>
        <row r="314">
          <cell r="A314" t="str">
            <v>Babergh</v>
          </cell>
          <cell r="B314" t="str">
            <v>E07000200</v>
          </cell>
        </row>
        <row r="315">
          <cell r="A315" t="str">
            <v>Forest Heath</v>
          </cell>
          <cell r="B315" t="str">
            <v>E07000201</v>
          </cell>
        </row>
        <row r="316">
          <cell r="A316" t="str">
            <v>Ipswich</v>
          </cell>
          <cell r="B316" t="str">
            <v>E07000202</v>
          </cell>
        </row>
        <row r="317">
          <cell r="A317" t="str">
            <v>Mid Suffolk</v>
          </cell>
          <cell r="B317" t="str">
            <v>E07000203</v>
          </cell>
        </row>
        <row r="318">
          <cell r="A318" t="str">
            <v>St. Edmundsbury</v>
          </cell>
          <cell r="B318" t="str">
            <v>E07000204</v>
          </cell>
        </row>
        <row r="319">
          <cell r="A319" t="str">
            <v>Suffolk Coastal</v>
          </cell>
          <cell r="B319" t="str">
            <v>E07000205</v>
          </cell>
        </row>
        <row r="320">
          <cell r="A320" t="str">
            <v>Waveney</v>
          </cell>
          <cell r="B320" t="str">
            <v>E07000206</v>
          </cell>
        </row>
        <row r="321">
          <cell r="A321" t="str">
            <v>Elmbridge</v>
          </cell>
          <cell r="B321" t="str">
            <v>E07000207</v>
          </cell>
        </row>
        <row r="322">
          <cell r="A322" t="str">
            <v>Epsom and Ewell</v>
          </cell>
          <cell r="B322" t="str">
            <v>E07000208</v>
          </cell>
        </row>
        <row r="323">
          <cell r="A323" t="str">
            <v>Guildford</v>
          </cell>
          <cell r="B323" t="str">
            <v>E07000209</v>
          </cell>
        </row>
        <row r="324">
          <cell r="A324" t="str">
            <v>Mole Valley</v>
          </cell>
          <cell r="B324" t="str">
            <v>E07000210</v>
          </cell>
        </row>
        <row r="325">
          <cell r="A325" t="str">
            <v>Reigate and Banstead</v>
          </cell>
          <cell r="B325" t="str">
            <v>E07000211</v>
          </cell>
        </row>
        <row r="326">
          <cell r="A326" t="str">
            <v>Runnymede</v>
          </cell>
          <cell r="B326" t="str">
            <v>E07000212</v>
          </cell>
        </row>
        <row r="327">
          <cell r="A327" t="str">
            <v>Spelthorne</v>
          </cell>
          <cell r="B327" t="str">
            <v>E07000213</v>
          </cell>
        </row>
        <row r="328">
          <cell r="A328" t="str">
            <v>Surrey Heath</v>
          </cell>
          <cell r="B328" t="str">
            <v>E07000214</v>
          </cell>
        </row>
        <row r="329">
          <cell r="A329" t="str">
            <v>Tandridge</v>
          </cell>
          <cell r="B329" t="str">
            <v>E07000215</v>
          </cell>
        </row>
        <row r="330">
          <cell r="A330" t="str">
            <v>Waverley</v>
          </cell>
          <cell r="B330" t="str">
            <v>E07000216</v>
          </cell>
        </row>
        <row r="331">
          <cell r="A331" t="str">
            <v>Woking</v>
          </cell>
          <cell r="B331" t="str">
            <v>E07000217</v>
          </cell>
        </row>
        <row r="332">
          <cell r="A332" t="str">
            <v>North Warwickshire</v>
          </cell>
          <cell r="B332" t="str">
            <v>E07000218</v>
          </cell>
        </row>
        <row r="333">
          <cell r="A333" t="str">
            <v>Nuneaton and Bedworth</v>
          </cell>
          <cell r="B333" t="str">
            <v>E07000219</v>
          </cell>
        </row>
        <row r="334">
          <cell r="A334" t="str">
            <v>Rugby</v>
          </cell>
          <cell r="B334" t="str">
            <v>E07000220</v>
          </cell>
        </row>
        <row r="335">
          <cell r="A335" t="str">
            <v>Stratford-on-Avon</v>
          </cell>
          <cell r="B335" t="str">
            <v>E07000221</v>
          </cell>
        </row>
        <row r="336">
          <cell r="A336" t="str">
            <v>Warwick</v>
          </cell>
          <cell r="B336" t="str">
            <v>E07000222</v>
          </cell>
        </row>
        <row r="337">
          <cell r="A337" t="str">
            <v>Adur</v>
          </cell>
          <cell r="B337" t="str">
            <v>E07000223</v>
          </cell>
        </row>
        <row r="338">
          <cell r="A338" t="str">
            <v>Arun</v>
          </cell>
          <cell r="B338" t="str">
            <v>E07000224</v>
          </cell>
        </row>
        <row r="339">
          <cell r="A339" t="str">
            <v>Chichester</v>
          </cell>
          <cell r="B339" t="str">
            <v>E07000225</v>
          </cell>
        </row>
        <row r="340">
          <cell r="A340" t="str">
            <v>Crawley</v>
          </cell>
          <cell r="B340" t="str">
            <v>E07000226</v>
          </cell>
        </row>
        <row r="341">
          <cell r="A341" t="str">
            <v>Horsham</v>
          </cell>
          <cell r="B341" t="str">
            <v>E07000227</v>
          </cell>
        </row>
        <row r="342">
          <cell r="A342" t="str">
            <v>Mid Sussex</v>
          </cell>
          <cell r="B342" t="str">
            <v>E07000228</v>
          </cell>
        </row>
        <row r="343">
          <cell r="A343" t="str">
            <v>Worthing</v>
          </cell>
          <cell r="B343" t="str">
            <v>E07000229</v>
          </cell>
        </row>
        <row r="344">
          <cell r="A344" t="str">
            <v>Bromsgrove</v>
          </cell>
          <cell r="B344" t="str">
            <v>E07000234</v>
          </cell>
        </row>
        <row r="345">
          <cell r="A345" t="str">
            <v>Malvern Hills</v>
          </cell>
          <cell r="B345" t="str">
            <v>E07000235</v>
          </cell>
        </row>
        <row r="346">
          <cell r="A346" t="str">
            <v>Redditch</v>
          </cell>
          <cell r="B346" t="str">
            <v>E07000236</v>
          </cell>
        </row>
        <row r="347">
          <cell r="A347" t="str">
            <v>Worcester</v>
          </cell>
          <cell r="B347" t="str">
            <v>E07000237</v>
          </cell>
        </row>
        <row r="348">
          <cell r="A348" t="str">
            <v>Wychavon</v>
          </cell>
          <cell r="B348" t="str">
            <v>E07000238</v>
          </cell>
        </row>
        <row r="349">
          <cell r="A349" t="str">
            <v>Wyre Forest</v>
          </cell>
          <cell r="B349" t="str">
            <v>E07000239</v>
          </cell>
        </row>
        <row r="350">
          <cell r="A350" t="str">
            <v>Clackmannanshire</v>
          </cell>
          <cell r="B350" t="str">
            <v>S12000005</v>
          </cell>
        </row>
        <row r="351">
          <cell r="A351" t="str">
            <v>Dumfries and Galloway</v>
          </cell>
          <cell r="B351" t="str">
            <v>S12000006</v>
          </cell>
        </row>
        <row r="352">
          <cell r="A352" t="str">
            <v>East Ayrshire</v>
          </cell>
          <cell r="B352" t="str">
            <v>S12000008</v>
          </cell>
        </row>
        <row r="353">
          <cell r="A353" t="str">
            <v>East Lothian</v>
          </cell>
          <cell r="B353" t="str">
            <v>S12000010</v>
          </cell>
        </row>
        <row r="354">
          <cell r="A354" t="str">
            <v>East Renfrewshire</v>
          </cell>
          <cell r="B354" t="str">
            <v>S12000011</v>
          </cell>
        </row>
        <row r="355">
          <cell r="A355" t="str">
            <v>Eilean Siar</v>
          </cell>
          <cell r="B355" t="str">
            <v>S12000013</v>
          </cell>
        </row>
        <row r="356">
          <cell r="A356" t="str">
            <v>Falkirk</v>
          </cell>
          <cell r="B356" t="str">
            <v>S12000014</v>
          </cell>
        </row>
        <row r="357">
          <cell r="A357" t="str">
            <v>Fife</v>
          </cell>
          <cell r="B357" t="str">
            <v>S12000015</v>
          </cell>
        </row>
        <row r="358">
          <cell r="A358" t="str">
            <v>Highland</v>
          </cell>
          <cell r="B358" t="str">
            <v>S12000017</v>
          </cell>
        </row>
        <row r="359">
          <cell r="A359" t="str">
            <v>Inverclyde</v>
          </cell>
          <cell r="B359" t="str">
            <v>S12000018</v>
          </cell>
        </row>
        <row r="360">
          <cell r="A360" t="str">
            <v>Midlothian</v>
          </cell>
          <cell r="B360" t="str">
            <v>S12000019</v>
          </cell>
        </row>
        <row r="361">
          <cell r="A361" t="str">
            <v>Moray</v>
          </cell>
          <cell r="B361" t="str">
            <v>S12000020</v>
          </cell>
        </row>
        <row r="362">
          <cell r="A362" t="str">
            <v>North Ayrshire</v>
          </cell>
          <cell r="B362" t="str">
            <v>S12000021</v>
          </cell>
        </row>
        <row r="363">
          <cell r="A363" t="str">
            <v>Orkney Islands</v>
          </cell>
          <cell r="B363" t="str">
            <v>S12000023</v>
          </cell>
        </row>
        <row r="364">
          <cell r="A364" t="str">
            <v>Perth and Kinross</v>
          </cell>
          <cell r="B364" t="str">
            <v>S12000024</v>
          </cell>
        </row>
        <row r="365">
          <cell r="A365" t="str">
            <v>Scottish Borders</v>
          </cell>
          <cell r="B365" t="str">
            <v>S12000026</v>
          </cell>
        </row>
        <row r="366">
          <cell r="A366" t="str">
            <v>Shetland Islands</v>
          </cell>
          <cell r="B366" t="str">
            <v>S12000027</v>
          </cell>
        </row>
        <row r="367">
          <cell r="A367" t="str">
            <v>South Ayrshire</v>
          </cell>
          <cell r="B367" t="str">
            <v>S12000028</v>
          </cell>
        </row>
        <row r="368">
          <cell r="A368" t="str">
            <v>South Lanarkshire</v>
          </cell>
          <cell r="B368" t="str">
            <v>S12000029</v>
          </cell>
        </row>
        <row r="369">
          <cell r="A369" t="str">
            <v>Stirling</v>
          </cell>
          <cell r="B369" t="str">
            <v>S12000030</v>
          </cell>
        </row>
        <row r="370">
          <cell r="A370" t="str">
            <v>Aberdeen City</v>
          </cell>
          <cell r="B370" t="str">
            <v>S12000033</v>
          </cell>
        </row>
        <row r="371">
          <cell r="A371" t="str">
            <v>Aberdeenshire</v>
          </cell>
          <cell r="B371" t="str">
            <v>S12000034</v>
          </cell>
        </row>
        <row r="372">
          <cell r="A372" t="str">
            <v>Argyll and Bute</v>
          </cell>
          <cell r="B372" t="str">
            <v>S12000035</v>
          </cell>
        </row>
        <row r="373">
          <cell r="A373" t="str">
            <v>Edinburgh</v>
          </cell>
          <cell r="B373" t="str">
            <v>S12000036</v>
          </cell>
        </row>
        <row r="374">
          <cell r="A374" t="str">
            <v>Renfrewshire</v>
          </cell>
          <cell r="B374" t="str">
            <v>S12000038</v>
          </cell>
        </row>
        <row r="375">
          <cell r="A375" t="str">
            <v>West Dunbartonshire</v>
          </cell>
          <cell r="B375" t="str">
            <v>S12000039</v>
          </cell>
        </row>
        <row r="376">
          <cell r="A376" t="str">
            <v>West Lothian</v>
          </cell>
          <cell r="B376" t="str">
            <v>S12000040</v>
          </cell>
        </row>
        <row r="377">
          <cell r="A377" t="str">
            <v>Angus</v>
          </cell>
          <cell r="B377" t="str">
            <v>S12000041</v>
          </cell>
        </row>
        <row r="378">
          <cell r="A378" t="str">
            <v>Dundee City</v>
          </cell>
          <cell r="B378" t="str">
            <v>S12000042</v>
          </cell>
        </row>
        <row r="379">
          <cell r="A379" t="str">
            <v>North Lanarkshire</v>
          </cell>
          <cell r="B379" t="str">
            <v>S12000044</v>
          </cell>
        </row>
        <row r="380">
          <cell r="A380" t="str">
            <v>East Dunbartonshire</v>
          </cell>
          <cell r="B380" t="str">
            <v>S12000045</v>
          </cell>
        </row>
        <row r="381">
          <cell r="A381" t="str">
            <v>Glasgow City</v>
          </cell>
          <cell r="B381" t="str">
            <v>S12000046</v>
          </cell>
        </row>
        <row r="382">
          <cell r="A382" t="str">
            <v>Antrim and Newtownabbey</v>
          </cell>
          <cell r="B382" t="str">
            <v>N09000001</v>
          </cell>
        </row>
        <row r="383">
          <cell r="A383" t="str">
            <v>Armagh City, Banbridge and Craigavon</v>
          </cell>
          <cell r="B383" t="str">
            <v>N09000002</v>
          </cell>
        </row>
        <row r="384">
          <cell r="A384" t="str">
            <v>Belfast</v>
          </cell>
          <cell r="B384" t="str">
            <v>N09000003</v>
          </cell>
        </row>
        <row r="385">
          <cell r="A385" t="str">
            <v>Causeway Coast and Glens</v>
          </cell>
          <cell r="B385" t="str">
            <v>N09000004</v>
          </cell>
        </row>
        <row r="386">
          <cell r="A386" t="str">
            <v>Derry City and Strabane</v>
          </cell>
          <cell r="B386" t="str">
            <v>N09000005</v>
          </cell>
        </row>
        <row r="387">
          <cell r="A387" t="str">
            <v>Fermanagh and Omagh</v>
          </cell>
          <cell r="B387" t="str">
            <v>N09000006</v>
          </cell>
        </row>
        <row r="388">
          <cell r="A388" t="str">
            <v>Lisburn and Castlereagh</v>
          </cell>
          <cell r="B388" t="str">
            <v>N09000007</v>
          </cell>
        </row>
        <row r="389">
          <cell r="A389" t="str">
            <v>Mid and East Antrim</v>
          </cell>
          <cell r="B389" t="str">
            <v>N09000008</v>
          </cell>
        </row>
        <row r="390">
          <cell r="A390" t="str">
            <v>Mid Ulster</v>
          </cell>
          <cell r="B390" t="str">
            <v>N09000009</v>
          </cell>
        </row>
        <row r="391">
          <cell r="A391" t="str">
            <v>Newry, Mourne and Down</v>
          </cell>
          <cell r="B391" t="str">
            <v>N09000010</v>
          </cell>
        </row>
        <row r="392">
          <cell r="A392" t="str">
            <v>Ards and North Down</v>
          </cell>
          <cell r="B392" t="str">
            <v>N09000011</v>
          </cell>
        </row>
      </sheetData>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stimates"/>
      <sheetName val="APS data"/>
    </sheetNames>
    <sheetDataSet>
      <sheetData sheetId="0"/>
      <sheetData sheetId="1">
        <row r="5">
          <cell r="B5" t="str">
            <v>Jan-Dec 2014</v>
          </cell>
        </row>
        <row r="6">
          <cell r="B6" t="str">
            <v>households</v>
          </cell>
        </row>
        <row r="7">
          <cell r="B7" t="str">
            <v>Households</v>
          </cell>
          <cell r="C7">
            <v>0</v>
          </cell>
          <cell r="D7">
            <v>0</v>
          </cell>
          <cell r="E7">
            <v>0</v>
          </cell>
          <cell r="F7">
            <v>0</v>
          </cell>
        </row>
        <row r="7">
          <cell r="J7" t="str">
            <v>Children</v>
          </cell>
          <cell r="K7">
            <v>0</v>
          </cell>
          <cell r="L7">
            <v>0</v>
          </cell>
          <cell r="M7">
            <v>0</v>
          </cell>
        </row>
        <row r="8">
          <cell r="B8">
            <v>0</v>
          </cell>
          <cell r="C8" t="str">
            <v>All households</v>
          </cell>
          <cell r="D8" t="str">
            <v>Working households</v>
          </cell>
          <cell r="E8" t="str">
            <v>Mixed households</v>
          </cell>
          <cell r="F8" t="str">
            <v>Workless households</v>
          </cell>
        </row>
        <row r="8">
          <cell r="I8">
            <v>0</v>
          </cell>
          <cell r="J8" t="str">
            <v>All households</v>
          </cell>
          <cell r="K8" t="str">
            <v>Working households</v>
          </cell>
          <cell r="L8" t="str">
            <v>Mixed households</v>
          </cell>
          <cell r="M8" t="str">
            <v>Workless households</v>
          </cell>
        </row>
        <row r="9">
          <cell r="B9" t="str">
            <v>E06000005</v>
          </cell>
          <cell r="C9">
            <v>34300</v>
          </cell>
          <cell r="D9">
            <v>18200</v>
          </cell>
          <cell r="E9">
            <v>9600</v>
          </cell>
          <cell r="F9">
            <v>6500</v>
          </cell>
        </row>
        <row r="9">
          <cell r="I9" t="str">
            <v>E06000005</v>
          </cell>
          <cell r="J9">
            <v>21900</v>
          </cell>
          <cell r="K9">
            <v>11700</v>
          </cell>
          <cell r="L9">
            <v>7500</v>
          </cell>
          <cell r="M9">
            <v>2700</v>
          </cell>
        </row>
        <row r="10">
          <cell r="B10" t="str">
            <v>E06000047</v>
          </cell>
          <cell r="C10">
            <v>174300</v>
          </cell>
          <cell r="D10">
            <v>89800</v>
          </cell>
          <cell r="E10">
            <v>43700</v>
          </cell>
          <cell r="F10">
            <v>40700</v>
          </cell>
        </row>
        <row r="10">
          <cell r="I10" t="str">
            <v>E06000047</v>
          </cell>
          <cell r="J10">
            <v>108600</v>
          </cell>
          <cell r="K10">
            <v>54400</v>
          </cell>
          <cell r="L10">
            <v>32300</v>
          </cell>
          <cell r="M10">
            <v>21900</v>
          </cell>
        </row>
        <row r="11">
          <cell r="B11" t="str">
            <v>E06000001</v>
          </cell>
          <cell r="C11">
            <v>30100</v>
          </cell>
          <cell r="D11">
            <v>13100</v>
          </cell>
          <cell r="E11">
            <v>9100</v>
          </cell>
          <cell r="F11">
            <v>7900</v>
          </cell>
        </row>
        <row r="11">
          <cell r="I11" t="str">
            <v>E06000001</v>
          </cell>
          <cell r="J11">
            <v>19000</v>
          </cell>
          <cell r="K11">
            <v>8500</v>
          </cell>
          <cell r="L11">
            <v>6700</v>
          </cell>
          <cell r="M11">
            <v>3800</v>
          </cell>
        </row>
        <row r="12">
          <cell r="B12" t="str">
            <v>E06000002</v>
          </cell>
          <cell r="C12">
            <v>44700</v>
          </cell>
          <cell r="D12">
            <v>20100</v>
          </cell>
          <cell r="E12">
            <v>12500</v>
          </cell>
          <cell r="F12">
            <v>12100</v>
          </cell>
        </row>
        <row r="12">
          <cell r="I12" t="str">
            <v>E06000002</v>
          </cell>
          <cell r="J12">
            <v>31100</v>
          </cell>
          <cell r="K12">
            <v>12200</v>
          </cell>
          <cell r="L12">
            <v>11800</v>
          </cell>
          <cell r="M12">
            <v>7100</v>
          </cell>
        </row>
        <row r="13">
          <cell r="B13" t="str">
            <v>E06000057</v>
          </cell>
          <cell r="C13">
            <v>99000</v>
          </cell>
          <cell r="D13">
            <v>54500</v>
          </cell>
          <cell r="E13">
            <v>25800</v>
          </cell>
          <cell r="F13">
            <v>18800</v>
          </cell>
        </row>
        <row r="13">
          <cell r="I13" t="str">
            <v>E06000057</v>
          </cell>
          <cell r="J13">
            <v>62400</v>
          </cell>
          <cell r="K13">
            <v>31500</v>
          </cell>
          <cell r="L13">
            <v>23200</v>
          </cell>
          <cell r="M13">
            <v>7700</v>
          </cell>
        </row>
        <row r="14">
          <cell r="B14" t="str">
            <v>E06000003</v>
          </cell>
          <cell r="C14">
            <v>41200</v>
          </cell>
          <cell r="D14">
            <v>20400</v>
          </cell>
          <cell r="E14">
            <v>11600</v>
          </cell>
          <cell r="F14">
            <v>9200</v>
          </cell>
        </row>
        <row r="14">
          <cell r="I14" t="str">
            <v>E06000003</v>
          </cell>
          <cell r="J14">
            <v>26700</v>
          </cell>
          <cell r="K14">
            <v>13900</v>
          </cell>
          <cell r="L14">
            <v>7800</v>
          </cell>
          <cell r="M14">
            <v>5000</v>
          </cell>
        </row>
        <row r="15">
          <cell r="B15" t="str">
            <v>E06000004</v>
          </cell>
          <cell r="C15">
            <v>60900</v>
          </cell>
          <cell r="D15">
            <v>33000</v>
          </cell>
          <cell r="E15">
            <v>16600</v>
          </cell>
          <cell r="F15">
            <v>11300</v>
          </cell>
        </row>
        <row r="15">
          <cell r="I15" t="str">
            <v>E06000004</v>
          </cell>
          <cell r="J15">
            <v>44300</v>
          </cell>
          <cell r="K15">
            <v>20700</v>
          </cell>
          <cell r="L15">
            <v>15300</v>
          </cell>
          <cell r="M15">
            <v>8400</v>
          </cell>
        </row>
        <row r="16">
          <cell r="B16" t="str">
            <v>E08000037</v>
          </cell>
          <cell r="C16">
            <v>69600</v>
          </cell>
          <cell r="D16">
            <v>38800</v>
          </cell>
          <cell r="E16">
            <v>17600</v>
          </cell>
          <cell r="F16">
            <v>13100</v>
          </cell>
        </row>
        <row r="16">
          <cell r="I16" t="str">
            <v>E08000037</v>
          </cell>
          <cell r="J16">
            <v>35600</v>
          </cell>
          <cell r="K16">
            <v>19600</v>
          </cell>
          <cell r="L16">
            <v>11200</v>
          </cell>
          <cell r="M16">
            <v>4800</v>
          </cell>
        </row>
        <row r="17">
          <cell r="B17" t="str">
            <v>E08000021</v>
          </cell>
          <cell r="C17">
            <v>98300</v>
          </cell>
          <cell r="D17">
            <v>48400</v>
          </cell>
          <cell r="E17">
            <v>27800</v>
          </cell>
          <cell r="F17">
            <v>22200</v>
          </cell>
        </row>
        <row r="17">
          <cell r="I17" t="str">
            <v>E08000021</v>
          </cell>
          <cell r="J17">
            <v>61600</v>
          </cell>
          <cell r="K17">
            <v>28900</v>
          </cell>
          <cell r="L17">
            <v>24600</v>
          </cell>
          <cell r="M17">
            <v>8000</v>
          </cell>
        </row>
        <row r="18">
          <cell r="B18" t="str">
            <v>E08000022</v>
          </cell>
          <cell r="C18">
            <v>68000</v>
          </cell>
          <cell r="D18">
            <v>39600</v>
          </cell>
          <cell r="E18">
            <v>17500</v>
          </cell>
          <cell r="F18">
            <v>10900</v>
          </cell>
        </row>
        <row r="18">
          <cell r="I18" t="str">
            <v>E08000022</v>
          </cell>
          <cell r="J18">
            <v>43900</v>
          </cell>
          <cell r="K18">
            <v>22000</v>
          </cell>
          <cell r="L18">
            <v>17800</v>
          </cell>
          <cell r="M18">
            <v>4100</v>
          </cell>
        </row>
        <row r="19">
          <cell r="B19" t="str">
            <v>E08000023</v>
          </cell>
          <cell r="C19">
            <v>51000</v>
          </cell>
          <cell r="D19">
            <v>26900</v>
          </cell>
          <cell r="E19">
            <v>13500</v>
          </cell>
          <cell r="F19">
            <v>10600</v>
          </cell>
        </row>
        <row r="19">
          <cell r="I19" t="str">
            <v>E08000023</v>
          </cell>
          <cell r="J19">
            <v>28400</v>
          </cell>
          <cell r="K19">
            <v>13700</v>
          </cell>
          <cell r="L19">
            <v>10300</v>
          </cell>
          <cell r="M19">
            <v>4400</v>
          </cell>
        </row>
        <row r="20">
          <cell r="B20" t="str">
            <v>E08000024</v>
          </cell>
          <cell r="C20">
            <v>90300</v>
          </cell>
          <cell r="D20">
            <v>42400</v>
          </cell>
          <cell r="E20">
            <v>24300</v>
          </cell>
          <cell r="F20">
            <v>23500</v>
          </cell>
        </row>
        <row r="20">
          <cell r="I20" t="str">
            <v>E08000024</v>
          </cell>
          <cell r="J20">
            <v>54300</v>
          </cell>
          <cell r="K20">
            <v>23400</v>
          </cell>
          <cell r="L20">
            <v>18800</v>
          </cell>
          <cell r="M20">
            <v>12100</v>
          </cell>
        </row>
        <row r="21">
          <cell r="B21" t="str">
            <v>E06000008</v>
          </cell>
          <cell r="C21">
            <v>44800</v>
          </cell>
          <cell r="D21">
            <v>21100</v>
          </cell>
          <cell r="E21">
            <v>13800</v>
          </cell>
          <cell r="F21">
            <v>9900</v>
          </cell>
        </row>
        <row r="21">
          <cell r="I21" t="str">
            <v>E06000008</v>
          </cell>
          <cell r="J21">
            <v>37600</v>
          </cell>
          <cell r="K21">
            <v>13000</v>
          </cell>
          <cell r="L21">
            <v>16900</v>
          </cell>
          <cell r="M21">
            <v>7700</v>
          </cell>
        </row>
        <row r="22">
          <cell r="B22" t="str">
            <v>E06000009</v>
          </cell>
          <cell r="C22">
            <v>45500</v>
          </cell>
          <cell r="D22">
            <v>22400</v>
          </cell>
          <cell r="E22">
            <v>11500</v>
          </cell>
          <cell r="F22">
            <v>11500</v>
          </cell>
        </row>
        <row r="22">
          <cell r="I22" t="str">
            <v>E06000009</v>
          </cell>
          <cell r="J22">
            <v>26200</v>
          </cell>
          <cell r="K22">
            <v>13100</v>
          </cell>
          <cell r="L22">
            <v>8000</v>
          </cell>
          <cell r="M22">
            <v>5000</v>
          </cell>
        </row>
        <row r="23">
          <cell r="B23" t="str">
            <v>E06000049</v>
          </cell>
          <cell r="C23">
            <v>125500</v>
          </cell>
          <cell r="D23">
            <v>72800</v>
          </cell>
          <cell r="E23">
            <v>35700</v>
          </cell>
          <cell r="F23">
            <v>17000</v>
          </cell>
        </row>
        <row r="23">
          <cell r="I23" t="str">
            <v>E06000049</v>
          </cell>
          <cell r="J23">
            <v>78500</v>
          </cell>
          <cell r="K23">
            <v>39900</v>
          </cell>
          <cell r="L23">
            <v>32400</v>
          </cell>
          <cell r="M23">
            <v>6300</v>
          </cell>
        </row>
        <row r="24">
          <cell r="B24" t="str">
            <v>E06000050</v>
          </cell>
          <cell r="C24">
            <v>111800</v>
          </cell>
          <cell r="D24">
            <v>59200</v>
          </cell>
          <cell r="E24">
            <v>34100</v>
          </cell>
          <cell r="F24">
            <v>18500</v>
          </cell>
        </row>
        <row r="24">
          <cell r="I24" t="str">
            <v>E06000050</v>
          </cell>
          <cell r="J24">
            <v>72100</v>
          </cell>
          <cell r="K24">
            <v>33500</v>
          </cell>
          <cell r="L24">
            <v>30500</v>
          </cell>
          <cell r="M24">
            <v>8200</v>
          </cell>
        </row>
        <row r="25">
          <cell r="B25" t="str">
            <v>E06000006</v>
          </cell>
          <cell r="C25">
            <v>41200</v>
          </cell>
          <cell r="D25">
            <v>20400</v>
          </cell>
          <cell r="E25">
            <v>12800</v>
          </cell>
          <cell r="F25">
            <v>8000</v>
          </cell>
        </row>
        <row r="25">
          <cell r="I25" t="str">
            <v>E06000006</v>
          </cell>
          <cell r="J25">
            <v>27000</v>
          </cell>
          <cell r="K25">
            <v>12100</v>
          </cell>
          <cell r="L25">
            <v>10000</v>
          </cell>
          <cell r="M25">
            <v>4900</v>
          </cell>
        </row>
        <row r="26">
          <cell r="B26" t="str">
            <v>E06000007</v>
          </cell>
          <cell r="C26">
            <v>63900</v>
          </cell>
          <cell r="D26">
            <v>37700</v>
          </cell>
          <cell r="E26">
            <v>16800</v>
          </cell>
          <cell r="F26">
            <v>9300</v>
          </cell>
        </row>
        <row r="26">
          <cell r="I26" t="str">
            <v>E06000007</v>
          </cell>
          <cell r="J26">
            <v>45400</v>
          </cell>
          <cell r="K26">
            <v>25500</v>
          </cell>
          <cell r="L26">
            <v>14400</v>
          </cell>
          <cell r="M26">
            <v>5400</v>
          </cell>
        </row>
        <row r="27">
          <cell r="B27" t="str">
            <v>E07000026</v>
          </cell>
          <cell r="C27">
            <v>31300</v>
          </cell>
          <cell r="D27">
            <v>19300</v>
          </cell>
          <cell r="E27">
            <v>6000</v>
          </cell>
          <cell r="F27">
            <v>6000</v>
          </cell>
        </row>
        <row r="27">
          <cell r="I27" t="str">
            <v>E07000026</v>
          </cell>
          <cell r="J27">
            <v>18200</v>
          </cell>
          <cell r="K27">
            <v>6800</v>
          </cell>
          <cell r="L27">
            <v>5600</v>
          </cell>
          <cell r="M27">
            <v>5800</v>
          </cell>
        </row>
        <row r="28">
          <cell r="B28" t="str">
            <v>E07000027</v>
          </cell>
          <cell r="C28">
            <v>24700</v>
          </cell>
          <cell r="D28">
            <v>14600</v>
          </cell>
          <cell r="E28">
            <v>4700</v>
          </cell>
          <cell r="F28">
            <v>5400</v>
          </cell>
        </row>
        <row r="28">
          <cell r="I28" t="str">
            <v>E07000027</v>
          </cell>
          <cell r="J28">
            <v>15500</v>
          </cell>
          <cell r="K28">
            <v>10000</v>
          </cell>
          <cell r="L28">
            <v>4500</v>
          </cell>
          <cell r="M28">
            <v>1000</v>
          </cell>
        </row>
        <row r="29">
          <cell r="B29" t="str">
            <v>E07000028</v>
          </cell>
          <cell r="C29">
            <v>34100</v>
          </cell>
          <cell r="D29">
            <v>19300</v>
          </cell>
          <cell r="E29">
            <v>10500</v>
          </cell>
          <cell r="F29">
            <v>4300</v>
          </cell>
        </row>
        <row r="29">
          <cell r="I29" t="str">
            <v>E07000028</v>
          </cell>
          <cell r="J29">
            <v>17500</v>
          </cell>
          <cell r="K29">
            <v>11200</v>
          </cell>
          <cell r="L29">
            <v>6100</v>
          </cell>
          <cell r="M29" t="str">
            <v>!</v>
          </cell>
        </row>
        <row r="30">
          <cell r="B30" t="str">
            <v>E07000029</v>
          </cell>
          <cell r="C30">
            <v>22600</v>
          </cell>
          <cell r="D30">
            <v>12800</v>
          </cell>
          <cell r="E30">
            <v>5400</v>
          </cell>
          <cell r="F30">
            <v>4300</v>
          </cell>
        </row>
        <row r="30">
          <cell r="I30" t="str">
            <v>E07000029</v>
          </cell>
          <cell r="J30">
            <v>18900</v>
          </cell>
          <cell r="K30">
            <v>10400</v>
          </cell>
          <cell r="L30">
            <v>4400</v>
          </cell>
          <cell r="M30">
            <v>4100</v>
          </cell>
        </row>
        <row r="31">
          <cell r="B31" t="str">
            <v>E07000030</v>
          </cell>
          <cell r="C31">
            <v>15500</v>
          </cell>
          <cell r="D31">
            <v>10600</v>
          </cell>
          <cell r="E31">
            <v>3400</v>
          </cell>
          <cell r="F31">
            <v>1500</v>
          </cell>
        </row>
        <row r="31">
          <cell r="I31" t="str">
            <v>E07000030</v>
          </cell>
          <cell r="J31">
            <v>9300</v>
          </cell>
          <cell r="K31">
            <v>3500</v>
          </cell>
          <cell r="L31">
            <v>5500</v>
          </cell>
          <cell r="M31" t="str">
            <v>!</v>
          </cell>
        </row>
        <row r="32">
          <cell r="B32" t="str">
            <v>E07000031</v>
          </cell>
          <cell r="C32">
            <v>31100</v>
          </cell>
          <cell r="D32">
            <v>16800</v>
          </cell>
          <cell r="E32">
            <v>8600</v>
          </cell>
          <cell r="F32">
            <v>5600</v>
          </cell>
        </row>
        <row r="32">
          <cell r="I32" t="str">
            <v>E07000031</v>
          </cell>
          <cell r="J32">
            <v>21000</v>
          </cell>
          <cell r="K32">
            <v>10600</v>
          </cell>
          <cell r="L32">
            <v>8700</v>
          </cell>
          <cell r="M32">
            <v>1700</v>
          </cell>
        </row>
        <row r="33">
          <cell r="B33" t="str">
            <v>E08000001</v>
          </cell>
          <cell r="C33">
            <v>91300</v>
          </cell>
          <cell r="D33">
            <v>47300</v>
          </cell>
          <cell r="E33">
            <v>25800</v>
          </cell>
          <cell r="F33">
            <v>18200</v>
          </cell>
        </row>
        <row r="33">
          <cell r="I33" t="str">
            <v>E08000001</v>
          </cell>
          <cell r="J33">
            <v>66200</v>
          </cell>
          <cell r="K33">
            <v>27200</v>
          </cell>
          <cell r="L33">
            <v>26000</v>
          </cell>
          <cell r="M33">
            <v>13000</v>
          </cell>
        </row>
        <row r="34">
          <cell r="B34" t="str">
            <v>E08000002</v>
          </cell>
          <cell r="C34">
            <v>59100</v>
          </cell>
          <cell r="D34">
            <v>32700</v>
          </cell>
          <cell r="E34">
            <v>16700</v>
          </cell>
          <cell r="F34">
            <v>9700</v>
          </cell>
        </row>
        <row r="34">
          <cell r="I34" t="str">
            <v>E08000002</v>
          </cell>
          <cell r="J34">
            <v>43400</v>
          </cell>
          <cell r="K34">
            <v>20800</v>
          </cell>
          <cell r="L34">
            <v>16100</v>
          </cell>
          <cell r="M34">
            <v>6400</v>
          </cell>
        </row>
        <row r="35">
          <cell r="B35" t="str">
            <v>E08000003</v>
          </cell>
          <cell r="C35">
            <v>185900</v>
          </cell>
          <cell r="D35">
            <v>89500</v>
          </cell>
          <cell r="E35">
            <v>51500</v>
          </cell>
          <cell r="F35">
            <v>45000</v>
          </cell>
        </row>
        <row r="35">
          <cell r="I35" t="str">
            <v>E08000003</v>
          </cell>
          <cell r="J35">
            <v>122200</v>
          </cell>
          <cell r="K35">
            <v>45700</v>
          </cell>
          <cell r="L35">
            <v>50500</v>
          </cell>
          <cell r="M35">
            <v>26000</v>
          </cell>
        </row>
        <row r="36">
          <cell r="B36" t="str">
            <v>E08000004</v>
          </cell>
          <cell r="C36">
            <v>69300</v>
          </cell>
          <cell r="D36">
            <v>31600</v>
          </cell>
          <cell r="E36">
            <v>22500</v>
          </cell>
          <cell r="F36">
            <v>15300</v>
          </cell>
        </row>
        <row r="36">
          <cell r="I36" t="str">
            <v>E08000004</v>
          </cell>
          <cell r="J36">
            <v>56400</v>
          </cell>
          <cell r="K36">
            <v>19200</v>
          </cell>
          <cell r="L36">
            <v>27900</v>
          </cell>
          <cell r="M36">
            <v>9300</v>
          </cell>
        </row>
        <row r="37">
          <cell r="B37" t="str">
            <v>E08000005</v>
          </cell>
          <cell r="C37">
            <v>64600</v>
          </cell>
          <cell r="D37">
            <v>29600</v>
          </cell>
          <cell r="E37">
            <v>20800</v>
          </cell>
          <cell r="F37">
            <v>14200</v>
          </cell>
        </row>
        <row r="37">
          <cell r="I37" t="str">
            <v>E08000005</v>
          </cell>
          <cell r="J37">
            <v>51900</v>
          </cell>
          <cell r="K37">
            <v>18300</v>
          </cell>
          <cell r="L37">
            <v>23200</v>
          </cell>
          <cell r="M37">
            <v>10400</v>
          </cell>
        </row>
        <row r="38">
          <cell r="B38" t="str">
            <v>E08000006</v>
          </cell>
          <cell r="C38">
            <v>82200</v>
          </cell>
          <cell r="D38">
            <v>45900</v>
          </cell>
          <cell r="E38">
            <v>19400</v>
          </cell>
          <cell r="F38">
            <v>16800</v>
          </cell>
        </row>
        <row r="38">
          <cell r="I38" t="str">
            <v>E08000006</v>
          </cell>
          <cell r="J38">
            <v>56200</v>
          </cell>
          <cell r="K38">
            <v>27200</v>
          </cell>
          <cell r="L38">
            <v>17600</v>
          </cell>
          <cell r="M38">
            <v>11400</v>
          </cell>
        </row>
        <row r="39">
          <cell r="B39" t="str">
            <v>E08000007</v>
          </cell>
          <cell r="C39">
            <v>88100</v>
          </cell>
          <cell r="D39">
            <v>51800</v>
          </cell>
          <cell r="E39">
            <v>23600</v>
          </cell>
          <cell r="F39">
            <v>12600</v>
          </cell>
        </row>
        <row r="39">
          <cell r="I39" t="str">
            <v>E08000007</v>
          </cell>
          <cell r="J39">
            <v>60800</v>
          </cell>
          <cell r="K39">
            <v>35000</v>
          </cell>
          <cell r="L39">
            <v>20200</v>
          </cell>
          <cell r="M39">
            <v>5600</v>
          </cell>
        </row>
        <row r="40">
          <cell r="B40" t="str">
            <v>E08000008</v>
          </cell>
          <cell r="C40">
            <v>73100</v>
          </cell>
          <cell r="D40">
            <v>38000</v>
          </cell>
          <cell r="E40">
            <v>19900</v>
          </cell>
          <cell r="F40">
            <v>15200</v>
          </cell>
        </row>
        <row r="40">
          <cell r="I40" t="str">
            <v>E08000008</v>
          </cell>
          <cell r="J40">
            <v>51300</v>
          </cell>
          <cell r="K40">
            <v>22600</v>
          </cell>
          <cell r="L40">
            <v>19900</v>
          </cell>
          <cell r="M40">
            <v>8800</v>
          </cell>
        </row>
        <row r="41">
          <cell r="B41" t="str">
            <v>E08000009</v>
          </cell>
          <cell r="C41">
            <v>72700</v>
          </cell>
          <cell r="D41">
            <v>42700</v>
          </cell>
          <cell r="E41">
            <v>19700</v>
          </cell>
          <cell r="F41">
            <v>10300</v>
          </cell>
        </row>
        <row r="41">
          <cell r="I41" t="str">
            <v>E08000009</v>
          </cell>
          <cell r="J41">
            <v>51900</v>
          </cell>
          <cell r="K41">
            <v>28000</v>
          </cell>
          <cell r="L41">
            <v>18000</v>
          </cell>
          <cell r="M41">
            <v>5900</v>
          </cell>
        </row>
        <row r="42">
          <cell r="B42" t="str">
            <v>E08000010</v>
          </cell>
          <cell r="C42">
            <v>104600</v>
          </cell>
          <cell r="D42">
            <v>60900</v>
          </cell>
          <cell r="E42">
            <v>24400</v>
          </cell>
          <cell r="F42">
            <v>19300</v>
          </cell>
        </row>
        <row r="42">
          <cell r="I42" t="str">
            <v>E08000010</v>
          </cell>
          <cell r="J42">
            <v>66600</v>
          </cell>
          <cell r="K42">
            <v>38200</v>
          </cell>
          <cell r="L42">
            <v>17700</v>
          </cell>
          <cell r="M42">
            <v>10600</v>
          </cell>
        </row>
        <row r="43">
          <cell r="B43" t="str">
            <v>E07000117</v>
          </cell>
          <cell r="C43">
            <v>28600</v>
          </cell>
          <cell r="D43">
            <v>14300</v>
          </cell>
          <cell r="E43">
            <v>6600</v>
          </cell>
          <cell r="F43">
            <v>7700</v>
          </cell>
        </row>
        <row r="43">
          <cell r="I43" t="str">
            <v>E07000117</v>
          </cell>
          <cell r="J43">
            <v>17000</v>
          </cell>
          <cell r="K43">
            <v>6000</v>
          </cell>
          <cell r="L43">
            <v>7100</v>
          </cell>
          <cell r="M43">
            <v>3900</v>
          </cell>
        </row>
        <row r="44">
          <cell r="B44" t="str">
            <v>E07000118</v>
          </cell>
          <cell r="C44">
            <v>40700</v>
          </cell>
          <cell r="D44">
            <v>23900</v>
          </cell>
          <cell r="E44">
            <v>11300</v>
          </cell>
          <cell r="F44">
            <v>5500</v>
          </cell>
        </row>
        <row r="44">
          <cell r="I44" t="str">
            <v>E07000118</v>
          </cell>
          <cell r="J44">
            <v>19300</v>
          </cell>
          <cell r="K44">
            <v>12100</v>
          </cell>
          <cell r="L44">
            <v>5900</v>
          </cell>
          <cell r="M44">
            <v>1300</v>
          </cell>
        </row>
        <row r="45">
          <cell r="B45" t="str">
            <v>E07000119</v>
          </cell>
          <cell r="C45">
            <v>19500</v>
          </cell>
          <cell r="D45">
            <v>12100</v>
          </cell>
          <cell r="E45">
            <v>5200</v>
          </cell>
          <cell r="F45">
            <v>2200</v>
          </cell>
        </row>
        <row r="45">
          <cell r="I45" t="str">
            <v>E07000119</v>
          </cell>
          <cell r="J45">
            <v>20500</v>
          </cell>
          <cell r="K45">
            <v>11200</v>
          </cell>
          <cell r="L45">
            <v>8100</v>
          </cell>
          <cell r="M45">
            <v>1300</v>
          </cell>
        </row>
        <row r="46">
          <cell r="B46" t="str">
            <v>E07000120</v>
          </cell>
          <cell r="C46">
            <v>23800</v>
          </cell>
          <cell r="D46">
            <v>10900</v>
          </cell>
          <cell r="E46">
            <v>8300</v>
          </cell>
          <cell r="F46">
            <v>4600</v>
          </cell>
        </row>
        <row r="46">
          <cell r="I46" t="str">
            <v>E07000120</v>
          </cell>
          <cell r="J46">
            <v>16100</v>
          </cell>
          <cell r="K46">
            <v>7500</v>
          </cell>
          <cell r="L46">
            <v>6700</v>
          </cell>
          <cell r="M46">
            <v>1900</v>
          </cell>
        </row>
        <row r="47">
          <cell r="B47" t="str">
            <v>E07000121</v>
          </cell>
          <cell r="C47">
            <v>46500</v>
          </cell>
          <cell r="D47">
            <v>23700</v>
          </cell>
          <cell r="E47">
            <v>14600</v>
          </cell>
          <cell r="F47">
            <v>8200</v>
          </cell>
        </row>
        <row r="47">
          <cell r="I47" t="str">
            <v>E07000121</v>
          </cell>
          <cell r="J47">
            <v>25000</v>
          </cell>
          <cell r="K47">
            <v>11800</v>
          </cell>
          <cell r="L47">
            <v>8200</v>
          </cell>
          <cell r="M47">
            <v>5000</v>
          </cell>
        </row>
        <row r="48">
          <cell r="B48" t="str">
            <v>E07000122</v>
          </cell>
          <cell r="C48">
            <v>27200</v>
          </cell>
          <cell r="D48">
            <v>11300</v>
          </cell>
          <cell r="E48">
            <v>8700</v>
          </cell>
          <cell r="F48">
            <v>7200</v>
          </cell>
        </row>
        <row r="48">
          <cell r="I48" t="str">
            <v>E07000122</v>
          </cell>
          <cell r="J48">
            <v>19800</v>
          </cell>
          <cell r="K48">
            <v>5000</v>
          </cell>
          <cell r="L48">
            <v>11700</v>
          </cell>
          <cell r="M48">
            <v>3200</v>
          </cell>
        </row>
        <row r="49">
          <cell r="B49" t="str">
            <v>E07000123</v>
          </cell>
          <cell r="C49">
            <v>46300</v>
          </cell>
          <cell r="D49">
            <v>21000</v>
          </cell>
          <cell r="E49">
            <v>14300</v>
          </cell>
          <cell r="F49">
            <v>11000</v>
          </cell>
        </row>
        <row r="49">
          <cell r="I49" t="str">
            <v>E07000123</v>
          </cell>
          <cell r="J49">
            <v>34800</v>
          </cell>
          <cell r="K49">
            <v>10700</v>
          </cell>
          <cell r="L49">
            <v>17300</v>
          </cell>
          <cell r="M49">
            <v>6700</v>
          </cell>
        </row>
        <row r="50">
          <cell r="B50" t="str">
            <v>E07000124</v>
          </cell>
          <cell r="C50">
            <v>17200</v>
          </cell>
          <cell r="D50">
            <v>10100</v>
          </cell>
          <cell r="E50">
            <v>5500</v>
          </cell>
          <cell r="F50">
            <v>1600</v>
          </cell>
        </row>
        <row r="50">
          <cell r="I50" t="str">
            <v>E07000124</v>
          </cell>
          <cell r="J50">
            <v>11100</v>
          </cell>
          <cell r="K50">
            <v>7600</v>
          </cell>
          <cell r="L50">
            <v>3500</v>
          </cell>
          <cell r="M50" t="str">
            <v>!</v>
          </cell>
        </row>
        <row r="51">
          <cell r="B51" t="str">
            <v>E07000125</v>
          </cell>
          <cell r="C51">
            <v>23700</v>
          </cell>
          <cell r="D51">
            <v>13500</v>
          </cell>
          <cell r="E51">
            <v>4400</v>
          </cell>
          <cell r="F51">
            <v>5800</v>
          </cell>
        </row>
        <row r="51">
          <cell r="I51" t="str">
            <v>E07000125</v>
          </cell>
          <cell r="J51">
            <v>15100</v>
          </cell>
          <cell r="K51">
            <v>9000</v>
          </cell>
          <cell r="L51">
            <v>2600</v>
          </cell>
          <cell r="M51">
            <v>3400</v>
          </cell>
        </row>
        <row r="52">
          <cell r="B52" t="str">
            <v>E07000126</v>
          </cell>
          <cell r="C52">
            <v>32600</v>
          </cell>
          <cell r="D52">
            <v>18200</v>
          </cell>
          <cell r="E52">
            <v>10600</v>
          </cell>
          <cell r="F52">
            <v>3900</v>
          </cell>
        </row>
        <row r="52">
          <cell r="I52" t="str">
            <v>E07000126</v>
          </cell>
          <cell r="J52">
            <v>19600</v>
          </cell>
          <cell r="K52">
            <v>10100</v>
          </cell>
          <cell r="L52">
            <v>7700</v>
          </cell>
          <cell r="M52">
            <v>1800</v>
          </cell>
        </row>
        <row r="53">
          <cell r="B53" t="str">
            <v>E07000127</v>
          </cell>
          <cell r="C53">
            <v>34800</v>
          </cell>
          <cell r="D53">
            <v>17400</v>
          </cell>
          <cell r="E53">
            <v>10500</v>
          </cell>
          <cell r="F53">
            <v>7000</v>
          </cell>
        </row>
        <row r="53">
          <cell r="I53" t="str">
            <v>E07000127</v>
          </cell>
          <cell r="J53">
            <v>25600</v>
          </cell>
          <cell r="K53">
            <v>12400</v>
          </cell>
          <cell r="L53">
            <v>9500</v>
          </cell>
          <cell r="M53">
            <v>3700</v>
          </cell>
        </row>
        <row r="54">
          <cell r="B54" t="str">
            <v>E07000128</v>
          </cell>
          <cell r="C54">
            <v>35500</v>
          </cell>
          <cell r="D54">
            <v>21000</v>
          </cell>
          <cell r="E54">
            <v>8700</v>
          </cell>
          <cell r="F54">
            <v>5800</v>
          </cell>
        </row>
        <row r="54">
          <cell r="I54" t="str">
            <v>E07000128</v>
          </cell>
          <cell r="J54">
            <v>18500</v>
          </cell>
          <cell r="K54">
            <v>11600</v>
          </cell>
          <cell r="L54">
            <v>6200</v>
          </cell>
          <cell r="M54" t="str">
            <v>!</v>
          </cell>
        </row>
        <row r="55">
          <cell r="B55" t="str">
            <v>E08000011</v>
          </cell>
          <cell r="C55">
            <v>46300</v>
          </cell>
          <cell r="D55">
            <v>20900</v>
          </cell>
          <cell r="E55">
            <v>14900</v>
          </cell>
          <cell r="F55">
            <v>10500</v>
          </cell>
        </row>
        <row r="55">
          <cell r="I55" t="str">
            <v>E08000011</v>
          </cell>
          <cell r="J55">
            <v>28800</v>
          </cell>
          <cell r="K55">
            <v>15200</v>
          </cell>
          <cell r="L55">
            <v>9400</v>
          </cell>
          <cell r="M55">
            <v>4300</v>
          </cell>
        </row>
        <row r="56">
          <cell r="B56" t="str">
            <v>E08000012</v>
          </cell>
          <cell r="C56">
            <v>162400</v>
          </cell>
          <cell r="D56">
            <v>67000</v>
          </cell>
          <cell r="E56">
            <v>46200</v>
          </cell>
          <cell r="F56">
            <v>49200</v>
          </cell>
        </row>
        <row r="56">
          <cell r="I56" t="str">
            <v>E08000012</v>
          </cell>
          <cell r="J56">
            <v>95500</v>
          </cell>
          <cell r="K56">
            <v>37500</v>
          </cell>
          <cell r="L56">
            <v>29800</v>
          </cell>
          <cell r="M56">
            <v>28200</v>
          </cell>
        </row>
        <row r="57">
          <cell r="B57" t="str">
            <v>E08000014</v>
          </cell>
          <cell r="C57">
            <v>82300</v>
          </cell>
          <cell r="D57">
            <v>40100</v>
          </cell>
          <cell r="E57">
            <v>26300</v>
          </cell>
          <cell r="F57">
            <v>15900</v>
          </cell>
        </row>
        <row r="57">
          <cell r="I57" t="str">
            <v>E08000014</v>
          </cell>
          <cell r="J57">
            <v>51900</v>
          </cell>
          <cell r="K57">
            <v>23000</v>
          </cell>
          <cell r="L57">
            <v>18900</v>
          </cell>
          <cell r="M57">
            <v>10000</v>
          </cell>
        </row>
        <row r="58">
          <cell r="B58" t="str">
            <v>E08000013</v>
          </cell>
          <cell r="C58">
            <v>57400</v>
          </cell>
          <cell r="D58">
            <v>26800</v>
          </cell>
          <cell r="E58">
            <v>17400</v>
          </cell>
          <cell r="F58">
            <v>13200</v>
          </cell>
        </row>
        <row r="58">
          <cell r="I58" t="str">
            <v>E08000013</v>
          </cell>
          <cell r="J58">
            <v>34400</v>
          </cell>
          <cell r="K58">
            <v>16500</v>
          </cell>
          <cell r="L58">
            <v>11300</v>
          </cell>
          <cell r="M58">
            <v>6600</v>
          </cell>
        </row>
        <row r="59">
          <cell r="B59" t="str">
            <v>E08000015</v>
          </cell>
          <cell r="C59">
            <v>102900</v>
          </cell>
          <cell r="D59">
            <v>50800</v>
          </cell>
          <cell r="E59">
            <v>27800</v>
          </cell>
          <cell r="F59">
            <v>24400</v>
          </cell>
        </row>
        <row r="59">
          <cell r="I59" t="str">
            <v>E08000015</v>
          </cell>
          <cell r="J59">
            <v>70500</v>
          </cell>
          <cell r="K59">
            <v>36500</v>
          </cell>
          <cell r="L59">
            <v>20900</v>
          </cell>
          <cell r="M59">
            <v>13100</v>
          </cell>
        </row>
        <row r="60">
          <cell r="B60" t="str">
            <v>E06000011</v>
          </cell>
          <cell r="C60">
            <v>100600</v>
          </cell>
          <cell r="D60">
            <v>61500</v>
          </cell>
          <cell r="E60">
            <v>24900</v>
          </cell>
          <cell r="F60">
            <v>14200</v>
          </cell>
        </row>
        <row r="60">
          <cell r="I60" t="str">
            <v>E06000011</v>
          </cell>
          <cell r="J60">
            <v>71100</v>
          </cell>
          <cell r="K60">
            <v>42400</v>
          </cell>
          <cell r="L60">
            <v>23900</v>
          </cell>
          <cell r="M60">
            <v>4800</v>
          </cell>
        </row>
        <row r="61">
          <cell r="B61" t="str">
            <v>E06000010</v>
          </cell>
          <cell r="C61">
            <v>87500</v>
          </cell>
          <cell r="D61">
            <v>43500</v>
          </cell>
          <cell r="E61">
            <v>22900</v>
          </cell>
          <cell r="F61">
            <v>21100</v>
          </cell>
        </row>
        <row r="61">
          <cell r="I61" t="str">
            <v>E06000010</v>
          </cell>
          <cell r="J61">
            <v>58200</v>
          </cell>
          <cell r="K61">
            <v>21600</v>
          </cell>
          <cell r="L61">
            <v>21000</v>
          </cell>
          <cell r="M61">
            <v>15700</v>
          </cell>
        </row>
        <row r="62">
          <cell r="B62" t="str">
            <v>E06000012</v>
          </cell>
          <cell r="C62">
            <v>49700</v>
          </cell>
          <cell r="D62">
            <v>27700</v>
          </cell>
          <cell r="E62">
            <v>12600</v>
          </cell>
          <cell r="F62">
            <v>9500</v>
          </cell>
        </row>
        <row r="62">
          <cell r="I62" t="str">
            <v>E06000012</v>
          </cell>
          <cell r="J62">
            <v>35900</v>
          </cell>
          <cell r="K62">
            <v>15600</v>
          </cell>
          <cell r="L62">
            <v>12200</v>
          </cell>
          <cell r="M62">
            <v>8100</v>
          </cell>
        </row>
        <row r="63">
          <cell r="B63" t="str">
            <v>E06000013</v>
          </cell>
          <cell r="C63">
            <v>50800</v>
          </cell>
          <cell r="D63">
            <v>29200</v>
          </cell>
          <cell r="E63">
            <v>13100</v>
          </cell>
          <cell r="F63">
            <v>8600</v>
          </cell>
        </row>
        <row r="63">
          <cell r="I63" t="str">
            <v>E06000013</v>
          </cell>
          <cell r="J63">
            <v>35200</v>
          </cell>
          <cell r="K63">
            <v>18600</v>
          </cell>
          <cell r="L63">
            <v>11300</v>
          </cell>
          <cell r="M63">
            <v>5300</v>
          </cell>
        </row>
        <row r="64">
          <cell r="B64" t="str">
            <v>E06000014</v>
          </cell>
          <cell r="C64">
            <v>65600</v>
          </cell>
          <cell r="D64">
            <v>39100</v>
          </cell>
          <cell r="E64">
            <v>18600</v>
          </cell>
          <cell r="F64">
            <v>7800</v>
          </cell>
        </row>
        <row r="64">
          <cell r="I64" t="str">
            <v>E06000014</v>
          </cell>
          <cell r="J64">
            <v>35900</v>
          </cell>
          <cell r="K64">
            <v>21500</v>
          </cell>
          <cell r="L64">
            <v>11900</v>
          </cell>
          <cell r="M64">
            <v>2500</v>
          </cell>
        </row>
        <row r="65">
          <cell r="B65" t="str">
            <v>E07000163</v>
          </cell>
          <cell r="C65">
            <v>17900</v>
          </cell>
          <cell r="D65">
            <v>11800</v>
          </cell>
          <cell r="E65">
            <v>5000</v>
          </cell>
          <cell r="F65">
            <v>1200</v>
          </cell>
        </row>
        <row r="65">
          <cell r="I65" t="str">
            <v>E07000163</v>
          </cell>
          <cell r="J65">
            <v>10100</v>
          </cell>
          <cell r="K65">
            <v>6900</v>
          </cell>
          <cell r="L65">
            <v>2600</v>
          </cell>
          <cell r="M65" t="str">
            <v>!</v>
          </cell>
        </row>
        <row r="66">
          <cell r="B66" t="str">
            <v>E07000164</v>
          </cell>
          <cell r="C66">
            <v>24300</v>
          </cell>
          <cell r="D66">
            <v>13800</v>
          </cell>
          <cell r="E66">
            <v>9300</v>
          </cell>
          <cell r="F66">
            <v>1200</v>
          </cell>
        </row>
        <row r="66">
          <cell r="I66" t="str">
            <v>E07000164</v>
          </cell>
          <cell r="J66">
            <v>20500</v>
          </cell>
          <cell r="K66">
            <v>8100</v>
          </cell>
          <cell r="L66">
            <v>10800</v>
          </cell>
          <cell r="M66">
            <v>1600</v>
          </cell>
        </row>
        <row r="67">
          <cell r="B67" t="str">
            <v>E07000165</v>
          </cell>
          <cell r="C67">
            <v>49900</v>
          </cell>
          <cell r="D67">
            <v>33400</v>
          </cell>
          <cell r="E67">
            <v>11400</v>
          </cell>
          <cell r="F67">
            <v>5100</v>
          </cell>
        </row>
        <row r="67">
          <cell r="I67" t="str">
            <v>E07000165</v>
          </cell>
          <cell r="J67">
            <v>34100</v>
          </cell>
          <cell r="K67">
            <v>23300</v>
          </cell>
          <cell r="L67">
            <v>8900</v>
          </cell>
          <cell r="M67">
            <v>2000</v>
          </cell>
        </row>
        <row r="68">
          <cell r="B68" t="str">
            <v>E07000166</v>
          </cell>
          <cell r="C68">
            <v>15600</v>
          </cell>
          <cell r="D68">
            <v>8900</v>
          </cell>
          <cell r="E68">
            <v>3900</v>
          </cell>
          <cell r="F68">
            <v>2800</v>
          </cell>
        </row>
        <row r="68">
          <cell r="I68" t="str">
            <v>E07000166</v>
          </cell>
          <cell r="J68">
            <v>13400</v>
          </cell>
          <cell r="K68">
            <v>5200</v>
          </cell>
          <cell r="L68">
            <v>4300</v>
          </cell>
          <cell r="M68">
            <v>3900</v>
          </cell>
        </row>
        <row r="69">
          <cell r="B69" t="str">
            <v>E07000167</v>
          </cell>
          <cell r="C69">
            <v>15200</v>
          </cell>
          <cell r="D69">
            <v>10300</v>
          </cell>
          <cell r="E69">
            <v>3400</v>
          </cell>
          <cell r="F69">
            <v>1500</v>
          </cell>
        </row>
        <row r="69">
          <cell r="I69" t="str">
            <v>E07000167</v>
          </cell>
          <cell r="J69">
            <v>12300</v>
          </cell>
          <cell r="K69">
            <v>8300</v>
          </cell>
          <cell r="L69">
            <v>2800</v>
          </cell>
          <cell r="M69">
            <v>1200</v>
          </cell>
        </row>
        <row r="70">
          <cell r="B70" t="str">
            <v>E07000168</v>
          </cell>
          <cell r="C70">
            <v>29900</v>
          </cell>
          <cell r="D70">
            <v>14300</v>
          </cell>
          <cell r="E70">
            <v>8600</v>
          </cell>
          <cell r="F70">
            <v>6900</v>
          </cell>
        </row>
        <row r="70">
          <cell r="I70" t="str">
            <v>E07000168</v>
          </cell>
          <cell r="J70">
            <v>23100</v>
          </cell>
          <cell r="K70">
            <v>11000</v>
          </cell>
          <cell r="L70">
            <v>7700</v>
          </cell>
          <cell r="M70">
            <v>4300</v>
          </cell>
        </row>
        <row r="71">
          <cell r="B71" t="str">
            <v>E07000169</v>
          </cell>
          <cell r="C71">
            <v>27300</v>
          </cell>
          <cell r="D71">
            <v>14800</v>
          </cell>
          <cell r="E71">
            <v>7900</v>
          </cell>
          <cell r="F71">
            <v>4600</v>
          </cell>
        </row>
        <row r="71">
          <cell r="I71" t="str">
            <v>E07000169</v>
          </cell>
          <cell r="J71">
            <v>23300</v>
          </cell>
          <cell r="K71">
            <v>14000</v>
          </cell>
          <cell r="L71">
            <v>5100</v>
          </cell>
          <cell r="M71">
            <v>4100</v>
          </cell>
        </row>
        <row r="72">
          <cell r="B72" t="str">
            <v>E08000016</v>
          </cell>
          <cell r="C72">
            <v>78600</v>
          </cell>
          <cell r="D72">
            <v>42600</v>
          </cell>
          <cell r="E72">
            <v>19400</v>
          </cell>
          <cell r="F72">
            <v>16600</v>
          </cell>
        </row>
        <row r="72">
          <cell r="I72" t="str">
            <v>E08000016</v>
          </cell>
          <cell r="J72">
            <v>45400</v>
          </cell>
          <cell r="K72">
            <v>24000</v>
          </cell>
          <cell r="L72">
            <v>14200</v>
          </cell>
          <cell r="M72">
            <v>7300</v>
          </cell>
        </row>
        <row r="73">
          <cell r="B73" t="str">
            <v>E08000017</v>
          </cell>
          <cell r="C73">
            <v>98100</v>
          </cell>
          <cell r="D73">
            <v>52200</v>
          </cell>
          <cell r="E73">
            <v>29400</v>
          </cell>
          <cell r="F73">
            <v>16400</v>
          </cell>
        </row>
        <row r="73">
          <cell r="I73" t="str">
            <v>E08000017</v>
          </cell>
          <cell r="J73">
            <v>60800</v>
          </cell>
          <cell r="K73">
            <v>23400</v>
          </cell>
          <cell r="L73">
            <v>24400</v>
          </cell>
          <cell r="M73">
            <v>13000</v>
          </cell>
        </row>
        <row r="74">
          <cell r="B74" t="str">
            <v>E08000018</v>
          </cell>
          <cell r="C74">
            <v>84000</v>
          </cell>
          <cell r="D74">
            <v>41200</v>
          </cell>
          <cell r="E74">
            <v>24400</v>
          </cell>
          <cell r="F74">
            <v>18300</v>
          </cell>
        </row>
        <row r="74">
          <cell r="I74" t="str">
            <v>E08000018</v>
          </cell>
          <cell r="J74">
            <v>53000</v>
          </cell>
          <cell r="K74">
            <v>23700</v>
          </cell>
          <cell r="L74">
            <v>18800</v>
          </cell>
          <cell r="M74">
            <v>10600</v>
          </cell>
        </row>
        <row r="75">
          <cell r="B75" t="str">
            <v>E08000019</v>
          </cell>
          <cell r="C75">
            <v>204600</v>
          </cell>
          <cell r="D75">
            <v>112800</v>
          </cell>
          <cell r="E75">
            <v>54700</v>
          </cell>
          <cell r="F75">
            <v>37000</v>
          </cell>
        </row>
        <row r="75">
          <cell r="I75" t="str">
            <v>E08000019</v>
          </cell>
          <cell r="J75">
            <v>117500</v>
          </cell>
          <cell r="K75">
            <v>58200</v>
          </cell>
          <cell r="L75">
            <v>38000</v>
          </cell>
          <cell r="M75">
            <v>21300</v>
          </cell>
        </row>
        <row r="76">
          <cell r="B76" t="str">
            <v>E08000032</v>
          </cell>
          <cell r="C76">
            <v>163100</v>
          </cell>
          <cell r="D76">
            <v>81800</v>
          </cell>
          <cell r="E76">
            <v>52400</v>
          </cell>
          <cell r="F76">
            <v>28900</v>
          </cell>
        </row>
        <row r="76">
          <cell r="I76" t="str">
            <v>E08000032</v>
          </cell>
          <cell r="J76">
            <v>142400</v>
          </cell>
          <cell r="K76">
            <v>48100</v>
          </cell>
          <cell r="L76">
            <v>69500</v>
          </cell>
          <cell r="M76">
            <v>24900</v>
          </cell>
        </row>
        <row r="77">
          <cell r="B77" t="str">
            <v>E08000033</v>
          </cell>
          <cell r="C77">
            <v>66000</v>
          </cell>
          <cell r="D77">
            <v>40400</v>
          </cell>
          <cell r="E77">
            <v>16000</v>
          </cell>
          <cell r="F77">
            <v>9600</v>
          </cell>
        </row>
        <row r="77">
          <cell r="I77" t="str">
            <v>E08000033</v>
          </cell>
          <cell r="J77">
            <v>47700</v>
          </cell>
          <cell r="K77">
            <v>24200</v>
          </cell>
          <cell r="L77">
            <v>18000</v>
          </cell>
          <cell r="M77">
            <v>5600</v>
          </cell>
        </row>
        <row r="78">
          <cell r="B78" t="str">
            <v>E08000034</v>
          </cell>
          <cell r="C78">
            <v>131900</v>
          </cell>
          <cell r="D78">
            <v>71600</v>
          </cell>
          <cell r="E78">
            <v>37700</v>
          </cell>
          <cell r="F78">
            <v>22500</v>
          </cell>
        </row>
        <row r="78">
          <cell r="I78" t="str">
            <v>E08000034</v>
          </cell>
          <cell r="J78">
            <v>111000</v>
          </cell>
          <cell r="K78">
            <v>49100</v>
          </cell>
          <cell r="L78">
            <v>51600</v>
          </cell>
          <cell r="M78">
            <v>10300</v>
          </cell>
        </row>
        <row r="79">
          <cell r="B79" t="str">
            <v>E08000035</v>
          </cell>
          <cell r="C79">
            <v>275600</v>
          </cell>
          <cell r="D79">
            <v>154000</v>
          </cell>
          <cell r="E79">
            <v>67100</v>
          </cell>
          <cell r="F79">
            <v>54500</v>
          </cell>
        </row>
        <row r="79">
          <cell r="I79" t="str">
            <v>E08000035</v>
          </cell>
          <cell r="J79">
            <v>164300</v>
          </cell>
          <cell r="K79">
            <v>78400</v>
          </cell>
          <cell r="L79">
            <v>55100</v>
          </cell>
          <cell r="M79">
            <v>30700</v>
          </cell>
        </row>
        <row r="80">
          <cell r="B80" t="str">
            <v>E08000036</v>
          </cell>
          <cell r="C80">
            <v>109800</v>
          </cell>
          <cell r="D80">
            <v>61600</v>
          </cell>
          <cell r="E80">
            <v>28100</v>
          </cell>
          <cell r="F80">
            <v>20200</v>
          </cell>
        </row>
        <row r="80">
          <cell r="I80" t="str">
            <v>E08000036</v>
          </cell>
          <cell r="J80">
            <v>71100</v>
          </cell>
          <cell r="K80">
            <v>38400</v>
          </cell>
          <cell r="L80">
            <v>23300</v>
          </cell>
          <cell r="M80">
            <v>9400</v>
          </cell>
        </row>
        <row r="81">
          <cell r="B81" t="str">
            <v>E06000015</v>
          </cell>
          <cell r="C81">
            <v>80400</v>
          </cell>
          <cell r="D81">
            <v>43900</v>
          </cell>
          <cell r="E81">
            <v>23300</v>
          </cell>
          <cell r="F81">
            <v>13300</v>
          </cell>
        </row>
        <row r="81">
          <cell r="I81" t="str">
            <v>E06000015</v>
          </cell>
          <cell r="J81">
            <v>57700</v>
          </cell>
          <cell r="K81">
            <v>27400</v>
          </cell>
          <cell r="L81">
            <v>22800</v>
          </cell>
          <cell r="M81">
            <v>7500</v>
          </cell>
        </row>
        <row r="82">
          <cell r="B82" t="str">
            <v>E06000016</v>
          </cell>
          <cell r="C82">
            <v>103400</v>
          </cell>
          <cell r="D82">
            <v>45100</v>
          </cell>
          <cell r="E82">
            <v>39100</v>
          </cell>
          <cell r="F82">
            <v>19200</v>
          </cell>
        </row>
        <row r="82">
          <cell r="I82" t="str">
            <v>E06000016</v>
          </cell>
          <cell r="J82">
            <v>80900</v>
          </cell>
          <cell r="K82">
            <v>26100</v>
          </cell>
          <cell r="L82">
            <v>42800</v>
          </cell>
          <cell r="M82">
            <v>12000</v>
          </cell>
        </row>
        <row r="83">
          <cell r="B83" t="str">
            <v>E06000018</v>
          </cell>
          <cell r="C83">
            <v>104000</v>
          </cell>
          <cell r="D83">
            <v>49900</v>
          </cell>
          <cell r="E83">
            <v>30000</v>
          </cell>
          <cell r="F83">
            <v>24000</v>
          </cell>
        </row>
        <row r="83">
          <cell r="I83" t="str">
            <v>E06000018</v>
          </cell>
          <cell r="J83">
            <v>70100</v>
          </cell>
          <cell r="K83">
            <v>27800</v>
          </cell>
          <cell r="L83">
            <v>25300</v>
          </cell>
          <cell r="M83">
            <v>17000</v>
          </cell>
        </row>
        <row r="84">
          <cell r="B84" t="str">
            <v>E06000017</v>
          </cell>
          <cell r="C84">
            <v>9000</v>
          </cell>
          <cell r="D84">
            <v>5300</v>
          </cell>
          <cell r="E84">
            <v>3100</v>
          </cell>
          <cell r="F84">
            <v>500</v>
          </cell>
        </row>
        <row r="84">
          <cell r="I84" t="str">
            <v>E06000017</v>
          </cell>
          <cell r="J84">
            <v>6400</v>
          </cell>
          <cell r="K84">
            <v>4600</v>
          </cell>
          <cell r="L84">
            <v>1800</v>
          </cell>
          <cell r="M84" t="str">
            <v>!</v>
          </cell>
        </row>
        <row r="85">
          <cell r="B85" t="str">
            <v>E07000032</v>
          </cell>
          <cell r="C85">
            <v>42500</v>
          </cell>
          <cell r="D85">
            <v>27400</v>
          </cell>
          <cell r="E85">
            <v>8200</v>
          </cell>
          <cell r="F85">
            <v>6900</v>
          </cell>
        </row>
        <row r="85">
          <cell r="I85" t="str">
            <v>E07000032</v>
          </cell>
          <cell r="J85">
            <v>24200</v>
          </cell>
          <cell r="K85">
            <v>14600</v>
          </cell>
          <cell r="L85">
            <v>5400</v>
          </cell>
          <cell r="M85">
            <v>4200</v>
          </cell>
        </row>
        <row r="86">
          <cell r="B86" t="str">
            <v>E07000033</v>
          </cell>
          <cell r="C86">
            <v>23800</v>
          </cell>
          <cell r="D86">
            <v>11300</v>
          </cell>
          <cell r="E86">
            <v>7000</v>
          </cell>
          <cell r="F86">
            <v>5500</v>
          </cell>
        </row>
        <row r="86">
          <cell r="I86" t="str">
            <v>E07000033</v>
          </cell>
          <cell r="J86">
            <v>17600</v>
          </cell>
          <cell r="K86">
            <v>5400</v>
          </cell>
          <cell r="L86">
            <v>10100</v>
          </cell>
          <cell r="M86">
            <v>2000</v>
          </cell>
        </row>
        <row r="87">
          <cell r="B87" t="str">
            <v>E07000034</v>
          </cell>
          <cell r="C87">
            <v>33800</v>
          </cell>
          <cell r="D87">
            <v>19200</v>
          </cell>
          <cell r="E87">
            <v>8200</v>
          </cell>
          <cell r="F87">
            <v>6500</v>
          </cell>
        </row>
        <row r="87">
          <cell r="I87" t="str">
            <v>E07000034</v>
          </cell>
          <cell r="J87">
            <v>19100</v>
          </cell>
          <cell r="K87">
            <v>10000</v>
          </cell>
          <cell r="L87">
            <v>6600</v>
          </cell>
          <cell r="M87">
            <v>2500</v>
          </cell>
        </row>
        <row r="88">
          <cell r="B88" t="str">
            <v>E07000035</v>
          </cell>
          <cell r="C88">
            <v>22200</v>
          </cell>
          <cell r="D88">
            <v>13200</v>
          </cell>
          <cell r="E88">
            <v>5900</v>
          </cell>
          <cell r="F88">
            <v>3000</v>
          </cell>
        </row>
        <row r="88">
          <cell r="I88" t="str">
            <v>E07000035</v>
          </cell>
          <cell r="J88">
            <v>14500</v>
          </cell>
          <cell r="K88">
            <v>10300</v>
          </cell>
          <cell r="L88">
            <v>3000</v>
          </cell>
          <cell r="M88">
            <v>1100</v>
          </cell>
        </row>
        <row r="89">
          <cell r="B89" t="str">
            <v>E07000036</v>
          </cell>
          <cell r="C89">
            <v>37600</v>
          </cell>
          <cell r="D89">
            <v>23500</v>
          </cell>
          <cell r="E89">
            <v>9100</v>
          </cell>
          <cell r="F89">
            <v>5000</v>
          </cell>
        </row>
        <row r="89">
          <cell r="I89" t="str">
            <v>E07000036</v>
          </cell>
          <cell r="J89">
            <v>26000</v>
          </cell>
          <cell r="K89">
            <v>14900</v>
          </cell>
          <cell r="L89">
            <v>6900</v>
          </cell>
          <cell r="M89">
            <v>4200</v>
          </cell>
        </row>
        <row r="90">
          <cell r="B90" t="str">
            <v>E07000037</v>
          </cell>
          <cell r="C90">
            <v>32300</v>
          </cell>
          <cell r="D90">
            <v>19600</v>
          </cell>
          <cell r="E90">
            <v>6000</v>
          </cell>
          <cell r="F90">
            <v>6600</v>
          </cell>
        </row>
        <row r="90">
          <cell r="I90" t="str">
            <v>E07000037</v>
          </cell>
          <cell r="J90">
            <v>15000</v>
          </cell>
          <cell r="K90">
            <v>10300</v>
          </cell>
          <cell r="L90">
            <v>2300</v>
          </cell>
          <cell r="M90">
            <v>2400</v>
          </cell>
        </row>
        <row r="91">
          <cell r="B91" t="str">
            <v>E07000038</v>
          </cell>
          <cell r="C91">
            <v>33800</v>
          </cell>
          <cell r="D91">
            <v>21400</v>
          </cell>
          <cell r="E91">
            <v>7600</v>
          </cell>
          <cell r="F91">
            <v>4800</v>
          </cell>
        </row>
        <row r="91">
          <cell r="I91" t="str">
            <v>E07000038</v>
          </cell>
          <cell r="J91">
            <v>15900</v>
          </cell>
          <cell r="K91">
            <v>12400</v>
          </cell>
          <cell r="L91">
            <v>2600</v>
          </cell>
          <cell r="M91" t="str">
            <v>!</v>
          </cell>
        </row>
        <row r="92">
          <cell r="B92" t="str">
            <v>E07000039</v>
          </cell>
          <cell r="C92">
            <v>30200</v>
          </cell>
          <cell r="D92">
            <v>19200</v>
          </cell>
          <cell r="E92">
            <v>8800</v>
          </cell>
          <cell r="F92">
            <v>2200</v>
          </cell>
        </row>
        <row r="92">
          <cell r="I92" t="str">
            <v>E07000039</v>
          </cell>
          <cell r="J92">
            <v>26800</v>
          </cell>
          <cell r="K92">
            <v>17700</v>
          </cell>
          <cell r="L92">
            <v>7700</v>
          </cell>
          <cell r="M92">
            <v>1500</v>
          </cell>
        </row>
        <row r="93">
          <cell r="B93" t="str">
            <v>E07000129</v>
          </cell>
          <cell r="C93">
            <v>30300</v>
          </cell>
          <cell r="D93">
            <v>19400</v>
          </cell>
          <cell r="E93">
            <v>8400</v>
          </cell>
          <cell r="F93">
            <v>2500</v>
          </cell>
        </row>
        <row r="93">
          <cell r="I93" t="str">
            <v>E07000129</v>
          </cell>
          <cell r="J93">
            <v>23000</v>
          </cell>
          <cell r="K93">
            <v>14400</v>
          </cell>
          <cell r="L93">
            <v>7500</v>
          </cell>
          <cell r="M93">
            <v>1200</v>
          </cell>
        </row>
        <row r="94">
          <cell r="B94" t="str">
            <v>E07000130</v>
          </cell>
          <cell r="C94">
            <v>56600</v>
          </cell>
          <cell r="D94">
            <v>32200</v>
          </cell>
          <cell r="E94">
            <v>15900</v>
          </cell>
          <cell r="F94">
            <v>8600</v>
          </cell>
        </row>
        <row r="94">
          <cell r="I94" t="str">
            <v>E07000130</v>
          </cell>
          <cell r="J94">
            <v>39400</v>
          </cell>
          <cell r="K94">
            <v>17300</v>
          </cell>
          <cell r="L94">
            <v>19700</v>
          </cell>
          <cell r="M94">
            <v>2400</v>
          </cell>
        </row>
        <row r="95">
          <cell r="B95" t="str">
            <v>E07000131</v>
          </cell>
          <cell r="C95">
            <v>27700</v>
          </cell>
          <cell r="D95">
            <v>17700</v>
          </cell>
          <cell r="E95">
            <v>7800</v>
          </cell>
          <cell r="F95">
            <v>2200</v>
          </cell>
        </row>
        <row r="95">
          <cell r="I95" t="str">
            <v>E07000131</v>
          </cell>
          <cell r="J95">
            <v>19000</v>
          </cell>
          <cell r="K95">
            <v>11300</v>
          </cell>
          <cell r="L95">
            <v>7500</v>
          </cell>
          <cell r="M95" t="str">
            <v>!</v>
          </cell>
        </row>
        <row r="96">
          <cell r="B96" t="str">
            <v>E07000132</v>
          </cell>
          <cell r="C96">
            <v>36700</v>
          </cell>
          <cell r="D96">
            <v>20600</v>
          </cell>
          <cell r="E96">
            <v>9500</v>
          </cell>
          <cell r="F96">
            <v>6600</v>
          </cell>
        </row>
        <row r="96">
          <cell r="I96" t="str">
            <v>E07000132</v>
          </cell>
          <cell r="J96">
            <v>22900</v>
          </cell>
          <cell r="K96">
            <v>9400</v>
          </cell>
          <cell r="L96">
            <v>12100</v>
          </cell>
          <cell r="M96">
            <v>1500</v>
          </cell>
        </row>
        <row r="97">
          <cell r="B97" t="str">
            <v>E07000133</v>
          </cell>
          <cell r="C97">
            <v>16600</v>
          </cell>
          <cell r="D97">
            <v>11900</v>
          </cell>
          <cell r="E97">
            <v>2200</v>
          </cell>
          <cell r="F97">
            <v>2500</v>
          </cell>
        </row>
        <row r="97">
          <cell r="I97" t="str">
            <v>E07000133</v>
          </cell>
          <cell r="J97">
            <v>9500</v>
          </cell>
          <cell r="K97">
            <v>6400</v>
          </cell>
          <cell r="L97">
            <v>1900</v>
          </cell>
          <cell r="M97">
            <v>1100</v>
          </cell>
        </row>
        <row r="98">
          <cell r="B98" t="str">
            <v>E07000134</v>
          </cell>
          <cell r="C98">
            <v>29100</v>
          </cell>
          <cell r="D98">
            <v>17200</v>
          </cell>
          <cell r="E98">
            <v>8600</v>
          </cell>
          <cell r="F98">
            <v>3300</v>
          </cell>
        </row>
        <row r="98">
          <cell r="I98" t="str">
            <v>E07000134</v>
          </cell>
          <cell r="J98">
            <v>20100</v>
          </cell>
          <cell r="K98">
            <v>12300</v>
          </cell>
          <cell r="L98">
            <v>7800</v>
          </cell>
          <cell r="M98" t="str">
            <v>!</v>
          </cell>
        </row>
        <row r="99">
          <cell r="B99" t="str">
            <v>E07000135</v>
          </cell>
          <cell r="C99">
            <v>16500</v>
          </cell>
          <cell r="D99">
            <v>10800</v>
          </cell>
          <cell r="E99">
            <v>4900</v>
          </cell>
          <cell r="F99">
            <v>800</v>
          </cell>
        </row>
        <row r="99">
          <cell r="I99" t="str">
            <v>E07000135</v>
          </cell>
          <cell r="J99">
            <v>8000</v>
          </cell>
          <cell r="K99">
            <v>3400</v>
          </cell>
          <cell r="L99">
            <v>3400</v>
          </cell>
          <cell r="M99">
            <v>1200</v>
          </cell>
        </row>
        <row r="100">
          <cell r="B100" t="str">
            <v>E07000136</v>
          </cell>
          <cell r="C100">
            <v>21000</v>
          </cell>
          <cell r="D100">
            <v>9600</v>
          </cell>
          <cell r="E100">
            <v>7500</v>
          </cell>
          <cell r="F100">
            <v>3900</v>
          </cell>
        </row>
        <row r="100">
          <cell r="I100" t="str">
            <v>E07000136</v>
          </cell>
          <cell r="J100">
            <v>13400</v>
          </cell>
          <cell r="K100">
            <v>5300</v>
          </cell>
          <cell r="L100">
            <v>7400</v>
          </cell>
          <cell r="M100" t="str">
            <v>!</v>
          </cell>
        </row>
        <row r="101">
          <cell r="B101" t="str">
            <v>E07000137</v>
          </cell>
          <cell r="C101">
            <v>45000</v>
          </cell>
          <cell r="D101">
            <v>22000</v>
          </cell>
          <cell r="E101">
            <v>15000</v>
          </cell>
          <cell r="F101">
            <v>8000</v>
          </cell>
        </row>
        <row r="101">
          <cell r="I101" t="str">
            <v>E07000137</v>
          </cell>
          <cell r="J101">
            <v>30200</v>
          </cell>
          <cell r="K101">
            <v>11700</v>
          </cell>
          <cell r="L101">
            <v>14700</v>
          </cell>
          <cell r="M101">
            <v>3800</v>
          </cell>
        </row>
        <row r="102">
          <cell r="B102" t="str">
            <v>E07000138</v>
          </cell>
          <cell r="C102">
            <v>33100</v>
          </cell>
          <cell r="D102">
            <v>20900</v>
          </cell>
          <cell r="E102">
            <v>7800</v>
          </cell>
          <cell r="F102">
            <v>4300</v>
          </cell>
        </row>
        <row r="102">
          <cell r="I102" t="str">
            <v>E07000138</v>
          </cell>
          <cell r="J102">
            <v>16300</v>
          </cell>
          <cell r="K102">
            <v>9000</v>
          </cell>
          <cell r="L102">
            <v>6100</v>
          </cell>
          <cell r="M102">
            <v>1200</v>
          </cell>
        </row>
        <row r="103">
          <cell r="B103" t="str">
            <v>E07000139</v>
          </cell>
          <cell r="C103">
            <v>37200</v>
          </cell>
          <cell r="D103">
            <v>21600</v>
          </cell>
          <cell r="E103">
            <v>11200</v>
          </cell>
          <cell r="F103">
            <v>4400</v>
          </cell>
        </row>
        <row r="103">
          <cell r="I103" t="str">
            <v>E07000139</v>
          </cell>
          <cell r="J103">
            <v>21400</v>
          </cell>
          <cell r="K103">
            <v>14100</v>
          </cell>
          <cell r="L103">
            <v>7000</v>
          </cell>
          <cell r="M103" t="str">
            <v>!</v>
          </cell>
        </row>
        <row r="104">
          <cell r="B104" t="str">
            <v>E07000140</v>
          </cell>
          <cell r="C104">
            <v>28800</v>
          </cell>
          <cell r="D104">
            <v>15800</v>
          </cell>
          <cell r="E104">
            <v>9500</v>
          </cell>
          <cell r="F104">
            <v>3500</v>
          </cell>
        </row>
        <row r="104">
          <cell r="I104" t="str">
            <v>E07000140</v>
          </cell>
          <cell r="J104">
            <v>18100</v>
          </cell>
          <cell r="K104">
            <v>9200</v>
          </cell>
          <cell r="L104">
            <v>8100</v>
          </cell>
          <cell r="M104" t="str">
            <v>!</v>
          </cell>
        </row>
        <row r="105">
          <cell r="B105" t="str">
            <v>E07000141</v>
          </cell>
          <cell r="C105">
            <v>47600</v>
          </cell>
          <cell r="D105">
            <v>31800</v>
          </cell>
          <cell r="E105">
            <v>9500</v>
          </cell>
          <cell r="F105">
            <v>6300</v>
          </cell>
        </row>
        <row r="105">
          <cell r="I105" t="str">
            <v>E07000141</v>
          </cell>
          <cell r="J105">
            <v>24200</v>
          </cell>
          <cell r="K105">
            <v>13700</v>
          </cell>
          <cell r="L105">
            <v>8900</v>
          </cell>
          <cell r="M105">
            <v>1600</v>
          </cell>
        </row>
        <row r="106">
          <cell r="B106" t="str">
            <v>E07000142</v>
          </cell>
          <cell r="C106">
            <v>31000</v>
          </cell>
          <cell r="D106">
            <v>17000</v>
          </cell>
          <cell r="E106">
            <v>7100</v>
          </cell>
          <cell r="F106">
            <v>6800</v>
          </cell>
        </row>
        <row r="106">
          <cell r="I106" t="str">
            <v>E07000142</v>
          </cell>
          <cell r="J106">
            <v>18300</v>
          </cell>
          <cell r="K106">
            <v>11600</v>
          </cell>
          <cell r="L106">
            <v>5100</v>
          </cell>
          <cell r="M106">
            <v>1600</v>
          </cell>
        </row>
        <row r="107">
          <cell r="B107" t="str">
            <v>E07000150</v>
          </cell>
          <cell r="C107">
            <v>20700</v>
          </cell>
          <cell r="D107">
            <v>11500</v>
          </cell>
          <cell r="E107">
            <v>6900</v>
          </cell>
          <cell r="F107">
            <v>2400</v>
          </cell>
        </row>
        <row r="107">
          <cell r="I107" t="str">
            <v>E07000150</v>
          </cell>
          <cell r="J107">
            <v>20800</v>
          </cell>
          <cell r="K107">
            <v>10500</v>
          </cell>
          <cell r="L107">
            <v>7800</v>
          </cell>
          <cell r="M107">
            <v>2500</v>
          </cell>
        </row>
        <row r="108">
          <cell r="B108" t="str">
            <v>E07000151</v>
          </cell>
          <cell r="C108">
            <v>26100</v>
          </cell>
          <cell r="D108">
            <v>15500</v>
          </cell>
          <cell r="E108">
            <v>6600</v>
          </cell>
          <cell r="F108">
            <v>4000</v>
          </cell>
        </row>
        <row r="108">
          <cell r="I108" t="str">
            <v>E07000151</v>
          </cell>
          <cell r="J108">
            <v>15800</v>
          </cell>
          <cell r="K108">
            <v>10200</v>
          </cell>
          <cell r="L108">
            <v>5600</v>
          </cell>
          <cell r="M108" t="str">
            <v>!</v>
          </cell>
        </row>
        <row r="109">
          <cell r="B109" t="str">
            <v>E07000152</v>
          </cell>
          <cell r="C109">
            <v>29800</v>
          </cell>
          <cell r="D109">
            <v>22100</v>
          </cell>
          <cell r="E109">
            <v>5400</v>
          </cell>
          <cell r="F109">
            <v>2300</v>
          </cell>
        </row>
        <row r="109">
          <cell r="I109" t="str">
            <v>E07000152</v>
          </cell>
          <cell r="J109">
            <v>20600</v>
          </cell>
          <cell r="K109">
            <v>12700</v>
          </cell>
          <cell r="L109">
            <v>5500</v>
          </cell>
          <cell r="M109">
            <v>2300</v>
          </cell>
        </row>
        <row r="110">
          <cell r="B110" t="str">
            <v>E07000153</v>
          </cell>
          <cell r="C110">
            <v>32600</v>
          </cell>
          <cell r="D110">
            <v>19500</v>
          </cell>
          <cell r="E110">
            <v>7300</v>
          </cell>
          <cell r="F110">
            <v>5800</v>
          </cell>
        </row>
        <row r="110">
          <cell r="I110" t="str">
            <v>E07000153</v>
          </cell>
          <cell r="J110">
            <v>18100</v>
          </cell>
          <cell r="K110">
            <v>10400</v>
          </cell>
          <cell r="L110">
            <v>6900</v>
          </cell>
          <cell r="M110" t="str">
            <v>!</v>
          </cell>
        </row>
        <row r="111">
          <cell r="B111" t="str">
            <v>E07000154</v>
          </cell>
          <cell r="C111">
            <v>74700</v>
          </cell>
          <cell r="D111">
            <v>45300</v>
          </cell>
          <cell r="E111">
            <v>19300</v>
          </cell>
          <cell r="F111">
            <v>10100</v>
          </cell>
        </row>
        <row r="111">
          <cell r="I111" t="str">
            <v>E07000154</v>
          </cell>
          <cell r="J111">
            <v>53000</v>
          </cell>
          <cell r="K111">
            <v>25600</v>
          </cell>
          <cell r="L111">
            <v>22400</v>
          </cell>
          <cell r="M111">
            <v>4900</v>
          </cell>
        </row>
        <row r="112">
          <cell r="B112" t="str">
            <v>E07000155</v>
          </cell>
          <cell r="C112">
            <v>29200</v>
          </cell>
          <cell r="D112">
            <v>21700</v>
          </cell>
          <cell r="E112">
            <v>5500</v>
          </cell>
          <cell r="F112">
            <v>2000</v>
          </cell>
        </row>
        <row r="112">
          <cell r="I112" t="str">
            <v>E07000155</v>
          </cell>
          <cell r="J112">
            <v>18800</v>
          </cell>
          <cell r="K112">
            <v>12800</v>
          </cell>
          <cell r="L112">
            <v>5700</v>
          </cell>
          <cell r="M112" t="str">
            <v>!</v>
          </cell>
        </row>
        <row r="113">
          <cell r="B113" t="str">
            <v>E07000156</v>
          </cell>
          <cell r="C113">
            <v>23700</v>
          </cell>
          <cell r="D113">
            <v>12700</v>
          </cell>
          <cell r="E113">
            <v>9100</v>
          </cell>
          <cell r="F113">
            <v>1900</v>
          </cell>
        </row>
        <row r="113">
          <cell r="I113" t="str">
            <v>E07000156</v>
          </cell>
          <cell r="J113">
            <v>17400</v>
          </cell>
          <cell r="K113">
            <v>7400</v>
          </cell>
          <cell r="L113">
            <v>8400</v>
          </cell>
          <cell r="M113">
            <v>1600</v>
          </cell>
        </row>
        <row r="114">
          <cell r="B114" t="str">
            <v>E07000170</v>
          </cell>
          <cell r="C114">
            <v>41200</v>
          </cell>
          <cell r="D114">
            <v>22000</v>
          </cell>
          <cell r="E114">
            <v>12800</v>
          </cell>
          <cell r="F114">
            <v>6400</v>
          </cell>
        </row>
        <row r="114">
          <cell r="I114" t="str">
            <v>E07000170</v>
          </cell>
          <cell r="J114">
            <v>30000</v>
          </cell>
          <cell r="K114">
            <v>12100</v>
          </cell>
          <cell r="L114">
            <v>10700</v>
          </cell>
          <cell r="M114">
            <v>7200</v>
          </cell>
        </row>
        <row r="115">
          <cell r="B115" t="str">
            <v>E07000171</v>
          </cell>
          <cell r="C115">
            <v>31300</v>
          </cell>
          <cell r="D115">
            <v>16900</v>
          </cell>
          <cell r="E115">
            <v>8400</v>
          </cell>
          <cell r="F115">
            <v>6000</v>
          </cell>
        </row>
        <row r="115">
          <cell r="I115" t="str">
            <v>E07000171</v>
          </cell>
          <cell r="J115">
            <v>28500</v>
          </cell>
          <cell r="K115">
            <v>15000</v>
          </cell>
          <cell r="L115">
            <v>9700</v>
          </cell>
          <cell r="M115">
            <v>3800</v>
          </cell>
        </row>
        <row r="116">
          <cell r="B116" t="str">
            <v>E07000172</v>
          </cell>
          <cell r="C116">
            <v>33900</v>
          </cell>
          <cell r="D116">
            <v>17000</v>
          </cell>
          <cell r="E116">
            <v>11000</v>
          </cell>
          <cell r="F116">
            <v>6000</v>
          </cell>
        </row>
        <row r="116">
          <cell r="I116" t="str">
            <v>E07000172</v>
          </cell>
          <cell r="J116">
            <v>23200</v>
          </cell>
          <cell r="K116">
            <v>9800</v>
          </cell>
          <cell r="L116">
            <v>7900</v>
          </cell>
          <cell r="M116">
            <v>5500</v>
          </cell>
        </row>
        <row r="117">
          <cell r="B117" t="str">
            <v>E07000173</v>
          </cell>
          <cell r="C117">
            <v>36300</v>
          </cell>
          <cell r="D117">
            <v>18800</v>
          </cell>
          <cell r="E117">
            <v>10400</v>
          </cell>
          <cell r="F117">
            <v>7100</v>
          </cell>
        </row>
        <row r="117">
          <cell r="I117" t="str">
            <v>E07000173</v>
          </cell>
          <cell r="J117">
            <v>22200</v>
          </cell>
          <cell r="K117">
            <v>10700</v>
          </cell>
          <cell r="L117">
            <v>7600</v>
          </cell>
          <cell r="M117">
            <v>3800</v>
          </cell>
        </row>
        <row r="118">
          <cell r="B118" t="str">
            <v>E07000174</v>
          </cell>
          <cell r="C118">
            <v>33400</v>
          </cell>
          <cell r="D118">
            <v>24100</v>
          </cell>
          <cell r="E118">
            <v>5600</v>
          </cell>
          <cell r="F118">
            <v>3700</v>
          </cell>
        </row>
        <row r="118">
          <cell r="I118" t="str">
            <v>E07000174</v>
          </cell>
          <cell r="J118">
            <v>19600</v>
          </cell>
          <cell r="K118">
            <v>12900</v>
          </cell>
          <cell r="L118">
            <v>5300</v>
          </cell>
          <cell r="M118">
            <v>1400</v>
          </cell>
        </row>
        <row r="119">
          <cell r="B119" t="str">
            <v>E07000175</v>
          </cell>
          <cell r="C119">
            <v>39200</v>
          </cell>
          <cell r="D119">
            <v>20900</v>
          </cell>
          <cell r="E119">
            <v>9800</v>
          </cell>
          <cell r="F119">
            <v>8500</v>
          </cell>
        </row>
        <row r="119">
          <cell r="I119" t="str">
            <v>E07000175</v>
          </cell>
          <cell r="J119">
            <v>23800</v>
          </cell>
          <cell r="K119">
            <v>9900</v>
          </cell>
          <cell r="L119">
            <v>8800</v>
          </cell>
          <cell r="M119">
            <v>5200</v>
          </cell>
        </row>
        <row r="120">
          <cell r="B120" t="str">
            <v>E07000176</v>
          </cell>
          <cell r="C120">
            <v>36000</v>
          </cell>
          <cell r="D120">
            <v>25200</v>
          </cell>
          <cell r="E120">
            <v>6200</v>
          </cell>
          <cell r="F120">
            <v>4600</v>
          </cell>
        </row>
        <row r="120">
          <cell r="I120" t="str">
            <v>E07000176</v>
          </cell>
          <cell r="J120">
            <v>24800</v>
          </cell>
          <cell r="K120">
            <v>20700</v>
          </cell>
          <cell r="L120">
            <v>4100</v>
          </cell>
          <cell r="M120" t="str">
            <v>!</v>
          </cell>
        </row>
        <row r="121">
          <cell r="B121" t="str">
            <v>E06000019</v>
          </cell>
          <cell r="C121">
            <v>56400</v>
          </cell>
          <cell r="D121">
            <v>31500</v>
          </cell>
          <cell r="E121">
            <v>15500</v>
          </cell>
          <cell r="F121">
            <v>9400</v>
          </cell>
        </row>
        <row r="121">
          <cell r="I121" t="str">
            <v>E06000019</v>
          </cell>
          <cell r="J121">
            <v>32500</v>
          </cell>
          <cell r="K121">
            <v>18000</v>
          </cell>
          <cell r="L121">
            <v>11300</v>
          </cell>
          <cell r="M121">
            <v>3300</v>
          </cell>
        </row>
        <row r="122">
          <cell r="B122" t="str">
            <v>E06000051</v>
          </cell>
          <cell r="C122">
            <v>96000</v>
          </cell>
          <cell r="D122">
            <v>57800</v>
          </cell>
          <cell r="E122">
            <v>24700</v>
          </cell>
          <cell r="F122">
            <v>13500</v>
          </cell>
        </row>
        <row r="122">
          <cell r="I122" t="str">
            <v>E06000051</v>
          </cell>
          <cell r="J122">
            <v>57900</v>
          </cell>
          <cell r="K122">
            <v>34000</v>
          </cell>
          <cell r="L122">
            <v>18600</v>
          </cell>
          <cell r="M122">
            <v>5300</v>
          </cell>
        </row>
        <row r="123">
          <cell r="B123" t="str">
            <v>E06000021</v>
          </cell>
          <cell r="C123">
            <v>83500</v>
          </cell>
          <cell r="D123">
            <v>44500</v>
          </cell>
          <cell r="E123">
            <v>23600</v>
          </cell>
          <cell r="F123">
            <v>15500</v>
          </cell>
        </row>
        <row r="123">
          <cell r="I123" t="str">
            <v>E06000021</v>
          </cell>
          <cell r="J123">
            <v>53900</v>
          </cell>
          <cell r="K123">
            <v>24000</v>
          </cell>
          <cell r="L123">
            <v>16900</v>
          </cell>
          <cell r="M123">
            <v>13000</v>
          </cell>
        </row>
        <row r="124">
          <cell r="B124" t="str">
            <v>E06000020</v>
          </cell>
          <cell r="C124">
            <v>53600</v>
          </cell>
          <cell r="D124">
            <v>28700</v>
          </cell>
          <cell r="E124">
            <v>16300</v>
          </cell>
          <cell r="F124">
            <v>8500</v>
          </cell>
        </row>
        <row r="124">
          <cell r="I124" t="str">
            <v>E06000020</v>
          </cell>
          <cell r="J124">
            <v>35500</v>
          </cell>
          <cell r="K124">
            <v>17200</v>
          </cell>
          <cell r="L124">
            <v>13400</v>
          </cell>
          <cell r="M124">
            <v>4900</v>
          </cell>
        </row>
        <row r="125">
          <cell r="B125" t="str">
            <v>E07000192</v>
          </cell>
          <cell r="C125">
            <v>30500</v>
          </cell>
          <cell r="D125">
            <v>15500</v>
          </cell>
          <cell r="E125">
            <v>8900</v>
          </cell>
          <cell r="F125">
            <v>6100</v>
          </cell>
        </row>
        <row r="125">
          <cell r="I125" t="str">
            <v>E07000192</v>
          </cell>
          <cell r="J125">
            <v>21300</v>
          </cell>
          <cell r="K125">
            <v>8600</v>
          </cell>
          <cell r="L125">
            <v>8000</v>
          </cell>
          <cell r="M125">
            <v>4700</v>
          </cell>
        </row>
        <row r="126">
          <cell r="B126" t="str">
            <v>E07000193</v>
          </cell>
          <cell r="C126">
            <v>38000</v>
          </cell>
          <cell r="D126">
            <v>21700</v>
          </cell>
          <cell r="E126">
            <v>11700</v>
          </cell>
          <cell r="F126">
            <v>4600</v>
          </cell>
        </row>
        <row r="126">
          <cell r="I126" t="str">
            <v>E07000193</v>
          </cell>
          <cell r="J126">
            <v>20500</v>
          </cell>
          <cell r="K126">
            <v>10200</v>
          </cell>
          <cell r="L126">
            <v>8700</v>
          </cell>
          <cell r="M126">
            <v>1600</v>
          </cell>
        </row>
        <row r="127">
          <cell r="B127" t="str">
            <v>E07000194</v>
          </cell>
          <cell r="C127">
            <v>29000</v>
          </cell>
          <cell r="D127">
            <v>15100</v>
          </cell>
          <cell r="E127">
            <v>10800</v>
          </cell>
          <cell r="F127">
            <v>3000</v>
          </cell>
        </row>
        <row r="127">
          <cell r="I127" t="str">
            <v>E07000194</v>
          </cell>
          <cell r="J127">
            <v>20900</v>
          </cell>
          <cell r="K127">
            <v>12600</v>
          </cell>
          <cell r="L127">
            <v>7700</v>
          </cell>
          <cell r="M127" t="str">
            <v>!</v>
          </cell>
        </row>
        <row r="128">
          <cell r="B128" t="str">
            <v>E07000195</v>
          </cell>
          <cell r="C128">
            <v>40200</v>
          </cell>
          <cell r="D128">
            <v>21200</v>
          </cell>
          <cell r="E128">
            <v>10500</v>
          </cell>
          <cell r="F128">
            <v>8500</v>
          </cell>
        </row>
        <row r="128">
          <cell r="I128" t="str">
            <v>E07000195</v>
          </cell>
          <cell r="J128">
            <v>22900</v>
          </cell>
          <cell r="K128">
            <v>10600</v>
          </cell>
          <cell r="L128">
            <v>7300</v>
          </cell>
          <cell r="M128">
            <v>5000</v>
          </cell>
        </row>
        <row r="129">
          <cell r="B129" t="str">
            <v>E07000196</v>
          </cell>
          <cell r="C129">
            <v>32700</v>
          </cell>
          <cell r="D129">
            <v>15600</v>
          </cell>
          <cell r="E129">
            <v>11400</v>
          </cell>
          <cell r="F129">
            <v>5800</v>
          </cell>
        </row>
        <row r="129">
          <cell r="I129" t="str">
            <v>E07000196</v>
          </cell>
          <cell r="J129">
            <v>17500</v>
          </cell>
          <cell r="K129">
            <v>8300</v>
          </cell>
          <cell r="L129">
            <v>8200</v>
          </cell>
          <cell r="M129">
            <v>1100</v>
          </cell>
        </row>
        <row r="130">
          <cell r="B130" t="str">
            <v>E07000197</v>
          </cell>
          <cell r="C130">
            <v>45200</v>
          </cell>
          <cell r="D130">
            <v>23700</v>
          </cell>
          <cell r="E130">
            <v>15400</v>
          </cell>
          <cell r="F130">
            <v>6100</v>
          </cell>
        </row>
        <row r="130">
          <cell r="I130" t="str">
            <v>E07000197</v>
          </cell>
          <cell r="J130">
            <v>26700</v>
          </cell>
          <cell r="K130">
            <v>9900</v>
          </cell>
          <cell r="L130">
            <v>15700</v>
          </cell>
          <cell r="M130">
            <v>1100</v>
          </cell>
        </row>
        <row r="131">
          <cell r="B131" t="str">
            <v>E07000198</v>
          </cell>
          <cell r="C131">
            <v>28400</v>
          </cell>
          <cell r="D131">
            <v>17800</v>
          </cell>
          <cell r="E131">
            <v>6700</v>
          </cell>
          <cell r="F131">
            <v>4000</v>
          </cell>
        </row>
        <row r="131">
          <cell r="I131" t="str">
            <v>E07000198</v>
          </cell>
          <cell r="J131">
            <v>24800</v>
          </cell>
          <cell r="K131">
            <v>16600</v>
          </cell>
          <cell r="L131">
            <v>5800</v>
          </cell>
          <cell r="M131">
            <v>2400</v>
          </cell>
        </row>
        <row r="132">
          <cell r="B132" t="str">
            <v>E07000199</v>
          </cell>
          <cell r="C132">
            <v>25000</v>
          </cell>
          <cell r="D132">
            <v>13200</v>
          </cell>
          <cell r="E132">
            <v>6100</v>
          </cell>
          <cell r="F132">
            <v>5700</v>
          </cell>
        </row>
        <row r="132">
          <cell r="I132" t="str">
            <v>E07000199</v>
          </cell>
          <cell r="J132">
            <v>18300</v>
          </cell>
          <cell r="K132">
            <v>8400</v>
          </cell>
          <cell r="L132">
            <v>5700</v>
          </cell>
          <cell r="M132">
            <v>4200</v>
          </cell>
        </row>
        <row r="133">
          <cell r="B133" t="str">
            <v>E07000218</v>
          </cell>
          <cell r="C133">
            <v>18500</v>
          </cell>
          <cell r="D133">
            <v>10300</v>
          </cell>
          <cell r="E133">
            <v>5300</v>
          </cell>
          <cell r="F133">
            <v>2900</v>
          </cell>
        </row>
        <row r="133">
          <cell r="I133" t="str">
            <v>E07000218</v>
          </cell>
          <cell r="J133">
            <v>16100</v>
          </cell>
          <cell r="K133">
            <v>11500</v>
          </cell>
          <cell r="L133">
            <v>2800</v>
          </cell>
          <cell r="M133">
            <v>1800</v>
          </cell>
        </row>
        <row r="134">
          <cell r="B134" t="str">
            <v>E07000219</v>
          </cell>
          <cell r="C134">
            <v>40200</v>
          </cell>
          <cell r="D134">
            <v>19800</v>
          </cell>
          <cell r="E134">
            <v>14100</v>
          </cell>
          <cell r="F134">
            <v>6300</v>
          </cell>
        </row>
        <row r="134">
          <cell r="I134" t="str">
            <v>E07000219</v>
          </cell>
          <cell r="J134">
            <v>27900</v>
          </cell>
          <cell r="K134">
            <v>11100</v>
          </cell>
          <cell r="L134">
            <v>15200</v>
          </cell>
          <cell r="M134">
            <v>1600</v>
          </cell>
        </row>
        <row r="135">
          <cell r="B135" t="str">
            <v>E07000220</v>
          </cell>
          <cell r="C135">
            <v>32900</v>
          </cell>
          <cell r="D135">
            <v>21100</v>
          </cell>
          <cell r="E135">
            <v>8900</v>
          </cell>
          <cell r="F135">
            <v>2900</v>
          </cell>
        </row>
        <row r="135">
          <cell r="I135" t="str">
            <v>E07000220</v>
          </cell>
          <cell r="J135">
            <v>25100</v>
          </cell>
          <cell r="K135">
            <v>15200</v>
          </cell>
          <cell r="L135">
            <v>8100</v>
          </cell>
          <cell r="M135">
            <v>1900</v>
          </cell>
        </row>
        <row r="136">
          <cell r="B136" t="str">
            <v>E07000221</v>
          </cell>
          <cell r="C136">
            <v>36900</v>
          </cell>
          <cell r="D136">
            <v>22300</v>
          </cell>
          <cell r="E136">
            <v>10700</v>
          </cell>
          <cell r="F136">
            <v>3900</v>
          </cell>
        </row>
        <row r="136">
          <cell r="I136" t="str">
            <v>E07000221</v>
          </cell>
          <cell r="J136">
            <v>22100</v>
          </cell>
          <cell r="K136">
            <v>13600</v>
          </cell>
          <cell r="L136">
            <v>8000</v>
          </cell>
          <cell r="M136" t="str">
            <v>!</v>
          </cell>
        </row>
        <row r="137">
          <cell r="B137" t="str">
            <v>E07000222</v>
          </cell>
          <cell r="C137">
            <v>46300</v>
          </cell>
          <cell r="D137">
            <v>27800</v>
          </cell>
          <cell r="E137">
            <v>13700</v>
          </cell>
          <cell r="F137">
            <v>4900</v>
          </cell>
        </row>
        <row r="137">
          <cell r="I137" t="str">
            <v>E07000222</v>
          </cell>
          <cell r="J137">
            <v>25000</v>
          </cell>
          <cell r="K137">
            <v>14100</v>
          </cell>
          <cell r="L137">
            <v>9400</v>
          </cell>
          <cell r="M137">
            <v>1500</v>
          </cell>
        </row>
        <row r="138">
          <cell r="B138" t="str">
            <v>E08000025</v>
          </cell>
          <cell r="C138">
            <v>357800</v>
          </cell>
          <cell r="D138">
            <v>156200</v>
          </cell>
          <cell r="E138">
            <v>118500</v>
          </cell>
          <cell r="F138">
            <v>83100</v>
          </cell>
        </row>
        <row r="138">
          <cell r="I138" t="str">
            <v>E08000025</v>
          </cell>
          <cell r="J138">
            <v>266400</v>
          </cell>
          <cell r="K138">
            <v>87300</v>
          </cell>
          <cell r="L138">
            <v>120900</v>
          </cell>
          <cell r="M138">
            <v>58200</v>
          </cell>
        </row>
        <row r="139">
          <cell r="B139" t="str">
            <v>E08000026</v>
          </cell>
          <cell r="C139">
            <v>107900</v>
          </cell>
          <cell r="D139">
            <v>50400</v>
          </cell>
          <cell r="E139">
            <v>32700</v>
          </cell>
          <cell r="F139">
            <v>24800</v>
          </cell>
        </row>
        <row r="139">
          <cell r="I139" t="str">
            <v>E08000026</v>
          </cell>
          <cell r="J139">
            <v>76600</v>
          </cell>
          <cell r="K139">
            <v>29200</v>
          </cell>
          <cell r="L139">
            <v>35700</v>
          </cell>
          <cell r="M139">
            <v>11800</v>
          </cell>
        </row>
        <row r="140">
          <cell r="B140" t="str">
            <v>E08000027</v>
          </cell>
          <cell r="C140">
            <v>96500</v>
          </cell>
          <cell r="D140">
            <v>54400</v>
          </cell>
          <cell r="E140">
            <v>24500</v>
          </cell>
          <cell r="F140">
            <v>17600</v>
          </cell>
        </row>
        <row r="140">
          <cell r="I140" t="str">
            <v>E08000027</v>
          </cell>
          <cell r="J140">
            <v>67200</v>
          </cell>
          <cell r="K140">
            <v>34100</v>
          </cell>
          <cell r="L140">
            <v>20600</v>
          </cell>
          <cell r="M140">
            <v>12500</v>
          </cell>
        </row>
        <row r="141">
          <cell r="B141" t="str">
            <v>E08000028</v>
          </cell>
          <cell r="C141">
            <v>98900</v>
          </cell>
          <cell r="D141">
            <v>43500</v>
          </cell>
          <cell r="E141">
            <v>34000</v>
          </cell>
          <cell r="F141">
            <v>21400</v>
          </cell>
        </row>
        <row r="141">
          <cell r="I141" t="str">
            <v>E08000028</v>
          </cell>
          <cell r="J141">
            <v>75200</v>
          </cell>
          <cell r="K141">
            <v>25700</v>
          </cell>
          <cell r="L141">
            <v>32000</v>
          </cell>
          <cell r="M141">
            <v>17600</v>
          </cell>
        </row>
        <row r="142">
          <cell r="B142" t="str">
            <v>E08000029</v>
          </cell>
          <cell r="C142">
            <v>58300</v>
          </cell>
          <cell r="D142">
            <v>27900</v>
          </cell>
          <cell r="E142">
            <v>22100</v>
          </cell>
          <cell r="F142">
            <v>8300</v>
          </cell>
        </row>
        <row r="142">
          <cell r="I142" t="str">
            <v>E08000029</v>
          </cell>
          <cell r="J142">
            <v>41100</v>
          </cell>
          <cell r="K142">
            <v>18300</v>
          </cell>
          <cell r="L142">
            <v>18700</v>
          </cell>
          <cell r="M142">
            <v>4100</v>
          </cell>
        </row>
        <row r="143">
          <cell r="B143" t="str">
            <v>E08000030</v>
          </cell>
          <cell r="C143">
            <v>82200</v>
          </cell>
          <cell r="D143">
            <v>39200</v>
          </cell>
          <cell r="E143">
            <v>28000</v>
          </cell>
          <cell r="F143">
            <v>15000</v>
          </cell>
        </row>
        <row r="143">
          <cell r="I143" t="str">
            <v>E08000030</v>
          </cell>
          <cell r="J143">
            <v>64000</v>
          </cell>
          <cell r="K143">
            <v>22400</v>
          </cell>
          <cell r="L143">
            <v>30900</v>
          </cell>
          <cell r="M143">
            <v>10700</v>
          </cell>
        </row>
        <row r="144">
          <cell r="B144" t="str">
            <v>E08000031</v>
          </cell>
          <cell r="C144">
            <v>78500</v>
          </cell>
          <cell r="D144">
            <v>33600</v>
          </cell>
          <cell r="E144">
            <v>22900</v>
          </cell>
          <cell r="F144">
            <v>22000</v>
          </cell>
        </row>
        <row r="144">
          <cell r="I144" t="str">
            <v>E08000031</v>
          </cell>
          <cell r="J144">
            <v>51000</v>
          </cell>
          <cell r="K144">
            <v>17700</v>
          </cell>
          <cell r="L144">
            <v>20400</v>
          </cell>
          <cell r="M144">
            <v>12900</v>
          </cell>
        </row>
        <row r="145">
          <cell r="B145" t="str">
            <v>E07000234</v>
          </cell>
          <cell r="C145">
            <v>29600</v>
          </cell>
          <cell r="D145">
            <v>17500</v>
          </cell>
          <cell r="E145">
            <v>8600</v>
          </cell>
          <cell r="F145">
            <v>3500</v>
          </cell>
        </row>
        <row r="145">
          <cell r="I145" t="str">
            <v>E07000234</v>
          </cell>
          <cell r="J145">
            <v>20400</v>
          </cell>
          <cell r="K145">
            <v>12400</v>
          </cell>
          <cell r="L145">
            <v>7900</v>
          </cell>
          <cell r="M145" t="str">
            <v>!</v>
          </cell>
        </row>
        <row r="146">
          <cell r="B146" t="str">
            <v>E07000235</v>
          </cell>
          <cell r="C146">
            <v>20400</v>
          </cell>
          <cell r="D146">
            <v>12000</v>
          </cell>
          <cell r="E146">
            <v>6200</v>
          </cell>
          <cell r="F146">
            <v>2200</v>
          </cell>
        </row>
        <row r="146">
          <cell r="I146" t="str">
            <v>E07000235</v>
          </cell>
          <cell r="J146">
            <v>16000</v>
          </cell>
          <cell r="K146">
            <v>7600</v>
          </cell>
          <cell r="L146">
            <v>7700</v>
          </cell>
          <cell r="M146">
            <v>700</v>
          </cell>
        </row>
        <row r="147">
          <cell r="B147" t="str">
            <v>E07000236</v>
          </cell>
          <cell r="C147">
            <v>28700</v>
          </cell>
          <cell r="D147">
            <v>17500</v>
          </cell>
          <cell r="E147">
            <v>7100</v>
          </cell>
          <cell r="F147">
            <v>4100</v>
          </cell>
        </row>
        <row r="147">
          <cell r="I147" t="str">
            <v>E07000236</v>
          </cell>
          <cell r="J147">
            <v>18300</v>
          </cell>
          <cell r="K147">
            <v>9000</v>
          </cell>
          <cell r="L147">
            <v>6300</v>
          </cell>
          <cell r="M147">
            <v>3000</v>
          </cell>
        </row>
        <row r="148">
          <cell r="B148" t="str">
            <v>E07000237</v>
          </cell>
          <cell r="C148">
            <v>35600</v>
          </cell>
          <cell r="D148">
            <v>22400</v>
          </cell>
          <cell r="E148">
            <v>8900</v>
          </cell>
          <cell r="F148">
            <v>4300</v>
          </cell>
        </row>
        <row r="148">
          <cell r="I148" t="str">
            <v>E07000237</v>
          </cell>
          <cell r="J148">
            <v>18800</v>
          </cell>
          <cell r="K148">
            <v>9300</v>
          </cell>
          <cell r="L148">
            <v>5400</v>
          </cell>
          <cell r="M148">
            <v>4100</v>
          </cell>
        </row>
        <row r="149">
          <cell r="B149" t="str">
            <v>E07000238</v>
          </cell>
          <cell r="C149">
            <v>34000</v>
          </cell>
          <cell r="D149">
            <v>19300</v>
          </cell>
          <cell r="E149">
            <v>10500</v>
          </cell>
          <cell r="F149">
            <v>4100</v>
          </cell>
        </row>
        <row r="149">
          <cell r="I149" t="str">
            <v>E07000238</v>
          </cell>
          <cell r="J149">
            <v>25100</v>
          </cell>
          <cell r="K149">
            <v>14800</v>
          </cell>
          <cell r="L149">
            <v>8600</v>
          </cell>
          <cell r="M149">
            <v>1700</v>
          </cell>
        </row>
        <row r="150">
          <cell r="B150" t="str">
            <v>E07000239</v>
          </cell>
          <cell r="C150">
            <v>29700</v>
          </cell>
          <cell r="D150">
            <v>16900</v>
          </cell>
          <cell r="E150">
            <v>8800</v>
          </cell>
          <cell r="F150">
            <v>4000</v>
          </cell>
        </row>
        <row r="150">
          <cell r="I150" t="str">
            <v>E07000239</v>
          </cell>
          <cell r="J150">
            <v>19900</v>
          </cell>
          <cell r="K150">
            <v>10600</v>
          </cell>
          <cell r="L150">
            <v>7300</v>
          </cell>
          <cell r="M150">
            <v>2000</v>
          </cell>
        </row>
        <row r="151">
          <cell r="B151" t="str">
            <v>E06000055</v>
          </cell>
          <cell r="C151">
            <v>52600</v>
          </cell>
          <cell r="D151">
            <v>31800</v>
          </cell>
          <cell r="E151">
            <v>15600</v>
          </cell>
          <cell r="F151">
            <v>5100</v>
          </cell>
        </row>
        <row r="151">
          <cell r="I151" t="str">
            <v>E06000055</v>
          </cell>
          <cell r="J151">
            <v>37000</v>
          </cell>
          <cell r="K151">
            <v>17700</v>
          </cell>
          <cell r="L151">
            <v>16700</v>
          </cell>
          <cell r="M151">
            <v>2600</v>
          </cell>
        </row>
        <row r="152">
          <cell r="B152" t="str">
            <v>E06000056</v>
          </cell>
          <cell r="C152">
            <v>87300</v>
          </cell>
          <cell r="D152">
            <v>55400</v>
          </cell>
          <cell r="E152">
            <v>21300</v>
          </cell>
          <cell r="F152">
            <v>10600</v>
          </cell>
        </row>
        <row r="152">
          <cell r="I152" t="str">
            <v>E06000056</v>
          </cell>
          <cell r="J152">
            <v>54500</v>
          </cell>
          <cell r="K152">
            <v>35700</v>
          </cell>
          <cell r="L152">
            <v>16100</v>
          </cell>
          <cell r="M152">
            <v>2700</v>
          </cell>
        </row>
        <row r="153">
          <cell r="B153" t="str">
            <v>E06000032</v>
          </cell>
          <cell r="C153">
            <v>62700</v>
          </cell>
          <cell r="D153">
            <v>29900</v>
          </cell>
          <cell r="E153">
            <v>22700</v>
          </cell>
          <cell r="F153">
            <v>10100</v>
          </cell>
        </row>
        <row r="153">
          <cell r="I153" t="str">
            <v>E06000032</v>
          </cell>
          <cell r="J153">
            <v>55800</v>
          </cell>
          <cell r="K153">
            <v>20800</v>
          </cell>
          <cell r="L153">
            <v>27100</v>
          </cell>
          <cell r="M153">
            <v>8000</v>
          </cell>
        </row>
        <row r="154">
          <cell r="B154" t="str">
            <v>E06000031</v>
          </cell>
          <cell r="C154">
            <v>58100</v>
          </cell>
          <cell r="D154">
            <v>31700</v>
          </cell>
          <cell r="E154">
            <v>19000</v>
          </cell>
          <cell r="F154">
            <v>7300</v>
          </cell>
        </row>
        <row r="154">
          <cell r="I154" t="str">
            <v>E06000031</v>
          </cell>
          <cell r="J154">
            <v>45800</v>
          </cell>
          <cell r="K154">
            <v>22000</v>
          </cell>
          <cell r="L154">
            <v>19400</v>
          </cell>
          <cell r="M154">
            <v>4300</v>
          </cell>
        </row>
        <row r="155">
          <cell r="B155" t="str">
            <v>E06000033</v>
          </cell>
          <cell r="C155">
            <v>55300</v>
          </cell>
          <cell r="D155">
            <v>28100</v>
          </cell>
          <cell r="E155">
            <v>16200</v>
          </cell>
          <cell r="F155">
            <v>10900</v>
          </cell>
        </row>
        <row r="155">
          <cell r="I155" t="str">
            <v>E06000033</v>
          </cell>
          <cell r="J155">
            <v>37700</v>
          </cell>
          <cell r="K155">
            <v>17600</v>
          </cell>
          <cell r="L155">
            <v>15400</v>
          </cell>
          <cell r="M155">
            <v>4800</v>
          </cell>
        </row>
        <row r="156">
          <cell r="B156" t="str">
            <v>E06000034</v>
          </cell>
          <cell r="C156">
            <v>49300</v>
          </cell>
          <cell r="D156">
            <v>25400</v>
          </cell>
          <cell r="E156">
            <v>17900</v>
          </cell>
          <cell r="F156">
            <v>6100</v>
          </cell>
        </row>
        <row r="156">
          <cell r="I156" t="str">
            <v>E06000034</v>
          </cell>
          <cell r="J156">
            <v>36700</v>
          </cell>
          <cell r="K156">
            <v>15100</v>
          </cell>
          <cell r="L156">
            <v>17900</v>
          </cell>
          <cell r="M156">
            <v>3700</v>
          </cell>
        </row>
        <row r="157">
          <cell r="B157" t="str">
            <v>E07000008</v>
          </cell>
          <cell r="C157">
            <v>45700</v>
          </cell>
          <cell r="D157">
            <v>27800</v>
          </cell>
          <cell r="E157">
            <v>12900</v>
          </cell>
          <cell r="F157">
            <v>5000</v>
          </cell>
        </row>
        <row r="157">
          <cell r="I157" t="str">
            <v>E07000008</v>
          </cell>
          <cell r="J157">
            <v>24500</v>
          </cell>
          <cell r="K157">
            <v>10900</v>
          </cell>
          <cell r="L157">
            <v>12300</v>
          </cell>
          <cell r="M157">
            <v>1300</v>
          </cell>
        </row>
        <row r="158">
          <cell r="B158" t="str">
            <v>E07000009</v>
          </cell>
          <cell r="C158">
            <v>27900</v>
          </cell>
          <cell r="D158">
            <v>15000</v>
          </cell>
          <cell r="E158">
            <v>11000</v>
          </cell>
          <cell r="F158">
            <v>1900</v>
          </cell>
        </row>
        <row r="158">
          <cell r="I158" t="str">
            <v>E07000009</v>
          </cell>
          <cell r="J158">
            <v>18600</v>
          </cell>
          <cell r="K158">
            <v>11200</v>
          </cell>
          <cell r="L158">
            <v>7300</v>
          </cell>
          <cell r="M158" t="str">
            <v>!</v>
          </cell>
        </row>
        <row r="159">
          <cell r="B159" t="str">
            <v>E07000010</v>
          </cell>
          <cell r="C159">
            <v>30300</v>
          </cell>
          <cell r="D159">
            <v>17900</v>
          </cell>
          <cell r="E159">
            <v>9900</v>
          </cell>
          <cell r="F159">
            <v>2500</v>
          </cell>
        </row>
        <row r="159">
          <cell r="I159" t="str">
            <v>E07000010</v>
          </cell>
          <cell r="J159">
            <v>19900</v>
          </cell>
          <cell r="K159">
            <v>14100</v>
          </cell>
          <cell r="L159">
            <v>5700</v>
          </cell>
          <cell r="M159" t="str">
            <v>!</v>
          </cell>
        </row>
        <row r="160">
          <cell r="B160" t="str">
            <v>E07000011</v>
          </cell>
          <cell r="C160">
            <v>58000</v>
          </cell>
          <cell r="D160">
            <v>41000</v>
          </cell>
          <cell r="E160">
            <v>12800</v>
          </cell>
          <cell r="F160">
            <v>4100</v>
          </cell>
        </row>
        <row r="160">
          <cell r="I160" t="str">
            <v>E07000011</v>
          </cell>
          <cell r="J160">
            <v>33200</v>
          </cell>
          <cell r="K160">
            <v>20500</v>
          </cell>
          <cell r="L160">
            <v>11500</v>
          </cell>
          <cell r="M160">
            <v>1200</v>
          </cell>
        </row>
        <row r="161">
          <cell r="B161" t="str">
            <v>E07000012</v>
          </cell>
          <cell r="C161">
            <v>48400</v>
          </cell>
          <cell r="D161">
            <v>30600</v>
          </cell>
          <cell r="E161">
            <v>13300</v>
          </cell>
          <cell r="F161">
            <v>4500</v>
          </cell>
        </row>
        <row r="161">
          <cell r="I161" t="str">
            <v>E07000012</v>
          </cell>
          <cell r="J161">
            <v>30700</v>
          </cell>
          <cell r="K161">
            <v>19700</v>
          </cell>
          <cell r="L161">
            <v>8500</v>
          </cell>
          <cell r="M161">
            <v>2500</v>
          </cell>
        </row>
        <row r="162">
          <cell r="B162" t="str">
            <v>E07000066</v>
          </cell>
          <cell r="C162">
            <v>56800</v>
          </cell>
          <cell r="D162">
            <v>30700</v>
          </cell>
          <cell r="E162">
            <v>18300</v>
          </cell>
          <cell r="F162">
            <v>7700</v>
          </cell>
        </row>
        <row r="162">
          <cell r="I162" t="str">
            <v>E07000066</v>
          </cell>
          <cell r="J162">
            <v>42300</v>
          </cell>
          <cell r="K162">
            <v>19700</v>
          </cell>
          <cell r="L162">
            <v>15500</v>
          </cell>
          <cell r="M162">
            <v>7100</v>
          </cell>
        </row>
        <row r="163">
          <cell r="B163" t="str">
            <v>E07000067</v>
          </cell>
          <cell r="C163">
            <v>48900</v>
          </cell>
          <cell r="D163">
            <v>27600</v>
          </cell>
          <cell r="E163">
            <v>13300</v>
          </cell>
          <cell r="F163">
            <v>8000</v>
          </cell>
        </row>
        <row r="163">
          <cell r="I163" t="str">
            <v>E07000067</v>
          </cell>
          <cell r="J163">
            <v>33100</v>
          </cell>
          <cell r="K163">
            <v>15400</v>
          </cell>
          <cell r="L163">
            <v>14000</v>
          </cell>
          <cell r="M163">
            <v>3800</v>
          </cell>
        </row>
        <row r="164">
          <cell r="B164" t="str">
            <v>E07000068</v>
          </cell>
          <cell r="C164">
            <v>22900</v>
          </cell>
          <cell r="D164">
            <v>15600</v>
          </cell>
          <cell r="E164">
            <v>5700</v>
          </cell>
          <cell r="F164">
            <v>1600</v>
          </cell>
        </row>
        <row r="164">
          <cell r="I164" t="str">
            <v>E07000068</v>
          </cell>
          <cell r="J164">
            <v>16300</v>
          </cell>
          <cell r="K164">
            <v>11400</v>
          </cell>
          <cell r="L164">
            <v>4000</v>
          </cell>
          <cell r="M164" t="str">
            <v>!</v>
          </cell>
        </row>
        <row r="165">
          <cell r="B165" t="str">
            <v>E07000069</v>
          </cell>
          <cell r="C165">
            <v>25300</v>
          </cell>
          <cell r="D165">
            <v>11400</v>
          </cell>
          <cell r="E165">
            <v>10800</v>
          </cell>
          <cell r="F165">
            <v>3100</v>
          </cell>
        </row>
        <row r="165">
          <cell r="I165" t="str">
            <v>E07000069</v>
          </cell>
          <cell r="J165">
            <v>17200</v>
          </cell>
          <cell r="K165">
            <v>6600</v>
          </cell>
          <cell r="L165">
            <v>8400</v>
          </cell>
          <cell r="M165">
            <v>2100</v>
          </cell>
        </row>
        <row r="166">
          <cell r="B166" t="str">
            <v>E07000070</v>
          </cell>
          <cell r="C166">
            <v>55300</v>
          </cell>
          <cell r="D166">
            <v>34900</v>
          </cell>
          <cell r="E166">
            <v>14900</v>
          </cell>
          <cell r="F166">
            <v>5600</v>
          </cell>
        </row>
        <row r="166">
          <cell r="I166" t="str">
            <v>E07000070</v>
          </cell>
          <cell r="J166">
            <v>38400</v>
          </cell>
          <cell r="K166">
            <v>20000</v>
          </cell>
          <cell r="L166">
            <v>14400</v>
          </cell>
          <cell r="M166">
            <v>4000</v>
          </cell>
        </row>
        <row r="167">
          <cell r="B167" t="str">
            <v>E07000071</v>
          </cell>
          <cell r="C167">
            <v>58700</v>
          </cell>
          <cell r="D167">
            <v>30600</v>
          </cell>
          <cell r="E167">
            <v>14200</v>
          </cell>
          <cell r="F167">
            <v>13900</v>
          </cell>
        </row>
        <row r="167">
          <cell r="I167" t="str">
            <v>E07000071</v>
          </cell>
          <cell r="J167">
            <v>40200</v>
          </cell>
          <cell r="K167">
            <v>20800</v>
          </cell>
          <cell r="L167">
            <v>14000</v>
          </cell>
          <cell r="M167">
            <v>5400</v>
          </cell>
        </row>
        <row r="168">
          <cell r="B168" t="str">
            <v>E07000072</v>
          </cell>
          <cell r="C168">
            <v>40300</v>
          </cell>
          <cell r="D168">
            <v>19600</v>
          </cell>
          <cell r="E168">
            <v>14100</v>
          </cell>
          <cell r="F168">
            <v>6500</v>
          </cell>
        </row>
        <row r="168">
          <cell r="I168" t="str">
            <v>E07000072</v>
          </cell>
          <cell r="J168">
            <v>29300</v>
          </cell>
          <cell r="K168">
            <v>11500</v>
          </cell>
          <cell r="L168">
            <v>15500</v>
          </cell>
          <cell r="M168">
            <v>2300</v>
          </cell>
        </row>
        <row r="169">
          <cell r="B169" t="str">
            <v>E07000073</v>
          </cell>
          <cell r="C169">
            <v>29300</v>
          </cell>
          <cell r="D169">
            <v>17900</v>
          </cell>
          <cell r="E169">
            <v>6600</v>
          </cell>
          <cell r="F169">
            <v>4900</v>
          </cell>
        </row>
        <row r="169">
          <cell r="I169" t="str">
            <v>E07000073</v>
          </cell>
          <cell r="J169">
            <v>21300</v>
          </cell>
          <cell r="K169">
            <v>10200</v>
          </cell>
          <cell r="L169">
            <v>7600</v>
          </cell>
          <cell r="M169">
            <v>3500</v>
          </cell>
        </row>
        <row r="170">
          <cell r="B170" t="str">
            <v>E07000074</v>
          </cell>
          <cell r="C170">
            <v>20400</v>
          </cell>
          <cell r="D170">
            <v>10000</v>
          </cell>
          <cell r="E170">
            <v>6700</v>
          </cell>
          <cell r="F170">
            <v>3700</v>
          </cell>
        </row>
        <row r="170">
          <cell r="I170" t="str">
            <v>E07000074</v>
          </cell>
          <cell r="J170">
            <v>12600</v>
          </cell>
          <cell r="K170">
            <v>4800</v>
          </cell>
          <cell r="L170">
            <v>6400</v>
          </cell>
          <cell r="M170">
            <v>1300</v>
          </cell>
        </row>
        <row r="171">
          <cell r="B171" t="str">
            <v>E07000075</v>
          </cell>
          <cell r="C171">
            <v>23800</v>
          </cell>
          <cell r="D171">
            <v>14600</v>
          </cell>
          <cell r="E171">
            <v>5900</v>
          </cell>
          <cell r="F171">
            <v>3300</v>
          </cell>
        </row>
        <row r="171">
          <cell r="I171" t="str">
            <v>E07000075</v>
          </cell>
          <cell r="J171">
            <v>16700</v>
          </cell>
          <cell r="K171">
            <v>8500</v>
          </cell>
          <cell r="L171">
            <v>6400</v>
          </cell>
          <cell r="M171">
            <v>1800</v>
          </cell>
        </row>
        <row r="172">
          <cell r="B172" t="str">
            <v>E07000076</v>
          </cell>
          <cell r="C172">
            <v>38200</v>
          </cell>
          <cell r="D172">
            <v>17800</v>
          </cell>
          <cell r="E172">
            <v>11100</v>
          </cell>
          <cell r="F172">
            <v>9200</v>
          </cell>
        </row>
        <row r="172">
          <cell r="I172" t="str">
            <v>E07000076</v>
          </cell>
          <cell r="J172">
            <v>28500</v>
          </cell>
          <cell r="K172">
            <v>12000</v>
          </cell>
          <cell r="L172">
            <v>11100</v>
          </cell>
          <cell r="M172">
            <v>5400</v>
          </cell>
        </row>
        <row r="173">
          <cell r="B173" t="str">
            <v>E07000077</v>
          </cell>
          <cell r="C173">
            <v>25300</v>
          </cell>
          <cell r="D173">
            <v>16100</v>
          </cell>
          <cell r="E173">
            <v>7500</v>
          </cell>
          <cell r="F173">
            <v>1600</v>
          </cell>
        </row>
        <row r="173">
          <cell r="I173" t="str">
            <v>E07000077</v>
          </cell>
          <cell r="J173">
            <v>20900</v>
          </cell>
          <cell r="K173">
            <v>12500</v>
          </cell>
          <cell r="L173">
            <v>8400</v>
          </cell>
          <cell r="M173" t="str">
            <v>!</v>
          </cell>
        </row>
        <row r="174">
          <cell r="B174" t="str">
            <v>E07000095</v>
          </cell>
          <cell r="C174">
            <v>32400</v>
          </cell>
          <cell r="D174">
            <v>21800</v>
          </cell>
          <cell r="E174">
            <v>7100</v>
          </cell>
          <cell r="F174">
            <v>3500</v>
          </cell>
        </row>
        <row r="174">
          <cell r="I174" t="str">
            <v>E07000095</v>
          </cell>
          <cell r="J174">
            <v>25300</v>
          </cell>
          <cell r="K174">
            <v>13300</v>
          </cell>
          <cell r="L174">
            <v>9100</v>
          </cell>
          <cell r="M174">
            <v>2800</v>
          </cell>
        </row>
        <row r="175">
          <cell r="B175" t="str">
            <v>E07000096</v>
          </cell>
          <cell r="C175">
            <v>46700</v>
          </cell>
          <cell r="D175">
            <v>27400</v>
          </cell>
          <cell r="E175">
            <v>16600</v>
          </cell>
          <cell r="F175">
            <v>2800</v>
          </cell>
        </row>
        <row r="175">
          <cell r="I175" t="str">
            <v>E07000096</v>
          </cell>
          <cell r="J175">
            <v>32800</v>
          </cell>
          <cell r="K175">
            <v>18600</v>
          </cell>
          <cell r="L175">
            <v>13500</v>
          </cell>
          <cell r="M175" t="str">
            <v>!</v>
          </cell>
        </row>
        <row r="176">
          <cell r="B176" t="str">
            <v>E07000242</v>
          </cell>
          <cell r="C176">
            <v>50300</v>
          </cell>
          <cell r="D176">
            <v>31700</v>
          </cell>
          <cell r="E176">
            <v>13700</v>
          </cell>
          <cell r="F176">
            <v>4900</v>
          </cell>
        </row>
        <row r="176">
          <cell r="I176" t="str">
            <v>E07000242</v>
          </cell>
          <cell r="J176">
            <v>28900</v>
          </cell>
          <cell r="K176">
            <v>15900</v>
          </cell>
          <cell r="L176">
            <v>11800</v>
          </cell>
          <cell r="M176">
            <v>1200</v>
          </cell>
        </row>
        <row r="177">
          <cell r="B177" t="str">
            <v>E07000098</v>
          </cell>
          <cell r="C177">
            <v>31300</v>
          </cell>
          <cell r="D177">
            <v>18900</v>
          </cell>
          <cell r="E177">
            <v>11700</v>
          </cell>
          <cell r="F177" t="str">
            <v>!</v>
          </cell>
        </row>
        <row r="177">
          <cell r="I177" t="str">
            <v>E07000098</v>
          </cell>
          <cell r="J177">
            <v>23900</v>
          </cell>
          <cell r="K177">
            <v>11700</v>
          </cell>
          <cell r="L177">
            <v>12200</v>
          </cell>
          <cell r="M177" t="str">
            <v>!</v>
          </cell>
        </row>
        <row r="178">
          <cell r="B178" t="str">
            <v>E07000099</v>
          </cell>
          <cell r="C178">
            <v>38800</v>
          </cell>
          <cell r="D178">
            <v>23000</v>
          </cell>
          <cell r="E178">
            <v>11500</v>
          </cell>
          <cell r="F178">
            <v>4300</v>
          </cell>
        </row>
        <row r="178">
          <cell r="I178" t="str">
            <v>E07000099</v>
          </cell>
          <cell r="J178">
            <v>32300</v>
          </cell>
          <cell r="K178">
            <v>15200</v>
          </cell>
          <cell r="L178">
            <v>14600</v>
          </cell>
          <cell r="M178">
            <v>2400</v>
          </cell>
        </row>
        <row r="179">
          <cell r="B179" t="str">
            <v>E07000240</v>
          </cell>
          <cell r="C179">
            <v>41000</v>
          </cell>
          <cell r="D179">
            <v>25000</v>
          </cell>
          <cell r="E179">
            <v>12100</v>
          </cell>
          <cell r="F179">
            <v>3900</v>
          </cell>
        </row>
        <row r="179">
          <cell r="I179" t="str">
            <v>E07000240</v>
          </cell>
          <cell r="J179">
            <v>34300</v>
          </cell>
          <cell r="K179">
            <v>20800</v>
          </cell>
          <cell r="L179">
            <v>12800</v>
          </cell>
          <cell r="M179" t="str">
            <v>!</v>
          </cell>
        </row>
        <row r="180">
          <cell r="B180" t="str">
            <v>E07000243</v>
          </cell>
          <cell r="C180">
            <v>28000</v>
          </cell>
          <cell r="D180">
            <v>14800</v>
          </cell>
          <cell r="E180">
            <v>10400</v>
          </cell>
          <cell r="F180">
            <v>2800</v>
          </cell>
        </row>
        <row r="180">
          <cell r="I180" t="str">
            <v>E07000243</v>
          </cell>
          <cell r="J180">
            <v>17100</v>
          </cell>
          <cell r="K180">
            <v>7300</v>
          </cell>
          <cell r="L180">
            <v>7700</v>
          </cell>
          <cell r="M180">
            <v>2100</v>
          </cell>
        </row>
        <row r="181">
          <cell r="B181" t="str">
            <v>E07000102</v>
          </cell>
          <cell r="C181">
            <v>25800</v>
          </cell>
          <cell r="D181">
            <v>15100</v>
          </cell>
          <cell r="E181">
            <v>9400</v>
          </cell>
          <cell r="F181">
            <v>1400</v>
          </cell>
        </row>
        <row r="181">
          <cell r="I181" t="str">
            <v>E07000102</v>
          </cell>
          <cell r="J181">
            <v>24000</v>
          </cell>
          <cell r="K181">
            <v>10800</v>
          </cell>
          <cell r="L181">
            <v>13300</v>
          </cell>
          <cell r="M181" t="str">
            <v>!</v>
          </cell>
        </row>
        <row r="182">
          <cell r="B182" t="str">
            <v>E07000103</v>
          </cell>
          <cell r="C182">
            <v>31800</v>
          </cell>
          <cell r="D182">
            <v>20000</v>
          </cell>
          <cell r="E182">
            <v>9600</v>
          </cell>
          <cell r="F182">
            <v>2100</v>
          </cell>
        </row>
        <row r="182">
          <cell r="I182" t="str">
            <v>E07000103</v>
          </cell>
          <cell r="J182">
            <v>23700</v>
          </cell>
          <cell r="K182">
            <v>13600</v>
          </cell>
          <cell r="L182">
            <v>8300</v>
          </cell>
          <cell r="M182">
            <v>1900</v>
          </cell>
        </row>
        <row r="183">
          <cell r="B183" t="str">
            <v>E07000241</v>
          </cell>
          <cell r="C183">
            <v>34100</v>
          </cell>
          <cell r="D183">
            <v>18600</v>
          </cell>
          <cell r="E183">
            <v>11000</v>
          </cell>
          <cell r="F183">
            <v>4500</v>
          </cell>
        </row>
        <row r="183">
          <cell r="I183" t="str">
            <v>E07000241</v>
          </cell>
          <cell r="J183">
            <v>26800</v>
          </cell>
          <cell r="K183">
            <v>10800</v>
          </cell>
          <cell r="L183">
            <v>14200</v>
          </cell>
          <cell r="M183">
            <v>1900</v>
          </cell>
        </row>
        <row r="184">
          <cell r="B184" t="str">
            <v>E07000143</v>
          </cell>
          <cell r="C184">
            <v>42900</v>
          </cell>
          <cell r="D184">
            <v>24500</v>
          </cell>
          <cell r="E184">
            <v>12200</v>
          </cell>
          <cell r="F184">
            <v>6300</v>
          </cell>
        </row>
        <row r="184">
          <cell r="I184" t="str">
            <v>E07000143</v>
          </cell>
          <cell r="J184">
            <v>23900</v>
          </cell>
          <cell r="K184">
            <v>13200</v>
          </cell>
          <cell r="L184">
            <v>9200</v>
          </cell>
          <cell r="M184">
            <v>1500</v>
          </cell>
        </row>
        <row r="185">
          <cell r="B185" t="str">
            <v>E07000144</v>
          </cell>
          <cell r="C185">
            <v>39800</v>
          </cell>
          <cell r="D185">
            <v>24200</v>
          </cell>
          <cell r="E185">
            <v>11600</v>
          </cell>
          <cell r="F185">
            <v>4100</v>
          </cell>
        </row>
        <row r="185">
          <cell r="I185" t="str">
            <v>E07000144</v>
          </cell>
          <cell r="J185">
            <v>28000</v>
          </cell>
          <cell r="K185">
            <v>15200</v>
          </cell>
          <cell r="L185">
            <v>10200</v>
          </cell>
          <cell r="M185">
            <v>2600</v>
          </cell>
        </row>
        <row r="186">
          <cell r="B186" t="str">
            <v>E07000145</v>
          </cell>
          <cell r="C186">
            <v>32100</v>
          </cell>
          <cell r="D186">
            <v>17700</v>
          </cell>
          <cell r="E186">
            <v>10500</v>
          </cell>
          <cell r="F186">
            <v>3900</v>
          </cell>
        </row>
        <row r="186">
          <cell r="I186" t="str">
            <v>E07000145</v>
          </cell>
          <cell r="J186">
            <v>22300</v>
          </cell>
          <cell r="K186">
            <v>7900</v>
          </cell>
          <cell r="L186">
            <v>12000</v>
          </cell>
          <cell r="M186">
            <v>2400</v>
          </cell>
        </row>
        <row r="187">
          <cell r="B187" t="str">
            <v>E07000146</v>
          </cell>
          <cell r="C187">
            <v>44500</v>
          </cell>
          <cell r="D187">
            <v>24100</v>
          </cell>
          <cell r="E187">
            <v>12000</v>
          </cell>
          <cell r="F187">
            <v>8500</v>
          </cell>
        </row>
        <row r="187">
          <cell r="I187" t="str">
            <v>E07000146</v>
          </cell>
          <cell r="J187">
            <v>25300</v>
          </cell>
          <cell r="K187">
            <v>13200</v>
          </cell>
          <cell r="L187">
            <v>9000</v>
          </cell>
          <cell r="M187">
            <v>3100</v>
          </cell>
        </row>
        <row r="188">
          <cell r="B188" t="str">
            <v>E07000147</v>
          </cell>
          <cell r="C188">
            <v>29300</v>
          </cell>
          <cell r="D188">
            <v>15200</v>
          </cell>
          <cell r="E188">
            <v>9100</v>
          </cell>
          <cell r="F188">
            <v>5100</v>
          </cell>
        </row>
        <row r="188">
          <cell r="I188" t="str">
            <v>E07000147</v>
          </cell>
          <cell r="J188">
            <v>11300</v>
          </cell>
          <cell r="K188">
            <v>5100</v>
          </cell>
          <cell r="L188">
            <v>6200</v>
          </cell>
          <cell r="M188" t="str">
            <v>!</v>
          </cell>
        </row>
        <row r="189">
          <cell r="B189" t="str">
            <v>E07000148</v>
          </cell>
          <cell r="C189">
            <v>53500</v>
          </cell>
          <cell r="D189">
            <v>30000</v>
          </cell>
          <cell r="E189">
            <v>12700</v>
          </cell>
          <cell r="F189">
            <v>10700</v>
          </cell>
        </row>
        <row r="189">
          <cell r="I189" t="str">
            <v>E07000148</v>
          </cell>
          <cell r="J189">
            <v>27100</v>
          </cell>
          <cell r="K189">
            <v>13000</v>
          </cell>
          <cell r="L189">
            <v>9800</v>
          </cell>
          <cell r="M189">
            <v>4300</v>
          </cell>
        </row>
        <row r="190">
          <cell r="B190" t="str">
            <v>E07000149</v>
          </cell>
          <cell r="C190">
            <v>39600</v>
          </cell>
          <cell r="D190">
            <v>22400</v>
          </cell>
          <cell r="E190">
            <v>11900</v>
          </cell>
          <cell r="F190">
            <v>5300</v>
          </cell>
        </row>
        <row r="190">
          <cell r="I190" t="str">
            <v>E07000149</v>
          </cell>
          <cell r="J190">
            <v>24300</v>
          </cell>
          <cell r="K190">
            <v>12600</v>
          </cell>
          <cell r="L190">
            <v>10200</v>
          </cell>
          <cell r="M190">
            <v>1500</v>
          </cell>
        </row>
        <row r="191">
          <cell r="B191" t="str">
            <v>E07000200</v>
          </cell>
          <cell r="C191">
            <v>27600</v>
          </cell>
          <cell r="D191">
            <v>16700</v>
          </cell>
          <cell r="E191">
            <v>6600</v>
          </cell>
          <cell r="F191">
            <v>4300</v>
          </cell>
        </row>
        <row r="191">
          <cell r="I191" t="str">
            <v>E07000200</v>
          </cell>
          <cell r="J191">
            <v>17200</v>
          </cell>
          <cell r="K191">
            <v>10400</v>
          </cell>
          <cell r="L191">
            <v>5700</v>
          </cell>
          <cell r="M191">
            <v>1100</v>
          </cell>
        </row>
        <row r="192">
          <cell r="B192" t="str">
            <v>E07000201</v>
          </cell>
          <cell r="C192">
            <v>23700</v>
          </cell>
          <cell r="D192">
            <v>16000</v>
          </cell>
          <cell r="E192">
            <v>4500</v>
          </cell>
          <cell r="F192">
            <v>3200</v>
          </cell>
        </row>
        <row r="192">
          <cell r="I192" t="str">
            <v>E07000201</v>
          </cell>
          <cell r="J192">
            <v>12200</v>
          </cell>
          <cell r="K192">
            <v>5800</v>
          </cell>
          <cell r="L192">
            <v>4200</v>
          </cell>
          <cell r="M192">
            <v>2300</v>
          </cell>
        </row>
        <row r="193">
          <cell r="B193" t="str">
            <v>E07000202</v>
          </cell>
          <cell r="C193">
            <v>47000</v>
          </cell>
          <cell r="D193">
            <v>29800</v>
          </cell>
          <cell r="E193">
            <v>10000</v>
          </cell>
          <cell r="F193">
            <v>7300</v>
          </cell>
        </row>
        <row r="193">
          <cell r="I193" t="str">
            <v>E07000202</v>
          </cell>
          <cell r="J193">
            <v>35300</v>
          </cell>
          <cell r="K193">
            <v>15400</v>
          </cell>
          <cell r="L193">
            <v>12300</v>
          </cell>
          <cell r="M193">
            <v>7600</v>
          </cell>
        </row>
        <row r="194">
          <cell r="B194" t="str">
            <v>E07000203</v>
          </cell>
          <cell r="C194">
            <v>30000</v>
          </cell>
          <cell r="D194">
            <v>17800</v>
          </cell>
          <cell r="E194">
            <v>10000</v>
          </cell>
          <cell r="F194">
            <v>2200</v>
          </cell>
        </row>
        <row r="194">
          <cell r="I194" t="str">
            <v>E07000203</v>
          </cell>
          <cell r="J194">
            <v>14900</v>
          </cell>
          <cell r="K194">
            <v>7500</v>
          </cell>
          <cell r="L194">
            <v>6400</v>
          </cell>
          <cell r="M194">
            <v>1000</v>
          </cell>
        </row>
        <row r="195">
          <cell r="B195" t="str">
            <v>E07000204</v>
          </cell>
          <cell r="C195">
            <v>36300</v>
          </cell>
          <cell r="D195">
            <v>25100</v>
          </cell>
          <cell r="E195">
            <v>8400</v>
          </cell>
          <cell r="F195">
            <v>2800</v>
          </cell>
        </row>
        <row r="195">
          <cell r="I195" t="str">
            <v>E07000204</v>
          </cell>
          <cell r="J195">
            <v>24400</v>
          </cell>
          <cell r="K195">
            <v>15000</v>
          </cell>
          <cell r="L195">
            <v>8100</v>
          </cell>
          <cell r="M195">
            <v>1300</v>
          </cell>
        </row>
        <row r="196">
          <cell r="B196" t="str">
            <v>E07000205</v>
          </cell>
          <cell r="C196">
            <v>38600</v>
          </cell>
          <cell r="D196">
            <v>23200</v>
          </cell>
          <cell r="E196">
            <v>10900</v>
          </cell>
          <cell r="F196">
            <v>4400</v>
          </cell>
        </row>
        <row r="196">
          <cell r="I196" t="str">
            <v>E07000205</v>
          </cell>
          <cell r="J196">
            <v>23700</v>
          </cell>
          <cell r="K196">
            <v>11600</v>
          </cell>
          <cell r="L196">
            <v>8800</v>
          </cell>
          <cell r="M196">
            <v>3300</v>
          </cell>
        </row>
        <row r="197">
          <cell r="B197" t="str">
            <v>E07000206</v>
          </cell>
          <cell r="C197">
            <v>36200</v>
          </cell>
          <cell r="D197">
            <v>19900</v>
          </cell>
          <cell r="E197">
            <v>10500</v>
          </cell>
          <cell r="F197">
            <v>5800</v>
          </cell>
        </row>
        <row r="197">
          <cell r="I197" t="str">
            <v>E07000206</v>
          </cell>
          <cell r="J197">
            <v>23600</v>
          </cell>
          <cell r="K197">
            <v>11400</v>
          </cell>
          <cell r="L197">
            <v>11100</v>
          </cell>
          <cell r="M197">
            <v>1100</v>
          </cell>
        </row>
        <row r="198">
          <cell r="B198" t="str">
            <v>E09000007</v>
          </cell>
          <cell r="C198">
            <v>80500</v>
          </cell>
          <cell r="D198">
            <v>38400</v>
          </cell>
          <cell r="E198">
            <v>26800</v>
          </cell>
          <cell r="F198">
            <v>15300</v>
          </cell>
        </row>
        <row r="198">
          <cell r="I198" t="str">
            <v>E09000007</v>
          </cell>
          <cell r="J198">
            <v>45200</v>
          </cell>
          <cell r="K198">
            <v>15900</v>
          </cell>
          <cell r="L198">
            <v>21300</v>
          </cell>
          <cell r="M198">
            <v>8000</v>
          </cell>
        </row>
        <row r="199">
          <cell r="B199" t="str">
            <v>E09000001</v>
          </cell>
          <cell r="C199">
            <v>2600</v>
          </cell>
          <cell r="D199" t="str">
            <v>!</v>
          </cell>
          <cell r="E199" t="str">
            <v>!</v>
          </cell>
          <cell r="F199" t="str">
            <v>!</v>
          </cell>
        </row>
        <row r="199">
          <cell r="I199" t="str">
            <v>E09000001</v>
          </cell>
          <cell r="J199" t="str">
            <v>!</v>
          </cell>
          <cell r="K199" t="str">
            <v>!</v>
          </cell>
          <cell r="L199" t="str">
            <v>!</v>
          </cell>
          <cell r="M199" t="str">
            <v>!</v>
          </cell>
        </row>
        <row r="200">
          <cell r="B200" t="str">
            <v>E09000012</v>
          </cell>
          <cell r="C200">
            <v>92000</v>
          </cell>
          <cell r="D200">
            <v>48800</v>
          </cell>
          <cell r="E200">
            <v>26200</v>
          </cell>
          <cell r="F200">
            <v>16900</v>
          </cell>
        </row>
        <row r="200">
          <cell r="I200" t="str">
            <v>E09000012</v>
          </cell>
          <cell r="J200">
            <v>65000</v>
          </cell>
          <cell r="K200">
            <v>19300</v>
          </cell>
          <cell r="L200">
            <v>30300</v>
          </cell>
          <cell r="M200">
            <v>15400</v>
          </cell>
        </row>
        <row r="201">
          <cell r="B201" t="str">
            <v>E09000013</v>
          </cell>
          <cell r="C201">
            <v>60900</v>
          </cell>
          <cell r="D201">
            <v>32800</v>
          </cell>
          <cell r="E201">
            <v>19000</v>
          </cell>
          <cell r="F201">
            <v>9100</v>
          </cell>
        </row>
        <row r="201">
          <cell r="I201" t="str">
            <v>E09000013</v>
          </cell>
          <cell r="J201">
            <v>36500</v>
          </cell>
          <cell r="K201">
            <v>15900</v>
          </cell>
          <cell r="L201">
            <v>16200</v>
          </cell>
          <cell r="M201">
            <v>4500</v>
          </cell>
        </row>
        <row r="202">
          <cell r="B202" t="str">
            <v>E09000014</v>
          </cell>
          <cell r="C202">
            <v>83700</v>
          </cell>
          <cell r="D202">
            <v>39900</v>
          </cell>
          <cell r="E202">
            <v>28000</v>
          </cell>
          <cell r="F202">
            <v>15900</v>
          </cell>
        </row>
        <row r="202">
          <cell r="I202" t="str">
            <v>E09000014</v>
          </cell>
          <cell r="J202">
            <v>65500</v>
          </cell>
          <cell r="K202">
            <v>24100</v>
          </cell>
          <cell r="L202">
            <v>30800</v>
          </cell>
          <cell r="M202">
            <v>10600</v>
          </cell>
        </row>
        <row r="203">
          <cell r="B203" t="str">
            <v>E09000019</v>
          </cell>
          <cell r="C203">
            <v>84700</v>
          </cell>
          <cell r="D203">
            <v>45300</v>
          </cell>
          <cell r="E203">
            <v>24300</v>
          </cell>
          <cell r="F203">
            <v>15200</v>
          </cell>
        </row>
        <row r="203">
          <cell r="I203" t="str">
            <v>E09000019</v>
          </cell>
          <cell r="J203">
            <v>35600</v>
          </cell>
          <cell r="K203">
            <v>11200</v>
          </cell>
          <cell r="L203">
            <v>15500</v>
          </cell>
          <cell r="M203">
            <v>8900</v>
          </cell>
        </row>
        <row r="204">
          <cell r="B204" t="str">
            <v>E09000020</v>
          </cell>
          <cell r="C204">
            <v>52100</v>
          </cell>
          <cell r="D204">
            <v>25600</v>
          </cell>
          <cell r="E204">
            <v>17200</v>
          </cell>
          <cell r="F204">
            <v>9300</v>
          </cell>
        </row>
        <row r="204">
          <cell r="I204" t="str">
            <v>E09000020</v>
          </cell>
          <cell r="J204">
            <v>32400</v>
          </cell>
          <cell r="K204">
            <v>12300</v>
          </cell>
          <cell r="L204">
            <v>17200</v>
          </cell>
          <cell r="M204">
            <v>2900</v>
          </cell>
        </row>
        <row r="205">
          <cell r="B205" t="str">
            <v>E09000022</v>
          </cell>
          <cell r="C205">
            <v>117400</v>
          </cell>
          <cell r="D205">
            <v>67800</v>
          </cell>
          <cell r="E205">
            <v>36100</v>
          </cell>
          <cell r="F205">
            <v>13600</v>
          </cell>
        </row>
        <row r="205">
          <cell r="I205" t="str">
            <v>E09000022</v>
          </cell>
          <cell r="J205">
            <v>65600</v>
          </cell>
          <cell r="K205">
            <v>28300</v>
          </cell>
          <cell r="L205">
            <v>28300</v>
          </cell>
          <cell r="M205">
            <v>8900</v>
          </cell>
        </row>
        <row r="206">
          <cell r="B206" t="str">
            <v>E09000023</v>
          </cell>
          <cell r="C206">
            <v>103800</v>
          </cell>
          <cell r="D206">
            <v>59300</v>
          </cell>
          <cell r="E206">
            <v>30000</v>
          </cell>
          <cell r="F206">
            <v>14500</v>
          </cell>
        </row>
        <row r="206">
          <cell r="I206" t="str">
            <v>E09000023</v>
          </cell>
          <cell r="J206">
            <v>69100</v>
          </cell>
          <cell r="K206">
            <v>30100</v>
          </cell>
          <cell r="L206">
            <v>28200</v>
          </cell>
          <cell r="M206">
            <v>10700</v>
          </cell>
        </row>
        <row r="207">
          <cell r="B207" t="str">
            <v>E09000025</v>
          </cell>
          <cell r="C207">
            <v>97000</v>
          </cell>
          <cell r="D207">
            <v>37000</v>
          </cell>
          <cell r="E207">
            <v>41400</v>
          </cell>
          <cell r="F207">
            <v>18600</v>
          </cell>
        </row>
        <row r="207">
          <cell r="I207" t="str">
            <v>E09000025</v>
          </cell>
          <cell r="J207">
            <v>98000</v>
          </cell>
          <cell r="K207">
            <v>17800</v>
          </cell>
          <cell r="L207">
            <v>62600</v>
          </cell>
          <cell r="M207">
            <v>17600</v>
          </cell>
        </row>
        <row r="208">
          <cell r="B208" t="str">
            <v>E09000028</v>
          </cell>
          <cell r="C208">
            <v>109500</v>
          </cell>
          <cell r="D208">
            <v>62600</v>
          </cell>
          <cell r="E208">
            <v>30600</v>
          </cell>
          <cell r="F208">
            <v>16300</v>
          </cell>
        </row>
        <row r="208">
          <cell r="I208" t="str">
            <v>E09000028</v>
          </cell>
          <cell r="J208">
            <v>67800</v>
          </cell>
          <cell r="K208">
            <v>26800</v>
          </cell>
          <cell r="L208">
            <v>28100</v>
          </cell>
          <cell r="M208">
            <v>13000</v>
          </cell>
        </row>
        <row r="209">
          <cell r="B209" t="str">
            <v>E09000030</v>
          </cell>
          <cell r="C209">
            <v>99900</v>
          </cell>
          <cell r="D209">
            <v>52700</v>
          </cell>
          <cell r="E209">
            <v>31800</v>
          </cell>
          <cell r="F209">
            <v>15400</v>
          </cell>
        </row>
        <row r="209">
          <cell r="I209" t="str">
            <v>E09000030</v>
          </cell>
          <cell r="J209">
            <v>65800</v>
          </cell>
          <cell r="K209">
            <v>16700</v>
          </cell>
          <cell r="L209">
            <v>38800</v>
          </cell>
          <cell r="M209">
            <v>10400</v>
          </cell>
        </row>
        <row r="210">
          <cell r="B210" t="str">
            <v>E09000032</v>
          </cell>
          <cell r="C210">
            <v>109600</v>
          </cell>
          <cell r="D210">
            <v>66800</v>
          </cell>
          <cell r="E210">
            <v>31300</v>
          </cell>
          <cell r="F210">
            <v>11500</v>
          </cell>
        </row>
        <row r="210">
          <cell r="I210" t="str">
            <v>E09000032</v>
          </cell>
          <cell r="J210">
            <v>63700</v>
          </cell>
          <cell r="K210">
            <v>27500</v>
          </cell>
          <cell r="L210">
            <v>30400</v>
          </cell>
          <cell r="M210">
            <v>5800</v>
          </cell>
        </row>
        <row r="211">
          <cell r="B211" t="str">
            <v>E09000033</v>
          </cell>
          <cell r="C211">
            <v>87400</v>
          </cell>
          <cell r="D211">
            <v>44500</v>
          </cell>
          <cell r="E211">
            <v>24300</v>
          </cell>
          <cell r="F211">
            <v>18500</v>
          </cell>
        </row>
        <row r="211">
          <cell r="I211" t="str">
            <v>E09000033</v>
          </cell>
          <cell r="J211">
            <v>42700</v>
          </cell>
          <cell r="K211">
            <v>14000</v>
          </cell>
          <cell r="L211">
            <v>18400</v>
          </cell>
          <cell r="M211">
            <v>10300</v>
          </cell>
        </row>
        <row r="212">
          <cell r="B212" t="str">
            <v>E09000002</v>
          </cell>
          <cell r="C212">
            <v>60000</v>
          </cell>
          <cell r="D212">
            <v>24100</v>
          </cell>
          <cell r="E212">
            <v>23600</v>
          </cell>
          <cell r="F212">
            <v>12300</v>
          </cell>
        </row>
        <row r="212">
          <cell r="I212" t="str">
            <v>E09000002</v>
          </cell>
          <cell r="J212">
            <v>62100</v>
          </cell>
          <cell r="K212">
            <v>18800</v>
          </cell>
          <cell r="L212">
            <v>30800</v>
          </cell>
          <cell r="M212">
            <v>12600</v>
          </cell>
        </row>
        <row r="213">
          <cell r="B213" t="str">
            <v>E09000003</v>
          </cell>
          <cell r="C213">
            <v>109100</v>
          </cell>
          <cell r="D213">
            <v>53600</v>
          </cell>
          <cell r="E213">
            <v>43700</v>
          </cell>
          <cell r="F213">
            <v>11800</v>
          </cell>
        </row>
        <row r="213">
          <cell r="I213" t="str">
            <v>E09000003</v>
          </cell>
          <cell r="J213">
            <v>89600</v>
          </cell>
          <cell r="K213">
            <v>35200</v>
          </cell>
          <cell r="L213">
            <v>47700</v>
          </cell>
          <cell r="M213">
            <v>6600</v>
          </cell>
        </row>
        <row r="214">
          <cell r="B214" t="str">
            <v>E09000004</v>
          </cell>
          <cell r="C214">
            <v>68000</v>
          </cell>
          <cell r="D214">
            <v>35700</v>
          </cell>
          <cell r="E214">
            <v>23900</v>
          </cell>
          <cell r="F214">
            <v>8300</v>
          </cell>
        </row>
        <row r="214">
          <cell r="I214" t="str">
            <v>E09000004</v>
          </cell>
          <cell r="J214">
            <v>56000</v>
          </cell>
          <cell r="K214">
            <v>27200</v>
          </cell>
          <cell r="L214">
            <v>20500</v>
          </cell>
          <cell r="M214">
            <v>8300</v>
          </cell>
        </row>
        <row r="215">
          <cell r="B215" t="str">
            <v>E09000005</v>
          </cell>
          <cell r="C215">
            <v>87400</v>
          </cell>
          <cell r="D215">
            <v>36300</v>
          </cell>
          <cell r="E215">
            <v>40700</v>
          </cell>
          <cell r="F215">
            <v>10500</v>
          </cell>
        </row>
        <row r="215">
          <cell r="I215" t="str">
            <v>E09000005</v>
          </cell>
          <cell r="J215">
            <v>71800</v>
          </cell>
          <cell r="K215">
            <v>21000</v>
          </cell>
          <cell r="L215">
            <v>43200</v>
          </cell>
          <cell r="M215">
            <v>7700</v>
          </cell>
        </row>
        <row r="216">
          <cell r="B216" t="str">
            <v>E09000006</v>
          </cell>
          <cell r="C216">
            <v>100000</v>
          </cell>
          <cell r="D216">
            <v>53700</v>
          </cell>
          <cell r="E216">
            <v>31600</v>
          </cell>
          <cell r="F216">
            <v>14800</v>
          </cell>
        </row>
        <row r="216">
          <cell r="I216" t="str">
            <v>E09000006</v>
          </cell>
          <cell r="J216">
            <v>67200</v>
          </cell>
          <cell r="K216">
            <v>37300</v>
          </cell>
          <cell r="L216">
            <v>24200</v>
          </cell>
          <cell r="M216">
            <v>5800</v>
          </cell>
        </row>
        <row r="217">
          <cell r="B217" t="str">
            <v>E09000008</v>
          </cell>
          <cell r="C217">
            <v>122500</v>
          </cell>
          <cell r="D217">
            <v>66000</v>
          </cell>
          <cell r="E217">
            <v>37200</v>
          </cell>
          <cell r="F217">
            <v>19300</v>
          </cell>
        </row>
        <row r="217">
          <cell r="I217" t="str">
            <v>E09000008</v>
          </cell>
          <cell r="J217">
            <v>86600</v>
          </cell>
          <cell r="K217">
            <v>37600</v>
          </cell>
          <cell r="L217">
            <v>34500</v>
          </cell>
          <cell r="M217">
            <v>14500</v>
          </cell>
        </row>
        <row r="218">
          <cell r="B218" t="str">
            <v>E09000009</v>
          </cell>
          <cell r="C218">
            <v>112600</v>
          </cell>
          <cell r="D218">
            <v>48000</v>
          </cell>
          <cell r="E218">
            <v>45200</v>
          </cell>
          <cell r="F218">
            <v>19400</v>
          </cell>
        </row>
        <row r="218">
          <cell r="I218" t="str">
            <v>E09000009</v>
          </cell>
          <cell r="J218">
            <v>90500</v>
          </cell>
          <cell r="K218">
            <v>27700</v>
          </cell>
          <cell r="L218">
            <v>50600</v>
          </cell>
          <cell r="M218">
            <v>12200</v>
          </cell>
        </row>
        <row r="219">
          <cell r="B219" t="str">
            <v>E09000010</v>
          </cell>
          <cell r="C219">
            <v>102400</v>
          </cell>
          <cell r="D219">
            <v>54200</v>
          </cell>
          <cell r="E219">
            <v>31800</v>
          </cell>
          <cell r="F219">
            <v>16500</v>
          </cell>
        </row>
        <row r="219">
          <cell r="I219" t="str">
            <v>E09000010</v>
          </cell>
          <cell r="J219">
            <v>96500</v>
          </cell>
          <cell r="K219">
            <v>37200</v>
          </cell>
          <cell r="L219">
            <v>45500</v>
          </cell>
          <cell r="M219">
            <v>13800</v>
          </cell>
        </row>
        <row r="220">
          <cell r="B220" t="str">
            <v>E09000011</v>
          </cell>
          <cell r="C220">
            <v>83800</v>
          </cell>
          <cell r="D220">
            <v>39100</v>
          </cell>
          <cell r="E220">
            <v>30100</v>
          </cell>
          <cell r="F220">
            <v>14600</v>
          </cell>
        </row>
        <row r="220">
          <cell r="I220" t="str">
            <v>E09000011</v>
          </cell>
          <cell r="J220">
            <v>68200</v>
          </cell>
          <cell r="K220">
            <v>25800</v>
          </cell>
          <cell r="L220">
            <v>29900</v>
          </cell>
          <cell r="M220">
            <v>12500</v>
          </cell>
        </row>
        <row r="221">
          <cell r="B221" t="str">
            <v>E09000015</v>
          </cell>
          <cell r="C221">
            <v>69400</v>
          </cell>
          <cell r="D221">
            <v>28300</v>
          </cell>
          <cell r="E221">
            <v>33800</v>
          </cell>
          <cell r="F221">
            <v>7300</v>
          </cell>
        </row>
        <row r="221">
          <cell r="I221" t="str">
            <v>E09000015</v>
          </cell>
          <cell r="J221">
            <v>48700</v>
          </cell>
          <cell r="K221">
            <v>14800</v>
          </cell>
          <cell r="L221">
            <v>29500</v>
          </cell>
          <cell r="M221">
            <v>4400</v>
          </cell>
        </row>
        <row r="222">
          <cell r="B222" t="str">
            <v>E09000016</v>
          </cell>
          <cell r="C222">
            <v>74800</v>
          </cell>
          <cell r="D222">
            <v>41100</v>
          </cell>
          <cell r="E222">
            <v>24500</v>
          </cell>
          <cell r="F222">
            <v>9200</v>
          </cell>
        </row>
        <row r="222">
          <cell r="I222" t="str">
            <v>E09000016</v>
          </cell>
          <cell r="J222">
            <v>54400</v>
          </cell>
          <cell r="K222">
            <v>25100</v>
          </cell>
          <cell r="L222">
            <v>25600</v>
          </cell>
          <cell r="M222">
            <v>3700</v>
          </cell>
        </row>
        <row r="223">
          <cell r="B223" t="str">
            <v>E09000017</v>
          </cell>
          <cell r="C223">
            <v>91400</v>
          </cell>
          <cell r="D223">
            <v>47600</v>
          </cell>
          <cell r="E223">
            <v>31600</v>
          </cell>
          <cell r="F223">
            <v>12200</v>
          </cell>
        </row>
        <row r="223">
          <cell r="I223" t="str">
            <v>E09000017</v>
          </cell>
          <cell r="J223">
            <v>76400</v>
          </cell>
          <cell r="K223">
            <v>34300</v>
          </cell>
          <cell r="L223">
            <v>31600</v>
          </cell>
          <cell r="M223">
            <v>10500</v>
          </cell>
        </row>
        <row r="224">
          <cell r="B224" t="str">
            <v>E09000018</v>
          </cell>
          <cell r="C224">
            <v>83600</v>
          </cell>
          <cell r="D224">
            <v>43200</v>
          </cell>
          <cell r="E224">
            <v>30500</v>
          </cell>
          <cell r="F224">
            <v>9900</v>
          </cell>
        </row>
        <row r="224">
          <cell r="I224" t="str">
            <v>E09000018</v>
          </cell>
          <cell r="J224">
            <v>58100</v>
          </cell>
          <cell r="K224">
            <v>22500</v>
          </cell>
          <cell r="L224">
            <v>30000</v>
          </cell>
          <cell r="M224">
            <v>5700</v>
          </cell>
        </row>
        <row r="225">
          <cell r="B225" t="str">
            <v>E09000021</v>
          </cell>
          <cell r="C225">
            <v>50800</v>
          </cell>
          <cell r="D225">
            <v>27300</v>
          </cell>
          <cell r="E225">
            <v>17400</v>
          </cell>
          <cell r="F225">
            <v>6100</v>
          </cell>
        </row>
        <row r="225">
          <cell r="I225" t="str">
            <v>E09000021</v>
          </cell>
          <cell r="J225">
            <v>39400</v>
          </cell>
          <cell r="K225">
            <v>19400</v>
          </cell>
          <cell r="L225">
            <v>16700</v>
          </cell>
          <cell r="M225">
            <v>3300</v>
          </cell>
        </row>
        <row r="226">
          <cell r="B226" t="str">
            <v>E09000024</v>
          </cell>
          <cell r="C226">
            <v>68100</v>
          </cell>
          <cell r="D226">
            <v>38800</v>
          </cell>
          <cell r="E226">
            <v>23100</v>
          </cell>
          <cell r="F226">
            <v>6200</v>
          </cell>
        </row>
        <row r="226">
          <cell r="I226" t="str">
            <v>E09000024</v>
          </cell>
          <cell r="J226">
            <v>48600</v>
          </cell>
          <cell r="K226">
            <v>21600</v>
          </cell>
          <cell r="L226">
            <v>21800</v>
          </cell>
          <cell r="M226">
            <v>5300</v>
          </cell>
        </row>
        <row r="227">
          <cell r="B227" t="str">
            <v>E09000026</v>
          </cell>
          <cell r="C227">
            <v>85300</v>
          </cell>
          <cell r="D227">
            <v>36900</v>
          </cell>
          <cell r="E227">
            <v>40200</v>
          </cell>
          <cell r="F227">
            <v>8200</v>
          </cell>
        </row>
        <row r="227">
          <cell r="I227" t="str">
            <v>E09000026</v>
          </cell>
          <cell r="J227">
            <v>67700</v>
          </cell>
          <cell r="K227">
            <v>24200</v>
          </cell>
          <cell r="L227">
            <v>38000</v>
          </cell>
          <cell r="M227">
            <v>5500</v>
          </cell>
        </row>
        <row r="228">
          <cell r="B228" t="str">
            <v>E09000027</v>
          </cell>
          <cell r="C228">
            <v>64100</v>
          </cell>
          <cell r="D228">
            <v>38400</v>
          </cell>
          <cell r="E228">
            <v>20200</v>
          </cell>
          <cell r="F228">
            <v>5500</v>
          </cell>
        </row>
        <row r="228">
          <cell r="I228" t="str">
            <v>E09000027</v>
          </cell>
          <cell r="J228">
            <v>44300</v>
          </cell>
          <cell r="K228">
            <v>23300</v>
          </cell>
          <cell r="L228">
            <v>17500</v>
          </cell>
          <cell r="M228">
            <v>3400</v>
          </cell>
        </row>
        <row r="229">
          <cell r="B229" t="str">
            <v>E09000029</v>
          </cell>
          <cell r="C229">
            <v>63600</v>
          </cell>
          <cell r="D229">
            <v>35600</v>
          </cell>
          <cell r="E229">
            <v>21900</v>
          </cell>
          <cell r="F229">
            <v>6100</v>
          </cell>
        </row>
        <row r="229">
          <cell r="I229" t="str">
            <v>E09000029</v>
          </cell>
          <cell r="J229">
            <v>45700</v>
          </cell>
          <cell r="K229">
            <v>20500</v>
          </cell>
          <cell r="L229">
            <v>20200</v>
          </cell>
          <cell r="M229">
            <v>5000</v>
          </cell>
        </row>
        <row r="230">
          <cell r="B230" t="str">
            <v>E09000031</v>
          </cell>
          <cell r="C230">
            <v>82800</v>
          </cell>
          <cell r="D230">
            <v>40500</v>
          </cell>
          <cell r="E230">
            <v>29400</v>
          </cell>
          <cell r="F230">
            <v>12900</v>
          </cell>
        </row>
        <row r="230">
          <cell r="I230" t="str">
            <v>E09000031</v>
          </cell>
          <cell r="J230">
            <v>68200</v>
          </cell>
          <cell r="K230">
            <v>20300</v>
          </cell>
          <cell r="L230">
            <v>36200</v>
          </cell>
          <cell r="M230">
            <v>11700</v>
          </cell>
        </row>
        <row r="231">
          <cell r="B231" t="str">
            <v>E06000036</v>
          </cell>
          <cell r="C231">
            <v>37100</v>
          </cell>
          <cell r="D231">
            <v>24000</v>
          </cell>
          <cell r="E231">
            <v>9600</v>
          </cell>
          <cell r="F231">
            <v>3600</v>
          </cell>
        </row>
        <row r="231">
          <cell r="I231" t="str">
            <v>E06000036</v>
          </cell>
          <cell r="J231">
            <v>24600</v>
          </cell>
          <cell r="K231">
            <v>14600</v>
          </cell>
          <cell r="L231">
            <v>8700</v>
          </cell>
          <cell r="M231">
            <v>1300</v>
          </cell>
        </row>
        <row r="232">
          <cell r="B232" t="str">
            <v>E06000043</v>
          </cell>
          <cell r="C232">
            <v>94500</v>
          </cell>
          <cell r="D232">
            <v>54000</v>
          </cell>
          <cell r="E232">
            <v>26100</v>
          </cell>
          <cell r="F232">
            <v>14300</v>
          </cell>
        </row>
        <row r="232">
          <cell r="I232" t="str">
            <v>E06000043</v>
          </cell>
          <cell r="J232">
            <v>55600</v>
          </cell>
          <cell r="K232">
            <v>29900</v>
          </cell>
          <cell r="L232">
            <v>20400</v>
          </cell>
          <cell r="M232">
            <v>5300</v>
          </cell>
        </row>
        <row r="233">
          <cell r="B233" t="str">
            <v>E06000046</v>
          </cell>
          <cell r="C233">
            <v>39400</v>
          </cell>
          <cell r="D233">
            <v>20100</v>
          </cell>
          <cell r="E233">
            <v>11900</v>
          </cell>
          <cell r="F233">
            <v>7400</v>
          </cell>
        </row>
        <row r="233">
          <cell r="I233" t="str">
            <v>E06000046</v>
          </cell>
          <cell r="J233">
            <v>23300</v>
          </cell>
          <cell r="K233">
            <v>11400</v>
          </cell>
          <cell r="L233">
            <v>8500</v>
          </cell>
          <cell r="M233">
            <v>3400</v>
          </cell>
        </row>
        <row r="234">
          <cell r="B234" t="str">
            <v>E06000035</v>
          </cell>
          <cell r="C234">
            <v>86800</v>
          </cell>
          <cell r="D234">
            <v>46800</v>
          </cell>
          <cell r="E234">
            <v>25800</v>
          </cell>
          <cell r="F234">
            <v>14200</v>
          </cell>
        </row>
        <row r="234">
          <cell r="I234" t="str">
            <v>E06000035</v>
          </cell>
          <cell r="J234">
            <v>62700</v>
          </cell>
          <cell r="K234">
            <v>33200</v>
          </cell>
          <cell r="L234">
            <v>21800</v>
          </cell>
          <cell r="M234">
            <v>7800</v>
          </cell>
        </row>
        <row r="235">
          <cell r="B235" t="str">
            <v>E06000042</v>
          </cell>
          <cell r="C235">
            <v>84400</v>
          </cell>
          <cell r="D235">
            <v>47200</v>
          </cell>
          <cell r="E235">
            <v>24300</v>
          </cell>
          <cell r="F235">
            <v>12900</v>
          </cell>
        </row>
        <row r="235">
          <cell r="I235" t="str">
            <v>E06000042</v>
          </cell>
          <cell r="J235">
            <v>61800</v>
          </cell>
          <cell r="K235">
            <v>31100</v>
          </cell>
          <cell r="L235">
            <v>24200</v>
          </cell>
          <cell r="M235">
            <v>6600</v>
          </cell>
        </row>
        <row r="236">
          <cell r="B236" t="str">
            <v>E06000044</v>
          </cell>
          <cell r="C236">
            <v>65600</v>
          </cell>
          <cell r="D236">
            <v>35600</v>
          </cell>
          <cell r="E236">
            <v>18200</v>
          </cell>
          <cell r="F236">
            <v>11800</v>
          </cell>
        </row>
        <row r="236">
          <cell r="I236" t="str">
            <v>E06000044</v>
          </cell>
          <cell r="J236">
            <v>43700</v>
          </cell>
          <cell r="K236">
            <v>22100</v>
          </cell>
          <cell r="L236">
            <v>17300</v>
          </cell>
          <cell r="M236">
            <v>4300</v>
          </cell>
        </row>
        <row r="237">
          <cell r="B237" t="str">
            <v>E06000038</v>
          </cell>
          <cell r="C237">
            <v>51300</v>
          </cell>
          <cell r="D237">
            <v>30200</v>
          </cell>
          <cell r="E237">
            <v>14300</v>
          </cell>
          <cell r="F237">
            <v>6800</v>
          </cell>
        </row>
        <row r="237">
          <cell r="I237" t="str">
            <v>E06000038</v>
          </cell>
          <cell r="J237">
            <v>35000</v>
          </cell>
          <cell r="K237">
            <v>19100</v>
          </cell>
          <cell r="L237">
            <v>12900</v>
          </cell>
          <cell r="M237">
            <v>3000</v>
          </cell>
        </row>
        <row r="238">
          <cell r="B238" t="str">
            <v>E06000039</v>
          </cell>
          <cell r="C238">
            <v>45200</v>
          </cell>
          <cell r="D238">
            <v>21900</v>
          </cell>
          <cell r="E238">
            <v>17700</v>
          </cell>
          <cell r="F238">
            <v>5600</v>
          </cell>
        </row>
        <row r="238">
          <cell r="I238" t="str">
            <v>E06000039</v>
          </cell>
          <cell r="J238">
            <v>38300</v>
          </cell>
          <cell r="K238">
            <v>14700</v>
          </cell>
          <cell r="L238">
            <v>20800</v>
          </cell>
          <cell r="M238">
            <v>2800</v>
          </cell>
        </row>
        <row r="239">
          <cell r="B239" t="str">
            <v>E06000045</v>
          </cell>
          <cell r="C239">
            <v>80200</v>
          </cell>
          <cell r="D239">
            <v>41300</v>
          </cell>
          <cell r="E239">
            <v>24400</v>
          </cell>
          <cell r="F239">
            <v>14500</v>
          </cell>
        </row>
        <row r="239">
          <cell r="I239" t="str">
            <v>E06000045</v>
          </cell>
          <cell r="J239">
            <v>47600</v>
          </cell>
          <cell r="K239">
            <v>22100</v>
          </cell>
          <cell r="L239">
            <v>20600</v>
          </cell>
          <cell r="M239">
            <v>4900</v>
          </cell>
        </row>
        <row r="240">
          <cell r="B240" t="str">
            <v>E06000037</v>
          </cell>
          <cell r="C240">
            <v>48300</v>
          </cell>
          <cell r="D240">
            <v>30400</v>
          </cell>
          <cell r="E240">
            <v>14700</v>
          </cell>
          <cell r="F240">
            <v>3300</v>
          </cell>
        </row>
        <row r="240">
          <cell r="I240" t="str">
            <v>E06000037</v>
          </cell>
          <cell r="J240">
            <v>33000</v>
          </cell>
          <cell r="K240">
            <v>20600</v>
          </cell>
          <cell r="L240">
            <v>11300</v>
          </cell>
          <cell r="M240">
            <v>1100</v>
          </cell>
        </row>
        <row r="241">
          <cell r="B241" t="str">
            <v>E06000040</v>
          </cell>
          <cell r="C241">
            <v>43500</v>
          </cell>
          <cell r="D241">
            <v>27200</v>
          </cell>
          <cell r="E241">
            <v>12500</v>
          </cell>
          <cell r="F241">
            <v>3800</v>
          </cell>
        </row>
        <row r="241">
          <cell r="I241" t="str">
            <v>E06000040</v>
          </cell>
          <cell r="J241">
            <v>32200</v>
          </cell>
          <cell r="K241">
            <v>19100</v>
          </cell>
          <cell r="L241">
            <v>12400</v>
          </cell>
          <cell r="M241">
            <v>800</v>
          </cell>
        </row>
        <row r="242">
          <cell r="B242" t="str">
            <v>E06000041</v>
          </cell>
          <cell r="C242">
            <v>47600</v>
          </cell>
          <cell r="D242">
            <v>28300</v>
          </cell>
          <cell r="E242">
            <v>14800</v>
          </cell>
          <cell r="F242">
            <v>4500</v>
          </cell>
        </row>
        <row r="242">
          <cell r="I242" t="str">
            <v>E06000041</v>
          </cell>
          <cell r="J242">
            <v>34400</v>
          </cell>
          <cell r="K242">
            <v>20200</v>
          </cell>
          <cell r="L242">
            <v>12600</v>
          </cell>
          <cell r="M242">
            <v>1600</v>
          </cell>
        </row>
        <row r="243">
          <cell r="B243" t="str">
            <v>E07000004</v>
          </cell>
          <cell r="C243">
            <v>59300</v>
          </cell>
          <cell r="D243">
            <v>37900</v>
          </cell>
          <cell r="E243">
            <v>16400</v>
          </cell>
          <cell r="F243">
            <v>4900</v>
          </cell>
        </row>
        <row r="243">
          <cell r="I243" t="str">
            <v>E07000004</v>
          </cell>
          <cell r="J243">
            <v>38500</v>
          </cell>
          <cell r="K243">
            <v>21900</v>
          </cell>
          <cell r="L243">
            <v>15000</v>
          </cell>
          <cell r="M243">
            <v>1600</v>
          </cell>
        </row>
        <row r="244">
          <cell r="B244" t="str">
            <v>E07000005</v>
          </cell>
          <cell r="C244">
            <v>26100</v>
          </cell>
          <cell r="D244">
            <v>16500</v>
          </cell>
          <cell r="E244">
            <v>7300</v>
          </cell>
          <cell r="F244">
            <v>2300</v>
          </cell>
        </row>
        <row r="244">
          <cell r="I244" t="str">
            <v>E07000005</v>
          </cell>
          <cell r="J244">
            <v>22500</v>
          </cell>
          <cell r="K244">
            <v>13900</v>
          </cell>
          <cell r="L244">
            <v>8100</v>
          </cell>
          <cell r="M244" t="str">
            <v>!</v>
          </cell>
        </row>
        <row r="245">
          <cell r="B245" t="str">
            <v>E07000006</v>
          </cell>
          <cell r="C245">
            <v>20900</v>
          </cell>
          <cell r="D245">
            <v>14400</v>
          </cell>
          <cell r="E245">
            <v>4300</v>
          </cell>
          <cell r="F245">
            <v>2300</v>
          </cell>
        </row>
        <row r="245">
          <cell r="I245" t="str">
            <v>E07000006</v>
          </cell>
          <cell r="J245">
            <v>12800</v>
          </cell>
          <cell r="K245">
            <v>8000</v>
          </cell>
          <cell r="L245">
            <v>4000</v>
          </cell>
          <cell r="M245">
            <v>800</v>
          </cell>
        </row>
        <row r="246">
          <cell r="B246" t="str">
            <v>E07000007</v>
          </cell>
          <cell r="C246">
            <v>56100</v>
          </cell>
          <cell r="D246">
            <v>33100</v>
          </cell>
          <cell r="E246">
            <v>18200</v>
          </cell>
          <cell r="F246">
            <v>4700</v>
          </cell>
        </row>
        <row r="246">
          <cell r="I246" t="str">
            <v>E07000007</v>
          </cell>
          <cell r="J246">
            <v>33600</v>
          </cell>
          <cell r="K246">
            <v>17400</v>
          </cell>
          <cell r="L246">
            <v>13600</v>
          </cell>
          <cell r="M246">
            <v>2600</v>
          </cell>
        </row>
        <row r="247">
          <cell r="B247" t="str">
            <v>E07000061</v>
          </cell>
          <cell r="C247">
            <v>32000</v>
          </cell>
          <cell r="D247">
            <v>19900</v>
          </cell>
          <cell r="E247">
            <v>6100</v>
          </cell>
          <cell r="F247">
            <v>6100</v>
          </cell>
        </row>
        <row r="247">
          <cell r="I247" t="str">
            <v>E07000061</v>
          </cell>
          <cell r="J247">
            <v>17500</v>
          </cell>
          <cell r="K247">
            <v>12300</v>
          </cell>
          <cell r="L247">
            <v>3100</v>
          </cell>
          <cell r="M247">
            <v>2100</v>
          </cell>
        </row>
        <row r="248">
          <cell r="B248" t="str">
            <v>E07000062</v>
          </cell>
          <cell r="C248">
            <v>29400</v>
          </cell>
          <cell r="D248">
            <v>15300</v>
          </cell>
          <cell r="E248">
            <v>7900</v>
          </cell>
          <cell r="F248">
            <v>6100</v>
          </cell>
        </row>
        <row r="248">
          <cell r="I248" t="str">
            <v>E07000062</v>
          </cell>
          <cell r="J248">
            <v>21100</v>
          </cell>
          <cell r="K248">
            <v>10600</v>
          </cell>
          <cell r="L248">
            <v>7900</v>
          </cell>
          <cell r="M248">
            <v>2600</v>
          </cell>
        </row>
        <row r="249">
          <cell r="B249" t="str">
            <v>E07000063</v>
          </cell>
          <cell r="C249">
            <v>27700</v>
          </cell>
          <cell r="D249">
            <v>15000</v>
          </cell>
          <cell r="E249">
            <v>8700</v>
          </cell>
          <cell r="F249">
            <v>4100</v>
          </cell>
        </row>
        <row r="249">
          <cell r="I249" t="str">
            <v>E07000063</v>
          </cell>
          <cell r="J249">
            <v>21800</v>
          </cell>
          <cell r="K249">
            <v>13400</v>
          </cell>
          <cell r="L249">
            <v>5200</v>
          </cell>
          <cell r="M249">
            <v>3200</v>
          </cell>
        </row>
        <row r="250">
          <cell r="B250" t="str">
            <v>E07000064</v>
          </cell>
          <cell r="C250">
            <v>28200</v>
          </cell>
          <cell r="D250">
            <v>14000</v>
          </cell>
          <cell r="E250">
            <v>7400</v>
          </cell>
          <cell r="F250">
            <v>6900</v>
          </cell>
        </row>
        <row r="250">
          <cell r="I250" t="str">
            <v>E07000064</v>
          </cell>
          <cell r="J250">
            <v>9400</v>
          </cell>
          <cell r="K250">
            <v>3500</v>
          </cell>
          <cell r="L250">
            <v>4400</v>
          </cell>
          <cell r="M250">
            <v>1500</v>
          </cell>
        </row>
        <row r="251">
          <cell r="B251" t="str">
            <v>E07000065</v>
          </cell>
          <cell r="C251">
            <v>43000</v>
          </cell>
          <cell r="D251">
            <v>27000</v>
          </cell>
          <cell r="E251">
            <v>11700</v>
          </cell>
          <cell r="F251">
            <v>4200</v>
          </cell>
        </row>
        <row r="251">
          <cell r="I251" t="str">
            <v>E07000065</v>
          </cell>
          <cell r="J251">
            <v>35400</v>
          </cell>
          <cell r="K251">
            <v>18700</v>
          </cell>
          <cell r="L251">
            <v>14600</v>
          </cell>
          <cell r="M251">
            <v>2100</v>
          </cell>
        </row>
        <row r="252">
          <cell r="B252" t="str">
            <v>E07000084</v>
          </cell>
          <cell r="C252">
            <v>55500</v>
          </cell>
          <cell r="D252">
            <v>34300</v>
          </cell>
          <cell r="E252">
            <v>15100</v>
          </cell>
          <cell r="F252">
            <v>6100</v>
          </cell>
        </row>
        <row r="252">
          <cell r="I252" t="str">
            <v>E07000084</v>
          </cell>
          <cell r="J252">
            <v>34100</v>
          </cell>
          <cell r="K252">
            <v>19200</v>
          </cell>
          <cell r="L252">
            <v>14200</v>
          </cell>
          <cell r="M252" t="str">
            <v>!</v>
          </cell>
        </row>
        <row r="253">
          <cell r="B253" t="str">
            <v>E07000085</v>
          </cell>
          <cell r="C253">
            <v>36500</v>
          </cell>
          <cell r="D253">
            <v>21500</v>
          </cell>
          <cell r="E253">
            <v>12600</v>
          </cell>
          <cell r="F253">
            <v>2400</v>
          </cell>
        </row>
        <row r="253">
          <cell r="I253" t="str">
            <v>E07000085</v>
          </cell>
          <cell r="J253">
            <v>31100</v>
          </cell>
          <cell r="K253">
            <v>16500</v>
          </cell>
          <cell r="L253">
            <v>13400</v>
          </cell>
          <cell r="M253">
            <v>1200</v>
          </cell>
        </row>
        <row r="254">
          <cell r="B254" t="str">
            <v>E07000086</v>
          </cell>
          <cell r="C254">
            <v>44800</v>
          </cell>
          <cell r="D254">
            <v>32100</v>
          </cell>
          <cell r="E254">
            <v>10400</v>
          </cell>
          <cell r="F254">
            <v>2300</v>
          </cell>
        </row>
        <row r="254">
          <cell r="I254" t="str">
            <v>E07000086</v>
          </cell>
          <cell r="J254">
            <v>30700</v>
          </cell>
          <cell r="K254">
            <v>21600</v>
          </cell>
          <cell r="L254">
            <v>6700</v>
          </cell>
          <cell r="M254">
            <v>2400</v>
          </cell>
        </row>
        <row r="255">
          <cell r="B255" t="str">
            <v>E07000087</v>
          </cell>
          <cell r="C255">
            <v>36200</v>
          </cell>
          <cell r="D255">
            <v>24900</v>
          </cell>
          <cell r="E255">
            <v>7000</v>
          </cell>
          <cell r="F255">
            <v>4200</v>
          </cell>
        </row>
        <row r="255">
          <cell r="I255" t="str">
            <v>E07000087</v>
          </cell>
          <cell r="J255">
            <v>18700</v>
          </cell>
          <cell r="K255">
            <v>13500</v>
          </cell>
          <cell r="L255">
            <v>5200</v>
          </cell>
          <cell r="M255" t="str">
            <v>!</v>
          </cell>
        </row>
        <row r="256">
          <cell r="B256" t="str">
            <v>E07000088</v>
          </cell>
          <cell r="C256">
            <v>25000</v>
          </cell>
          <cell r="D256">
            <v>13600</v>
          </cell>
          <cell r="E256">
            <v>7400</v>
          </cell>
          <cell r="F256">
            <v>4000</v>
          </cell>
        </row>
        <row r="256">
          <cell r="I256" t="str">
            <v>E07000088</v>
          </cell>
          <cell r="J256">
            <v>17100</v>
          </cell>
          <cell r="K256">
            <v>8000</v>
          </cell>
          <cell r="L256">
            <v>7700</v>
          </cell>
          <cell r="M256">
            <v>1400</v>
          </cell>
        </row>
        <row r="257">
          <cell r="B257" t="str">
            <v>E07000089</v>
          </cell>
          <cell r="C257">
            <v>31400</v>
          </cell>
          <cell r="D257">
            <v>19900</v>
          </cell>
          <cell r="E257">
            <v>8500</v>
          </cell>
          <cell r="F257">
            <v>3100</v>
          </cell>
        </row>
        <row r="257">
          <cell r="I257" t="str">
            <v>E07000089</v>
          </cell>
          <cell r="J257">
            <v>18600</v>
          </cell>
          <cell r="K257">
            <v>9600</v>
          </cell>
          <cell r="L257">
            <v>7900</v>
          </cell>
          <cell r="M257">
            <v>1100</v>
          </cell>
        </row>
        <row r="258">
          <cell r="B258" t="str">
            <v>E07000090</v>
          </cell>
          <cell r="C258">
            <v>38400</v>
          </cell>
          <cell r="D258">
            <v>21600</v>
          </cell>
          <cell r="E258">
            <v>11900</v>
          </cell>
          <cell r="F258">
            <v>4900</v>
          </cell>
        </row>
        <row r="258">
          <cell r="I258" t="str">
            <v>E07000090</v>
          </cell>
          <cell r="J258">
            <v>26200</v>
          </cell>
          <cell r="K258">
            <v>11800</v>
          </cell>
          <cell r="L258">
            <v>12200</v>
          </cell>
          <cell r="M258">
            <v>2200</v>
          </cell>
        </row>
        <row r="259">
          <cell r="B259" t="str">
            <v>E07000091</v>
          </cell>
          <cell r="C259">
            <v>54200</v>
          </cell>
          <cell r="D259">
            <v>34900</v>
          </cell>
          <cell r="E259">
            <v>11800</v>
          </cell>
          <cell r="F259">
            <v>7500</v>
          </cell>
        </row>
        <row r="259">
          <cell r="I259" t="str">
            <v>E07000091</v>
          </cell>
          <cell r="J259">
            <v>37900</v>
          </cell>
          <cell r="K259">
            <v>22500</v>
          </cell>
          <cell r="L259">
            <v>11500</v>
          </cell>
          <cell r="M259">
            <v>3900</v>
          </cell>
        </row>
        <row r="260">
          <cell r="B260" t="str">
            <v>E07000092</v>
          </cell>
          <cell r="C260">
            <v>31400</v>
          </cell>
          <cell r="D260">
            <v>20200</v>
          </cell>
          <cell r="E260">
            <v>8600</v>
          </cell>
          <cell r="F260">
            <v>2600</v>
          </cell>
        </row>
        <row r="260">
          <cell r="I260" t="str">
            <v>E07000092</v>
          </cell>
          <cell r="J260">
            <v>22800</v>
          </cell>
          <cell r="K260">
            <v>10800</v>
          </cell>
          <cell r="L260">
            <v>9600</v>
          </cell>
          <cell r="M260">
            <v>2400</v>
          </cell>
        </row>
        <row r="261">
          <cell r="B261" t="str">
            <v>E07000093</v>
          </cell>
          <cell r="C261">
            <v>38600</v>
          </cell>
          <cell r="D261">
            <v>22900</v>
          </cell>
          <cell r="E261">
            <v>9800</v>
          </cell>
          <cell r="F261">
            <v>5900</v>
          </cell>
        </row>
        <row r="261">
          <cell r="I261" t="str">
            <v>E07000093</v>
          </cell>
          <cell r="J261">
            <v>24700</v>
          </cell>
          <cell r="K261">
            <v>17700</v>
          </cell>
          <cell r="L261">
            <v>7000</v>
          </cell>
          <cell r="M261" t="str">
            <v>!</v>
          </cell>
        </row>
        <row r="262">
          <cell r="B262" t="str">
            <v>E07000094</v>
          </cell>
          <cell r="C262">
            <v>35400</v>
          </cell>
          <cell r="D262">
            <v>25600</v>
          </cell>
          <cell r="E262">
            <v>7500</v>
          </cell>
          <cell r="F262">
            <v>2300</v>
          </cell>
        </row>
        <row r="262">
          <cell r="I262" t="str">
            <v>E07000094</v>
          </cell>
          <cell r="J262">
            <v>26500</v>
          </cell>
          <cell r="K262">
            <v>20000</v>
          </cell>
          <cell r="L262">
            <v>6600</v>
          </cell>
          <cell r="M262" t="str">
            <v>!</v>
          </cell>
        </row>
        <row r="263">
          <cell r="B263" t="str">
            <v>E07000105</v>
          </cell>
          <cell r="C263">
            <v>41100</v>
          </cell>
          <cell r="D263">
            <v>26500</v>
          </cell>
          <cell r="E263">
            <v>10100</v>
          </cell>
          <cell r="F263">
            <v>4500</v>
          </cell>
        </row>
        <row r="263">
          <cell r="I263" t="str">
            <v>E07000105</v>
          </cell>
          <cell r="J263">
            <v>31100</v>
          </cell>
          <cell r="K263">
            <v>15800</v>
          </cell>
          <cell r="L263">
            <v>12000</v>
          </cell>
          <cell r="M263">
            <v>3300</v>
          </cell>
        </row>
        <row r="264">
          <cell r="B264" t="str">
            <v>E07000106</v>
          </cell>
          <cell r="C264">
            <v>45400</v>
          </cell>
          <cell r="D264">
            <v>24200</v>
          </cell>
          <cell r="E264">
            <v>13700</v>
          </cell>
          <cell r="F264">
            <v>7600</v>
          </cell>
        </row>
        <row r="264">
          <cell r="I264" t="str">
            <v>E07000106</v>
          </cell>
          <cell r="J264">
            <v>34400</v>
          </cell>
          <cell r="K264">
            <v>18800</v>
          </cell>
          <cell r="L264">
            <v>12000</v>
          </cell>
          <cell r="M264">
            <v>3600</v>
          </cell>
        </row>
        <row r="265">
          <cell r="B265" t="str">
            <v>E07000107</v>
          </cell>
          <cell r="C265">
            <v>31300</v>
          </cell>
          <cell r="D265">
            <v>21500</v>
          </cell>
          <cell r="E265">
            <v>6900</v>
          </cell>
          <cell r="F265">
            <v>2800</v>
          </cell>
        </row>
        <row r="265">
          <cell r="I265" t="str">
            <v>E07000107</v>
          </cell>
          <cell r="J265">
            <v>24200</v>
          </cell>
          <cell r="K265">
            <v>14500</v>
          </cell>
          <cell r="L265">
            <v>6500</v>
          </cell>
          <cell r="M265">
            <v>3100</v>
          </cell>
        </row>
        <row r="266">
          <cell r="B266" t="str">
            <v>E07000108</v>
          </cell>
          <cell r="C266">
            <v>36300</v>
          </cell>
          <cell r="D266">
            <v>17600</v>
          </cell>
          <cell r="E266">
            <v>11400</v>
          </cell>
          <cell r="F266">
            <v>7300</v>
          </cell>
        </row>
        <row r="266">
          <cell r="I266" t="str">
            <v>E07000108</v>
          </cell>
          <cell r="J266">
            <v>23200</v>
          </cell>
          <cell r="K266">
            <v>6800</v>
          </cell>
          <cell r="L266">
            <v>10300</v>
          </cell>
          <cell r="M266">
            <v>6100</v>
          </cell>
        </row>
        <row r="267">
          <cell r="B267" t="str">
            <v>E07000109</v>
          </cell>
          <cell r="C267">
            <v>31200</v>
          </cell>
          <cell r="D267">
            <v>16200</v>
          </cell>
          <cell r="E267">
            <v>12100</v>
          </cell>
          <cell r="F267">
            <v>3000</v>
          </cell>
        </row>
        <row r="267">
          <cell r="I267" t="str">
            <v>E07000109</v>
          </cell>
          <cell r="J267">
            <v>21000</v>
          </cell>
          <cell r="K267">
            <v>11200</v>
          </cell>
          <cell r="L267">
            <v>9300</v>
          </cell>
          <cell r="M267" t="str">
            <v>!</v>
          </cell>
        </row>
        <row r="268">
          <cell r="B268" t="str">
            <v>E07000110</v>
          </cell>
          <cell r="C268">
            <v>53500</v>
          </cell>
          <cell r="D268">
            <v>31700</v>
          </cell>
          <cell r="E268">
            <v>15200</v>
          </cell>
          <cell r="F268">
            <v>6600</v>
          </cell>
        </row>
        <row r="268">
          <cell r="I268" t="str">
            <v>E07000110</v>
          </cell>
          <cell r="J268">
            <v>32200</v>
          </cell>
          <cell r="K268">
            <v>14500</v>
          </cell>
          <cell r="L268">
            <v>12800</v>
          </cell>
          <cell r="M268">
            <v>4900</v>
          </cell>
        </row>
        <row r="269">
          <cell r="B269" t="str">
            <v>E07000111</v>
          </cell>
          <cell r="C269">
            <v>35800</v>
          </cell>
          <cell r="D269">
            <v>16900</v>
          </cell>
          <cell r="E269">
            <v>13100</v>
          </cell>
          <cell r="F269">
            <v>5800</v>
          </cell>
        </row>
        <row r="269">
          <cell r="I269" t="str">
            <v>E07000111</v>
          </cell>
          <cell r="J269">
            <v>21200</v>
          </cell>
          <cell r="K269">
            <v>6600</v>
          </cell>
          <cell r="L269">
            <v>13100</v>
          </cell>
          <cell r="M269">
            <v>1500</v>
          </cell>
        </row>
        <row r="270">
          <cell r="B270" t="str">
            <v>E07000112</v>
          </cell>
          <cell r="C270">
            <v>33400</v>
          </cell>
          <cell r="D270">
            <v>20300</v>
          </cell>
          <cell r="E270">
            <v>9500</v>
          </cell>
          <cell r="F270">
            <v>3600</v>
          </cell>
        </row>
        <row r="270">
          <cell r="I270" t="str">
            <v>E07000112</v>
          </cell>
          <cell r="J270">
            <v>24500</v>
          </cell>
          <cell r="K270">
            <v>11300</v>
          </cell>
          <cell r="L270">
            <v>10200</v>
          </cell>
          <cell r="M270">
            <v>3000</v>
          </cell>
        </row>
        <row r="271">
          <cell r="B271" t="str">
            <v>E07000113</v>
          </cell>
          <cell r="C271">
            <v>46200</v>
          </cell>
          <cell r="D271">
            <v>26200</v>
          </cell>
          <cell r="E271">
            <v>15900</v>
          </cell>
          <cell r="F271">
            <v>4100</v>
          </cell>
        </row>
        <row r="271">
          <cell r="I271" t="str">
            <v>E07000113</v>
          </cell>
          <cell r="J271">
            <v>26500</v>
          </cell>
          <cell r="K271">
            <v>14500</v>
          </cell>
          <cell r="L271">
            <v>11000</v>
          </cell>
          <cell r="M271">
            <v>1100</v>
          </cell>
        </row>
        <row r="272">
          <cell r="B272" t="str">
            <v>E07000114</v>
          </cell>
          <cell r="C272">
            <v>41800</v>
          </cell>
          <cell r="D272">
            <v>16000</v>
          </cell>
          <cell r="E272">
            <v>14200</v>
          </cell>
          <cell r="F272">
            <v>11600</v>
          </cell>
        </row>
        <row r="272">
          <cell r="I272" t="str">
            <v>E07000114</v>
          </cell>
          <cell r="J272">
            <v>33300</v>
          </cell>
          <cell r="K272">
            <v>10100</v>
          </cell>
          <cell r="L272">
            <v>18700</v>
          </cell>
          <cell r="M272">
            <v>4400</v>
          </cell>
        </row>
        <row r="273">
          <cell r="B273" t="str">
            <v>E07000115</v>
          </cell>
          <cell r="C273">
            <v>39900</v>
          </cell>
          <cell r="D273">
            <v>23200</v>
          </cell>
          <cell r="E273">
            <v>11900</v>
          </cell>
          <cell r="F273">
            <v>4800</v>
          </cell>
        </row>
        <row r="273">
          <cell r="I273" t="str">
            <v>E07000115</v>
          </cell>
          <cell r="J273">
            <v>24300</v>
          </cell>
          <cell r="K273">
            <v>13300</v>
          </cell>
          <cell r="L273">
            <v>10400</v>
          </cell>
          <cell r="M273" t="str">
            <v>!</v>
          </cell>
        </row>
        <row r="274">
          <cell r="B274" t="str">
            <v>E07000116</v>
          </cell>
          <cell r="C274">
            <v>35700</v>
          </cell>
          <cell r="D274">
            <v>18900</v>
          </cell>
          <cell r="E274">
            <v>10100</v>
          </cell>
          <cell r="F274">
            <v>6700</v>
          </cell>
        </row>
        <row r="274">
          <cell r="I274" t="str">
            <v>E07000116</v>
          </cell>
          <cell r="J274">
            <v>24600</v>
          </cell>
          <cell r="K274">
            <v>12900</v>
          </cell>
          <cell r="L274">
            <v>7100</v>
          </cell>
          <cell r="M274">
            <v>4600</v>
          </cell>
        </row>
        <row r="275">
          <cell r="B275" t="str">
            <v>E07000177</v>
          </cell>
          <cell r="C275">
            <v>49400</v>
          </cell>
          <cell r="D275">
            <v>29700</v>
          </cell>
          <cell r="E275">
            <v>13500</v>
          </cell>
          <cell r="F275">
            <v>6300</v>
          </cell>
        </row>
        <row r="275">
          <cell r="I275" t="str">
            <v>E07000177</v>
          </cell>
          <cell r="J275">
            <v>31600</v>
          </cell>
          <cell r="K275">
            <v>17400</v>
          </cell>
          <cell r="L275">
            <v>12700</v>
          </cell>
          <cell r="M275">
            <v>1400</v>
          </cell>
        </row>
        <row r="276">
          <cell r="B276" t="str">
            <v>E07000178</v>
          </cell>
          <cell r="C276">
            <v>56600</v>
          </cell>
          <cell r="D276">
            <v>33300</v>
          </cell>
          <cell r="E276">
            <v>15700</v>
          </cell>
          <cell r="F276">
            <v>7600</v>
          </cell>
        </row>
        <row r="276">
          <cell r="I276" t="str">
            <v>E07000178</v>
          </cell>
          <cell r="J276">
            <v>36200</v>
          </cell>
          <cell r="K276">
            <v>18000</v>
          </cell>
          <cell r="L276">
            <v>15600</v>
          </cell>
          <cell r="M276">
            <v>2700</v>
          </cell>
        </row>
        <row r="277">
          <cell r="B277" t="str">
            <v>E07000179</v>
          </cell>
          <cell r="C277">
            <v>46200</v>
          </cell>
          <cell r="D277">
            <v>30500</v>
          </cell>
          <cell r="E277">
            <v>12200</v>
          </cell>
          <cell r="F277">
            <v>3500</v>
          </cell>
        </row>
        <row r="277">
          <cell r="I277" t="str">
            <v>E07000179</v>
          </cell>
          <cell r="J277">
            <v>28300</v>
          </cell>
          <cell r="K277">
            <v>16900</v>
          </cell>
          <cell r="L277">
            <v>9200</v>
          </cell>
          <cell r="M277">
            <v>2200</v>
          </cell>
        </row>
        <row r="278">
          <cell r="B278" t="str">
            <v>E07000180</v>
          </cell>
          <cell r="C278">
            <v>37000</v>
          </cell>
          <cell r="D278">
            <v>21200</v>
          </cell>
          <cell r="E278">
            <v>12900</v>
          </cell>
          <cell r="F278">
            <v>2900</v>
          </cell>
        </row>
        <row r="278">
          <cell r="I278" t="str">
            <v>E07000180</v>
          </cell>
          <cell r="J278">
            <v>27400</v>
          </cell>
          <cell r="K278">
            <v>13200</v>
          </cell>
          <cell r="L278">
            <v>13000</v>
          </cell>
          <cell r="M278">
            <v>1200</v>
          </cell>
        </row>
        <row r="279">
          <cell r="B279" t="str">
            <v>E07000181</v>
          </cell>
          <cell r="C279">
            <v>35200</v>
          </cell>
          <cell r="D279">
            <v>22000</v>
          </cell>
          <cell r="E279">
            <v>8700</v>
          </cell>
          <cell r="F279">
            <v>4500</v>
          </cell>
        </row>
        <row r="279">
          <cell r="I279" t="str">
            <v>E07000181</v>
          </cell>
          <cell r="J279">
            <v>23300</v>
          </cell>
          <cell r="K279">
            <v>11500</v>
          </cell>
          <cell r="L279">
            <v>10500</v>
          </cell>
          <cell r="M279">
            <v>1300</v>
          </cell>
        </row>
        <row r="280">
          <cell r="B280" t="str">
            <v>E07000207</v>
          </cell>
          <cell r="C280">
            <v>42700</v>
          </cell>
          <cell r="D280">
            <v>25600</v>
          </cell>
          <cell r="E280">
            <v>12400</v>
          </cell>
          <cell r="F280">
            <v>4700</v>
          </cell>
        </row>
        <row r="280">
          <cell r="I280" t="str">
            <v>E07000207</v>
          </cell>
          <cell r="J280">
            <v>30500</v>
          </cell>
          <cell r="K280">
            <v>16800</v>
          </cell>
          <cell r="L280">
            <v>11700</v>
          </cell>
          <cell r="M280">
            <v>2100</v>
          </cell>
        </row>
        <row r="281">
          <cell r="B281" t="str">
            <v>E07000208</v>
          </cell>
          <cell r="C281">
            <v>22700</v>
          </cell>
          <cell r="D281">
            <v>15900</v>
          </cell>
          <cell r="E281">
            <v>5600</v>
          </cell>
          <cell r="F281">
            <v>1200</v>
          </cell>
        </row>
        <row r="281">
          <cell r="I281" t="str">
            <v>E07000208</v>
          </cell>
          <cell r="J281">
            <v>19500</v>
          </cell>
          <cell r="K281">
            <v>11700</v>
          </cell>
          <cell r="L281">
            <v>6500</v>
          </cell>
          <cell r="M281">
            <v>1300</v>
          </cell>
        </row>
        <row r="282">
          <cell r="B282" t="str">
            <v>E07000209</v>
          </cell>
          <cell r="C282">
            <v>42000</v>
          </cell>
          <cell r="D282">
            <v>24600</v>
          </cell>
          <cell r="E282">
            <v>12500</v>
          </cell>
          <cell r="F282">
            <v>4900</v>
          </cell>
        </row>
        <row r="282">
          <cell r="I282" t="str">
            <v>E07000209</v>
          </cell>
          <cell r="J282">
            <v>34400</v>
          </cell>
          <cell r="K282">
            <v>15400</v>
          </cell>
          <cell r="L282">
            <v>14600</v>
          </cell>
          <cell r="M282">
            <v>4400</v>
          </cell>
        </row>
        <row r="283">
          <cell r="B283" t="str">
            <v>E07000210</v>
          </cell>
          <cell r="C283">
            <v>27200</v>
          </cell>
          <cell r="D283">
            <v>17900</v>
          </cell>
          <cell r="E283">
            <v>4800</v>
          </cell>
          <cell r="F283">
            <v>4600</v>
          </cell>
        </row>
        <row r="283">
          <cell r="I283" t="str">
            <v>E07000210</v>
          </cell>
          <cell r="J283">
            <v>12400</v>
          </cell>
          <cell r="K283">
            <v>8800</v>
          </cell>
          <cell r="L283">
            <v>3000</v>
          </cell>
          <cell r="M283" t="str">
            <v>!</v>
          </cell>
        </row>
        <row r="284">
          <cell r="B284" t="str">
            <v>E07000211</v>
          </cell>
          <cell r="C284">
            <v>45900</v>
          </cell>
          <cell r="D284">
            <v>27000</v>
          </cell>
          <cell r="E284">
            <v>13400</v>
          </cell>
          <cell r="F284">
            <v>5500</v>
          </cell>
        </row>
        <row r="284">
          <cell r="I284" t="str">
            <v>E07000211</v>
          </cell>
          <cell r="J284">
            <v>29500</v>
          </cell>
          <cell r="K284">
            <v>13900</v>
          </cell>
          <cell r="L284">
            <v>12600</v>
          </cell>
          <cell r="M284">
            <v>3000</v>
          </cell>
        </row>
        <row r="285">
          <cell r="B285" t="str">
            <v>E07000212</v>
          </cell>
          <cell r="C285">
            <v>25900</v>
          </cell>
          <cell r="D285">
            <v>14400</v>
          </cell>
          <cell r="E285">
            <v>6900</v>
          </cell>
          <cell r="F285">
            <v>4600</v>
          </cell>
        </row>
        <row r="285">
          <cell r="I285" t="str">
            <v>E07000212</v>
          </cell>
          <cell r="J285">
            <v>14500</v>
          </cell>
          <cell r="K285">
            <v>10300</v>
          </cell>
          <cell r="L285">
            <v>2700</v>
          </cell>
          <cell r="M285">
            <v>1500</v>
          </cell>
        </row>
        <row r="286">
          <cell r="B286" t="str">
            <v>E07000213</v>
          </cell>
          <cell r="C286">
            <v>31000</v>
          </cell>
          <cell r="D286">
            <v>17300</v>
          </cell>
          <cell r="E286">
            <v>9000</v>
          </cell>
          <cell r="F286">
            <v>4700</v>
          </cell>
        </row>
        <row r="286">
          <cell r="I286" t="str">
            <v>E07000213</v>
          </cell>
          <cell r="J286">
            <v>21200</v>
          </cell>
          <cell r="K286">
            <v>8500</v>
          </cell>
          <cell r="L286">
            <v>9100</v>
          </cell>
          <cell r="M286">
            <v>3700</v>
          </cell>
        </row>
        <row r="287">
          <cell r="B287" t="str">
            <v>E07000214</v>
          </cell>
          <cell r="C287">
            <v>27000</v>
          </cell>
          <cell r="D287">
            <v>18900</v>
          </cell>
          <cell r="E287">
            <v>6500</v>
          </cell>
          <cell r="F287">
            <v>1600</v>
          </cell>
        </row>
        <row r="287">
          <cell r="I287" t="str">
            <v>E07000214</v>
          </cell>
          <cell r="J287">
            <v>23400</v>
          </cell>
          <cell r="K287">
            <v>15800</v>
          </cell>
          <cell r="L287">
            <v>7600</v>
          </cell>
          <cell r="M287" t="str">
            <v>!</v>
          </cell>
        </row>
        <row r="288">
          <cell r="B288" t="str">
            <v>E07000215</v>
          </cell>
          <cell r="C288">
            <v>24200</v>
          </cell>
          <cell r="D288">
            <v>12100</v>
          </cell>
          <cell r="E288">
            <v>9600</v>
          </cell>
          <cell r="F288">
            <v>2600</v>
          </cell>
        </row>
        <row r="288">
          <cell r="I288" t="str">
            <v>E07000215</v>
          </cell>
          <cell r="J288">
            <v>21300</v>
          </cell>
          <cell r="K288">
            <v>5900</v>
          </cell>
          <cell r="L288">
            <v>12600</v>
          </cell>
          <cell r="M288">
            <v>2800</v>
          </cell>
        </row>
        <row r="289">
          <cell r="B289" t="str">
            <v>E07000216</v>
          </cell>
          <cell r="C289">
            <v>36900</v>
          </cell>
          <cell r="D289">
            <v>19900</v>
          </cell>
          <cell r="E289">
            <v>12400</v>
          </cell>
          <cell r="F289">
            <v>4600</v>
          </cell>
        </row>
        <row r="289">
          <cell r="I289" t="str">
            <v>E07000216</v>
          </cell>
          <cell r="J289">
            <v>32100</v>
          </cell>
          <cell r="K289">
            <v>13700</v>
          </cell>
          <cell r="L289">
            <v>15100</v>
          </cell>
          <cell r="M289">
            <v>3300</v>
          </cell>
        </row>
        <row r="290">
          <cell r="B290" t="str">
            <v>E07000217</v>
          </cell>
          <cell r="C290">
            <v>34900</v>
          </cell>
          <cell r="D290">
            <v>21800</v>
          </cell>
          <cell r="E290">
            <v>8100</v>
          </cell>
          <cell r="F290">
            <v>4900</v>
          </cell>
        </row>
        <row r="290">
          <cell r="I290" t="str">
            <v>E07000217</v>
          </cell>
          <cell r="J290">
            <v>22400</v>
          </cell>
          <cell r="K290">
            <v>12000</v>
          </cell>
          <cell r="L290">
            <v>7300</v>
          </cell>
          <cell r="M290">
            <v>3100</v>
          </cell>
        </row>
        <row r="291">
          <cell r="B291" t="str">
            <v>E07000223</v>
          </cell>
          <cell r="C291">
            <v>18200</v>
          </cell>
          <cell r="D291">
            <v>8100</v>
          </cell>
          <cell r="E291">
            <v>8400</v>
          </cell>
          <cell r="F291">
            <v>1600</v>
          </cell>
        </row>
        <row r="291">
          <cell r="I291" t="str">
            <v>E07000223</v>
          </cell>
          <cell r="J291">
            <v>14600</v>
          </cell>
          <cell r="K291">
            <v>4200</v>
          </cell>
          <cell r="L291">
            <v>7600</v>
          </cell>
          <cell r="M291">
            <v>2800</v>
          </cell>
        </row>
        <row r="292">
          <cell r="B292" t="str">
            <v>E07000224</v>
          </cell>
          <cell r="C292">
            <v>44600</v>
          </cell>
          <cell r="D292">
            <v>26300</v>
          </cell>
          <cell r="E292">
            <v>13300</v>
          </cell>
          <cell r="F292">
            <v>5100</v>
          </cell>
        </row>
        <row r="292">
          <cell r="I292" t="str">
            <v>E07000224</v>
          </cell>
          <cell r="J292">
            <v>27100</v>
          </cell>
          <cell r="K292">
            <v>15000</v>
          </cell>
          <cell r="L292">
            <v>11600</v>
          </cell>
          <cell r="M292" t="str">
            <v>!</v>
          </cell>
        </row>
        <row r="293">
          <cell r="B293" t="str">
            <v>E07000225</v>
          </cell>
          <cell r="C293">
            <v>34800</v>
          </cell>
          <cell r="D293">
            <v>21400</v>
          </cell>
          <cell r="E293">
            <v>10700</v>
          </cell>
          <cell r="F293">
            <v>2700</v>
          </cell>
        </row>
        <row r="293">
          <cell r="I293" t="str">
            <v>E07000225</v>
          </cell>
          <cell r="J293">
            <v>25900</v>
          </cell>
          <cell r="K293">
            <v>15100</v>
          </cell>
          <cell r="L293">
            <v>10100</v>
          </cell>
          <cell r="M293" t="str">
            <v>!</v>
          </cell>
        </row>
        <row r="294">
          <cell r="B294" t="str">
            <v>E07000226</v>
          </cell>
          <cell r="C294">
            <v>37000</v>
          </cell>
          <cell r="D294">
            <v>21700</v>
          </cell>
          <cell r="E294">
            <v>13100</v>
          </cell>
          <cell r="F294">
            <v>2200</v>
          </cell>
        </row>
        <row r="294">
          <cell r="I294" t="str">
            <v>E07000226</v>
          </cell>
          <cell r="J294">
            <v>31000</v>
          </cell>
          <cell r="K294">
            <v>14500</v>
          </cell>
          <cell r="L294">
            <v>14600</v>
          </cell>
          <cell r="M294">
            <v>1900</v>
          </cell>
        </row>
        <row r="295">
          <cell r="B295" t="str">
            <v>E07000227</v>
          </cell>
          <cell r="C295">
            <v>40800</v>
          </cell>
          <cell r="D295">
            <v>23100</v>
          </cell>
          <cell r="E295">
            <v>13500</v>
          </cell>
          <cell r="F295">
            <v>4200</v>
          </cell>
        </row>
        <row r="295">
          <cell r="I295" t="str">
            <v>E07000227</v>
          </cell>
          <cell r="J295">
            <v>26500</v>
          </cell>
          <cell r="K295">
            <v>14300</v>
          </cell>
          <cell r="L295">
            <v>11000</v>
          </cell>
          <cell r="M295">
            <v>1100</v>
          </cell>
        </row>
        <row r="296">
          <cell r="B296" t="str">
            <v>E07000228</v>
          </cell>
          <cell r="C296">
            <v>43400</v>
          </cell>
          <cell r="D296">
            <v>27600</v>
          </cell>
          <cell r="E296">
            <v>12300</v>
          </cell>
          <cell r="F296">
            <v>3500</v>
          </cell>
        </row>
        <row r="296">
          <cell r="I296" t="str">
            <v>E07000228</v>
          </cell>
          <cell r="J296">
            <v>36000</v>
          </cell>
          <cell r="K296">
            <v>21800</v>
          </cell>
          <cell r="L296">
            <v>12000</v>
          </cell>
          <cell r="M296">
            <v>2200</v>
          </cell>
        </row>
        <row r="297">
          <cell r="B297" t="str">
            <v>E07000229</v>
          </cell>
          <cell r="C297">
            <v>33100</v>
          </cell>
          <cell r="D297">
            <v>18000</v>
          </cell>
          <cell r="E297">
            <v>11200</v>
          </cell>
          <cell r="F297">
            <v>3800</v>
          </cell>
        </row>
        <row r="297">
          <cell r="I297" t="str">
            <v>E07000229</v>
          </cell>
          <cell r="J297">
            <v>21800</v>
          </cell>
          <cell r="K297">
            <v>13200</v>
          </cell>
          <cell r="L297">
            <v>8300</v>
          </cell>
          <cell r="M297" t="str">
            <v>!</v>
          </cell>
        </row>
        <row r="298">
          <cell r="B298" t="str">
            <v>E06000022</v>
          </cell>
          <cell r="C298">
            <v>53600</v>
          </cell>
          <cell r="D298">
            <v>30700</v>
          </cell>
          <cell r="E298">
            <v>16200</v>
          </cell>
          <cell r="F298">
            <v>6800</v>
          </cell>
        </row>
        <row r="298">
          <cell r="I298" t="str">
            <v>E06000022</v>
          </cell>
          <cell r="J298">
            <v>35000</v>
          </cell>
          <cell r="K298">
            <v>21400</v>
          </cell>
          <cell r="L298">
            <v>11700</v>
          </cell>
          <cell r="M298">
            <v>1900</v>
          </cell>
        </row>
        <row r="299">
          <cell r="B299" t="str">
            <v>E06000028</v>
          </cell>
          <cell r="C299">
            <v>62800</v>
          </cell>
          <cell r="D299">
            <v>33100</v>
          </cell>
          <cell r="E299">
            <v>17400</v>
          </cell>
          <cell r="F299">
            <v>12400</v>
          </cell>
        </row>
        <row r="299">
          <cell r="I299" t="str">
            <v>E06000028</v>
          </cell>
          <cell r="J299">
            <v>33400</v>
          </cell>
          <cell r="K299">
            <v>16000</v>
          </cell>
          <cell r="L299">
            <v>13000</v>
          </cell>
          <cell r="M299">
            <v>4300</v>
          </cell>
        </row>
        <row r="300">
          <cell r="B300" t="str">
            <v>E06000023</v>
          </cell>
          <cell r="C300">
            <v>147500</v>
          </cell>
          <cell r="D300">
            <v>88100</v>
          </cell>
          <cell r="E300">
            <v>35400</v>
          </cell>
          <cell r="F300">
            <v>23900</v>
          </cell>
        </row>
        <row r="300">
          <cell r="I300" t="str">
            <v>E06000023</v>
          </cell>
          <cell r="J300">
            <v>87800</v>
          </cell>
          <cell r="K300">
            <v>44500</v>
          </cell>
          <cell r="L300">
            <v>29000</v>
          </cell>
          <cell r="M300">
            <v>14200</v>
          </cell>
        </row>
        <row r="301">
          <cell r="B301" t="str">
            <v>E06000052</v>
          </cell>
          <cell r="C301">
            <v>165400</v>
          </cell>
          <cell r="D301">
            <v>90500</v>
          </cell>
          <cell r="E301">
            <v>47600</v>
          </cell>
          <cell r="F301">
            <v>27200</v>
          </cell>
        </row>
        <row r="301">
          <cell r="I301" t="str">
            <v>E06000052</v>
          </cell>
          <cell r="J301">
            <v>104600</v>
          </cell>
          <cell r="K301">
            <v>53400</v>
          </cell>
          <cell r="L301">
            <v>43400</v>
          </cell>
          <cell r="M301">
            <v>7700</v>
          </cell>
        </row>
        <row r="302">
          <cell r="B302" t="str">
            <v>E06000053</v>
          </cell>
          <cell r="C302" t="str">
            <v>!</v>
          </cell>
          <cell r="D302" t="str">
            <v>!</v>
          </cell>
          <cell r="E302" t="str">
            <v>!</v>
          </cell>
          <cell r="F302" t="str">
            <v>!</v>
          </cell>
        </row>
        <row r="302">
          <cell r="I302" t="str">
            <v>E06000053</v>
          </cell>
          <cell r="J302" t="str">
            <v>!</v>
          </cell>
          <cell r="K302" t="str">
            <v>!</v>
          </cell>
          <cell r="L302" t="str">
            <v>!</v>
          </cell>
          <cell r="M302" t="str">
            <v>!</v>
          </cell>
        </row>
        <row r="303">
          <cell r="B303" t="str">
            <v>E06000024</v>
          </cell>
          <cell r="C303">
            <v>58700</v>
          </cell>
          <cell r="D303">
            <v>32300</v>
          </cell>
          <cell r="E303">
            <v>18300</v>
          </cell>
          <cell r="F303">
            <v>8100</v>
          </cell>
        </row>
        <row r="303">
          <cell r="I303" t="str">
            <v>E06000024</v>
          </cell>
          <cell r="J303">
            <v>42500</v>
          </cell>
          <cell r="K303">
            <v>23200</v>
          </cell>
          <cell r="L303">
            <v>15500</v>
          </cell>
          <cell r="M303">
            <v>3800</v>
          </cell>
        </row>
        <row r="304">
          <cell r="B304" t="str">
            <v>E06000026</v>
          </cell>
          <cell r="C304">
            <v>82400</v>
          </cell>
          <cell r="D304">
            <v>44700</v>
          </cell>
          <cell r="E304">
            <v>24800</v>
          </cell>
          <cell r="F304">
            <v>13000</v>
          </cell>
        </row>
        <row r="304">
          <cell r="I304" t="str">
            <v>E06000026</v>
          </cell>
          <cell r="J304">
            <v>48200</v>
          </cell>
          <cell r="K304">
            <v>24300</v>
          </cell>
          <cell r="L304">
            <v>17600</v>
          </cell>
          <cell r="M304">
            <v>6300</v>
          </cell>
        </row>
        <row r="305">
          <cell r="B305" t="str">
            <v>E06000029</v>
          </cell>
          <cell r="C305">
            <v>45600</v>
          </cell>
          <cell r="D305">
            <v>25900</v>
          </cell>
          <cell r="E305">
            <v>12500</v>
          </cell>
          <cell r="F305">
            <v>7200</v>
          </cell>
        </row>
        <row r="305">
          <cell r="I305" t="str">
            <v>E06000029</v>
          </cell>
          <cell r="J305">
            <v>27500</v>
          </cell>
          <cell r="K305">
            <v>15600</v>
          </cell>
          <cell r="L305">
            <v>9400</v>
          </cell>
          <cell r="M305">
            <v>2600</v>
          </cell>
        </row>
        <row r="306">
          <cell r="B306" t="str">
            <v>E06000025</v>
          </cell>
          <cell r="C306">
            <v>83000</v>
          </cell>
          <cell r="D306">
            <v>52400</v>
          </cell>
          <cell r="E306">
            <v>22900</v>
          </cell>
          <cell r="F306">
            <v>7700</v>
          </cell>
        </row>
        <row r="306">
          <cell r="I306" t="str">
            <v>E06000025</v>
          </cell>
          <cell r="J306">
            <v>59700</v>
          </cell>
          <cell r="K306">
            <v>36800</v>
          </cell>
          <cell r="L306">
            <v>17900</v>
          </cell>
          <cell r="M306">
            <v>5000</v>
          </cell>
        </row>
        <row r="307">
          <cell r="B307" t="str">
            <v>E06000030</v>
          </cell>
          <cell r="C307">
            <v>71600</v>
          </cell>
          <cell r="D307">
            <v>42800</v>
          </cell>
          <cell r="E307">
            <v>20600</v>
          </cell>
          <cell r="F307">
            <v>8100</v>
          </cell>
        </row>
        <row r="307">
          <cell r="I307" t="str">
            <v>E06000030</v>
          </cell>
          <cell r="J307">
            <v>46600</v>
          </cell>
          <cell r="K307">
            <v>23000</v>
          </cell>
          <cell r="L307">
            <v>17500</v>
          </cell>
          <cell r="M307">
            <v>6000</v>
          </cell>
        </row>
        <row r="308">
          <cell r="B308" t="str">
            <v>E06000027</v>
          </cell>
          <cell r="C308">
            <v>37400</v>
          </cell>
          <cell r="D308">
            <v>18800</v>
          </cell>
          <cell r="E308">
            <v>10800</v>
          </cell>
          <cell r="F308">
            <v>7900</v>
          </cell>
        </row>
        <row r="308">
          <cell r="I308" t="str">
            <v>E06000027</v>
          </cell>
          <cell r="J308">
            <v>25700</v>
          </cell>
          <cell r="K308">
            <v>14000</v>
          </cell>
          <cell r="L308">
            <v>8700</v>
          </cell>
          <cell r="M308">
            <v>2900</v>
          </cell>
        </row>
        <row r="309">
          <cell r="B309" t="str">
            <v>E06000054</v>
          </cell>
          <cell r="C309">
            <v>147200</v>
          </cell>
          <cell r="D309">
            <v>90300</v>
          </cell>
          <cell r="E309">
            <v>41000</v>
          </cell>
          <cell r="F309">
            <v>15800</v>
          </cell>
        </row>
        <row r="309">
          <cell r="I309" t="str">
            <v>E06000054</v>
          </cell>
          <cell r="J309">
            <v>106300</v>
          </cell>
          <cell r="K309">
            <v>63700</v>
          </cell>
          <cell r="L309">
            <v>34700</v>
          </cell>
          <cell r="M309">
            <v>7900</v>
          </cell>
        </row>
        <row r="310">
          <cell r="B310" t="str">
            <v>E07000040</v>
          </cell>
          <cell r="C310">
            <v>41000</v>
          </cell>
          <cell r="D310">
            <v>24400</v>
          </cell>
          <cell r="E310">
            <v>8600</v>
          </cell>
          <cell r="F310">
            <v>8000</v>
          </cell>
        </row>
        <row r="310">
          <cell r="I310" t="str">
            <v>E07000040</v>
          </cell>
          <cell r="J310">
            <v>28200</v>
          </cell>
          <cell r="K310">
            <v>18500</v>
          </cell>
          <cell r="L310">
            <v>8400</v>
          </cell>
          <cell r="M310">
            <v>1200</v>
          </cell>
        </row>
        <row r="311">
          <cell r="B311" t="str">
            <v>E07000041</v>
          </cell>
          <cell r="C311">
            <v>39700</v>
          </cell>
          <cell r="D311">
            <v>28300</v>
          </cell>
          <cell r="E311">
            <v>5500</v>
          </cell>
          <cell r="F311">
            <v>5900</v>
          </cell>
        </row>
        <row r="311">
          <cell r="I311" t="str">
            <v>E07000041</v>
          </cell>
          <cell r="J311">
            <v>24900</v>
          </cell>
          <cell r="K311">
            <v>17300</v>
          </cell>
          <cell r="L311">
            <v>6000</v>
          </cell>
          <cell r="M311">
            <v>1600</v>
          </cell>
        </row>
        <row r="312">
          <cell r="B312" t="str">
            <v>E07000042</v>
          </cell>
          <cell r="C312">
            <v>25200</v>
          </cell>
          <cell r="D312">
            <v>16300</v>
          </cell>
          <cell r="E312">
            <v>4600</v>
          </cell>
          <cell r="F312">
            <v>4300</v>
          </cell>
        </row>
        <row r="312">
          <cell r="I312" t="str">
            <v>E07000042</v>
          </cell>
          <cell r="J312">
            <v>19600</v>
          </cell>
          <cell r="K312">
            <v>14300</v>
          </cell>
          <cell r="L312">
            <v>2700</v>
          </cell>
          <cell r="M312">
            <v>2600</v>
          </cell>
        </row>
        <row r="313">
          <cell r="B313" t="str">
            <v>E07000043</v>
          </cell>
          <cell r="C313">
            <v>24800</v>
          </cell>
          <cell r="D313">
            <v>12400</v>
          </cell>
          <cell r="E313">
            <v>9700</v>
          </cell>
          <cell r="F313">
            <v>2600</v>
          </cell>
        </row>
        <row r="313">
          <cell r="I313" t="str">
            <v>E07000043</v>
          </cell>
          <cell r="J313">
            <v>18700</v>
          </cell>
          <cell r="K313">
            <v>7600</v>
          </cell>
          <cell r="L313">
            <v>9700</v>
          </cell>
          <cell r="M313">
            <v>1400</v>
          </cell>
        </row>
        <row r="314">
          <cell r="B314" t="str">
            <v>E07000044</v>
          </cell>
          <cell r="C314">
            <v>25900</v>
          </cell>
          <cell r="D314">
            <v>15100</v>
          </cell>
          <cell r="E314">
            <v>6900</v>
          </cell>
          <cell r="F314">
            <v>3800</v>
          </cell>
        </row>
        <row r="314">
          <cell r="I314" t="str">
            <v>E07000044</v>
          </cell>
          <cell r="J314">
            <v>18800</v>
          </cell>
          <cell r="K314">
            <v>9000</v>
          </cell>
          <cell r="L314">
            <v>9300</v>
          </cell>
          <cell r="M314" t="str">
            <v>!</v>
          </cell>
        </row>
        <row r="315">
          <cell r="B315" t="str">
            <v>E07000045</v>
          </cell>
          <cell r="C315">
            <v>35600</v>
          </cell>
          <cell r="D315">
            <v>23000</v>
          </cell>
          <cell r="E315">
            <v>9000</v>
          </cell>
          <cell r="F315">
            <v>3600</v>
          </cell>
        </row>
        <row r="315">
          <cell r="I315" t="str">
            <v>E07000045</v>
          </cell>
          <cell r="J315">
            <v>24400</v>
          </cell>
          <cell r="K315">
            <v>14400</v>
          </cell>
          <cell r="L315">
            <v>9600</v>
          </cell>
          <cell r="M315" t="str">
            <v>!</v>
          </cell>
        </row>
        <row r="316">
          <cell r="B316" t="str">
            <v>E07000046</v>
          </cell>
          <cell r="C316">
            <v>20100</v>
          </cell>
          <cell r="D316">
            <v>11700</v>
          </cell>
          <cell r="E316">
            <v>4900</v>
          </cell>
          <cell r="F316">
            <v>3500</v>
          </cell>
        </row>
        <row r="316">
          <cell r="I316" t="str">
            <v>E07000046</v>
          </cell>
          <cell r="J316">
            <v>13300</v>
          </cell>
          <cell r="K316">
            <v>7300</v>
          </cell>
          <cell r="L316">
            <v>5300</v>
          </cell>
          <cell r="M316" t="str">
            <v>!</v>
          </cell>
        </row>
        <row r="317">
          <cell r="B317" t="str">
            <v>E07000047</v>
          </cell>
          <cell r="C317">
            <v>16600</v>
          </cell>
          <cell r="D317">
            <v>9800</v>
          </cell>
          <cell r="E317">
            <v>3300</v>
          </cell>
          <cell r="F317">
            <v>3400</v>
          </cell>
        </row>
        <row r="317">
          <cell r="I317" t="str">
            <v>E07000047</v>
          </cell>
          <cell r="J317">
            <v>9000</v>
          </cell>
          <cell r="K317">
            <v>6600</v>
          </cell>
          <cell r="L317">
            <v>1600</v>
          </cell>
          <cell r="M317" t="str">
            <v>!</v>
          </cell>
        </row>
        <row r="318">
          <cell r="B318" t="str">
            <v>E07000048</v>
          </cell>
          <cell r="C318">
            <v>12700</v>
          </cell>
          <cell r="D318">
            <v>7200</v>
          </cell>
          <cell r="E318">
            <v>3800</v>
          </cell>
          <cell r="F318">
            <v>1600</v>
          </cell>
        </row>
        <row r="318">
          <cell r="I318" t="str">
            <v>E07000048</v>
          </cell>
          <cell r="J318">
            <v>8600</v>
          </cell>
          <cell r="K318">
            <v>4900</v>
          </cell>
          <cell r="L318">
            <v>3500</v>
          </cell>
          <cell r="M318" t="str">
            <v>!</v>
          </cell>
        </row>
        <row r="319">
          <cell r="B319" t="str">
            <v>E07000049</v>
          </cell>
          <cell r="C319">
            <v>25900</v>
          </cell>
          <cell r="D319">
            <v>15600</v>
          </cell>
          <cell r="E319">
            <v>8300</v>
          </cell>
          <cell r="F319">
            <v>2000</v>
          </cell>
        </row>
        <row r="319">
          <cell r="I319" t="str">
            <v>E07000049</v>
          </cell>
          <cell r="J319">
            <v>16000</v>
          </cell>
          <cell r="K319">
            <v>8900</v>
          </cell>
          <cell r="L319">
            <v>7100</v>
          </cell>
          <cell r="M319" t="str">
            <v>!</v>
          </cell>
        </row>
        <row r="320">
          <cell r="B320" t="str">
            <v>E07000050</v>
          </cell>
          <cell r="C320">
            <v>21400</v>
          </cell>
          <cell r="D320">
            <v>13400</v>
          </cell>
          <cell r="E320">
            <v>6000</v>
          </cell>
          <cell r="F320">
            <v>2000</v>
          </cell>
        </row>
        <row r="320">
          <cell r="I320" t="str">
            <v>E07000050</v>
          </cell>
          <cell r="J320">
            <v>13200</v>
          </cell>
          <cell r="K320">
            <v>5900</v>
          </cell>
          <cell r="L320">
            <v>6500</v>
          </cell>
          <cell r="M320">
            <v>700</v>
          </cell>
        </row>
        <row r="321">
          <cell r="B321" t="str">
            <v>E07000051</v>
          </cell>
          <cell r="C321">
            <v>13800</v>
          </cell>
          <cell r="D321">
            <v>8400</v>
          </cell>
          <cell r="E321">
            <v>3300</v>
          </cell>
          <cell r="F321">
            <v>2100</v>
          </cell>
        </row>
        <row r="321">
          <cell r="I321" t="str">
            <v>E07000051</v>
          </cell>
          <cell r="J321">
            <v>7700</v>
          </cell>
          <cell r="K321">
            <v>5000</v>
          </cell>
          <cell r="L321">
            <v>2400</v>
          </cell>
          <cell r="M321" t="str">
            <v>!</v>
          </cell>
        </row>
        <row r="322">
          <cell r="B322" t="str">
            <v>E07000052</v>
          </cell>
          <cell r="C322">
            <v>29900</v>
          </cell>
          <cell r="D322">
            <v>18300</v>
          </cell>
          <cell r="E322">
            <v>8700</v>
          </cell>
          <cell r="F322">
            <v>2900</v>
          </cell>
        </row>
        <row r="322">
          <cell r="I322" t="str">
            <v>E07000052</v>
          </cell>
          <cell r="J322">
            <v>17100</v>
          </cell>
          <cell r="K322">
            <v>9100</v>
          </cell>
          <cell r="L322">
            <v>6300</v>
          </cell>
          <cell r="M322">
            <v>1600</v>
          </cell>
        </row>
        <row r="323">
          <cell r="B323" t="str">
            <v>E07000053</v>
          </cell>
          <cell r="C323">
            <v>19300</v>
          </cell>
          <cell r="D323">
            <v>11800</v>
          </cell>
          <cell r="E323">
            <v>4100</v>
          </cell>
          <cell r="F323">
            <v>3400</v>
          </cell>
        </row>
        <row r="323">
          <cell r="I323" t="str">
            <v>E07000053</v>
          </cell>
          <cell r="J323">
            <v>12000</v>
          </cell>
          <cell r="K323">
            <v>8200</v>
          </cell>
          <cell r="L323">
            <v>2600</v>
          </cell>
          <cell r="M323">
            <v>1100</v>
          </cell>
        </row>
        <row r="324">
          <cell r="B324" t="str">
            <v>E07000078</v>
          </cell>
          <cell r="C324">
            <v>37800</v>
          </cell>
          <cell r="D324">
            <v>20800</v>
          </cell>
          <cell r="E324">
            <v>11000</v>
          </cell>
          <cell r="F324">
            <v>5900</v>
          </cell>
        </row>
        <row r="324">
          <cell r="I324" t="str">
            <v>E07000078</v>
          </cell>
          <cell r="J324">
            <v>19600</v>
          </cell>
          <cell r="K324">
            <v>11900</v>
          </cell>
          <cell r="L324">
            <v>5300</v>
          </cell>
          <cell r="M324">
            <v>2500</v>
          </cell>
        </row>
        <row r="325">
          <cell r="B325" t="str">
            <v>E07000079</v>
          </cell>
          <cell r="C325">
            <v>26800</v>
          </cell>
          <cell r="D325">
            <v>16600</v>
          </cell>
          <cell r="E325">
            <v>6400</v>
          </cell>
          <cell r="F325">
            <v>3700</v>
          </cell>
        </row>
        <row r="325">
          <cell r="I325" t="str">
            <v>E07000079</v>
          </cell>
          <cell r="J325">
            <v>16200</v>
          </cell>
          <cell r="K325">
            <v>10200</v>
          </cell>
          <cell r="L325">
            <v>5300</v>
          </cell>
          <cell r="M325" t="str">
            <v>!</v>
          </cell>
        </row>
        <row r="326">
          <cell r="B326" t="str">
            <v>E07000080</v>
          </cell>
          <cell r="C326">
            <v>27600</v>
          </cell>
          <cell r="D326">
            <v>18900</v>
          </cell>
          <cell r="E326">
            <v>4900</v>
          </cell>
          <cell r="F326">
            <v>3800</v>
          </cell>
        </row>
        <row r="326">
          <cell r="I326" t="str">
            <v>E07000080</v>
          </cell>
          <cell r="J326">
            <v>17600</v>
          </cell>
          <cell r="K326">
            <v>12100</v>
          </cell>
          <cell r="L326">
            <v>4300</v>
          </cell>
          <cell r="M326">
            <v>1200</v>
          </cell>
        </row>
        <row r="327">
          <cell r="B327" t="str">
            <v>E07000081</v>
          </cell>
          <cell r="C327">
            <v>39600</v>
          </cell>
          <cell r="D327">
            <v>21600</v>
          </cell>
          <cell r="E327">
            <v>12600</v>
          </cell>
          <cell r="F327">
            <v>5400</v>
          </cell>
        </row>
        <row r="327">
          <cell r="I327" t="str">
            <v>E07000081</v>
          </cell>
          <cell r="J327">
            <v>31700</v>
          </cell>
          <cell r="K327">
            <v>14900</v>
          </cell>
          <cell r="L327">
            <v>10500</v>
          </cell>
          <cell r="M327">
            <v>6300</v>
          </cell>
        </row>
        <row r="328">
          <cell r="B328" t="str">
            <v>E07000082</v>
          </cell>
          <cell r="C328">
            <v>35300</v>
          </cell>
          <cell r="D328">
            <v>23300</v>
          </cell>
          <cell r="E328">
            <v>7900</v>
          </cell>
          <cell r="F328">
            <v>4100</v>
          </cell>
        </row>
        <row r="328">
          <cell r="I328" t="str">
            <v>E07000082</v>
          </cell>
          <cell r="J328">
            <v>24700</v>
          </cell>
          <cell r="K328">
            <v>17400</v>
          </cell>
          <cell r="L328">
            <v>7000</v>
          </cell>
          <cell r="M328" t="str">
            <v>!</v>
          </cell>
        </row>
        <row r="329">
          <cell r="B329" t="str">
            <v>E07000083</v>
          </cell>
          <cell r="C329">
            <v>27500</v>
          </cell>
          <cell r="D329">
            <v>18600</v>
          </cell>
          <cell r="E329">
            <v>7200</v>
          </cell>
          <cell r="F329">
            <v>1600</v>
          </cell>
        </row>
        <row r="329">
          <cell r="I329" t="str">
            <v>E07000083</v>
          </cell>
          <cell r="J329">
            <v>20300</v>
          </cell>
          <cell r="K329">
            <v>12900</v>
          </cell>
          <cell r="L329">
            <v>6500</v>
          </cell>
          <cell r="M329">
            <v>900</v>
          </cell>
        </row>
        <row r="330">
          <cell r="B330" t="str">
            <v>E07000187</v>
          </cell>
          <cell r="C330">
            <v>32800</v>
          </cell>
          <cell r="D330">
            <v>19000</v>
          </cell>
          <cell r="E330">
            <v>11600</v>
          </cell>
          <cell r="F330">
            <v>2200</v>
          </cell>
        </row>
        <row r="330">
          <cell r="I330" t="str">
            <v>E07000187</v>
          </cell>
          <cell r="J330">
            <v>22200</v>
          </cell>
          <cell r="K330">
            <v>11100</v>
          </cell>
          <cell r="L330">
            <v>10500</v>
          </cell>
          <cell r="M330" t="str">
            <v>!</v>
          </cell>
        </row>
        <row r="331">
          <cell r="B331" t="str">
            <v>E07000188</v>
          </cell>
          <cell r="C331">
            <v>37200</v>
          </cell>
          <cell r="D331">
            <v>21600</v>
          </cell>
          <cell r="E331">
            <v>10800</v>
          </cell>
          <cell r="F331">
            <v>4800</v>
          </cell>
        </row>
        <row r="331">
          <cell r="I331" t="str">
            <v>E07000188</v>
          </cell>
          <cell r="J331">
            <v>30000</v>
          </cell>
          <cell r="K331">
            <v>18500</v>
          </cell>
          <cell r="L331">
            <v>9000</v>
          </cell>
          <cell r="M331">
            <v>2500</v>
          </cell>
        </row>
        <row r="332">
          <cell r="B332" t="str">
            <v>E07000189</v>
          </cell>
          <cell r="C332">
            <v>50900</v>
          </cell>
          <cell r="D332">
            <v>29900</v>
          </cell>
          <cell r="E332">
            <v>14300</v>
          </cell>
          <cell r="F332">
            <v>6700</v>
          </cell>
        </row>
        <row r="332">
          <cell r="I332" t="str">
            <v>E07000189</v>
          </cell>
          <cell r="J332">
            <v>31900</v>
          </cell>
          <cell r="K332">
            <v>18600</v>
          </cell>
          <cell r="L332">
            <v>10100</v>
          </cell>
          <cell r="M332">
            <v>3100</v>
          </cell>
        </row>
        <row r="333">
          <cell r="B333" t="str">
            <v>E07000190</v>
          </cell>
          <cell r="C333">
            <v>40400</v>
          </cell>
          <cell r="D333">
            <v>27500</v>
          </cell>
          <cell r="E333">
            <v>9100</v>
          </cell>
          <cell r="F333">
            <v>3700</v>
          </cell>
        </row>
        <row r="333">
          <cell r="I333" t="str">
            <v>E07000190</v>
          </cell>
          <cell r="J333">
            <v>20100</v>
          </cell>
          <cell r="K333">
            <v>10800</v>
          </cell>
          <cell r="L333">
            <v>8200</v>
          </cell>
          <cell r="M333">
            <v>1100</v>
          </cell>
        </row>
        <row r="334">
          <cell r="B334" t="str">
            <v>E07000191</v>
          </cell>
          <cell r="C334">
            <v>8900</v>
          </cell>
          <cell r="D334">
            <v>4600</v>
          </cell>
          <cell r="E334">
            <v>3000</v>
          </cell>
          <cell r="F334">
            <v>1300</v>
          </cell>
        </row>
        <row r="334">
          <cell r="I334" t="str">
            <v>E07000191</v>
          </cell>
          <cell r="J334">
            <v>6200</v>
          </cell>
          <cell r="K334">
            <v>2400</v>
          </cell>
          <cell r="L334">
            <v>3500</v>
          </cell>
          <cell r="M334" t="str">
            <v>!</v>
          </cell>
        </row>
        <row r="335">
          <cell r="B335" t="str">
            <v>W06000001</v>
          </cell>
          <cell r="C335">
            <v>20600</v>
          </cell>
          <cell r="D335">
            <v>10400</v>
          </cell>
          <cell r="E335">
            <v>6100</v>
          </cell>
          <cell r="F335">
            <v>4100</v>
          </cell>
        </row>
        <row r="335">
          <cell r="I335" t="str">
            <v>W06000001</v>
          </cell>
          <cell r="J335">
            <v>12900</v>
          </cell>
          <cell r="K335">
            <v>6600</v>
          </cell>
          <cell r="L335">
            <v>4600</v>
          </cell>
          <cell r="M335">
            <v>1700</v>
          </cell>
        </row>
        <row r="336">
          <cell r="B336" t="str">
            <v>W06000002</v>
          </cell>
          <cell r="C336">
            <v>36200</v>
          </cell>
          <cell r="D336">
            <v>18500</v>
          </cell>
          <cell r="E336">
            <v>10200</v>
          </cell>
          <cell r="F336">
            <v>7500</v>
          </cell>
        </row>
        <row r="336">
          <cell r="I336" t="str">
            <v>W06000002</v>
          </cell>
          <cell r="J336">
            <v>24300</v>
          </cell>
          <cell r="K336">
            <v>12500</v>
          </cell>
          <cell r="L336">
            <v>8500</v>
          </cell>
          <cell r="M336">
            <v>3300</v>
          </cell>
        </row>
        <row r="337">
          <cell r="B337" t="str">
            <v>W06000003</v>
          </cell>
          <cell r="C337">
            <v>32200</v>
          </cell>
          <cell r="D337">
            <v>17200</v>
          </cell>
          <cell r="E337">
            <v>8600</v>
          </cell>
          <cell r="F337">
            <v>6300</v>
          </cell>
        </row>
        <row r="337">
          <cell r="I337" t="str">
            <v>W06000003</v>
          </cell>
          <cell r="J337">
            <v>21900</v>
          </cell>
          <cell r="K337">
            <v>11900</v>
          </cell>
          <cell r="L337">
            <v>6600</v>
          </cell>
          <cell r="M337">
            <v>3400</v>
          </cell>
        </row>
        <row r="338">
          <cell r="B338" t="str">
            <v>W06000004</v>
          </cell>
          <cell r="C338">
            <v>27000</v>
          </cell>
          <cell r="D338">
            <v>14100</v>
          </cell>
          <cell r="E338">
            <v>7400</v>
          </cell>
          <cell r="F338">
            <v>5400</v>
          </cell>
        </row>
        <row r="338">
          <cell r="I338" t="str">
            <v>W06000004</v>
          </cell>
          <cell r="J338">
            <v>17300</v>
          </cell>
          <cell r="K338">
            <v>9400</v>
          </cell>
          <cell r="L338">
            <v>5600</v>
          </cell>
          <cell r="M338">
            <v>2300</v>
          </cell>
        </row>
        <row r="339">
          <cell r="B339" t="str">
            <v>W06000005</v>
          </cell>
          <cell r="C339">
            <v>46100</v>
          </cell>
          <cell r="D339">
            <v>24400</v>
          </cell>
          <cell r="E339">
            <v>13800</v>
          </cell>
          <cell r="F339">
            <v>8000</v>
          </cell>
        </row>
        <row r="339">
          <cell r="I339" t="str">
            <v>W06000005</v>
          </cell>
          <cell r="J339">
            <v>33200</v>
          </cell>
          <cell r="K339">
            <v>17600</v>
          </cell>
          <cell r="L339">
            <v>11300</v>
          </cell>
          <cell r="M339">
            <v>4300</v>
          </cell>
        </row>
        <row r="340">
          <cell r="B340" t="str">
            <v>W06000006</v>
          </cell>
          <cell r="C340">
            <v>43000</v>
          </cell>
          <cell r="D340">
            <v>23300</v>
          </cell>
          <cell r="E340">
            <v>11700</v>
          </cell>
          <cell r="F340">
            <v>8000</v>
          </cell>
        </row>
        <row r="340">
          <cell r="I340" t="str">
            <v>W06000006</v>
          </cell>
          <cell r="J340">
            <v>30100</v>
          </cell>
          <cell r="K340">
            <v>15400</v>
          </cell>
          <cell r="L340">
            <v>9700</v>
          </cell>
          <cell r="M340">
            <v>5000</v>
          </cell>
        </row>
        <row r="341">
          <cell r="B341" t="str">
            <v>W06000023</v>
          </cell>
          <cell r="C341">
            <v>40000</v>
          </cell>
          <cell r="D341">
            <v>24500</v>
          </cell>
          <cell r="E341">
            <v>9400</v>
          </cell>
          <cell r="F341">
            <v>6100</v>
          </cell>
        </row>
        <row r="341">
          <cell r="I341" t="str">
            <v>W06000023</v>
          </cell>
          <cell r="J341">
            <v>25800</v>
          </cell>
          <cell r="K341">
            <v>15200</v>
          </cell>
          <cell r="L341">
            <v>8800</v>
          </cell>
          <cell r="M341">
            <v>1900</v>
          </cell>
        </row>
        <row r="342">
          <cell r="B342" t="str">
            <v>W06000008</v>
          </cell>
          <cell r="C342">
            <v>22100</v>
          </cell>
          <cell r="D342">
            <v>11200</v>
          </cell>
          <cell r="E342">
            <v>6200</v>
          </cell>
          <cell r="F342">
            <v>4800</v>
          </cell>
        </row>
        <row r="342">
          <cell r="I342" t="str">
            <v>W06000008</v>
          </cell>
          <cell r="J342">
            <v>13300</v>
          </cell>
          <cell r="K342">
            <v>8000</v>
          </cell>
          <cell r="L342">
            <v>4100</v>
          </cell>
          <cell r="M342">
            <v>1100</v>
          </cell>
        </row>
        <row r="343">
          <cell r="B343" t="str">
            <v>W06000009</v>
          </cell>
          <cell r="C343">
            <v>35900</v>
          </cell>
          <cell r="D343">
            <v>17900</v>
          </cell>
          <cell r="E343">
            <v>11400</v>
          </cell>
          <cell r="F343">
            <v>6700</v>
          </cell>
        </row>
        <row r="343">
          <cell r="I343" t="str">
            <v>W06000009</v>
          </cell>
          <cell r="J343">
            <v>23100</v>
          </cell>
          <cell r="K343">
            <v>12900</v>
          </cell>
          <cell r="L343">
            <v>8000</v>
          </cell>
          <cell r="M343">
            <v>2300</v>
          </cell>
        </row>
        <row r="344">
          <cell r="B344" t="str">
            <v>W06000010</v>
          </cell>
          <cell r="C344">
            <v>54700</v>
          </cell>
          <cell r="D344">
            <v>25000</v>
          </cell>
          <cell r="E344">
            <v>18700</v>
          </cell>
          <cell r="F344">
            <v>11100</v>
          </cell>
        </row>
        <row r="344">
          <cell r="I344" t="str">
            <v>W06000010</v>
          </cell>
          <cell r="J344">
            <v>32500</v>
          </cell>
          <cell r="K344">
            <v>15600</v>
          </cell>
          <cell r="L344">
            <v>12400</v>
          </cell>
          <cell r="M344">
            <v>4500</v>
          </cell>
        </row>
        <row r="345">
          <cell r="B345" t="str">
            <v>W06000011</v>
          </cell>
          <cell r="C345">
            <v>77900</v>
          </cell>
          <cell r="D345">
            <v>39300</v>
          </cell>
          <cell r="E345">
            <v>24500</v>
          </cell>
          <cell r="F345">
            <v>14100</v>
          </cell>
        </row>
        <row r="345">
          <cell r="I345" t="str">
            <v>W06000011</v>
          </cell>
          <cell r="J345">
            <v>49000</v>
          </cell>
          <cell r="K345">
            <v>25900</v>
          </cell>
          <cell r="L345">
            <v>18800</v>
          </cell>
          <cell r="M345">
            <v>4300</v>
          </cell>
        </row>
        <row r="346">
          <cell r="B346" t="str">
            <v>W06000012</v>
          </cell>
          <cell r="C346">
            <v>46200</v>
          </cell>
          <cell r="D346">
            <v>24000</v>
          </cell>
          <cell r="E346">
            <v>12200</v>
          </cell>
          <cell r="F346">
            <v>10000</v>
          </cell>
        </row>
        <row r="346">
          <cell r="I346" t="str">
            <v>W06000012</v>
          </cell>
          <cell r="J346">
            <v>28000</v>
          </cell>
          <cell r="K346">
            <v>15200</v>
          </cell>
          <cell r="L346">
            <v>8600</v>
          </cell>
          <cell r="M346">
            <v>4100</v>
          </cell>
        </row>
        <row r="347">
          <cell r="B347" t="str">
            <v>W06000013</v>
          </cell>
          <cell r="C347">
            <v>44300</v>
          </cell>
          <cell r="D347">
            <v>24100</v>
          </cell>
          <cell r="E347">
            <v>11300</v>
          </cell>
          <cell r="F347">
            <v>8900</v>
          </cell>
        </row>
        <row r="347">
          <cell r="I347" t="str">
            <v>W06000013</v>
          </cell>
          <cell r="J347">
            <v>31000</v>
          </cell>
          <cell r="K347">
            <v>15700</v>
          </cell>
          <cell r="L347">
            <v>9800</v>
          </cell>
          <cell r="M347">
            <v>5500</v>
          </cell>
        </row>
        <row r="348">
          <cell r="B348" t="str">
            <v>W06000014</v>
          </cell>
          <cell r="C348">
            <v>37400</v>
          </cell>
          <cell r="D348">
            <v>19900</v>
          </cell>
          <cell r="E348">
            <v>11400</v>
          </cell>
          <cell r="F348">
            <v>6100</v>
          </cell>
        </row>
        <row r="348">
          <cell r="I348" t="str">
            <v>W06000014</v>
          </cell>
          <cell r="J348">
            <v>27000</v>
          </cell>
          <cell r="K348">
            <v>13900</v>
          </cell>
          <cell r="L348">
            <v>10400</v>
          </cell>
          <cell r="M348">
            <v>2700</v>
          </cell>
        </row>
        <row r="349">
          <cell r="B349" t="str">
            <v>W06000015</v>
          </cell>
          <cell r="C349">
            <v>116400</v>
          </cell>
          <cell r="D349">
            <v>62300</v>
          </cell>
          <cell r="E349">
            <v>34400</v>
          </cell>
          <cell r="F349">
            <v>19700</v>
          </cell>
        </row>
        <row r="349">
          <cell r="I349" t="str">
            <v>W06000015</v>
          </cell>
          <cell r="J349">
            <v>75800</v>
          </cell>
          <cell r="K349">
            <v>35500</v>
          </cell>
          <cell r="L349">
            <v>29100</v>
          </cell>
          <cell r="M349">
            <v>11200</v>
          </cell>
        </row>
        <row r="350">
          <cell r="B350" t="str">
            <v>W06000016</v>
          </cell>
          <cell r="C350">
            <v>75200</v>
          </cell>
          <cell r="D350">
            <v>35900</v>
          </cell>
          <cell r="E350">
            <v>22500</v>
          </cell>
          <cell r="F350">
            <v>16700</v>
          </cell>
        </row>
        <row r="350">
          <cell r="I350" t="str">
            <v>W06000016</v>
          </cell>
          <cell r="J350">
            <v>46200</v>
          </cell>
          <cell r="K350">
            <v>24300</v>
          </cell>
          <cell r="L350">
            <v>14500</v>
          </cell>
          <cell r="M350">
            <v>7400</v>
          </cell>
        </row>
        <row r="351">
          <cell r="B351" t="str">
            <v>W06000024</v>
          </cell>
          <cell r="C351">
            <v>19700</v>
          </cell>
          <cell r="D351">
            <v>9000</v>
          </cell>
          <cell r="E351">
            <v>6300</v>
          </cell>
          <cell r="F351">
            <v>4300</v>
          </cell>
        </row>
        <row r="351">
          <cell r="I351" t="str">
            <v>W06000024</v>
          </cell>
          <cell r="J351">
            <v>10100</v>
          </cell>
          <cell r="K351">
            <v>5100</v>
          </cell>
          <cell r="L351">
            <v>3500</v>
          </cell>
          <cell r="M351">
            <v>1500</v>
          </cell>
        </row>
        <row r="352">
          <cell r="B352" t="str">
            <v>W06000018</v>
          </cell>
          <cell r="C352">
            <v>57900</v>
          </cell>
          <cell r="D352">
            <v>27000</v>
          </cell>
          <cell r="E352">
            <v>17000</v>
          </cell>
          <cell r="F352">
            <v>13900</v>
          </cell>
        </row>
        <row r="352">
          <cell r="I352" t="str">
            <v>W06000018</v>
          </cell>
          <cell r="J352">
            <v>35600</v>
          </cell>
          <cell r="K352">
            <v>17500</v>
          </cell>
          <cell r="L352">
            <v>12400</v>
          </cell>
          <cell r="M352">
            <v>5700</v>
          </cell>
        </row>
        <row r="353">
          <cell r="B353" t="str">
            <v>W06000019</v>
          </cell>
          <cell r="C353">
            <v>22700</v>
          </cell>
          <cell r="D353">
            <v>10900</v>
          </cell>
          <cell r="E353">
            <v>6500</v>
          </cell>
          <cell r="F353">
            <v>5300</v>
          </cell>
        </row>
        <row r="353">
          <cell r="I353" t="str">
            <v>W06000019</v>
          </cell>
          <cell r="J353">
            <v>12800</v>
          </cell>
          <cell r="K353">
            <v>4900</v>
          </cell>
          <cell r="L353">
            <v>5600</v>
          </cell>
          <cell r="M353">
            <v>2300</v>
          </cell>
        </row>
        <row r="354">
          <cell r="B354" t="str">
            <v>W06000020</v>
          </cell>
          <cell r="C354">
            <v>28600</v>
          </cell>
          <cell r="D354">
            <v>14000</v>
          </cell>
          <cell r="E354">
            <v>8400</v>
          </cell>
          <cell r="F354">
            <v>6300</v>
          </cell>
        </row>
        <row r="354">
          <cell r="I354" t="str">
            <v>W06000020</v>
          </cell>
          <cell r="J354">
            <v>17800</v>
          </cell>
          <cell r="K354">
            <v>8600</v>
          </cell>
          <cell r="L354">
            <v>6400</v>
          </cell>
          <cell r="M354">
            <v>2900</v>
          </cell>
        </row>
        <row r="355">
          <cell r="B355" t="str">
            <v>W06000021</v>
          </cell>
          <cell r="C355">
            <v>25700</v>
          </cell>
          <cell r="D355">
            <v>13200</v>
          </cell>
          <cell r="E355">
            <v>9100</v>
          </cell>
          <cell r="F355">
            <v>3400</v>
          </cell>
        </row>
        <row r="355">
          <cell r="I355" t="str">
            <v>W06000021</v>
          </cell>
          <cell r="J355">
            <v>17600</v>
          </cell>
          <cell r="K355">
            <v>8500</v>
          </cell>
          <cell r="L355">
            <v>7300</v>
          </cell>
          <cell r="M355">
            <v>1800</v>
          </cell>
        </row>
        <row r="356">
          <cell r="B356" t="str">
            <v>W06000022</v>
          </cell>
          <cell r="C356">
            <v>46700</v>
          </cell>
          <cell r="D356">
            <v>24100</v>
          </cell>
          <cell r="E356">
            <v>13400</v>
          </cell>
          <cell r="F356">
            <v>9200</v>
          </cell>
        </row>
        <row r="356">
          <cell r="I356" t="str">
            <v>W06000022</v>
          </cell>
          <cell r="J356">
            <v>31900</v>
          </cell>
          <cell r="K356">
            <v>13400</v>
          </cell>
          <cell r="L356">
            <v>11500</v>
          </cell>
          <cell r="M356">
            <v>7000</v>
          </cell>
        </row>
        <row r="357">
          <cell r="B357" t="str">
            <v>S12000033</v>
          </cell>
          <cell r="C357">
            <v>85100</v>
          </cell>
          <cell r="D357">
            <v>55300</v>
          </cell>
          <cell r="E357">
            <v>18300</v>
          </cell>
          <cell r="F357">
            <v>11400</v>
          </cell>
        </row>
        <row r="357">
          <cell r="I357" t="str">
            <v>S12000033</v>
          </cell>
          <cell r="J357">
            <v>34400</v>
          </cell>
          <cell r="K357">
            <v>20500</v>
          </cell>
          <cell r="L357">
            <v>9900</v>
          </cell>
          <cell r="M357">
            <v>4000</v>
          </cell>
        </row>
        <row r="358">
          <cell r="B358" t="str">
            <v>S12000034</v>
          </cell>
          <cell r="C358">
            <v>83000</v>
          </cell>
          <cell r="D358">
            <v>51400</v>
          </cell>
          <cell r="E358">
            <v>23700</v>
          </cell>
          <cell r="F358">
            <v>7900</v>
          </cell>
        </row>
        <row r="358">
          <cell r="I358" t="str">
            <v>S12000034</v>
          </cell>
          <cell r="J358">
            <v>53900</v>
          </cell>
          <cell r="K358">
            <v>31000</v>
          </cell>
          <cell r="L358">
            <v>21800</v>
          </cell>
          <cell r="M358">
            <v>1100</v>
          </cell>
        </row>
        <row r="359">
          <cell r="B359" t="str">
            <v>S12000041</v>
          </cell>
          <cell r="C359">
            <v>37500</v>
          </cell>
          <cell r="D359">
            <v>20700</v>
          </cell>
          <cell r="E359">
            <v>10500</v>
          </cell>
          <cell r="F359">
            <v>6300</v>
          </cell>
        </row>
        <row r="359">
          <cell r="I359" t="str">
            <v>S12000041</v>
          </cell>
          <cell r="J359">
            <v>22000</v>
          </cell>
          <cell r="K359">
            <v>11700</v>
          </cell>
          <cell r="L359">
            <v>8500</v>
          </cell>
          <cell r="M359">
            <v>1700</v>
          </cell>
        </row>
        <row r="360">
          <cell r="B360" t="str">
            <v>S12000035</v>
          </cell>
          <cell r="C360">
            <v>23100</v>
          </cell>
          <cell r="D360">
            <v>12400</v>
          </cell>
          <cell r="E360">
            <v>7200</v>
          </cell>
          <cell r="F360">
            <v>3500</v>
          </cell>
        </row>
        <row r="360">
          <cell r="I360" t="str">
            <v>S12000035</v>
          </cell>
          <cell r="J360">
            <v>14700</v>
          </cell>
          <cell r="K360">
            <v>8700</v>
          </cell>
          <cell r="L360">
            <v>5200</v>
          </cell>
          <cell r="M360">
            <v>800</v>
          </cell>
        </row>
        <row r="361">
          <cell r="B361" t="str">
            <v>S12000005</v>
          </cell>
          <cell r="C361">
            <v>17300</v>
          </cell>
          <cell r="D361">
            <v>8100</v>
          </cell>
          <cell r="E361">
            <v>5000</v>
          </cell>
          <cell r="F361">
            <v>4300</v>
          </cell>
        </row>
        <row r="361">
          <cell r="I361" t="str">
            <v>S12000005</v>
          </cell>
          <cell r="J361">
            <v>10200</v>
          </cell>
          <cell r="K361">
            <v>5200</v>
          </cell>
          <cell r="L361">
            <v>3200</v>
          </cell>
          <cell r="M361">
            <v>1800</v>
          </cell>
        </row>
        <row r="362">
          <cell r="B362" t="str">
            <v>S12000006</v>
          </cell>
          <cell r="C362">
            <v>47700</v>
          </cell>
          <cell r="D362">
            <v>26300</v>
          </cell>
          <cell r="E362">
            <v>11300</v>
          </cell>
          <cell r="F362">
            <v>10100</v>
          </cell>
        </row>
        <row r="362">
          <cell r="I362" t="str">
            <v>S12000006</v>
          </cell>
          <cell r="J362">
            <v>26800</v>
          </cell>
          <cell r="K362">
            <v>15200</v>
          </cell>
          <cell r="L362">
            <v>8500</v>
          </cell>
          <cell r="M362">
            <v>3200</v>
          </cell>
        </row>
        <row r="363">
          <cell r="B363" t="str">
            <v>S12000042</v>
          </cell>
          <cell r="C363">
            <v>52900</v>
          </cell>
          <cell r="D363">
            <v>27800</v>
          </cell>
          <cell r="E363">
            <v>12000</v>
          </cell>
          <cell r="F363">
            <v>13100</v>
          </cell>
        </row>
        <row r="363">
          <cell r="I363" t="str">
            <v>S12000042</v>
          </cell>
          <cell r="J363">
            <v>24200</v>
          </cell>
          <cell r="K363">
            <v>12400</v>
          </cell>
          <cell r="L363">
            <v>6900</v>
          </cell>
          <cell r="M363">
            <v>4900</v>
          </cell>
        </row>
        <row r="364">
          <cell r="B364" t="str">
            <v>S12000008</v>
          </cell>
          <cell r="C364">
            <v>41300</v>
          </cell>
          <cell r="D364">
            <v>20600</v>
          </cell>
          <cell r="E364">
            <v>11700</v>
          </cell>
          <cell r="F364">
            <v>9000</v>
          </cell>
        </row>
        <row r="364">
          <cell r="I364" t="str">
            <v>S12000008</v>
          </cell>
          <cell r="J364">
            <v>22300</v>
          </cell>
          <cell r="K364">
            <v>11400</v>
          </cell>
          <cell r="L364">
            <v>7600</v>
          </cell>
          <cell r="M364">
            <v>3300</v>
          </cell>
        </row>
        <row r="365">
          <cell r="B365" t="str">
            <v>S12000045</v>
          </cell>
          <cell r="C365">
            <v>29900</v>
          </cell>
          <cell r="D365">
            <v>16100</v>
          </cell>
          <cell r="E365">
            <v>9000</v>
          </cell>
          <cell r="F365">
            <v>4700</v>
          </cell>
        </row>
        <row r="365">
          <cell r="I365" t="str">
            <v>S12000045</v>
          </cell>
          <cell r="J365">
            <v>20100</v>
          </cell>
          <cell r="K365">
            <v>11500</v>
          </cell>
          <cell r="L365">
            <v>7300</v>
          </cell>
          <cell r="M365">
            <v>1300</v>
          </cell>
        </row>
        <row r="366">
          <cell r="B366" t="str">
            <v>S12000010</v>
          </cell>
          <cell r="C366">
            <v>31000</v>
          </cell>
          <cell r="D366">
            <v>17700</v>
          </cell>
          <cell r="E366">
            <v>8700</v>
          </cell>
          <cell r="F366">
            <v>4600</v>
          </cell>
        </row>
        <row r="366">
          <cell r="I366" t="str">
            <v>S12000010</v>
          </cell>
          <cell r="J366">
            <v>20700</v>
          </cell>
          <cell r="K366">
            <v>12700</v>
          </cell>
          <cell r="L366">
            <v>6000</v>
          </cell>
          <cell r="M366">
            <v>2100</v>
          </cell>
        </row>
        <row r="367">
          <cell r="B367" t="str">
            <v>S12000011</v>
          </cell>
          <cell r="C367">
            <v>26000</v>
          </cell>
          <cell r="D367">
            <v>14300</v>
          </cell>
          <cell r="E367">
            <v>8100</v>
          </cell>
          <cell r="F367">
            <v>3600</v>
          </cell>
        </row>
        <row r="367">
          <cell r="I367" t="str">
            <v>S12000011</v>
          </cell>
          <cell r="J367">
            <v>20800</v>
          </cell>
          <cell r="K367">
            <v>12500</v>
          </cell>
          <cell r="L367">
            <v>6900</v>
          </cell>
          <cell r="M367">
            <v>1400</v>
          </cell>
        </row>
        <row r="368">
          <cell r="B368" t="str">
            <v>S12000036</v>
          </cell>
          <cell r="C368">
            <v>184300</v>
          </cell>
          <cell r="D368">
            <v>109300</v>
          </cell>
          <cell r="E368">
            <v>46200</v>
          </cell>
          <cell r="F368">
            <v>28700</v>
          </cell>
        </row>
        <row r="368">
          <cell r="I368" t="str">
            <v>S12000036</v>
          </cell>
          <cell r="J368">
            <v>86500</v>
          </cell>
          <cell r="K368">
            <v>47000</v>
          </cell>
          <cell r="L368">
            <v>31300</v>
          </cell>
          <cell r="M368">
            <v>8300</v>
          </cell>
        </row>
        <row r="369">
          <cell r="B369" t="str">
            <v>S12000013</v>
          </cell>
          <cell r="C369">
            <v>7700</v>
          </cell>
          <cell r="D369">
            <v>3900</v>
          </cell>
          <cell r="E369">
            <v>2900</v>
          </cell>
          <cell r="F369">
            <v>1000</v>
          </cell>
        </row>
        <row r="369">
          <cell r="I369" t="str">
            <v>S12000013</v>
          </cell>
          <cell r="J369">
            <v>4500</v>
          </cell>
          <cell r="K369">
            <v>2500</v>
          </cell>
          <cell r="L369">
            <v>1900</v>
          </cell>
          <cell r="M369" t="str">
            <v>!</v>
          </cell>
        </row>
        <row r="370">
          <cell r="B370" t="str">
            <v>S12000014</v>
          </cell>
          <cell r="C370">
            <v>56500</v>
          </cell>
          <cell r="D370">
            <v>31900</v>
          </cell>
          <cell r="E370">
            <v>13600</v>
          </cell>
          <cell r="F370">
            <v>11000</v>
          </cell>
        </row>
        <row r="370">
          <cell r="I370" t="str">
            <v>S12000014</v>
          </cell>
          <cell r="J370">
            <v>31100</v>
          </cell>
          <cell r="K370">
            <v>17800</v>
          </cell>
          <cell r="L370">
            <v>7900</v>
          </cell>
          <cell r="M370">
            <v>5400</v>
          </cell>
        </row>
        <row r="371">
          <cell r="B371" t="str">
            <v>S12000015</v>
          </cell>
          <cell r="C371">
            <v>121800</v>
          </cell>
          <cell r="D371">
            <v>69000</v>
          </cell>
          <cell r="E371">
            <v>31600</v>
          </cell>
          <cell r="F371">
            <v>21200</v>
          </cell>
        </row>
        <row r="371">
          <cell r="I371" t="str">
            <v>S12000015</v>
          </cell>
          <cell r="J371">
            <v>74500</v>
          </cell>
          <cell r="K371">
            <v>42500</v>
          </cell>
          <cell r="L371">
            <v>24600</v>
          </cell>
          <cell r="M371">
            <v>7300</v>
          </cell>
        </row>
        <row r="372">
          <cell r="B372" t="str">
            <v>S12000046</v>
          </cell>
          <cell r="C372">
            <v>222000</v>
          </cell>
          <cell r="D372">
            <v>111900</v>
          </cell>
          <cell r="E372">
            <v>50900</v>
          </cell>
          <cell r="F372">
            <v>59200</v>
          </cell>
        </row>
        <row r="372">
          <cell r="I372" t="str">
            <v>S12000046</v>
          </cell>
          <cell r="J372">
            <v>122100</v>
          </cell>
          <cell r="K372">
            <v>49400</v>
          </cell>
          <cell r="L372">
            <v>48300</v>
          </cell>
          <cell r="M372">
            <v>24500</v>
          </cell>
        </row>
        <row r="373">
          <cell r="B373" t="str">
            <v>S12000017</v>
          </cell>
          <cell r="C373">
            <v>64600</v>
          </cell>
          <cell r="D373">
            <v>35000</v>
          </cell>
          <cell r="E373">
            <v>21600</v>
          </cell>
          <cell r="F373">
            <v>8000</v>
          </cell>
        </row>
        <row r="373">
          <cell r="I373" t="str">
            <v>S12000017</v>
          </cell>
          <cell r="J373">
            <v>35500</v>
          </cell>
          <cell r="K373">
            <v>18900</v>
          </cell>
          <cell r="L373">
            <v>13900</v>
          </cell>
          <cell r="M373">
            <v>2600</v>
          </cell>
        </row>
        <row r="374">
          <cell r="B374" t="str">
            <v>S12000018</v>
          </cell>
          <cell r="C374">
            <v>25800</v>
          </cell>
          <cell r="D374">
            <v>13000</v>
          </cell>
          <cell r="E374">
            <v>7100</v>
          </cell>
          <cell r="F374">
            <v>5700</v>
          </cell>
        </row>
        <row r="374">
          <cell r="I374" t="str">
            <v>S12000018</v>
          </cell>
          <cell r="J374">
            <v>13800</v>
          </cell>
          <cell r="K374">
            <v>7200</v>
          </cell>
          <cell r="L374">
            <v>4800</v>
          </cell>
          <cell r="M374">
            <v>1800</v>
          </cell>
        </row>
        <row r="375">
          <cell r="B375" t="str">
            <v>S12000019</v>
          </cell>
          <cell r="C375">
            <v>25900</v>
          </cell>
          <cell r="D375">
            <v>14200</v>
          </cell>
          <cell r="E375">
            <v>8000</v>
          </cell>
          <cell r="F375">
            <v>3700</v>
          </cell>
        </row>
        <row r="375">
          <cell r="I375" t="str">
            <v>S12000019</v>
          </cell>
          <cell r="J375">
            <v>18900</v>
          </cell>
          <cell r="K375">
            <v>10100</v>
          </cell>
          <cell r="L375">
            <v>7500</v>
          </cell>
          <cell r="M375">
            <v>1300</v>
          </cell>
        </row>
        <row r="376">
          <cell r="B376" t="str">
            <v>S12000020</v>
          </cell>
          <cell r="C376">
            <v>29700</v>
          </cell>
          <cell r="D376">
            <v>18000</v>
          </cell>
          <cell r="E376">
            <v>7400</v>
          </cell>
          <cell r="F376">
            <v>4300</v>
          </cell>
        </row>
        <row r="376">
          <cell r="I376" t="str">
            <v>S12000020</v>
          </cell>
          <cell r="J376">
            <v>16000</v>
          </cell>
          <cell r="K376">
            <v>9900</v>
          </cell>
          <cell r="L376">
            <v>5200</v>
          </cell>
          <cell r="M376">
            <v>1000</v>
          </cell>
        </row>
        <row r="377">
          <cell r="B377" t="str">
            <v>S12000021</v>
          </cell>
          <cell r="C377">
            <v>45000</v>
          </cell>
          <cell r="D377">
            <v>23800</v>
          </cell>
          <cell r="E377">
            <v>11500</v>
          </cell>
          <cell r="F377">
            <v>9700</v>
          </cell>
        </row>
        <row r="377">
          <cell r="I377" t="str">
            <v>S12000021</v>
          </cell>
          <cell r="J377">
            <v>26800</v>
          </cell>
          <cell r="K377">
            <v>13300</v>
          </cell>
          <cell r="L377">
            <v>7800</v>
          </cell>
          <cell r="M377">
            <v>5700</v>
          </cell>
        </row>
        <row r="378">
          <cell r="B378" t="str">
            <v>S12000044</v>
          </cell>
          <cell r="C378">
            <v>118400</v>
          </cell>
          <cell r="D378">
            <v>64700</v>
          </cell>
          <cell r="E378">
            <v>30500</v>
          </cell>
          <cell r="F378">
            <v>23200</v>
          </cell>
        </row>
        <row r="378">
          <cell r="I378" t="str">
            <v>S12000044</v>
          </cell>
          <cell r="J378">
            <v>75600</v>
          </cell>
          <cell r="K378">
            <v>40100</v>
          </cell>
          <cell r="L378">
            <v>21500</v>
          </cell>
          <cell r="M378">
            <v>14100</v>
          </cell>
        </row>
        <row r="379">
          <cell r="B379" t="str">
            <v>S12000023</v>
          </cell>
          <cell r="C379">
            <v>5900</v>
          </cell>
          <cell r="D379">
            <v>3900</v>
          </cell>
          <cell r="E379">
            <v>1400</v>
          </cell>
          <cell r="F379">
            <v>600</v>
          </cell>
        </row>
        <row r="379">
          <cell r="I379" t="str">
            <v>S12000023</v>
          </cell>
          <cell r="J379">
            <v>2200</v>
          </cell>
          <cell r="K379">
            <v>2000</v>
          </cell>
          <cell r="L379" t="str">
            <v>!</v>
          </cell>
          <cell r="M379" t="str">
            <v>!</v>
          </cell>
        </row>
        <row r="380">
          <cell r="B380" t="str">
            <v>S12000024</v>
          </cell>
          <cell r="C380">
            <v>46100</v>
          </cell>
          <cell r="D380">
            <v>27700</v>
          </cell>
          <cell r="E380">
            <v>12200</v>
          </cell>
          <cell r="F380">
            <v>6200</v>
          </cell>
        </row>
        <row r="380">
          <cell r="I380" t="str">
            <v>S12000024</v>
          </cell>
          <cell r="J380">
            <v>28400</v>
          </cell>
          <cell r="K380">
            <v>15300</v>
          </cell>
          <cell r="L380">
            <v>11900</v>
          </cell>
          <cell r="M380">
            <v>1100</v>
          </cell>
        </row>
        <row r="381">
          <cell r="B381" t="str">
            <v>S12000038</v>
          </cell>
          <cell r="C381">
            <v>59100</v>
          </cell>
          <cell r="D381">
            <v>33800</v>
          </cell>
          <cell r="E381">
            <v>12500</v>
          </cell>
          <cell r="F381">
            <v>12800</v>
          </cell>
        </row>
        <row r="381">
          <cell r="I381" t="str">
            <v>S12000038</v>
          </cell>
          <cell r="J381">
            <v>34900</v>
          </cell>
          <cell r="K381">
            <v>21600</v>
          </cell>
          <cell r="L381">
            <v>8800</v>
          </cell>
          <cell r="M381">
            <v>4500</v>
          </cell>
        </row>
        <row r="382">
          <cell r="B382" t="str">
            <v>S12000026</v>
          </cell>
          <cell r="C382">
            <v>37100</v>
          </cell>
          <cell r="D382">
            <v>22900</v>
          </cell>
          <cell r="E382">
            <v>8800</v>
          </cell>
          <cell r="F382">
            <v>5400</v>
          </cell>
        </row>
        <row r="382">
          <cell r="I382" t="str">
            <v>S12000026</v>
          </cell>
          <cell r="J382">
            <v>18200</v>
          </cell>
          <cell r="K382">
            <v>10100</v>
          </cell>
          <cell r="L382">
            <v>6700</v>
          </cell>
          <cell r="M382">
            <v>1400</v>
          </cell>
        </row>
        <row r="383">
          <cell r="B383" t="str">
            <v>S12000027</v>
          </cell>
          <cell r="C383">
            <v>6600</v>
          </cell>
          <cell r="D383">
            <v>4400</v>
          </cell>
          <cell r="E383">
            <v>1400</v>
          </cell>
          <cell r="F383">
            <v>900</v>
          </cell>
        </row>
        <row r="383">
          <cell r="I383" t="str">
            <v>S12000027</v>
          </cell>
          <cell r="J383">
            <v>4400</v>
          </cell>
          <cell r="K383">
            <v>2600</v>
          </cell>
          <cell r="L383">
            <v>1400</v>
          </cell>
          <cell r="M383" t="str">
            <v>!</v>
          </cell>
        </row>
        <row r="384">
          <cell r="B384" t="str">
            <v>S12000028</v>
          </cell>
          <cell r="C384">
            <v>36800</v>
          </cell>
          <cell r="D384">
            <v>19300</v>
          </cell>
          <cell r="E384">
            <v>10000</v>
          </cell>
          <cell r="F384">
            <v>7600</v>
          </cell>
        </row>
        <row r="384">
          <cell r="I384" t="str">
            <v>S12000028</v>
          </cell>
          <cell r="J384">
            <v>18800</v>
          </cell>
          <cell r="K384">
            <v>10400</v>
          </cell>
          <cell r="L384">
            <v>5800</v>
          </cell>
          <cell r="M384">
            <v>2600</v>
          </cell>
        </row>
        <row r="385">
          <cell r="B385" t="str">
            <v>S12000029</v>
          </cell>
          <cell r="C385">
            <v>109500</v>
          </cell>
          <cell r="D385">
            <v>64800</v>
          </cell>
          <cell r="E385">
            <v>26600</v>
          </cell>
          <cell r="F385">
            <v>18100</v>
          </cell>
        </row>
        <row r="385">
          <cell r="I385" t="str">
            <v>S12000029</v>
          </cell>
          <cell r="J385">
            <v>66200</v>
          </cell>
          <cell r="K385">
            <v>36900</v>
          </cell>
          <cell r="L385">
            <v>21900</v>
          </cell>
          <cell r="M385">
            <v>7400</v>
          </cell>
        </row>
        <row r="386">
          <cell r="B386" t="str">
            <v>S12000030</v>
          </cell>
          <cell r="C386">
            <v>28100</v>
          </cell>
          <cell r="D386">
            <v>16900</v>
          </cell>
          <cell r="E386">
            <v>6700</v>
          </cell>
          <cell r="F386">
            <v>4500</v>
          </cell>
        </row>
        <row r="386">
          <cell r="I386" t="str">
            <v>S12000030</v>
          </cell>
          <cell r="J386">
            <v>18800</v>
          </cell>
          <cell r="K386">
            <v>12800</v>
          </cell>
          <cell r="L386">
            <v>5200</v>
          </cell>
          <cell r="M386">
            <v>800</v>
          </cell>
        </row>
        <row r="387">
          <cell r="B387" t="str">
            <v>S12000039</v>
          </cell>
          <cell r="C387">
            <v>30000</v>
          </cell>
          <cell r="D387">
            <v>14100</v>
          </cell>
          <cell r="E387">
            <v>8200</v>
          </cell>
          <cell r="F387">
            <v>7700</v>
          </cell>
        </row>
        <row r="387">
          <cell r="I387" t="str">
            <v>S12000039</v>
          </cell>
          <cell r="J387">
            <v>17500</v>
          </cell>
          <cell r="K387">
            <v>8900</v>
          </cell>
          <cell r="L387">
            <v>6400</v>
          </cell>
          <cell r="M387">
            <v>2300</v>
          </cell>
        </row>
        <row r="388">
          <cell r="B388" t="str">
            <v>S12000040</v>
          </cell>
          <cell r="C388">
            <v>61700</v>
          </cell>
          <cell r="D388">
            <v>38600</v>
          </cell>
          <cell r="E388">
            <v>12700</v>
          </cell>
          <cell r="F388">
            <v>10300</v>
          </cell>
        </row>
        <row r="388">
          <cell r="I388" t="str">
            <v>S12000040</v>
          </cell>
          <cell r="J388">
            <v>35300</v>
          </cell>
          <cell r="K388">
            <v>21500</v>
          </cell>
          <cell r="L388">
            <v>9600</v>
          </cell>
          <cell r="M388">
            <v>4200</v>
          </cell>
        </row>
        <row r="389">
          <cell r="C389">
            <v>20078500</v>
          </cell>
          <cell r="D389">
            <v>11025000</v>
          </cell>
          <cell r="E389">
            <v>5799400</v>
          </cell>
          <cell r="F389">
            <v>3254200</v>
          </cell>
        </row>
        <row r="389">
          <cell r="J389">
            <v>13403000</v>
          </cell>
          <cell r="K389">
            <v>6488000</v>
          </cell>
          <cell r="L389">
            <v>5223800</v>
          </cell>
          <cell r="M389">
            <v>1691100</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hyperlink" Target="https://www.gov.uk/government/statistics/personal-tax-credits-children-in-low-income-families-local-measure-2013-snapshot-as-at-31-august-201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ons.gov.uk/ons/rel/pop-estimate/population-estimates-for-uk--england-and-wales--scotland-and-northern-ireland/index.html"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gov.uk/government/statistics/child-and-working-tax-credits-statistics-provisional-awards-geographical-analyses-december-2013"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048576"/>
  <sheetViews>
    <sheetView showFormulas="false" showGridLines="true" showRowColHeaders="true" showZeros="true" rightToLeft="false" tabSelected="true" showOutlineSymbols="true" defaultGridColor="true" view="normal" topLeftCell="A180" colorId="64" zoomScale="150" zoomScaleNormal="150" zoomScalePageLayoutView="100" workbookViewId="0">
      <selection pane="topLeft" activeCell="E204" activeCellId="0" sqref="E204"/>
    </sheetView>
  </sheetViews>
  <sheetFormatPr defaultRowHeight="13.2" zeroHeight="false" outlineLevelRow="0" outlineLevelCol="0"/>
  <cols>
    <col collapsed="false" customWidth="true" hidden="false" outlineLevel="0" max="1" min="1" style="0" width="8.59"/>
    <col collapsed="false" customWidth="true" hidden="false" outlineLevel="0" max="2" min="2" style="0" width="11.66"/>
    <col collapsed="false" customWidth="true" hidden="false" outlineLevel="0" max="3" min="3" style="1" width="23.11"/>
    <col collapsed="false" customWidth="true" hidden="false" outlineLevel="0" max="4" min="4" style="0" width="10.66"/>
    <col collapsed="false" customWidth="true" hidden="false" outlineLevel="0" max="5" min="5" style="0" width="25.55"/>
    <col collapsed="false" customWidth="true" hidden="false" outlineLevel="0" max="6" min="6" style="0" width="10.77"/>
    <col collapsed="false" customWidth="true" hidden="false" outlineLevel="0" max="7" min="7" style="0" width="16.04"/>
    <col collapsed="false" customWidth="true" hidden="false" outlineLevel="0" max="8" min="8" style="0" width="19.93"/>
    <col collapsed="false" customWidth="false" hidden="false" outlineLevel="0" max="9" min="9" style="0" width="11.55"/>
    <col collapsed="false" customWidth="true" hidden="false" outlineLevel="0" max="10" min="10" style="0" width="10.66"/>
    <col collapsed="false" customWidth="false" hidden="false" outlineLevel="0" max="11" min="11" style="0" width="11.55"/>
    <col collapsed="false" customWidth="true" hidden="false" outlineLevel="0" max="12" min="12" style="0" width="7.55"/>
    <col collapsed="false" customWidth="true" hidden="false" outlineLevel="0" max="13" min="13" style="0" width="8.59"/>
    <col collapsed="false" customWidth="true" hidden="false" outlineLevel="0" max="14" min="14" style="0" width="16.45"/>
    <col collapsed="false" customWidth="true" hidden="false" outlineLevel="0" max="15" min="15" style="0" width="16.11"/>
    <col collapsed="false" customWidth="true" hidden="false" outlineLevel="0" max="16" min="16" style="0" width="15.44"/>
    <col collapsed="false" customWidth="true" hidden="false" outlineLevel="0" max="17" min="17" style="0" width="16.11"/>
    <col collapsed="false" customWidth="true" hidden="false" outlineLevel="0" max="18" min="18" style="0" width="18"/>
    <col collapsed="false" customWidth="true" hidden="false" outlineLevel="0" max="19" min="19" style="0" width="14.75"/>
    <col collapsed="false" customWidth="true" hidden="false" outlineLevel="0" max="20" min="20" style="0" width="15.56"/>
    <col collapsed="false" customWidth="true" hidden="false" outlineLevel="0" max="21" min="21" style="0" width="11.33"/>
    <col collapsed="false" customWidth="true" hidden="false" outlineLevel="0" max="1025" min="22" style="0" width="8.59"/>
  </cols>
  <sheetData>
    <row r="1" customFormat="false" ht="26.4" hidden="false" customHeight="false" outlineLevel="0" collapsed="false">
      <c r="A1" s="2" t="s">
        <v>0</v>
      </c>
      <c r="B1" s="2" t="s">
        <v>1</v>
      </c>
      <c r="C1" s="3" t="s">
        <v>2</v>
      </c>
      <c r="D1" s="2" t="s">
        <v>3</v>
      </c>
      <c r="E1" s="2" t="s">
        <v>4</v>
      </c>
      <c r="F1" s="2" t="s">
        <v>5</v>
      </c>
      <c r="G1" s="2" t="s">
        <v>6</v>
      </c>
      <c r="H1" s="2" t="s">
        <v>7</v>
      </c>
      <c r="I1" s="2" t="s">
        <v>8</v>
      </c>
      <c r="J1" s="2" t="s">
        <v>9</v>
      </c>
      <c r="K1" s="2" t="s">
        <v>10</v>
      </c>
      <c r="L1" s="4" t="s">
        <v>11</v>
      </c>
      <c r="M1" s="4" t="s">
        <v>12</v>
      </c>
      <c r="N1" s="2" t="s">
        <v>13</v>
      </c>
      <c r="O1" s="2" t="s">
        <v>14</v>
      </c>
      <c r="P1" s="5" t="s">
        <v>15</v>
      </c>
      <c r="Q1" s="2" t="s">
        <v>16</v>
      </c>
      <c r="R1" s="2" t="s">
        <v>17</v>
      </c>
      <c r="S1" s="2" t="s">
        <v>18</v>
      </c>
      <c r="T1" s="2" t="s">
        <v>19</v>
      </c>
      <c r="U1" s="2" t="s">
        <v>20</v>
      </c>
    </row>
    <row r="2" customFormat="false" ht="13.2" hidden="false" customHeight="false" outlineLevel="0" collapsed="false">
      <c r="A2" s="1" t="n">
        <v>108</v>
      </c>
      <c r="B2" s="0" t="s">
        <v>21</v>
      </c>
      <c r="C2" s="1" t="s">
        <v>22</v>
      </c>
      <c r="D2" s="0" t="s">
        <v>23</v>
      </c>
      <c r="E2" s="0" t="s">
        <v>24</v>
      </c>
      <c r="F2" s="6" t="n">
        <v>120892</v>
      </c>
      <c r="G2" s="6" t="n">
        <v>87474</v>
      </c>
      <c r="H2" s="6" t="n">
        <v>87469</v>
      </c>
      <c r="I2" s="7" t="n">
        <f aca="false">H2/F2</f>
        <v>0.723530092975548</v>
      </c>
      <c r="J2" s="6" t="n">
        <v>87469</v>
      </c>
      <c r="K2" s="6" t="n">
        <v>87392</v>
      </c>
      <c r="L2" s="6" t="n">
        <v>34176</v>
      </c>
      <c r="M2" s="6" t="n">
        <v>53216</v>
      </c>
      <c r="N2" s="6" t="n">
        <v>77</v>
      </c>
      <c r="O2" s="0" t="n">
        <v>0</v>
      </c>
      <c r="P2" s="0" t="n">
        <v>32</v>
      </c>
      <c r="Q2" s="0" t="n">
        <v>7</v>
      </c>
      <c r="R2" s="0" t="n">
        <v>38</v>
      </c>
      <c r="S2" s="8" t="n">
        <f aca="false">L2/K2</f>
        <v>0.391065543756866</v>
      </c>
      <c r="T2" s="8" t="n">
        <f aca="false">M2/K2</f>
        <v>0.608934456243134</v>
      </c>
      <c r="U2" s="9" t="n">
        <f aca="false">N2/J2</f>
        <v>0.000880311881923882</v>
      </c>
    </row>
    <row r="3" customFormat="false" ht="13.2" hidden="false" customHeight="false" outlineLevel="0" collapsed="false">
      <c r="A3" s="1" t="n">
        <v>109</v>
      </c>
      <c r="B3" s="0" t="s">
        <v>21</v>
      </c>
      <c r="C3" s="1" t="s">
        <v>22</v>
      </c>
      <c r="D3" s="0" t="s">
        <v>25</v>
      </c>
      <c r="E3" s="0" t="s">
        <v>26</v>
      </c>
      <c r="F3" s="6" t="n">
        <v>127612</v>
      </c>
      <c r="G3" s="6" t="n">
        <v>84633</v>
      </c>
      <c r="H3" s="6" t="n">
        <v>84636</v>
      </c>
      <c r="I3" s="7" t="n">
        <f aca="false">H3/F3</f>
        <v>0.663229163401561</v>
      </c>
      <c r="J3" s="6" t="n">
        <v>84616</v>
      </c>
      <c r="K3" s="6" t="n">
        <v>84481</v>
      </c>
      <c r="L3" s="6" t="n">
        <v>36708</v>
      </c>
      <c r="M3" s="6" t="n">
        <v>47773</v>
      </c>
      <c r="N3" s="6" t="n">
        <v>135</v>
      </c>
      <c r="O3" s="0" t="n">
        <v>0</v>
      </c>
      <c r="P3" s="0" t="n">
        <v>85</v>
      </c>
      <c r="Q3" s="0" t="n">
        <v>0</v>
      </c>
      <c r="R3" s="0" t="n">
        <v>50</v>
      </c>
      <c r="S3" s="8" t="n">
        <f aca="false">L3/K3</f>
        <v>0.434511902084492</v>
      </c>
      <c r="T3" s="8" t="n">
        <f aca="false">M3/K3</f>
        <v>0.565488097915508</v>
      </c>
      <c r="U3" s="9" t="n">
        <f aca="false">N3/J3</f>
        <v>0.00159544294223315</v>
      </c>
    </row>
    <row r="4" customFormat="false" ht="13.2" hidden="false" customHeight="false" outlineLevel="0" collapsed="false">
      <c r="A4" s="1" t="n">
        <v>112</v>
      </c>
      <c r="B4" s="0" t="s">
        <v>21</v>
      </c>
      <c r="C4" s="1" t="s">
        <v>22</v>
      </c>
      <c r="D4" s="0" t="s">
        <v>27</v>
      </c>
      <c r="E4" s="0" t="s">
        <v>28</v>
      </c>
      <c r="F4" s="6" t="n">
        <v>128856</v>
      </c>
      <c r="G4" s="6" t="n">
        <v>93948</v>
      </c>
      <c r="H4" s="6" t="n">
        <v>93939</v>
      </c>
      <c r="I4" s="7" t="n">
        <f aca="false">H4/F4</f>
        <v>0.729023095548519</v>
      </c>
      <c r="J4" s="6" t="n">
        <v>93939</v>
      </c>
      <c r="K4" s="6" t="n">
        <v>93870</v>
      </c>
      <c r="L4" s="6" t="n">
        <v>39348</v>
      </c>
      <c r="M4" s="6" t="n">
        <v>54522</v>
      </c>
      <c r="N4" s="6" t="n">
        <v>69</v>
      </c>
      <c r="O4" s="0" t="n">
        <v>0</v>
      </c>
      <c r="P4" s="0" t="n">
        <v>21</v>
      </c>
      <c r="Q4" s="0" t="n">
        <v>0</v>
      </c>
      <c r="R4" s="0" t="n">
        <v>48</v>
      </c>
      <c r="S4" s="8" t="n">
        <f aca="false">L4/K4</f>
        <v>0.419175455417066</v>
      </c>
      <c r="T4" s="8" t="n">
        <f aca="false">M4/K4</f>
        <v>0.580824544582934</v>
      </c>
      <c r="U4" s="9" t="n">
        <f aca="false">N4/J4</f>
        <v>0.000734519209274103</v>
      </c>
    </row>
    <row r="5" customFormat="false" ht="13.2" hidden="false" customHeight="false" outlineLevel="0" collapsed="false">
      <c r="A5" s="1" t="n">
        <v>113</v>
      </c>
      <c r="B5" s="0" t="s">
        <v>21</v>
      </c>
      <c r="C5" s="1" t="s">
        <v>22</v>
      </c>
      <c r="D5" s="0" t="s">
        <v>29</v>
      </c>
      <c r="E5" s="0" t="s">
        <v>30</v>
      </c>
      <c r="F5" s="6" t="n">
        <v>109897</v>
      </c>
      <c r="G5" s="6" t="n">
        <v>79969</v>
      </c>
      <c r="H5" s="6" t="n">
        <v>79954</v>
      </c>
      <c r="I5" s="7" t="n">
        <f aca="false">H5/F5</f>
        <v>0.727535783506374</v>
      </c>
      <c r="J5" s="6" t="n">
        <v>79950</v>
      </c>
      <c r="K5" s="6" t="n">
        <v>79916</v>
      </c>
      <c r="L5" s="6" t="n">
        <v>22151</v>
      </c>
      <c r="M5" s="6" t="n">
        <v>57765</v>
      </c>
      <c r="N5" s="6" t="n">
        <v>34</v>
      </c>
      <c r="O5" s="0" t="n">
        <v>0</v>
      </c>
      <c r="P5" s="0" t="n">
        <v>8</v>
      </c>
      <c r="Q5" s="0" t="n">
        <v>3</v>
      </c>
      <c r="R5" s="0" t="n">
        <v>23</v>
      </c>
      <c r="S5" s="8" t="n">
        <f aca="false">L5/K5</f>
        <v>0.277178537464338</v>
      </c>
      <c r="T5" s="8" t="n">
        <f aca="false">M5/K5</f>
        <v>0.722821462535662</v>
      </c>
      <c r="U5" s="9" t="n">
        <f aca="false">N5/J5</f>
        <v>0.00042526579111945</v>
      </c>
    </row>
    <row r="6" customFormat="false" ht="13.2" hidden="false" customHeight="false" outlineLevel="0" collapsed="false">
      <c r="A6" s="1" t="n">
        <v>110</v>
      </c>
      <c r="B6" s="0" t="s">
        <v>21</v>
      </c>
      <c r="C6" s="1" t="s">
        <v>22</v>
      </c>
      <c r="D6" s="0" t="s">
        <v>31</v>
      </c>
      <c r="E6" s="0" t="s">
        <v>32</v>
      </c>
      <c r="F6" s="6" t="n">
        <v>119530</v>
      </c>
      <c r="G6" s="6" t="n">
        <v>86136</v>
      </c>
      <c r="H6" s="6" t="n">
        <v>86136</v>
      </c>
      <c r="I6" s="7" t="n">
        <f aca="false">H6/F6</f>
        <v>0.720622437881703</v>
      </c>
      <c r="J6" s="6" t="n">
        <v>86135</v>
      </c>
      <c r="K6" s="6" t="n">
        <v>86066</v>
      </c>
      <c r="L6" s="6" t="n">
        <v>41497</v>
      </c>
      <c r="M6" s="6" t="n">
        <v>44569</v>
      </c>
      <c r="N6" s="6" t="n">
        <v>69</v>
      </c>
      <c r="O6" s="0" t="n">
        <v>0</v>
      </c>
      <c r="P6" s="0" t="n">
        <v>26</v>
      </c>
      <c r="Q6" s="0" t="n">
        <v>1</v>
      </c>
      <c r="R6" s="0" t="n">
        <v>42</v>
      </c>
      <c r="S6" s="8" t="n">
        <f aca="false">L6/K6</f>
        <v>0.482153231241141</v>
      </c>
      <c r="T6" s="8" t="n">
        <f aca="false">M6/K6</f>
        <v>0.517846768758859</v>
      </c>
      <c r="U6" s="9" t="n">
        <f aca="false">N6/J6</f>
        <v>0.000801068090787717</v>
      </c>
    </row>
    <row r="7" customFormat="false" ht="13.2" hidden="false" customHeight="false" outlineLevel="0" collapsed="false">
      <c r="A7" s="1" t="n">
        <v>111</v>
      </c>
      <c r="B7" s="0" t="s">
        <v>21</v>
      </c>
      <c r="C7" s="1" t="s">
        <v>22</v>
      </c>
      <c r="D7" s="0" t="s">
        <v>33</v>
      </c>
      <c r="E7" s="0" t="s">
        <v>34</v>
      </c>
      <c r="F7" s="6" t="n">
        <v>204004</v>
      </c>
      <c r="G7" s="6" t="n">
        <v>158904</v>
      </c>
      <c r="H7" s="6" t="n">
        <v>158896</v>
      </c>
      <c r="I7" s="7" t="n">
        <f aca="false">H7/F7</f>
        <v>0.778886688496304</v>
      </c>
      <c r="J7" s="6" t="n">
        <v>158894</v>
      </c>
      <c r="K7" s="6" t="n">
        <v>158804</v>
      </c>
      <c r="L7" s="6" t="n">
        <v>69670</v>
      </c>
      <c r="M7" s="6" t="n">
        <v>89134</v>
      </c>
      <c r="N7" s="6" t="n">
        <v>90</v>
      </c>
      <c r="O7" s="0" t="n">
        <v>0</v>
      </c>
      <c r="P7" s="0" t="n">
        <v>34</v>
      </c>
      <c r="Q7" s="0" t="n">
        <v>1</v>
      </c>
      <c r="R7" s="0" t="n">
        <v>55</v>
      </c>
      <c r="S7" s="8" t="n">
        <f aca="false">L7/K7</f>
        <v>0.438716908893982</v>
      </c>
      <c r="T7" s="8" t="n">
        <f aca="false">M7/K7</f>
        <v>0.561283091106017</v>
      </c>
      <c r="U7" s="9" t="n">
        <f aca="false">N7/J7</f>
        <v>0.000566415346079777</v>
      </c>
    </row>
    <row r="8" customFormat="false" ht="13.2" hidden="false" customHeight="false" outlineLevel="0" collapsed="false">
      <c r="A8" s="1" t="n">
        <v>184</v>
      </c>
      <c r="B8" s="0" t="s">
        <v>21</v>
      </c>
      <c r="C8" s="1" t="s">
        <v>22</v>
      </c>
      <c r="D8" s="0" t="s">
        <v>35</v>
      </c>
      <c r="E8" s="0" t="s">
        <v>36</v>
      </c>
      <c r="F8" s="6" t="n">
        <v>80108</v>
      </c>
      <c r="G8" s="6" t="n">
        <v>57871</v>
      </c>
      <c r="H8" s="6" t="n">
        <v>57860</v>
      </c>
      <c r="I8" s="7" t="n">
        <f aca="false">H8/F8</f>
        <v>0.722274928846058</v>
      </c>
      <c r="J8" s="6" t="n">
        <v>57852</v>
      </c>
      <c r="K8" s="6" t="n">
        <v>57799</v>
      </c>
      <c r="L8" s="6" t="n">
        <v>42682</v>
      </c>
      <c r="M8" s="6" t="n">
        <v>15117</v>
      </c>
      <c r="N8" s="6" t="n">
        <v>53</v>
      </c>
      <c r="O8" s="0" t="n">
        <v>0</v>
      </c>
      <c r="P8" s="0" t="n">
        <v>13</v>
      </c>
      <c r="Q8" s="0" t="n">
        <v>0</v>
      </c>
      <c r="R8" s="0" t="n">
        <v>40</v>
      </c>
      <c r="S8" s="8" t="n">
        <f aca="false">L8/K8</f>
        <v>0.738455682624267</v>
      </c>
      <c r="T8" s="8" t="n">
        <f aca="false">M8/K8</f>
        <v>0.261544317375733</v>
      </c>
      <c r="U8" s="9" t="n">
        <f aca="false">N8/J8</f>
        <v>0.000916130816566411</v>
      </c>
    </row>
    <row r="9" customFormat="false" ht="13.2" hidden="false" customHeight="false" outlineLevel="0" collapsed="false">
      <c r="A9" s="1" t="n">
        <v>185</v>
      </c>
      <c r="B9" s="0" t="s">
        <v>21</v>
      </c>
      <c r="C9" s="1" t="s">
        <v>22</v>
      </c>
      <c r="D9" s="0" t="s">
        <v>37</v>
      </c>
      <c r="E9" s="0" t="s">
        <v>38</v>
      </c>
      <c r="F9" s="6" t="n">
        <v>62435</v>
      </c>
      <c r="G9" s="6" t="n">
        <v>48129</v>
      </c>
      <c r="H9" s="6" t="n">
        <v>48120</v>
      </c>
      <c r="I9" s="7" t="n">
        <f aca="false">H9/F9</f>
        <v>0.770721550412429</v>
      </c>
      <c r="J9" s="6" t="n">
        <v>48124</v>
      </c>
      <c r="K9" s="6" t="n">
        <v>48086</v>
      </c>
      <c r="L9" s="6" t="n">
        <v>23599</v>
      </c>
      <c r="M9" s="6" t="n">
        <v>24487</v>
      </c>
      <c r="N9" s="6" t="n">
        <v>38</v>
      </c>
      <c r="O9" s="0" t="n">
        <v>0</v>
      </c>
      <c r="P9" s="0" t="n">
        <v>18</v>
      </c>
      <c r="Q9" s="0" t="n">
        <v>0</v>
      </c>
      <c r="R9" s="0" t="n">
        <v>20</v>
      </c>
      <c r="S9" s="8" t="n">
        <f aca="false">L9/K9</f>
        <v>0.490766543276629</v>
      </c>
      <c r="T9" s="8" t="n">
        <f aca="false">M9/K9</f>
        <v>0.509233456723371</v>
      </c>
      <c r="U9" s="9" t="n">
        <f aca="false">N9/J9</f>
        <v>0.000789626797439947</v>
      </c>
    </row>
    <row r="10" customFormat="false" ht="13.2" hidden="false" customHeight="false" outlineLevel="0" collapsed="false">
      <c r="A10" s="1" t="n">
        <v>186</v>
      </c>
      <c r="B10" s="0" t="s">
        <v>21</v>
      </c>
      <c r="C10" s="1" t="s">
        <v>22</v>
      </c>
      <c r="D10" s="0" t="s">
        <v>39</v>
      </c>
      <c r="E10" s="0" t="s">
        <v>40</v>
      </c>
      <c r="F10" s="6" t="n">
        <v>71447</v>
      </c>
      <c r="G10" s="6" t="n">
        <v>52653</v>
      </c>
      <c r="H10" s="6" t="n">
        <v>52649</v>
      </c>
      <c r="I10" s="7" t="n">
        <f aca="false">H10/F10</f>
        <v>0.736895880862737</v>
      </c>
      <c r="J10" s="6" t="n">
        <v>52649</v>
      </c>
      <c r="K10" s="6" t="n">
        <v>52626</v>
      </c>
      <c r="L10" s="6" t="n">
        <v>15055</v>
      </c>
      <c r="M10" s="6" t="n">
        <v>37571</v>
      </c>
      <c r="N10" s="6" t="n">
        <v>23</v>
      </c>
      <c r="O10" s="0" t="n">
        <v>0</v>
      </c>
      <c r="P10" s="0" t="n">
        <v>10</v>
      </c>
      <c r="Q10" s="0" t="n">
        <v>1</v>
      </c>
      <c r="R10" s="0" t="n">
        <v>12</v>
      </c>
      <c r="S10" s="8" t="n">
        <f aca="false">L10/K10</f>
        <v>0.286075323984342</v>
      </c>
      <c r="T10" s="8" t="n">
        <f aca="false">M10/K10</f>
        <v>0.713924676015658</v>
      </c>
      <c r="U10" s="9" t="n">
        <f aca="false">N10/J10</f>
        <v>0.000436855400862315</v>
      </c>
    </row>
    <row r="11" customFormat="false" ht="13.2" hidden="false" customHeight="false" outlineLevel="0" collapsed="false">
      <c r="A11" s="1" t="n">
        <v>187</v>
      </c>
      <c r="B11" s="0" t="s">
        <v>21</v>
      </c>
      <c r="C11" s="1" t="s">
        <v>22</v>
      </c>
      <c r="D11" s="0" t="s">
        <v>41</v>
      </c>
      <c r="E11" s="0" t="s">
        <v>42</v>
      </c>
      <c r="F11" s="6" t="n">
        <v>128486</v>
      </c>
      <c r="G11" s="6" t="n">
        <v>99996</v>
      </c>
      <c r="H11" s="6" t="n">
        <v>99990</v>
      </c>
      <c r="I11" s="7" t="n">
        <f aca="false">H11/F11</f>
        <v>0.778217082016718</v>
      </c>
      <c r="J11" s="6" t="n">
        <v>99990</v>
      </c>
      <c r="K11" s="6" t="n">
        <v>99927</v>
      </c>
      <c r="L11" s="6" t="n">
        <v>45729</v>
      </c>
      <c r="M11" s="6" t="n">
        <v>54198</v>
      </c>
      <c r="N11" s="6" t="n">
        <v>63</v>
      </c>
      <c r="O11" s="0" t="n">
        <v>0</v>
      </c>
      <c r="P11" s="0" t="n">
        <v>31</v>
      </c>
      <c r="Q11" s="0" t="n">
        <v>0</v>
      </c>
      <c r="R11" s="0" t="n">
        <v>32</v>
      </c>
      <c r="S11" s="8" t="n">
        <f aca="false">L11/K11</f>
        <v>0.457624065567865</v>
      </c>
      <c r="T11" s="8" t="n">
        <f aca="false">M11/K11</f>
        <v>0.542375934432136</v>
      </c>
      <c r="U11" s="9" t="n">
        <f aca="false">N11/J11</f>
        <v>0.00063006300630063</v>
      </c>
    </row>
    <row r="12" customFormat="false" ht="13.2" hidden="false" customHeight="false" outlineLevel="0" collapsed="false">
      <c r="A12" s="1" t="n">
        <v>188</v>
      </c>
      <c r="B12" s="0" t="s">
        <v>21</v>
      </c>
      <c r="C12" s="1" t="s">
        <v>22</v>
      </c>
      <c r="D12" s="0" t="s">
        <v>43</v>
      </c>
      <c r="E12" s="0" t="s">
        <v>44</v>
      </c>
      <c r="F12" s="6" t="n">
        <v>114830</v>
      </c>
      <c r="G12" s="6" t="n">
        <v>93268</v>
      </c>
      <c r="H12" s="6" t="n">
        <v>93263</v>
      </c>
      <c r="I12" s="7" t="n">
        <f aca="false">H12/F12</f>
        <v>0.812183227379605</v>
      </c>
      <c r="J12" s="6" t="n">
        <v>93250</v>
      </c>
      <c r="K12" s="6" t="n">
        <v>93189</v>
      </c>
      <c r="L12" s="6" t="n">
        <v>56128</v>
      </c>
      <c r="M12" s="6" t="n">
        <v>37061</v>
      </c>
      <c r="N12" s="6" t="n">
        <v>61</v>
      </c>
      <c r="O12" s="0" t="n">
        <v>0</v>
      </c>
      <c r="P12" s="0" t="n">
        <v>24</v>
      </c>
      <c r="Q12" s="0" t="n">
        <v>0</v>
      </c>
      <c r="R12" s="0" t="n">
        <v>37</v>
      </c>
      <c r="S12" s="8" t="n">
        <f aca="false">L12/K12</f>
        <v>0.602302846902531</v>
      </c>
      <c r="T12" s="8" t="n">
        <f aca="false">M12/K12</f>
        <v>0.397697153097469</v>
      </c>
      <c r="U12" s="9" t="n">
        <f aca="false">N12/J12</f>
        <v>0.000654155495978552</v>
      </c>
    </row>
    <row r="13" customFormat="false" ht="13.2" hidden="false" customHeight="false" outlineLevel="0" collapsed="false">
      <c r="A13" s="1" t="n">
        <v>222</v>
      </c>
      <c r="B13" s="0" t="s">
        <v>21</v>
      </c>
      <c r="C13" s="1" t="s">
        <v>22</v>
      </c>
      <c r="D13" s="0" t="s">
        <v>45</v>
      </c>
      <c r="E13" s="0" t="s">
        <v>46</v>
      </c>
      <c r="F13" s="6" t="n">
        <v>132771</v>
      </c>
      <c r="G13" s="6" t="n">
        <v>98087</v>
      </c>
      <c r="H13" s="6" t="n">
        <v>98071</v>
      </c>
      <c r="I13" s="7" t="n">
        <f aca="false">H13/F13</f>
        <v>0.738647746872435</v>
      </c>
      <c r="J13" s="6" t="n">
        <v>98062</v>
      </c>
      <c r="K13" s="6" t="n">
        <v>97999</v>
      </c>
      <c r="L13" s="6" t="n">
        <v>30748</v>
      </c>
      <c r="M13" s="6" t="n">
        <v>67251</v>
      </c>
      <c r="N13" s="6" t="n">
        <v>63</v>
      </c>
      <c r="O13" s="0" t="n">
        <v>3</v>
      </c>
      <c r="P13" s="0" t="n">
        <v>26</v>
      </c>
      <c r="Q13" s="0" t="n">
        <v>2</v>
      </c>
      <c r="R13" s="0" t="n">
        <v>32</v>
      </c>
      <c r="S13" s="8" t="n">
        <f aca="false">L13/K13</f>
        <v>0.31375830365616</v>
      </c>
      <c r="T13" s="8" t="n">
        <f aca="false">M13/K13</f>
        <v>0.68624169634384</v>
      </c>
      <c r="U13" s="9" t="n">
        <f aca="false">N13/J13</f>
        <v>0.000642450694458608</v>
      </c>
    </row>
    <row r="14" customFormat="false" ht="13.2" hidden="false" customHeight="false" outlineLevel="0" collapsed="false">
      <c r="A14" s="1" t="n">
        <v>223</v>
      </c>
      <c r="B14" s="0" t="s">
        <v>21</v>
      </c>
      <c r="C14" s="1" t="s">
        <v>22</v>
      </c>
      <c r="D14" s="0" t="s">
        <v>47</v>
      </c>
      <c r="E14" s="0" t="s">
        <v>48</v>
      </c>
      <c r="F14" s="6" t="n">
        <v>112562</v>
      </c>
      <c r="G14" s="6" t="n">
        <v>86316</v>
      </c>
      <c r="H14" s="6" t="n">
        <v>86309</v>
      </c>
      <c r="I14" s="7" t="n">
        <f aca="false">H14/F14</f>
        <v>0.766768536451022</v>
      </c>
      <c r="J14" s="6" t="n">
        <v>86303</v>
      </c>
      <c r="K14" s="6" t="n">
        <v>86236</v>
      </c>
      <c r="L14" s="6" t="n">
        <v>33523</v>
      </c>
      <c r="M14" s="6" t="n">
        <v>52713</v>
      </c>
      <c r="N14" s="6" t="n">
        <v>67</v>
      </c>
      <c r="O14" s="0" t="n">
        <v>0</v>
      </c>
      <c r="P14" s="0" t="n">
        <v>23</v>
      </c>
      <c r="Q14" s="0" t="n">
        <v>0</v>
      </c>
      <c r="R14" s="0" t="n">
        <v>44</v>
      </c>
      <c r="S14" s="8" t="n">
        <f aca="false">L14/K14</f>
        <v>0.388735562873974</v>
      </c>
      <c r="T14" s="8" t="n">
        <f aca="false">M14/K14</f>
        <v>0.611264437126026</v>
      </c>
      <c r="U14" s="9" t="n">
        <f aca="false">N14/J14</f>
        <v>0.000776334542252297</v>
      </c>
    </row>
    <row r="15" customFormat="false" ht="13.2" hidden="false" customHeight="false" outlineLevel="0" collapsed="false">
      <c r="A15" s="1" t="n">
        <v>224</v>
      </c>
      <c r="B15" s="0" t="s">
        <v>21</v>
      </c>
      <c r="C15" s="1" t="s">
        <v>22</v>
      </c>
      <c r="D15" s="0" t="s">
        <v>49</v>
      </c>
      <c r="E15" s="0" t="s">
        <v>50</v>
      </c>
      <c r="F15" s="6" t="n">
        <v>58777</v>
      </c>
      <c r="G15" s="6" t="n">
        <v>46726</v>
      </c>
      <c r="H15" s="6" t="n">
        <v>46724</v>
      </c>
      <c r="I15" s="7" t="n">
        <f aca="false">H15/F15</f>
        <v>0.794936795004849</v>
      </c>
      <c r="J15" s="6" t="n">
        <v>46725</v>
      </c>
      <c r="K15" s="6" t="n">
        <v>46704</v>
      </c>
      <c r="L15" s="6" t="n">
        <v>19077</v>
      </c>
      <c r="M15" s="6" t="n">
        <v>27627</v>
      </c>
      <c r="N15" s="6" t="n">
        <v>21</v>
      </c>
      <c r="O15" s="0" t="n">
        <v>0</v>
      </c>
      <c r="P15" s="0" t="n">
        <v>3</v>
      </c>
      <c r="Q15" s="0" t="n">
        <v>1</v>
      </c>
      <c r="R15" s="0" t="n">
        <v>17</v>
      </c>
      <c r="S15" s="8" t="n">
        <f aca="false">L15/K15</f>
        <v>0.408466084275437</v>
      </c>
      <c r="T15" s="8" t="n">
        <f aca="false">M15/K15</f>
        <v>0.591533915724563</v>
      </c>
      <c r="U15" s="9" t="n">
        <f aca="false">N15/J15</f>
        <v>0.000449438202247191</v>
      </c>
    </row>
    <row r="16" customFormat="false" ht="13.2" hidden="false" customHeight="false" outlineLevel="0" collapsed="false">
      <c r="A16" s="1" t="n">
        <v>225</v>
      </c>
      <c r="B16" s="0" t="s">
        <v>21</v>
      </c>
      <c r="C16" s="1" t="s">
        <v>22</v>
      </c>
      <c r="D16" s="0" t="s">
        <v>51</v>
      </c>
      <c r="E16" s="0" t="s">
        <v>52</v>
      </c>
      <c r="F16" s="6" t="n">
        <v>68860</v>
      </c>
      <c r="G16" s="6" t="n">
        <v>51909</v>
      </c>
      <c r="H16" s="6" t="n">
        <v>51909</v>
      </c>
      <c r="I16" s="7" t="n">
        <f aca="false">H16/F16</f>
        <v>0.753833865814696</v>
      </c>
      <c r="J16" s="6" t="n">
        <v>51909</v>
      </c>
      <c r="K16" s="6" t="n">
        <v>51845</v>
      </c>
      <c r="L16" s="6" t="n">
        <v>14154</v>
      </c>
      <c r="M16" s="6" t="n">
        <v>37691</v>
      </c>
      <c r="N16" s="6" t="n">
        <v>64</v>
      </c>
      <c r="O16" s="0" t="n">
        <v>0</v>
      </c>
      <c r="P16" s="0" t="n">
        <v>15</v>
      </c>
      <c r="Q16" s="0" t="n">
        <v>1</v>
      </c>
      <c r="R16" s="0" t="n">
        <v>48</v>
      </c>
      <c r="S16" s="8" t="n">
        <f aca="false">L16/K16</f>
        <v>0.273006075802874</v>
      </c>
      <c r="T16" s="8" t="n">
        <f aca="false">M16/K16</f>
        <v>0.726993924197126</v>
      </c>
      <c r="U16" s="9" t="n">
        <f aca="false">N16/J16</f>
        <v>0.00123292685276156</v>
      </c>
    </row>
    <row r="17" customFormat="false" ht="13.2" hidden="false" customHeight="false" outlineLevel="0" collapsed="false">
      <c r="A17" s="1" t="n">
        <v>226</v>
      </c>
      <c r="B17" s="0" t="s">
        <v>21</v>
      </c>
      <c r="C17" s="1" t="s">
        <v>22</v>
      </c>
      <c r="D17" s="0" t="s">
        <v>53</v>
      </c>
      <c r="E17" s="0" t="s">
        <v>54</v>
      </c>
      <c r="F17" s="6" t="n">
        <v>129971</v>
      </c>
      <c r="G17" s="6" t="n">
        <v>100867</v>
      </c>
      <c r="H17" s="6" t="n">
        <v>100866</v>
      </c>
      <c r="I17" s="7" t="n">
        <f aca="false">H17/F17</f>
        <v>0.776065429980534</v>
      </c>
      <c r="J17" s="6" t="n">
        <v>100852</v>
      </c>
      <c r="K17" s="6" t="n">
        <v>100794</v>
      </c>
      <c r="L17" s="6" t="n">
        <v>47545</v>
      </c>
      <c r="M17" s="6" t="n">
        <v>53249</v>
      </c>
      <c r="N17" s="6" t="n">
        <v>58</v>
      </c>
      <c r="O17" s="0" t="n">
        <v>0</v>
      </c>
      <c r="P17" s="0" t="n">
        <v>23</v>
      </c>
      <c r="Q17" s="0" t="n">
        <v>2</v>
      </c>
      <c r="R17" s="0" t="n">
        <v>33</v>
      </c>
      <c r="S17" s="8" t="n">
        <f aca="false">L17/K17</f>
        <v>0.471704664960216</v>
      </c>
      <c r="T17" s="8" t="n">
        <f aca="false">M17/K17</f>
        <v>0.528295335039784</v>
      </c>
      <c r="U17" s="9" t="n">
        <f aca="false">N17/J17</f>
        <v>0.000575100146749693</v>
      </c>
    </row>
    <row r="18" customFormat="false" ht="13.2" hidden="false" customHeight="false" outlineLevel="0" collapsed="false">
      <c r="A18" s="1" t="n">
        <v>227</v>
      </c>
      <c r="B18" s="0" t="s">
        <v>21</v>
      </c>
      <c r="C18" s="1" t="s">
        <v>22</v>
      </c>
      <c r="D18" s="0" t="s">
        <v>55</v>
      </c>
      <c r="E18" s="0" t="s">
        <v>56</v>
      </c>
      <c r="F18" s="6" t="n">
        <v>127520</v>
      </c>
      <c r="G18" s="6" t="n">
        <v>95805</v>
      </c>
      <c r="H18" s="6" t="n">
        <v>95802</v>
      </c>
      <c r="I18" s="7" t="n">
        <f aca="false">H18/F18</f>
        <v>0.751270388958595</v>
      </c>
      <c r="J18" s="6" t="n">
        <v>95782</v>
      </c>
      <c r="K18" s="6" t="n">
        <v>95719</v>
      </c>
      <c r="L18" s="6" t="n">
        <v>44414</v>
      </c>
      <c r="M18" s="6" t="n">
        <v>51305</v>
      </c>
      <c r="N18" s="6" t="n">
        <v>63</v>
      </c>
      <c r="O18" s="0" t="n">
        <v>2</v>
      </c>
      <c r="P18" s="0" t="n">
        <v>17</v>
      </c>
      <c r="Q18" s="0" t="n">
        <v>5</v>
      </c>
      <c r="R18" s="0" t="n">
        <v>39</v>
      </c>
      <c r="S18" s="8" t="n">
        <f aca="false">L18/K18</f>
        <v>0.464004011742705</v>
      </c>
      <c r="T18" s="8" t="n">
        <f aca="false">M18/K18</f>
        <v>0.535995988257295</v>
      </c>
      <c r="U18" s="9" t="n">
        <f aca="false">N18/J18</f>
        <v>0.000657743626151051</v>
      </c>
    </row>
    <row r="19" customFormat="false" ht="13.2" hidden="false" customHeight="false" outlineLevel="0" collapsed="false">
      <c r="A19" s="1" t="n">
        <v>228</v>
      </c>
      <c r="B19" s="0" t="s">
        <v>21</v>
      </c>
      <c r="C19" s="1" t="s">
        <v>22</v>
      </c>
      <c r="D19" s="0" t="s">
        <v>57</v>
      </c>
      <c r="E19" s="0" t="s">
        <v>58</v>
      </c>
      <c r="F19" s="6" t="n">
        <v>100016</v>
      </c>
      <c r="G19" s="6" t="n">
        <v>76905</v>
      </c>
      <c r="H19" s="6" t="n">
        <v>76900</v>
      </c>
      <c r="I19" s="7" t="n">
        <f aca="false">H19/F19</f>
        <v>0.768876979683251</v>
      </c>
      <c r="J19" s="6" t="n">
        <v>76900</v>
      </c>
      <c r="K19" s="6" t="n">
        <v>76852</v>
      </c>
      <c r="L19" s="6" t="n">
        <v>28676</v>
      </c>
      <c r="M19" s="6" t="n">
        <v>48176</v>
      </c>
      <c r="N19" s="6" t="n">
        <v>48</v>
      </c>
      <c r="O19" s="0" t="n">
        <v>0</v>
      </c>
      <c r="P19" s="0" t="n">
        <v>21</v>
      </c>
      <c r="Q19" s="0" t="n">
        <v>2</v>
      </c>
      <c r="R19" s="0" t="n">
        <v>25</v>
      </c>
      <c r="S19" s="8" t="n">
        <f aca="false">L19/K19</f>
        <v>0.373132774683808</v>
      </c>
      <c r="T19" s="8" t="n">
        <f aca="false">M19/K19</f>
        <v>0.626867225316192</v>
      </c>
      <c r="U19" s="9" t="n">
        <f aca="false">N19/J19</f>
        <v>0.000624187256176853</v>
      </c>
    </row>
    <row r="20" customFormat="false" ht="13.2" hidden="false" customHeight="false" outlineLevel="0" collapsed="false">
      <c r="A20" s="1" t="n">
        <v>229</v>
      </c>
      <c r="B20" s="0" t="s">
        <v>21</v>
      </c>
      <c r="C20" s="1" t="s">
        <v>22</v>
      </c>
      <c r="D20" s="0" t="s">
        <v>59</v>
      </c>
      <c r="E20" s="0" t="s">
        <v>60</v>
      </c>
      <c r="F20" s="6" t="n">
        <v>59124</v>
      </c>
      <c r="G20" s="6" t="n">
        <v>43493</v>
      </c>
      <c r="H20" s="6" t="n">
        <v>43489</v>
      </c>
      <c r="I20" s="7" t="n">
        <f aca="false">H20/F20</f>
        <v>0.735555781070293</v>
      </c>
      <c r="J20" s="6" t="n">
        <v>43489</v>
      </c>
      <c r="K20" s="6" t="n">
        <v>43469</v>
      </c>
      <c r="L20" s="6" t="n">
        <v>13867</v>
      </c>
      <c r="M20" s="6" t="n">
        <v>29602</v>
      </c>
      <c r="N20" s="6" t="n">
        <v>20</v>
      </c>
      <c r="O20" s="0" t="n">
        <v>0</v>
      </c>
      <c r="P20" s="0" t="n">
        <v>1</v>
      </c>
      <c r="Q20" s="0" t="n">
        <v>0</v>
      </c>
      <c r="R20" s="0" t="n">
        <v>19</v>
      </c>
      <c r="S20" s="8" t="n">
        <f aca="false">L20/K20</f>
        <v>0.319008948906117</v>
      </c>
      <c r="T20" s="8" t="n">
        <f aca="false">M20/K20</f>
        <v>0.680991051093883</v>
      </c>
      <c r="U20" s="9" t="n">
        <f aca="false">N20/J20</f>
        <v>0.00045988640805721</v>
      </c>
    </row>
    <row r="21" customFormat="false" ht="13.2" hidden="false" customHeight="false" outlineLevel="0" collapsed="false">
      <c r="A21" s="1" t="n">
        <v>230</v>
      </c>
      <c r="B21" s="0" t="s">
        <v>21</v>
      </c>
      <c r="C21" s="1" t="s">
        <v>22</v>
      </c>
      <c r="D21" s="0" t="s">
        <v>61</v>
      </c>
      <c r="E21" s="0" t="s">
        <v>62</v>
      </c>
      <c r="F21" s="6" t="n">
        <v>49073</v>
      </c>
      <c r="G21" s="6" t="n">
        <v>38851</v>
      </c>
      <c r="H21" s="6" t="n">
        <v>38850</v>
      </c>
      <c r="I21" s="7" t="n">
        <f aca="false">H21/F21</f>
        <v>0.791677704644102</v>
      </c>
      <c r="J21" s="6" t="n">
        <v>38850</v>
      </c>
      <c r="K21" s="6" t="n">
        <v>38831</v>
      </c>
      <c r="L21" s="6" t="n">
        <v>14529</v>
      </c>
      <c r="M21" s="6" t="n">
        <v>24302</v>
      </c>
      <c r="N21" s="6" t="n">
        <v>19</v>
      </c>
      <c r="O21" s="0" t="n">
        <v>1</v>
      </c>
      <c r="P21" s="0" t="n">
        <v>9</v>
      </c>
      <c r="Q21" s="0" t="n">
        <v>1</v>
      </c>
      <c r="R21" s="0" t="n">
        <v>8</v>
      </c>
      <c r="S21" s="8" t="n">
        <f aca="false">L21/K21</f>
        <v>0.374159820761762</v>
      </c>
      <c r="T21" s="8" t="n">
        <f aca="false">M21/K21</f>
        <v>0.625840179238238</v>
      </c>
      <c r="U21" s="9" t="n">
        <f aca="false">N21/J21</f>
        <v>0.000489060489060489</v>
      </c>
    </row>
    <row r="22" customFormat="false" ht="13.2" hidden="false" customHeight="false" outlineLevel="0" collapsed="false">
      <c r="A22" s="1" t="n">
        <v>231</v>
      </c>
      <c r="B22" s="0" t="s">
        <v>21</v>
      </c>
      <c r="C22" s="1" t="s">
        <v>22</v>
      </c>
      <c r="D22" s="0" t="s">
        <v>63</v>
      </c>
      <c r="E22" s="0" t="s">
        <v>64</v>
      </c>
      <c r="F22" s="6" t="n">
        <v>66589</v>
      </c>
      <c r="G22" s="6" t="n">
        <v>52487</v>
      </c>
      <c r="H22" s="6" t="n">
        <v>52479</v>
      </c>
      <c r="I22" s="7" t="n">
        <f aca="false">H22/F22</f>
        <v>0.788103140158284</v>
      </c>
      <c r="J22" s="6" t="n">
        <v>52479</v>
      </c>
      <c r="K22" s="6" t="n">
        <v>52447</v>
      </c>
      <c r="L22" s="6" t="n">
        <v>17510</v>
      </c>
      <c r="M22" s="6" t="n">
        <v>34937</v>
      </c>
      <c r="N22" s="6" t="n">
        <v>32</v>
      </c>
      <c r="O22" s="0" t="n">
        <v>0</v>
      </c>
      <c r="P22" s="0" t="n">
        <v>13</v>
      </c>
      <c r="Q22" s="0" t="n">
        <v>1</v>
      </c>
      <c r="R22" s="0" t="n">
        <v>18</v>
      </c>
      <c r="S22" s="8" t="n">
        <f aca="false">L22/K22</f>
        <v>0.333860850000953</v>
      </c>
      <c r="T22" s="8" t="n">
        <f aca="false">M22/K22</f>
        <v>0.666139149999047</v>
      </c>
      <c r="U22" s="9" t="n">
        <f aca="false">N22/J22</f>
        <v>0.000609767716610454</v>
      </c>
    </row>
    <row r="23" customFormat="false" ht="13.2" hidden="false" customHeight="false" outlineLevel="0" collapsed="false">
      <c r="A23" s="1" t="n">
        <v>232</v>
      </c>
      <c r="B23" s="0" t="s">
        <v>21</v>
      </c>
      <c r="C23" s="1" t="s">
        <v>22</v>
      </c>
      <c r="D23" s="0" t="s">
        <v>65</v>
      </c>
      <c r="E23" s="0" t="s">
        <v>66</v>
      </c>
      <c r="F23" s="6" t="n">
        <v>111167</v>
      </c>
      <c r="G23" s="6" t="n">
        <v>82724</v>
      </c>
      <c r="H23" s="6" t="n">
        <v>82725</v>
      </c>
      <c r="I23" s="7" t="n">
        <f aca="false">H23/F23</f>
        <v>0.744150692201823</v>
      </c>
      <c r="J23" s="6" t="n">
        <v>82703</v>
      </c>
      <c r="K23" s="6" t="n">
        <v>82657</v>
      </c>
      <c r="L23" s="6" t="n">
        <v>25210</v>
      </c>
      <c r="M23" s="6" t="n">
        <v>57447</v>
      </c>
      <c r="N23" s="6" t="n">
        <v>46</v>
      </c>
      <c r="O23" s="0" t="n">
        <v>0</v>
      </c>
      <c r="P23" s="0" t="n">
        <v>17</v>
      </c>
      <c r="Q23" s="0" t="n">
        <v>2</v>
      </c>
      <c r="R23" s="0" t="n">
        <v>27</v>
      </c>
      <c r="S23" s="8" t="n">
        <f aca="false">L23/K23</f>
        <v>0.304995342197273</v>
      </c>
      <c r="T23" s="8" t="n">
        <f aca="false">M23/K23</f>
        <v>0.695004657802727</v>
      </c>
      <c r="U23" s="9" t="n">
        <f aca="false">N23/J23</f>
        <v>0.000556207150889327</v>
      </c>
    </row>
    <row r="24" customFormat="false" ht="13.2" hidden="false" customHeight="false" outlineLevel="0" collapsed="false">
      <c r="A24" s="1" t="n">
        <v>233</v>
      </c>
      <c r="B24" s="0" t="s">
        <v>21</v>
      </c>
      <c r="C24" s="1" t="s">
        <v>22</v>
      </c>
      <c r="D24" s="0" t="s">
        <v>67</v>
      </c>
      <c r="E24" s="0" t="s">
        <v>68</v>
      </c>
      <c r="F24" s="6" t="n">
        <v>64735</v>
      </c>
      <c r="G24" s="6" t="n">
        <v>51973</v>
      </c>
      <c r="H24" s="6" t="n">
        <v>51972</v>
      </c>
      <c r="I24" s="7" t="n">
        <f aca="false">H24/F24</f>
        <v>0.80284235730285</v>
      </c>
      <c r="J24" s="6" t="n">
        <v>51972</v>
      </c>
      <c r="K24" s="6" t="n">
        <v>51943</v>
      </c>
      <c r="L24" s="6" t="n">
        <v>25619</v>
      </c>
      <c r="M24" s="6" t="n">
        <v>26324</v>
      </c>
      <c r="N24" s="6" t="n">
        <v>29</v>
      </c>
      <c r="O24" s="0" t="n">
        <v>0</v>
      </c>
      <c r="P24" s="0" t="n">
        <v>5</v>
      </c>
      <c r="Q24" s="0" t="n">
        <v>0</v>
      </c>
      <c r="R24" s="0" t="n">
        <v>24</v>
      </c>
      <c r="S24" s="8" t="n">
        <f aca="false">L24/K24</f>
        <v>0.493213715033787</v>
      </c>
      <c r="T24" s="8" t="n">
        <f aca="false">M24/K24</f>
        <v>0.506786284966213</v>
      </c>
      <c r="U24" s="9" t="n">
        <f aca="false">N24/J24</f>
        <v>0.000557992765335181</v>
      </c>
    </row>
    <row r="25" customFormat="false" ht="13.2" hidden="false" customHeight="false" outlineLevel="0" collapsed="false">
      <c r="A25" s="1" t="n">
        <v>251</v>
      </c>
      <c r="B25" s="0" t="s">
        <v>21</v>
      </c>
      <c r="C25" s="1" t="s">
        <v>22</v>
      </c>
      <c r="D25" s="0" t="s">
        <v>69</v>
      </c>
      <c r="E25" s="0" t="s">
        <v>70</v>
      </c>
      <c r="F25" s="6" t="n">
        <v>68997</v>
      </c>
      <c r="G25" s="6" t="n">
        <v>50915</v>
      </c>
      <c r="H25" s="6" t="n">
        <v>50907</v>
      </c>
      <c r="I25" s="7" t="n">
        <f aca="false">H25/F25</f>
        <v>0.737814687595113</v>
      </c>
      <c r="J25" s="6" t="n">
        <v>50907</v>
      </c>
      <c r="K25" s="6" t="n">
        <v>50872</v>
      </c>
      <c r="L25" s="6" t="n">
        <v>17166</v>
      </c>
      <c r="M25" s="6" t="n">
        <v>33706</v>
      </c>
      <c r="N25" s="6" t="n">
        <v>35</v>
      </c>
      <c r="O25" s="0" t="n">
        <v>0</v>
      </c>
      <c r="P25" s="0" t="n">
        <v>14</v>
      </c>
      <c r="Q25" s="0" t="n">
        <v>0</v>
      </c>
      <c r="R25" s="0" t="n">
        <v>21</v>
      </c>
      <c r="S25" s="8" t="n">
        <f aca="false">L25/K25</f>
        <v>0.337435131309954</v>
      </c>
      <c r="T25" s="8" t="n">
        <f aca="false">M25/K25</f>
        <v>0.662564868690046</v>
      </c>
      <c r="U25" s="9" t="n">
        <f aca="false">N25/J25</f>
        <v>0.000687528237766908</v>
      </c>
    </row>
    <row r="26" customFormat="false" ht="13.2" hidden="false" customHeight="false" outlineLevel="0" collapsed="false">
      <c r="A26" s="1" t="n">
        <v>252</v>
      </c>
      <c r="B26" s="0" t="s">
        <v>21</v>
      </c>
      <c r="C26" s="1" t="s">
        <v>22</v>
      </c>
      <c r="D26" s="0" t="s">
        <v>71</v>
      </c>
      <c r="E26" s="0" t="s">
        <v>72</v>
      </c>
      <c r="F26" s="6" t="n">
        <v>108965</v>
      </c>
      <c r="G26" s="6" t="n">
        <v>86313</v>
      </c>
      <c r="H26" s="6" t="n">
        <v>86308</v>
      </c>
      <c r="I26" s="7" t="n">
        <f aca="false">H26/F26</f>
        <v>0.792070848437572</v>
      </c>
      <c r="J26" s="6" t="n">
        <v>86307</v>
      </c>
      <c r="K26" s="6" t="n">
        <v>86244</v>
      </c>
      <c r="L26" s="6" t="n">
        <v>42542</v>
      </c>
      <c r="M26" s="6" t="n">
        <v>43702</v>
      </c>
      <c r="N26" s="6" t="n">
        <v>63</v>
      </c>
      <c r="O26" s="0" t="n">
        <v>4</v>
      </c>
      <c r="P26" s="0" t="n">
        <v>24</v>
      </c>
      <c r="Q26" s="0" t="n">
        <v>0</v>
      </c>
      <c r="R26" s="0" t="n">
        <v>35</v>
      </c>
      <c r="S26" s="8" t="n">
        <f aca="false">L26/K26</f>
        <v>0.493274894485413</v>
      </c>
      <c r="T26" s="8" t="n">
        <f aca="false">M26/K26</f>
        <v>0.506725105514586</v>
      </c>
      <c r="U26" s="9" t="n">
        <f aca="false">N26/J26</f>
        <v>0.00072995237929716</v>
      </c>
    </row>
    <row r="27" customFormat="false" ht="13.2" hidden="false" customHeight="false" outlineLevel="0" collapsed="false">
      <c r="A27" s="1" t="n">
        <v>254</v>
      </c>
      <c r="B27" s="0" t="s">
        <v>21</v>
      </c>
      <c r="C27" s="1" t="s">
        <v>22</v>
      </c>
      <c r="D27" s="0" t="s">
        <v>73</v>
      </c>
      <c r="E27" s="0" t="s">
        <v>74</v>
      </c>
      <c r="F27" s="6" t="n">
        <v>73295</v>
      </c>
      <c r="G27" s="6" t="n">
        <v>56161</v>
      </c>
      <c r="H27" s="6" t="n">
        <v>56159</v>
      </c>
      <c r="I27" s="7" t="n">
        <f aca="false">H27/F27</f>
        <v>0.766205061736817</v>
      </c>
      <c r="J27" s="6" t="n">
        <v>56159</v>
      </c>
      <c r="K27" s="6" t="n">
        <v>56125</v>
      </c>
      <c r="L27" s="6" t="n">
        <v>27593</v>
      </c>
      <c r="M27" s="6" t="n">
        <v>28532</v>
      </c>
      <c r="N27" s="6" t="n">
        <v>34</v>
      </c>
      <c r="O27" s="0" t="n">
        <v>0</v>
      </c>
      <c r="P27" s="0" t="n">
        <v>12</v>
      </c>
      <c r="Q27" s="0" t="n">
        <v>0</v>
      </c>
      <c r="R27" s="0" t="n">
        <v>22</v>
      </c>
      <c r="S27" s="8" t="n">
        <f aca="false">L27/K27</f>
        <v>0.491634743875278</v>
      </c>
      <c r="T27" s="8" t="n">
        <f aca="false">M27/K27</f>
        <v>0.508365256124722</v>
      </c>
      <c r="U27" s="9" t="n">
        <f aca="false">N27/J27</f>
        <v>0.000605423885752952</v>
      </c>
    </row>
    <row r="28" customFormat="false" ht="13.2" hidden="false" customHeight="false" outlineLevel="0" collapsed="false">
      <c r="A28" s="1" t="n">
        <v>255</v>
      </c>
      <c r="B28" s="0" t="s">
        <v>21</v>
      </c>
      <c r="C28" s="1" t="s">
        <v>22</v>
      </c>
      <c r="D28" s="0" t="s">
        <v>75</v>
      </c>
      <c r="E28" s="0" t="s">
        <v>76</v>
      </c>
      <c r="F28" s="6" t="n">
        <v>99316</v>
      </c>
      <c r="G28" s="6" t="n">
        <v>77748</v>
      </c>
      <c r="H28" s="6" t="n">
        <v>77741</v>
      </c>
      <c r="I28" s="7" t="n">
        <f aca="false">H28/F28</f>
        <v>0.782764106488381</v>
      </c>
      <c r="J28" s="6" t="n">
        <v>77737</v>
      </c>
      <c r="K28" s="6" t="n">
        <v>77672</v>
      </c>
      <c r="L28" s="6" t="n">
        <v>42234</v>
      </c>
      <c r="M28" s="6" t="n">
        <v>35438</v>
      </c>
      <c r="N28" s="6" t="n">
        <v>65</v>
      </c>
      <c r="O28" s="0" t="n">
        <v>0</v>
      </c>
      <c r="P28" s="0" t="n">
        <v>29</v>
      </c>
      <c r="Q28" s="0" t="n">
        <v>1</v>
      </c>
      <c r="R28" s="0" t="n">
        <v>35</v>
      </c>
      <c r="S28" s="8" t="n">
        <f aca="false">L28/K28</f>
        <v>0.543748068802142</v>
      </c>
      <c r="T28" s="8" t="n">
        <f aca="false">M28/K28</f>
        <v>0.456251931197858</v>
      </c>
      <c r="U28" s="9" t="n">
        <f aca="false">N28/J28</f>
        <v>0.000836152668613402</v>
      </c>
    </row>
    <row r="29" customFormat="false" ht="13.2" hidden="false" customHeight="false" outlineLevel="0" collapsed="false">
      <c r="A29" s="1" t="n">
        <v>258</v>
      </c>
      <c r="B29" s="0" t="s">
        <v>21</v>
      </c>
      <c r="C29" s="1" t="s">
        <v>22</v>
      </c>
      <c r="D29" s="0" t="s">
        <v>77</v>
      </c>
      <c r="E29" s="0" t="s">
        <v>78</v>
      </c>
      <c r="F29" s="6" t="n">
        <v>67380</v>
      </c>
      <c r="G29" s="6" t="n">
        <v>52900</v>
      </c>
      <c r="H29" s="6" t="n">
        <v>52898</v>
      </c>
      <c r="I29" s="7" t="n">
        <f aca="false">H29/F29</f>
        <v>0.785069753636094</v>
      </c>
      <c r="J29" s="6" t="n">
        <v>52896</v>
      </c>
      <c r="K29" s="6" t="n">
        <v>52848</v>
      </c>
      <c r="L29" s="6" t="n">
        <v>25751</v>
      </c>
      <c r="M29" s="6" t="n">
        <v>27097</v>
      </c>
      <c r="N29" s="6" t="n">
        <v>48</v>
      </c>
      <c r="O29" s="0" t="n">
        <v>4</v>
      </c>
      <c r="P29" s="0" t="n">
        <v>15</v>
      </c>
      <c r="Q29" s="0" t="n">
        <v>4</v>
      </c>
      <c r="R29" s="0" t="n">
        <v>25</v>
      </c>
      <c r="S29" s="8" t="n">
        <f aca="false">L29/K29</f>
        <v>0.487265364819861</v>
      </c>
      <c r="T29" s="8" t="n">
        <f aca="false">M29/K29</f>
        <v>0.512734635180139</v>
      </c>
      <c r="U29" s="9" t="n">
        <f aca="false">N29/J29</f>
        <v>0.000907441016333938</v>
      </c>
    </row>
    <row r="30" customFormat="false" ht="13.2" hidden="false" customHeight="false" outlineLevel="0" collapsed="false">
      <c r="A30" s="1" t="n">
        <v>259</v>
      </c>
      <c r="B30" s="0" t="s">
        <v>21</v>
      </c>
      <c r="C30" s="1" t="s">
        <v>22</v>
      </c>
      <c r="D30" s="0" t="s">
        <v>79</v>
      </c>
      <c r="E30" s="0" t="s">
        <v>80</v>
      </c>
      <c r="F30" s="6" t="n">
        <v>65060</v>
      </c>
      <c r="G30" s="6" t="n">
        <v>46635</v>
      </c>
      <c r="H30" s="6" t="n">
        <v>46635</v>
      </c>
      <c r="I30" s="7" t="n">
        <f aca="false">H30/F30</f>
        <v>0.716799877036582</v>
      </c>
      <c r="J30" s="6" t="n">
        <v>46635</v>
      </c>
      <c r="K30" s="6" t="n">
        <v>46586</v>
      </c>
      <c r="L30" s="6" t="n">
        <v>23167</v>
      </c>
      <c r="M30" s="6" t="n">
        <v>23419</v>
      </c>
      <c r="N30" s="6" t="n">
        <v>49</v>
      </c>
      <c r="O30" s="0" t="n">
        <v>0</v>
      </c>
      <c r="P30" s="0" t="n">
        <v>23</v>
      </c>
      <c r="Q30" s="0" t="n">
        <v>4</v>
      </c>
      <c r="R30" s="0" t="n">
        <v>22</v>
      </c>
      <c r="S30" s="8" t="n">
        <f aca="false">L30/K30</f>
        <v>0.497295324775684</v>
      </c>
      <c r="T30" s="8" t="n">
        <f aca="false">M30/K30</f>
        <v>0.502704675224316</v>
      </c>
      <c r="U30" s="9" t="n">
        <f aca="false">N30/J30</f>
        <v>0.00105071298381044</v>
      </c>
    </row>
    <row r="31" customFormat="false" ht="13.2" hidden="false" customHeight="false" outlineLevel="0" collapsed="false">
      <c r="A31" s="1" t="n">
        <v>299</v>
      </c>
      <c r="B31" s="0" t="s">
        <v>21</v>
      </c>
      <c r="C31" s="1" t="s">
        <v>22</v>
      </c>
      <c r="D31" s="0" t="s">
        <v>81</v>
      </c>
      <c r="E31" s="0" t="s">
        <v>82</v>
      </c>
      <c r="F31" s="6" t="n">
        <v>98989</v>
      </c>
      <c r="G31" s="6" t="n">
        <v>73593</v>
      </c>
      <c r="H31" s="6" t="n">
        <v>73593</v>
      </c>
      <c r="I31" s="7" t="n">
        <f aca="false">H31/F31</f>
        <v>0.743446241501581</v>
      </c>
      <c r="J31" s="6" t="n">
        <v>73593</v>
      </c>
      <c r="K31" s="6" t="n">
        <v>73548</v>
      </c>
      <c r="L31" s="6" t="n">
        <v>26313</v>
      </c>
      <c r="M31" s="6" t="n">
        <v>47235</v>
      </c>
      <c r="N31" s="6" t="n">
        <v>45</v>
      </c>
      <c r="O31" s="0" t="n">
        <v>0</v>
      </c>
      <c r="P31" s="0" t="n">
        <v>10</v>
      </c>
      <c r="Q31" s="0" t="n">
        <v>0</v>
      </c>
      <c r="R31" s="0" t="n">
        <v>35</v>
      </c>
      <c r="S31" s="8" t="n">
        <f aca="false">L31/K31</f>
        <v>0.357766356665035</v>
      </c>
      <c r="T31" s="8" t="n">
        <f aca="false">M31/K31</f>
        <v>0.642233643334965</v>
      </c>
      <c r="U31" s="9" t="n">
        <f aca="false">N31/J31</f>
        <v>0.000611471199706494</v>
      </c>
    </row>
    <row r="32" customFormat="false" ht="13.2" hidden="false" customHeight="false" outlineLevel="0" collapsed="false">
      <c r="A32" s="1" t="n">
        <v>300</v>
      </c>
      <c r="B32" s="0" t="s">
        <v>21</v>
      </c>
      <c r="C32" s="1" t="s">
        <v>22</v>
      </c>
      <c r="D32" s="0" t="s">
        <v>83</v>
      </c>
      <c r="E32" s="0" t="s">
        <v>84</v>
      </c>
      <c r="F32" s="6" t="n">
        <v>99254</v>
      </c>
      <c r="G32" s="6" t="n">
        <v>77785</v>
      </c>
      <c r="H32" s="6" t="n">
        <v>77783</v>
      </c>
      <c r="I32" s="7" t="n">
        <f aca="false">H32/F32</f>
        <v>0.783676224635783</v>
      </c>
      <c r="J32" s="6" t="n">
        <v>77781</v>
      </c>
      <c r="K32" s="6" t="n">
        <v>77737</v>
      </c>
      <c r="L32" s="6" t="n">
        <v>35469</v>
      </c>
      <c r="M32" s="6" t="n">
        <v>42268</v>
      </c>
      <c r="N32" s="6" t="n">
        <v>44</v>
      </c>
      <c r="O32" s="0" t="n">
        <v>0</v>
      </c>
      <c r="P32" s="0" t="n">
        <v>0</v>
      </c>
      <c r="Q32" s="0" t="n">
        <v>0</v>
      </c>
      <c r="R32" s="0" t="n">
        <v>44</v>
      </c>
      <c r="S32" s="8" t="n">
        <f aca="false">L32/K32</f>
        <v>0.456269215431519</v>
      </c>
      <c r="T32" s="8" t="n">
        <f aca="false">M32/K32</f>
        <v>0.543730784568481</v>
      </c>
      <c r="U32" s="9" t="n">
        <f aca="false">N32/J32</f>
        <v>0.000565690849950502</v>
      </c>
    </row>
    <row r="33" customFormat="false" ht="13.2" hidden="false" customHeight="false" outlineLevel="0" collapsed="false">
      <c r="A33" s="1" t="n">
        <v>301</v>
      </c>
      <c r="B33" s="0" t="s">
        <v>21</v>
      </c>
      <c r="C33" s="1" t="s">
        <v>22</v>
      </c>
      <c r="D33" s="0" t="s">
        <v>85</v>
      </c>
      <c r="E33" s="0" t="s">
        <v>86</v>
      </c>
      <c r="F33" s="6" t="n">
        <v>72634</v>
      </c>
      <c r="G33" s="6" t="n">
        <v>50157</v>
      </c>
      <c r="H33" s="6" t="n">
        <v>50156</v>
      </c>
      <c r="I33" s="7" t="n">
        <f aca="false">H33/F33</f>
        <v>0.690530605501556</v>
      </c>
      <c r="J33" s="6" t="n">
        <v>50158</v>
      </c>
      <c r="K33" s="6" t="n">
        <v>50128</v>
      </c>
      <c r="L33" s="6" t="n">
        <v>14284</v>
      </c>
      <c r="M33" s="6" t="n">
        <v>35844</v>
      </c>
      <c r="N33" s="6" t="n">
        <v>30</v>
      </c>
      <c r="O33" s="0" t="n">
        <v>0</v>
      </c>
      <c r="P33" s="0" t="n">
        <v>14</v>
      </c>
      <c r="Q33" s="0" t="n">
        <v>7</v>
      </c>
      <c r="R33" s="0" t="n">
        <v>9</v>
      </c>
      <c r="S33" s="8" t="n">
        <f aca="false">L33/K33</f>
        <v>0.284950526651771</v>
      </c>
      <c r="T33" s="8" t="n">
        <f aca="false">M33/K33</f>
        <v>0.715049473348229</v>
      </c>
      <c r="U33" s="9" t="n">
        <f aca="false">N33/J33</f>
        <v>0.000598109972486941</v>
      </c>
    </row>
    <row r="34" customFormat="false" ht="13.2" hidden="false" customHeight="false" outlineLevel="0" collapsed="false">
      <c r="A34" s="1" t="n">
        <v>302</v>
      </c>
      <c r="B34" s="0" t="s">
        <v>21</v>
      </c>
      <c r="C34" s="1" t="s">
        <v>22</v>
      </c>
      <c r="D34" s="0" t="s">
        <v>87</v>
      </c>
      <c r="E34" s="0" t="s">
        <v>88</v>
      </c>
      <c r="F34" s="6" t="n">
        <v>113884</v>
      </c>
      <c r="G34" s="6" t="n">
        <v>85134</v>
      </c>
      <c r="H34" s="6" t="n">
        <v>85128</v>
      </c>
      <c r="I34" s="7" t="n">
        <f aca="false">H34/F34</f>
        <v>0.747497453549225</v>
      </c>
      <c r="J34" s="6" t="n">
        <v>85128</v>
      </c>
      <c r="K34" s="6" t="n">
        <v>85080</v>
      </c>
      <c r="L34" s="6" t="n">
        <v>28587</v>
      </c>
      <c r="M34" s="6" t="n">
        <v>56493</v>
      </c>
      <c r="N34" s="6" t="n">
        <v>48</v>
      </c>
      <c r="O34" s="0" t="n">
        <v>0</v>
      </c>
      <c r="P34" s="0" t="n">
        <v>13</v>
      </c>
      <c r="Q34" s="0" t="n">
        <v>3</v>
      </c>
      <c r="R34" s="0" t="n">
        <v>32</v>
      </c>
      <c r="S34" s="8" t="n">
        <f aca="false">L34/K34</f>
        <v>0.336001410437236</v>
      </c>
      <c r="T34" s="8" t="n">
        <f aca="false">M34/K34</f>
        <v>0.663998589562764</v>
      </c>
      <c r="U34" s="9" t="n">
        <f aca="false">N34/J34</f>
        <v>0.000563856780377784</v>
      </c>
    </row>
    <row r="35" customFormat="false" ht="13.2" hidden="false" customHeight="false" outlineLevel="0" collapsed="false">
      <c r="A35" s="1" t="n">
        <v>303</v>
      </c>
      <c r="B35" s="0" t="s">
        <v>21</v>
      </c>
      <c r="C35" s="1" t="s">
        <v>22</v>
      </c>
      <c r="D35" s="0" t="s">
        <v>89</v>
      </c>
      <c r="E35" s="0" t="s">
        <v>90</v>
      </c>
      <c r="F35" s="6" t="n">
        <v>83065</v>
      </c>
      <c r="G35" s="6" t="n">
        <v>63841</v>
      </c>
      <c r="H35" s="6" t="n">
        <v>63838</v>
      </c>
      <c r="I35" s="7" t="n">
        <f aca="false">H35/F35</f>
        <v>0.768530668753386</v>
      </c>
      <c r="J35" s="6" t="n">
        <v>63829</v>
      </c>
      <c r="K35" s="6" t="n">
        <v>63790</v>
      </c>
      <c r="L35" s="6" t="n">
        <v>26214</v>
      </c>
      <c r="M35" s="6" t="n">
        <v>37576</v>
      </c>
      <c r="N35" s="6" t="n">
        <v>39</v>
      </c>
      <c r="O35" s="0" t="n">
        <v>0</v>
      </c>
      <c r="P35" s="0" t="n">
        <v>4</v>
      </c>
      <c r="Q35" s="0" t="n">
        <v>2</v>
      </c>
      <c r="R35" s="0" t="n">
        <v>33</v>
      </c>
      <c r="S35" s="8" t="n">
        <f aca="false">L35/K35</f>
        <v>0.410942153942624</v>
      </c>
      <c r="T35" s="8" t="n">
        <f aca="false">M35/K35</f>
        <v>0.589057846057376</v>
      </c>
      <c r="U35" s="9" t="n">
        <f aca="false">N35/J35</f>
        <v>0.000611007535759608</v>
      </c>
    </row>
    <row r="36" customFormat="false" ht="13.2" hidden="false" customHeight="false" outlineLevel="0" collapsed="false">
      <c r="A36" s="1" t="n">
        <v>304</v>
      </c>
      <c r="B36" s="0" t="s">
        <v>21</v>
      </c>
      <c r="C36" s="1" t="s">
        <v>22</v>
      </c>
      <c r="D36" s="0" t="s">
        <v>91</v>
      </c>
      <c r="E36" s="0" t="s">
        <v>92</v>
      </c>
      <c r="F36" s="6" t="n">
        <v>96091</v>
      </c>
      <c r="G36" s="6" t="n">
        <v>66420</v>
      </c>
      <c r="H36" s="6" t="n">
        <v>66423</v>
      </c>
      <c r="I36" s="7" t="n">
        <f aca="false">H36/F36</f>
        <v>0.691251001654681</v>
      </c>
      <c r="J36" s="6" t="n">
        <v>66422</v>
      </c>
      <c r="K36" s="6" t="n">
        <v>66366</v>
      </c>
      <c r="L36" s="6" t="n">
        <v>37326</v>
      </c>
      <c r="M36" s="6" t="n">
        <v>29040</v>
      </c>
      <c r="N36" s="6" t="n">
        <v>56</v>
      </c>
      <c r="O36" s="0" t="n">
        <v>0</v>
      </c>
      <c r="P36" s="0" t="n">
        <v>17</v>
      </c>
      <c r="Q36" s="0" t="n">
        <v>1</v>
      </c>
      <c r="R36" s="0" t="n">
        <v>38</v>
      </c>
      <c r="S36" s="8" t="n">
        <f aca="false">L36/K36</f>
        <v>0.562426543712142</v>
      </c>
      <c r="T36" s="8" t="n">
        <f aca="false">M36/K36</f>
        <v>0.437573456287858</v>
      </c>
      <c r="U36" s="9" t="n">
        <f aca="false">N36/J36</f>
        <v>0.000843094155550872</v>
      </c>
    </row>
    <row r="37" customFormat="false" ht="13.2" hidden="false" customHeight="false" outlineLevel="0" collapsed="false">
      <c r="A37" s="1" t="n">
        <v>305</v>
      </c>
      <c r="B37" s="0" t="s">
        <v>21</v>
      </c>
      <c r="C37" s="1" t="s">
        <v>22</v>
      </c>
      <c r="D37" s="0" t="s">
        <v>93</v>
      </c>
      <c r="E37" s="0" t="s">
        <v>94</v>
      </c>
      <c r="F37" s="6" t="n">
        <v>102395</v>
      </c>
      <c r="G37" s="6" t="n">
        <v>80418</v>
      </c>
      <c r="H37" s="6" t="n">
        <v>80418</v>
      </c>
      <c r="I37" s="7" t="n">
        <f aca="false">H37/F37</f>
        <v>0.785370379413057</v>
      </c>
      <c r="J37" s="6" t="n">
        <v>80418</v>
      </c>
      <c r="K37" s="6" t="n">
        <v>80358</v>
      </c>
      <c r="L37" s="6" t="n">
        <v>38817</v>
      </c>
      <c r="M37" s="6" t="n">
        <v>41541</v>
      </c>
      <c r="N37" s="6" t="n">
        <v>60</v>
      </c>
      <c r="O37" s="0" t="n">
        <v>0</v>
      </c>
      <c r="P37" s="0" t="n">
        <v>24</v>
      </c>
      <c r="Q37" s="0" t="n">
        <v>1</v>
      </c>
      <c r="R37" s="0" t="n">
        <v>35</v>
      </c>
      <c r="S37" s="8" t="n">
        <f aca="false">L37/K37</f>
        <v>0.483050847457627</v>
      </c>
      <c r="T37" s="8" t="n">
        <f aca="false">M37/K37</f>
        <v>0.516949152542373</v>
      </c>
      <c r="U37" s="9" t="n">
        <f aca="false">N37/J37</f>
        <v>0.000746101619040513</v>
      </c>
    </row>
    <row r="38" customFormat="false" ht="13.2" hidden="false" customHeight="false" outlineLevel="0" collapsed="false">
      <c r="A38" s="1" t="n">
        <v>345</v>
      </c>
      <c r="B38" s="0" t="s">
        <v>21</v>
      </c>
      <c r="C38" s="1" t="s">
        <v>22</v>
      </c>
      <c r="D38" s="0" t="s">
        <v>95</v>
      </c>
      <c r="E38" s="0" t="s">
        <v>96</v>
      </c>
      <c r="F38" s="6" t="n">
        <v>70628</v>
      </c>
      <c r="G38" s="6" t="n">
        <v>55274</v>
      </c>
      <c r="H38" s="6" t="n">
        <v>55274</v>
      </c>
      <c r="I38" s="7" t="n">
        <f aca="false">H38/F38</f>
        <v>0.782607464461687</v>
      </c>
      <c r="J38" s="6" t="n">
        <v>55272</v>
      </c>
      <c r="K38" s="6" t="n">
        <v>55242</v>
      </c>
      <c r="L38" s="6" t="n">
        <v>25309</v>
      </c>
      <c r="M38" s="6" t="n">
        <v>29933</v>
      </c>
      <c r="N38" s="6" t="n">
        <v>30</v>
      </c>
      <c r="O38" s="0" t="n">
        <v>0</v>
      </c>
      <c r="P38" s="0" t="n">
        <v>13</v>
      </c>
      <c r="Q38" s="0" t="n">
        <v>0</v>
      </c>
      <c r="R38" s="0" t="n">
        <v>17</v>
      </c>
      <c r="S38" s="8" t="n">
        <f aca="false">L38/K38</f>
        <v>0.458147786104775</v>
      </c>
      <c r="T38" s="8" t="n">
        <f aca="false">M38/K38</f>
        <v>0.541852213895225</v>
      </c>
      <c r="U38" s="9" t="n">
        <f aca="false">N38/J38</f>
        <v>0.000542770299609205</v>
      </c>
    </row>
    <row r="39" customFormat="false" ht="13.2" hidden="false" customHeight="false" outlineLevel="0" collapsed="false">
      <c r="A39" s="1" t="n">
        <v>346</v>
      </c>
      <c r="B39" s="0" t="s">
        <v>21</v>
      </c>
      <c r="C39" s="1" t="s">
        <v>22</v>
      </c>
      <c r="D39" s="0" t="s">
        <v>97</v>
      </c>
      <c r="E39" s="0" t="s">
        <v>98</v>
      </c>
      <c r="F39" s="6" t="n">
        <v>38527</v>
      </c>
      <c r="G39" s="6" t="n">
        <v>27976</v>
      </c>
      <c r="H39" s="6" t="n">
        <v>27977</v>
      </c>
      <c r="I39" s="7" t="n">
        <f aca="false">H39/F39</f>
        <v>0.726166065356763</v>
      </c>
      <c r="J39" s="6" t="n">
        <v>27977</v>
      </c>
      <c r="K39" s="6" t="n">
        <v>27951</v>
      </c>
      <c r="L39" s="6" t="n">
        <v>9791</v>
      </c>
      <c r="M39" s="6" t="n">
        <v>18160</v>
      </c>
      <c r="N39" s="6" t="n">
        <v>26</v>
      </c>
      <c r="O39" s="0" t="n">
        <v>2</v>
      </c>
      <c r="P39" s="0" t="n">
        <v>4</v>
      </c>
      <c r="Q39" s="0" t="n">
        <v>2</v>
      </c>
      <c r="R39" s="0" t="n">
        <v>18</v>
      </c>
      <c r="S39" s="8" t="n">
        <f aca="false">L39/K39</f>
        <v>0.35029158169654</v>
      </c>
      <c r="T39" s="8" t="n">
        <f aca="false">M39/K39</f>
        <v>0.64970841830346</v>
      </c>
      <c r="U39" s="9" t="n">
        <f aca="false">N39/J39</f>
        <v>0.000929334810737391</v>
      </c>
    </row>
    <row r="40" customFormat="false" ht="13.2" hidden="false" customHeight="false" outlineLevel="0" collapsed="false">
      <c r="A40" s="1" t="n">
        <v>347</v>
      </c>
      <c r="B40" s="0" t="s">
        <v>21</v>
      </c>
      <c r="C40" s="1" t="s">
        <v>22</v>
      </c>
      <c r="D40" s="0" t="s">
        <v>99</v>
      </c>
      <c r="E40" s="0" t="s">
        <v>100</v>
      </c>
      <c r="F40" s="6" t="n">
        <v>91574</v>
      </c>
      <c r="G40" s="6" t="n">
        <v>66405</v>
      </c>
      <c r="H40" s="6" t="n">
        <v>66405</v>
      </c>
      <c r="I40" s="7" t="n">
        <f aca="false">H40/F40</f>
        <v>0.725151243802826</v>
      </c>
      <c r="J40" s="6" t="n">
        <v>66400</v>
      </c>
      <c r="K40" s="6" t="n">
        <v>66353</v>
      </c>
      <c r="L40" s="6" t="n">
        <v>27698</v>
      </c>
      <c r="M40" s="6" t="n">
        <v>38655</v>
      </c>
      <c r="N40" s="6" t="n">
        <v>47</v>
      </c>
      <c r="O40" s="0" t="n">
        <v>0</v>
      </c>
      <c r="P40" s="0" t="n">
        <v>1</v>
      </c>
      <c r="Q40" s="0" t="n">
        <v>7</v>
      </c>
      <c r="R40" s="0" t="n">
        <v>39</v>
      </c>
      <c r="S40" s="8" t="n">
        <f aca="false">L40/K40</f>
        <v>0.417434027097494</v>
      </c>
      <c r="T40" s="8" t="n">
        <f aca="false">M40/K40</f>
        <v>0.582565972902506</v>
      </c>
      <c r="U40" s="9" t="n">
        <f aca="false">N40/J40</f>
        <v>0.000707831325301205</v>
      </c>
    </row>
    <row r="41" customFormat="false" ht="13.2" hidden="false" customHeight="false" outlineLevel="0" collapsed="false">
      <c r="A41" s="1" t="n">
        <v>348</v>
      </c>
      <c r="B41" s="0" t="s">
        <v>21</v>
      </c>
      <c r="C41" s="1" t="s">
        <v>22</v>
      </c>
      <c r="D41" s="0" t="s">
        <v>101</v>
      </c>
      <c r="E41" s="0" t="s">
        <v>102</v>
      </c>
      <c r="F41" s="6" t="n">
        <v>78325</v>
      </c>
      <c r="G41" s="6" t="n">
        <v>61231</v>
      </c>
      <c r="H41" s="6" t="n">
        <v>61231</v>
      </c>
      <c r="I41" s="7" t="n">
        <f aca="false">H41/F41</f>
        <v>0.781755505904884</v>
      </c>
      <c r="J41" s="6" t="n">
        <v>61222</v>
      </c>
      <c r="K41" s="6" t="n">
        <v>61185</v>
      </c>
      <c r="L41" s="6" t="n">
        <v>27391</v>
      </c>
      <c r="M41" s="6" t="n">
        <v>33794</v>
      </c>
      <c r="N41" s="6" t="n">
        <v>37</v>
      </c>
      <c r="O41" s="0" t="n">
        <v>0</v>
      </c>
      <c r="P41" s="0" t="n">
        <v>4</v>
      </c>
      <c r="Q41" s="0" t="n">
        <v>0</v>
      </c>
      <c r="R41" s="0" t="n">
        <v>33</v>
      </c>
      <c r="S41" s="8" t="n">
        <f aca="false">L41/K41</f>
        <v>0.44767508376236</v>
      </c>
      <c r="T41" s="8" t="n">
        <f aca="false">M41/K41</f>
        <v>0.55232491623764</v>
      </c>
      <c r="U41" s="9" t="n">
        <f aca="false">N41/J41</f>
        <v>0.000604357910555029</v>
      </c>
    </row>
    <row r="42" customFormat="false" ht="13.2" hidden="false" customHeight="false" outlineLevel="0" collapsed="false">
      <c r="A42" s="1" t="n">
        <v>349</v>
      </c>
      <c r="B42" s="0" t="s">
        <v>21</v>
      </c>
      <c r="C42" s="1" t="s">
        <v>22</v>
      </c>
      <c r="D42" s="0" t="s">
        <v>103</v>
      </c>
      <c r="E42" s="0" t="s">
        <v>104</v>
      </c>
      <c r="F42" s="6" t="n">
        <v>81148</v>
      </c>
      <c r="G42" s="6" t="n">
        <v>62258</v>
      </c>
      <c r="H42" s="6" t="n">
        <v>62256</v>
      </c>
      <c r="I42" s="7" t="n">
        <f aca="false">H42/F42</f>
        <v>0.767190811849953</v>
      </c>
      <c r="J42" s="6" t="n">
        <v>62255</v>
      </c>
      <c r="K42" s="6" t="n">
        <v>62210</v>
      </c>
      <c r="L42" s="6" t="n">
        <v>26986</v>
      </c>
      <c r="M42" s="6" t="n">
        <v>35224</v>
      </c>
      <c r="N42" s="6" t="n">
        <v>45</v>
      </c>
      <c r="O42" s="0" t="n">
        <v>1</v>
      </c>
      <c r="P42" s="0" t="n">
        <v>14</v>
      </c>
      <c r="Q42" s="0" t="n">
        <v>0</v>
      </c>
      <c r="R42" s="0" t="n">
        <v>30</v>
      </c>
      <c r="S42" s="8" t="n">
        <f aca="false">L42/K42</f>
        <v>0.433788779938917</v>
      </c>
      <c r="T42" s="8" t="n">
        <f aca="false">M42/K42</f>
        <v>0.566211220061083</v>
      </c>
      <c r="U42" s="9" t="n">
        <f aca="false">N42/J42</f>
        <v>0.000722833507348807</v>
      </c>
    </row>
    <row r="43" customFormat="false" ht="13.2" hidden="false" customHeight="false" outlineLevel="0" collapsed="false">
      <c r="A43" s="1" t="n">
        <v>350</v>
      </c>
      <c r="B43" s="0" t="s">
        <v>21</v>
      </c>
      <c r="C43" s="1" t="s">
        <v>22</v>
      </c>
      <c r="D43" s="0" t="s">
        <v>105</v>
      </c>
      <c r="E43" s="0" t="s">
        <v>106</v>
      </c>
      <c r="F43" s="6" t="n">
        <v>98195</v>
      </c>
      <c r="G43" s="6" t="n">
        <v>79234</v>
      </c>
      <c r="H43" s="6" t="n">
        <v>79231</v>
      </c>
      <c r="I43" s="7" t="n">
        <f aca="false">H43/F43</f>
        <v>0.806874077091502</v>
      </c>
      <c r="J43" s="6" t="n">
        <v>79226</v>
      </c>
      <c r="K43" s="6" t="n">
        <v>79184</v>
      </c>
      <c r="L43" s="6" t="n">
        <v>37218</v>
      </c>
      <c r="M43" s="6" t="n">
        <v>41966</v>
      </c>
      <c r="N43" s="6" t="n">
        <v>42</v>
      </c>
      <c r="O43" s="0" t="n">
        <v>0</v>
      </c>
      <c r="P43" s="0" t="n">
        <v>15</v>
      </c>
      <c r="Q43" s="0" t="n">
        <v>3</v>
      </c>
      <c r="R43" s="0" t="n">
        <v>24</v>
      </c>
      <c r="S43" s="8" t="n">
        <f aca="false">L43/K43</f>
        <v>0.470019195797131</v>
      </c>
      <c r="T43" s="8" t="n">
        <f aca="false">M43/K43</f>
        <v>0.529980804202869</v>
      </c>
      <c r="U43" s="9" t="n">
        <f aca="false">N43/J43</f>
        <v>0.000530128998056194</v>
      </c>
    </row>
    <row r="44" customFormat="false" ht="13.2" hidden="false" customHeight="false" outlineLevel="0" collapsed="false">
      <c r="A44" s="1" t="n">
        <v>351</v>
      </c>
      <c r="B44" s="0" t="s">
        <v>21</v>
      </c>
      <c r="C44" s="1" t="s">
        <v>22</v>
      </c>
      <c r="D44" s="0" t="s">
        <v>107</v>
      </c>
      <c r="E44" s="0" t="s">
        <v>108</v>
      </c>
      <c r="F44" s="6" t="n">
        <v>90391</v>
      </c>
      <c r="G44" s="6" t="n">
        <v>65690</v>
      </c>
      <c r="H44" s="6" t="n">
        <v>65687</v>
      </c>
      <c r="I44" s="7" t="n">
        <f aca="false">H44/F44</f>
        <v>0.726698454492151</v>
      </c>
      <c r="J44" s="6" t="n">
        <v>65687</v>
      </c>
      <c r="K44" s="6" t="n">
        <v>65646</v>
      </c>
      <c r="L44" s="6" t="n">
        <v>24356</v>
      </c>
      <c r="M44" s="6" t="n">
        <v>41290</v>
      </c>
      <c r="N44" s="6" t="n">
        <v>41</v>
      </c>
      <c r="O44" s="0" t="n">
        <v>0</v>
      </c>
      <c r="P44" s="0" t="n">
        <v>11</v>
      </c>
      <c r="Q44" s="0" t="n">
        <v>0</v>
      </c>
      <c r="R44" s="0" t="n">
        <v>30</v>
      </c>
      <c r="S44" s="8" t="n">
        <f aca="false">L44/K44</f>
        <v>0.37102032111629</v>
      </c>
      <c r="T44" s="8" t="n">
        <f aca="false">M44/K44</f>
        <v>0.62897967888371</v>
      </c>
      <c r="U44" s="9" t="n">
        <f aca="false">N44/J44</f>
        <v>0.000624172210635286</v>
      </c>
    </row>
    <row r="45" customFormat="false" ht="13.2" hidden="false" customHeight="false" outlineLevel="0" collapsed="false">
      <c r="A45" s="1" t="n">
        <v>256</v>
      </c>
      <c r="B45" s="0" t="s">
        <v>21</v>
      </c>
      <c r="C45" s="1" t="s">
        <v>22</v>
      </c>
      <c r="D45" s="0" t="s">
        <v>109</v>
      </c>
      <c r="E45" s="0" t="s">
        <v>110</v>
      </c>
      <c r="F45" s="6" t="n">
        <v>104859</v>
      </c>
      <c r="G45" s="6" t="n">
        <v>86519</v>
      </c>
      <c r="H45" s="6" t="n">
        <v>86516</v>
      </c>
      <c r="I45" s="7" t="n">
        <f aca="false">H45/F45</f>
        <v>0.825069855711002</v>
      </c>
      <c r="J45" s="6" t="n">
        <v>86524</v>
      </c>
      <c r="K45" s="6" t="n">
        <v>86445</v>
      </c>
      <c r="L45" s="6" t="n">
        <v>54208</v>
      </c>
      <c r="M45" s="6" t="n">
        <v>32237</v>
      </c>
      <c r="N45" s="6" t="n">
        <v>79</v>
      </c>
      <c r="O45" s="0" t="n">
        <v>0</v>
      </c>
      <c r="P45" s="0" t="n">
        <v>31</v>
      </c>
      <c r="Q45" s="0" t="n">
        <v>0</v>
      </c>
      <c r="R45" s="0" t="n">
        <v>48</v>
      </c>
      <c r="S45" s="8" t="n">
        <f aca="false">L45/K45</f>
        <v>0.627080802822604</v>
      </c>
      <c r="T45" s="8" t="n">
        <f aca="false">M45/K45</f>
        <v>0.372919197177396</v>
      </c>
      <c r="U45" s="9" t="n">
        <f aca="false">N45/J45</f>
        <v>0.000913041468263141</v>
      </c>
    </row>
    <row r="46" customFormat="false" ht="13.2" hidden="false" customHeight="false" outlineLevel="0" collapsed="false">
      <c r="A46" s="1" t="n">
        <v>260</v>
      </c>
      <c r="B46" s="0" t="s">
        <v>21</v>
      </c>
      <c r="C46" s="1" t="s">
        <v>22</v>
      </c>
      <c r="D46" s="0" t="s">
        <v>111</v>
      </c>
      <c r="E46" s="0" t="s">
        <v>112</v>
      </c>
      <c r="F46" s="6" t="n">
        <v>78146</v>
      </c>
      <c r="G46" s="6" t="n">
        <v>58649</v>
      </c>
      <c r="H46" s="6" t="n">
        <v>58641</v>
      </c>
      <c r="I46" s="7" t="n">
        <f aca="false">H46/F46</f>
        <v>0.750403091648965</v>
      </c>
      <c r="J46" s="6" t="n">
        <v>58641</v>
      </c>
      <c r="K46" s="6" t="n">
        <v>58610</v>
      </c>
      <c r="L46" s="6" t="n">
        <v>27550</v>
      </c>
      <c r="M46" s="6" t="n">
        <v>31060</v>
      </c>
      <c r="N46" s="6" t="n">
        <v>31</v>
      </c>
      <c r="O46" s="0" t="n">
        <v>0</v>
      </c>
      <c r="P46" s="0" t="n">
        <v>10</v>
      </c>
      <c r="Q46" s="0" t="n">
        <v>0</v>
      </c>
      <c r="R46" s="0" t="n">
        <v>21</v>
      </c>
      <c r="S46" s="8" t="n">
        <f aca="false">L46/K46</f>
        <v>0.470056304384917</v>
      </c>
      <c r="T46" s="8" t="n">
        <f aca="false">M46/K46</f>
        <v>0.529943695615083</v>
      </c>
      <c r="U46" s="9" t="n">
        <f aca="false">N46/J46</f>
        <v>0.000528640371071435</v>
      </c>
    </row>
    <row r="47" customFormat="false" ht="13.2" hidden="false" customHeight="false" outlineLevel="0" collapsed="false">
      <c r="A47" s="1" t="n">
        <v>253</v>
      </c>
      <c r="B47" s="0" t="s">
        <v>21</v>
      </c>
      <c r="C47" s="1" t="s">
        <v>22</v>
      </c>
      <c r="D47" s="0" t="s">
        <v>113</v>
      </c>
      <c r="E47" s="0" t="s">
        <v>114</v>
      </c>
      <c r="F47" s="6" t="n">
        <v>106260</v>
      </c>
      <c r="G47" s="6" t="n">
        <v>85446</v>
      </c>
      <c r="H47" s="6" t="n">
        <v>85435</v>
      </c>
      <c r="I47" s="7" t="n">
        <f aca="false">H47/F47</f>
        <v>0.804018445322793</v>
      </c>
      <c r="J47" s="6" t="n">
        <v>85433</v>
      </c>
      <c r="K47" s="6" t="n">
        <v>85366</v>
      </c>
      <c r="L47" s="6" t="n">
        <v>42372</v>
      </c>
      <c r="M47" s="6" t="n">
        <v>42994</v>
      </c>
      <c r="N47" s="6" t="n">
        <v>67</v>
      </c>
      <c r="O47" s="0" t="n">
        <v>0</v>
      </c>
      <c r="P47" s="0" t="n">
        <v>26</v>
      </c>
      <c r="Q47" s="0" t="n">
        <v>5</v>
      </c>
      <c r="R47" s="0" t="n">
        <v>36</v>
      </c>
      <c r="S47" s="8" t="n">
        <f aca="false">L47/K47</f>
        <v>0.496356863388234</v>
      </c>
      <c r="T47" s="8" t="n">
        <f aca="false">M47/K47</f>
        <v>0.503643136611766</v>
      </c>
      <c r="U47" s="9" t="n">
        <f aca="false">N47/J47</f>
        <v>0.000784240281858298</v>
      </c>
    </row>
    <row r="48" customFormat="false" ht="13.2" hidden="false" customHeight="false" outlineLevel="0" collapsed="false">
      <c r="A48" s="1" t="n">
        <v>257</v>
      </c>
      <c r="B48" s="0" t="s">
        <v>21</v>
      </c>
      <c r="C48" s="1" t="s">
        <v>22</v>
      </c>
      <c r="D48" s="0" t="s">
        <v>115</v>
      </c>
      <c r="E48" s="0" t="s">
        <v>116</v>
      </c>
      <c r="F48" s="6" t="n">
        <v>62156</v>
      </c>
      <c r="G48" s="6" t="n">
        <v>45811</v>
      </c>
      <c r="H48" s="6" t="n">
        <v>45811</v>
      </c>
      <c r="I48" s="7" t="n">
        <f aca="false">H48/F48</f>
        <v>0.737032627582213</v>
      </c>
      <c r="J48" s="6" t="n">
        <v>45811</v>
      </c>
      <c r="K48" s="6" t="n">
        <v>45785</v>
      </c>
      <c r="L48" s="6" t="n">
        <v>18659</v>
      </c>
      <c r="M48" s="6" t="n">
        <v>27126</v>
      </c>
      <c r="N48" s="6" t="n">
        <v>26</v>
      </c>
      <c r="O48" s="0" t="n">
        <v>0</v>
      </c>
      <c r="P48" s="0" t="n">
        <v>12</v>
      </c>
      <c r="Q48" s="0" t="n">
        <v>2</v>
      </c>
      <c r="R48" s="0" t="n">
        <v>12</v>
      </c>
      <c r="S48" s="8" t="n">
        <f aca="false">L48/K48</f>
        <v>0.407535218958174</v>
      </c>
      <c r="T48" s="8" t="n">
        <f aca="false">M48/K48</f>
        <v>0.592464781041826</v>
      </c>
      <c r="U48" s="9" t="n">
        <f aca="false">N48/J48</f>
        <v>0.000567549278557552</v>
      </c>
    </row>
    <row r="49" customFormat="false" ht="13.2" hidden="false" customHeight="false" outlineLevel="0" collapsed="false">
      <c r="A49" s="1" t="n">
        <v>88</v>
      </c>
      <c r="B49" s="0" t="s">
        <v>117</v>
      </c>
      <c r="C49" s="1" t="s">
        <v>118</v>
      </c>
      <c r="D49" s="0" t="s">
        <v>119</v>
      </c>
      <c r="E49" s="0" t="s">
        <v>120</v>
      </c>
      <c r="F49" s="6" t="n">
        <v>171246</v>
      </c>
      <c r="G49" s="6" t="n">
        <v>120807</v>
      </c>
      <c r="H49" s="6" t="n">
        <v>120798</v>
      </c>
      <c r="I49" s="7" t="n">
        <f aca="false">H49/F49</f>
        <v>0.705406257664413</v>
      </c>
      <c r="J49" s="6" t="n">
        <v>120772</v>
      </c>
      <c r="K49" s="6" t="n">
        <v>120655</v>
      </c>
      <c r="L49" s="6" t="n">
        <v>51612</v>
      </c>
      <c r="M49" s="6" t="n">
        <v>69043</v>
      </c>
      <c r="N49" s="6" t="n">
        <v>117</v>
      </c>
      <c r="O49" s="0" t="n">
        <v>0</v>
      </c>
      <c r="P49" s="0" t="n">
        <v>41</v>
      </c>
      <c r="Q49" s="0" t="n">
        <v>10</v>
      </c>
      <c r="R49" s="0" t="n">
        <v>66</v>
      </c>
      <c r="S49" s="8" t="n">
        <f aca="false">L49/K49</f>
        <v>0.427765115411711</v>
      </c>
      <c r="T49" s="8" t="n">
        <f aca="false">M49/K49</f>
        <v>0.572234884588289</v>
      </c>
      <c r="U49" s="9" t="n">
        <f aca="false">N49/J49</f>
        <v>0.000968767595137946</v>
      </c>
    </row>
    <row r="50" customFormat="false" ht="13.2" hidden="false" customHeight="false" outlineLevel="0" collapsed="false">
      <c r="A50" s="1" t="n">
        <v>89</v>
      </c>
      <c r="B50" s="0" t="s">
        <v>117</v>
      </c>
      <c r="C50" s="1" t="s">
        <v>118</v>
      </c>
      <c r="D50" s="0" t="s">
        <v>121</v>
      </c>
      <c r="E50" s="0" t="s">
        <v>122</v>
      </c>
      <c r="F50" s="6" t="n">
        <v>213819</v>
      </c>
      <c r="G50" s="6" t="n">
        <v>139319</v>
      </c>
      <c r="H50" s="6" t="n">
        <v>139309</v>
      </c>
      <c r="I50" s="7" t="n">
        <f aca="false">H50/F50</f>
        <v>0.651527693984164</v>
      </c>
      <c r="J50" s="6" t="n">
        <v>139307</v>
      </c>
      <c r="K50" s="6" t="n">
        <v>138972</v>
      </c>
      <c r="L50" s="6" t="n">
        <v>70980</v>
      </c>
      <c r="M50" s="6" t="n">
        <v>67992</v>
      </c>
      <c r="N50" s="6" t="n">
        <v>335</v>
      </c>
      <c r="O50" s="0" t="n">
        <v>0</v>
      </c>
      <c r="P50" s="0" t="n">
        <v>154</v>
      </c>
      <c r="Q50" s="0" t="n">
        <v>8</v>
      </c>
      <c r="R50" s="0" t="n">
        <v>173</v>
      </c>
      <c r="S50" s="8" t="n">
        <f aca="false">L50/K50</f>
        <v>0.510750366980399</v>
      </c>
      <c r="T50" s="8" t="n">
        <f aca="false">M50/K50</f>
        <v>0.489249633019601</v>
      </c>
      <c r="U50" s="9" t="n">
        <f aca="false">N50/J50</f>
        <v>0.00240476070836354</v>
      </c>
    </row>
    <row r="51" customFormat="false" ht="13.2" hidden="false" customHeight="false" outlineLevel="0" collapsed="false">
      <c r="A51" s="1" t="n">
        <v>90</v>
      </c>
      <c r="B51" s="0" t="s">
        <v>117</v>
      </c>
      <c r="C51" s="1" t="s">
        <v>118</v>
      </c>
      <c r="D51" s="0" t="s">
        <v>123</v>
      </c>
      <c r="E51" s="0" t="s">
        <v>124</v>
      </c>
      <c r="F51" s="6" t="n">
        <v>29390</v>
      </c>
      <c r="G51" s="6" t="n">
        <v>22989</v>
      </c>
      <c r="H51" s="6" t="n">
        <v>22986</v>
      </c>
      <c r="I51" s="7" t="n">
        <f aca="false">H51/F51</f>
        <v>0.782102756039469</v>
      </c>
      <c r="J51" s="6" t="n">
        <v>22984</v>
      </c>
      <c r="K51" s="6" t="n">
        <v>22966</v>
      </c>
      <c r="L51" s="6" t="n">
        <v>11353</v>
      </c>
      <c r="M51" s="6" t="n">
        <v>11613</v>
      </c>
      <c r="N51" s="6" t="n">
        <v>18</v>
      </c>
      <c r="O51" s="0" t="n">
        <v>0</v>
      </c>
      <c r="P51" s="0" t="n">
        <v>9</v>
      </c>
      <c r="Q51" s="0" t="n">
        <v>2</v>
      </c>
      <c r="R51" s="0" t="n">
        <v>7</v>
      </c>
      <c r="S51" s="8" t="n">
        <f aca="false">L51/K51</f>
        <v>0.494339458329705</v>
      </c>
      <c r="T51" s="8" t="n">
        <f aca="false">M51/K51</f>
        <v>0.505660541670295</v>
      </c>
      <c r="U51" s="9" t="n">
        <f aca="false">N51/J51</f>
        <v>0.000783153498085625</v>
      </c>
    </row>
    <row r="52" customFormat="false" ht="13.2" hidden="false" customHeight="false" outlineLevel="0" collapsed="false">
      <c r="A52" s="1" t="n">
        <v>91</v>
      </c>
      <c r="B52" s="0" t="s">
        <v>117</v>
      </c>
      <c r="C52" s="1" t="s">
        <v>118</v>
      </c>
      <c r="D52" s="0" t="s">
        <v>125</v>
      </c>
      <c r="E52" s="0" t="s">
        <v>126</v>
      </c>
      <c r="F52" s="6" t="n">
        <v>195394</v>
      </c>
      <c r="G52" s="6" t="n">
        <v>120792</v>
      </c>
      <c r="H52" s="6" t="n">
        <v>120792</v>
      </c>
      <c r="I52" s="7" t="n">
        <f aca="false">H52/F52</f>
        <v>0.61819707872299</v>
      </c>
      <c r="J52" s="6" t="n">
        <v>120791</v>
      </c>
      <c r="K52" s="6" t="n">
        <v>120661</v>
      </c>
      <c r="L52" s="6" t="n">
        <v>59318</v>
      </c>
      <c r="M52" s="6" t="n">
        <v>61343</v>
      </c>
      <c r="N52" s="6" t="n">
        <v>130</v>
      </c>
      <c r="O52" s="0" t="n">
        <v>0</v>
      </c>
      <c r="P52" s="0" t="n">
        <v>47</v>
      </c>
      <c r="Q52" s="0" t="n">
        <v>4</v>
      </c>
      <c r="R52" s="0" t="n">
        <v>79</v>
      </c>
      <c r="S52" s="8" t="n">
        <f aca="false">L52/K52</f>
        <v>0.491608721956556</v>
      </c>
      <c r="T52" s="8" t="n">
        <f aca="false">M52/K52</f>
        <v>0.508391278043444</v>
      </c>
      <c r="U52" s="9" t="n">
        <f aca="false">N52/J52</f>
        <v>0.00107623912377578</v>
      </c>
    </row>
    <row r="53" customFormat="false" ht="13.2" hidden="false" customHeight="false" outlineLevel="0" collapsed="false">
      <c r="A53" s="1" t="n">
        <v>195</v>
      </c>
      <c r="B53" s="0" t="s">
        <v>117</v>
      </c>
      <c r="C53" s="1" t="s">
        <v>118</v>
      </c>
      <c r="D53" s="0" t="s">
        <v>127</v>
      </c>
      <c r="E53" s="0" t="s">
        <v>128</v>
      </c>
      <c r="F53" s="6" t="n">
        <v>96760</v>
      </c>
      <c r="G53" s="6" t="n">
        <v>73870</v>
      </c>
      <c r="H53" s="6" t="n">
        <v>73868</v>
      </c>
      <c r="I53" s="7" t="n">
        <f aca="false">H53/F53</f>
        <v>0.763414634146341</v>
      </c>
      <c r="J53" s="6" t="n">
        <v>73864</v>
      </c>
      <c r="K53" s="6" t="n">
        <v>73820</v>
      </c>
      <c r="L53" s="6" t="n">
        <v>29319</v>
      </c>
      <c r="M53" s="6" t="n">
        <v>44501</v>
      </c>
      <c r="N53" s="6" t="n">
        <v>44</v>
      </c>
      <c r="O53" s="0" t="n">
        <v>0</v>
      </c>
      <c r="P53" s="0" t="n">
        <v>7</v>
      </c>
      <c r="Q53" s="0" t="n">
        <v>1</v>
      </c>
      <c r="R53" s="0" t="n">
        <v>36</v>
      </c>
      <c r="S53" s="8" t="n">
        <f aca="false">L53/K53</f>
        <v>0.397168788946085</v>
      </c>
      <c r="T53" s="8" t="n">
        <f aca="false">M53/K53</f>
        <v>0.602831211053915</v>
      </c>
      <c r="U53" s="9" t="n">
        <f aca="false">N53/J53</f>
        <v>0.000595689375067692</v>
      </c>
    </row>
    <row r="54" customFormat="false" ht="13.2" hidden="false" customHeight="false" outlineLevel="0" collapsed="false">
      <c r="A54" s="1" t="n">
        <v>196</v>
      </c>
      <c r="B54" s="0" t="s">
        <v>117</v>
      </c>
      <c r="C54" s="1" t="s">
        <v>118</v>
      </c>
      <c r="D54" s="0" t="s">
        <v>129</v>
      </c>
      <c r="E54" s="0" t="s">
        <v>130</v>
      </c>
      <c r="F54" s="6" t="n">
        <v>58063</v>
      </c>
      <c r="G54" s="6" t="n">
        <v>41999</v>
      </c>
      <c r="H54" s="6" t="n">
        <v>42000</v>
      </c>
      <c r="I54" s="7" t="n">
        <f aca="false">H54/F54</f>
        <v>0.723352220863545</v>
      </c>
      <c r="J54" s="6" t="n">
        <v>41999</v>
      </c>
      <c r="K54" s="6" t="n">
        <v>41972</v>
      </c>
      <c r="L54" s="6" t="n">
        <v>12242</v>
      </c>
      <c r="M54" s="6" t="n">
        <v>29730</v>
      </c>
      <c r="N54" s="6" t="n">
        <v>27</v>
      </c>
      <c r="O54" s="0" t="n">
        <v>0</v>
      </c>
      <c r="P54" s="0" t="n">
        <v>5</v>
      </c>
      <c r="Q54" s="0" t="n">
        <v>1</v>
      </c>
      <c r="R54" s="0" t="n">
        <v>21</v>
      </c>
      <c r="S54" s="8" t="n">
        <f aca="false">L54/K54</f>
        <v>0.291670637567902</v>
      </c>
      <c r="T54" s="8" t="n">
        <f aca="false">M54/K54</f>
        <v>0.708329362432098</v>
      </c>
      <c r="U54" s="9" t="n">
        <f aca="false">N54/J54</f>
        <v>0.000642872449344032</v>
      </c>
    </row>
    <row r="55" customFormat="false" ht="13.2" hidden="false" customHeight="false" outlineLevel="0" collapsed="false">
      <c r="A55" s="1" t="n">
        <v>197</v>
      </c>
      <c r="B55" s="0" t="s">
        <v>117</v>
      </c>
      <c r="C55" s="1" t="s">
        <v>118</v>
      </c>
      <c r="D55" s="0" t="s">
        <v>131</v>
      </c>
      <c r="E55" s="0" t="s">
        <v>132</v>
      </c>
      <c r="F55" s="6" t="n">
        <v>79905</v>
      </c>
      <c r="G55" s="6" t="n">
        <v>57472</v>
      </c>
      <c r="H55" s="6" t="n">
        <v>57470</v>
      </c>
      <c r="I55" s="7" t="n">
        <f aca="false">H55/F55</f>
        <v>0.719229084537889</v>
      </c>
      <c r="J55" s="6" t="n">
        <v>57470</v>
      </c>
      <c r="K55" s="6" t="n">
        <v>57424</v>
      </c>
      <c r="L55" s="6" t="n">
        <v>22946</v>
      </c>
      <c r="M55" s="6" t="n">
        <v>34478</v>
      </c>
      <c r="N55" s="6" t="n">
        <v>46</v>
      </c>
      <c r="O55" s="0" t="n">
        <v>0</v>
      </c>
      <c r="P55" s="0" t="n">
        <v>16</v>
      </c>
      <c r="Q55" s="0" t="n">
        <v>2</v>
      </c>
      <c r="R55" s="0" t="n">
        <v>28</v>
      </c>
      <c r="S55" s="8" t="n">
        <f aca="false">L55/K55</f>
        <v>0.399589022011702</v>
      </c>
      <c r="T55" s="8" t="n">
        <f aca="false">M55/K55</f>
        <v>0.600410977988298</v>
      </c>
      <c r="U55" s="9" t="n">
        <f aca="false">N55/J55</f>
        <v>0.000800417609187402</v>
      </c>
    </row>
    <row r="56" customFormat="false" ht="13.2" hidden="false" customHeight="false" outlineLevel="0" collapsed="false">
      <c r="A56" s="1" t="n">
        <v>198</v>
      </c>
      <c r="B56" s="0" t="s">
        <v>117</v>
      </c>
      <c r="C56" s="1" t="s">
        <v>118</v>
      </c>
      <c r="D56" s="0" t="s">
        <v>133</v>
      </c>
      <c r="E56" s="0" t="s">
        <v>134</v>
      </c>
      <c r="F56" s="6" t="n">
        <v>57075</v>
      </c>
      <c r="G56" s="6" t="n">
        <v>46756</v>
      </c>
      <c r="H56" s="6" t="n">
        <v>46756</v>
      </c>
      <c r="I56" s="7" t="n">
        <f aca="false">H56/F56</f>
        <v>0.819202803328953</v>
      </c>
      <c r="J56" s="6" t="n">
        <v>46756</v>
      </c>
      <c r="K56" s="6" t="n">
        <v>46728</v>
      </c>
      <c r="L56" s="6" t="n">
        <v>22633</v>
      </c>
      <c r="M56" s="6" t="n">
        <v>24095</v>
      </c>
      <c r="N56" s="6" t="n">
        <v>28</v>
      </c>
      <c r="O56" s="0" t="n">
        <v>0</v>
      </c>
      <c r="P56" s="0" t="n">
        <v>5</v>
      </c>
      <c r="Q56" s="0" t="n">
        <v>0</v>
      </c>
      <c r="R56" s="0" t="n">
        <v>23</v>
      </c>
      <c r="S56" s="8" t="n">
        <f aca="false">L56/K56</f>
        <v>0.484356274610512</v>
      </c>
      <c r="T56" s="8" t="n">
        <f aca="false">M56/K56</f>
        <v>0.515643725389488</v>
      </c>
      <c r="U56" s="9" t="n">
        <f aca="false">N56/J56</f>
        <v>0.000598853623064419</v>
      </c>
    </row>
    <row r="57" customFormat="false" ht="13.2" hidden="false" customHeight="false" outlineLevel="0" collapsed="false">
      <c r="A57" s="1" t="n">
        <v>199</v>
      </c>
      <c r="B57" s="0" t="s">
        <v>117</v>
      </c>
      <c r="C57" s="1" t="s">
        <v>118</v>
      </c>
      <c r="D57" s="0" t="s">
        <v>135</v>
      </c>
      <c r="E57" s="0" t="s">
        <v>136</v>
      </c>
      <c r="F57" s="6" t="n">
        <v>87596</v>
      </c>
      <c r="G57" s="6" t="n">
        <v>66566</v>
      </c>
      <c r="H57" s="6" t="n">
        <v>66566</v>
      </c>
      <c r="I57" s="7" t="n">
        <f aca="false">H57/F57</f>
        <v>0.759920544317092</v>
      </c>
      <c r="J57" s="6" t="n">
        <v>66566</v>
      </c>
      <c r="K57" s="6" t="n">
        <v>66530</v>
      </c>
      <c r="L57" s="6" t="n">
        <v>25791</v>
      </c>
      <c r="M57" s="6" t="n">
        <v>40739</v>
      </c>
      <c r="N57" s="6" t="n">
        <v>36</v>
      </c>
      <c r="O57" s="0" t="n">
        <v>0</v>
      </c>
      <c r="P57" s="0" t="n">
        <v>15</v>
      </c>
      <c r="Q57" s="0" t="n">
        <v>1</v>
      </c>
      <c r="R57" s="0" t="n">
        <v>20</v>
      </c>
      <c r="S57" s="8" t="n">
        <f aca="false">L57/K57</f>
        <v>0.387659702389899</v>
      </c>
      <c r="T57" s="8" t="n">
        <f aca="false">M57/K57</f>
        <v>0.612340297610101</v>
      </c>
      <c r="U57" s="9" t="n">
        <f aca="false">N57/J57</f>
        <v>0.000540816633116005</v>
      </c>
    </row>
    <row r="58" customFormat="false" ht="13.2" hidden="false" customHeight="false" outlineLevel="0" collapsed="false">
      <c r="A58" s="1" t="n">
        <v>200</v>
      </c>
      <c r="B58" s="0" t="s">
        <v>117</v>
      </c>
      <c r="C58" s="1" t="s">
        <v>118</v>
      </c>
      <c r="D58" s="0" t="s">
        <v>137</v>
      </c>
      <c r="E58" s="0" t="s">
        <v>138</v>
      </c>
      <c r="F58" s="6" t="n">
        <v>72487</v>
      </c>
      <c r="G58" s="6" t="n">
        <v>54864</v>
      </c>
      <c r="H58" s="6" t="n">
        <v>54864</v>
      </c>
      <c r="I58" s="7" t="n">
        <f aca="false">H58/F58</f>
        <v>0.756880544097562</v>
      </c>
      <c r="J58" s="6" t="n">
        <v>54864</v>
      </c>
      <c r="K58" s="6" t="n">
        <v>54833</v>
      </c>
      <c r="L58" s="6" t="n">
        <v>27116</v>
      </c>
      <c r="M58" s="6" t="n">
        <v>27717</v>
      </c>
      <c r="N58" s="6" t="n">
        <v>31</v>
      </c>
      <c r="O58" s="0" t="n">
        <v>0</v>
      </c>
      <c r="P58" s="0" t="n">
        <v>10</v>
      </c>
      <c r="Q58" s="0" t="n">
        <v>3</v>
      </c>
      <c r="R58" s="0" t="n">
        <v>18</v>
      </c>
      <c r="S58" s="8" t="n">
        <f aca="false">L58/K58</f>
        <v>0.494519723524155</v>
      </c>
      <c r="T58" s="8" t="n">
        <f aca="false">M58/K58</f>
        <v>0.505480276475845</v>
      </c>
      <c r="U58" s="9" t="n">
        <f aca="false">N58/J58</f>
        <v>0.000565033537474482</v>
      </c>
    </row>
    <row r="59" customFormat="false" ht="13.2" hidden="false" customHeight="false" outlineLevel="0" collapsed="false">
      <c r="A59" s="1" t="n">
        <v>201</v>
      </c>
      <c r="B59" s="0" t="s">
        <v>117</v>
      </c>
      <c r="C59" s="1" t="s">
        <v>118</v>
      </c>
      <c r="D59" s="0" t="s">
        <v>139</v>
      </c>
      <c r="E59" s="0" t="s">
        <v>140</v>
      </c>
      <c r="F59" s="6" t="n">
        <v>78855</v>
      </c>
      <c r="G59" s="6" t="n">
        <v>59341</v>
      </c>
      <c r="H59" s="6" t="n">
        <v>59341</v>
      </c>
      <c r="I59" s="7" t="n">
        <f aca="false">H59/F59</f>
        <v>0.752533130429269</v>
      </c>
      <c r="J59" s="6" t="n">
        <v>59341</v>
      </c>
      <c r="K59" s="6" t="n">
        <v>59310</v>
      </c>
      <c r="L59" s="6" t="n">
        <v>22075</v>
      </c>
      <c r="M59" s="6" t="n">
        <v>37235</v>
      </c>
      <c r="N59" s="6" t="n">
        <v>31</v>
      </c>
      <c r="O59" s="0" t="n">
        <v>0</v>
      </c>
      <c r="P59" s="0" t="n">
        <v>13</v>
      </c>
      <c r="Q59" s="0" t="n">
        <v>2</v>
      </c>
      <c r="R59" s="0" t="n">
        <v>16</v>
      </c>
      <c r="S59" s="8" t="n">
        <f aca="false">L59/K59</f>
        <v>0.372196931377508</v>
      </c>
      <c r="T59" s="8" t="n">
        <f aca="false">M59/K59</f>
        <v>0.627803068622492</v>
      </c>
      <c r="U59" s="9" t="n">
        <f aca="false">N59/J59</f>
        <v>0.000522404408419137</v>
      </c>
    </row>
    <row r="60" customFormat="false" ht="13.2" hidden="false" customHeight="false" outlineLevel="0" collapsed="false">
      <c r="A60" s="1" t="n">
        <v>202</v>
      </c>
      <c r="B60" s="0" t="s">
        <v>117</v>
      </c>
      <c r="C60" s="1" t="s">
        <v>118</v>
      </c>
      <c r="D60" s="0" t="s">
        <v>141</v>
      </c>
      <c r="E60" s="0" t="s">
        <v>142</v>
      </c>
      <c r="F60" s="6" t="n">
        <v>73856</v>
      </c>
      <c r="G60" s="6" t="n">
        <v>56718</v>
      </c>
      <c r="H60" s="6" t="n">
        <v>56718</v>
      </c>
      <c r="I60" s="7" t="n">
        <f aca="false">H60/F60</f>
        <v>0.767953856152513</v>
      </c>
      <c r="J60" s="6" t="n">
        <v>56718</v>
      </c>
      <c r="K60" s="6" t="n">
        <v>56695</v>
      </c>
      <c r="L60" s="6" t="n">
        <v>22479</v>
      </c>
      <c r="M60" s="6" t="n">
        <v>34216</v>
      </c>
      <c r="N60" s="6" t="n">
        <v>23</v>
      </c>
      <c r="O60" s="0" t="n">
        <v>0</v>
      </c>
      <c r="P60" s="0" t="n">
        <v>5</v>
      </c>
      <c r="Q60" s="0" t="n">
        <v>0</v>
      </c>
      <c r="R60" s="0" t="n">
        <v>18</v>
      </c>
      <c r="S60" s="8" t="n">
        <f aca="false">L60/K60</f>
        <v>0.396489990298968</v>
      </c>
      <c r="T60" s="8" t="n">
        <f aca="false">M60/K60</f>
        <v>0.603510009701032</v>
      </c>
      <c r="U60" s="9" t="n">
        <f aca="false">N60/J60</f>
        <v>0.00040551500405515</v>
      </c>
    </row>
    <row r="61" customFormat="false" ht="13.2" hidden="false" customHeight="false" outlineLevel="0" collapsed="false">
      <c r="A61" s="1" t="n">
        <v>285</v>
      </c>
      <c r="B61" s="0" t="s">
        <v>117</v>
      </c>
      <c r="C61" s="1" t="s">
        <v>118</v>
      </c>
      <c r="D61" s="0" t="s">
        <v>143</v>
      </c>
      <c r="E61" s="0" t="s">
        <v>144</v>
      </c>
      <c r="F61" s="6" t="n">
        <v>73832</v>
      </c>
      <c r="G61" s="6" t="n">
        <v>56517</v>
      </c>
      <c r="H61" s="6" t="n">
        <v>56514</v>
      </c>
      <c r="I61" s="7" t="n">
        <f aca="false">H61/F61</f>
        <v>0.765440459421389</v>
      </c>
      <c r="J61" s="6" t="n">
        <v>56512</v>
      </c>
      <c r="K61" s="6" t="n">
        <v>56471</v>
      </c>
      <c r="L61" s="6" t="n">
        <v>22888</v>
      </c>
      <c r="M61" s="6" t="n">
        <v>33583</v>
      </c>
      <c r="N61" s="6" t="n">
        <v>41</v>
      </c>
      <c r="O61" s="0" t="n">
        <v>0</v>
      </c>
      <c r="P61" s="0" t="n">
        <v>13</v>
      </c>
      <c r="Q61" s="0" t="n">
        <v>2</v>
      </c>
      <c r="R61" s="0" t="n">
        <v>26</v>
      </c>
      <c r="S61" s="8" t="n">
        <f aca="false">L61/K61</f>
        <v>0.405305377981619</v>
      </c>
      <c r="T61" s="8" t="n">
        <f aca="false">M61/K61</f>
        <v>0.594694622018381</v>
      </c>
      <c r="U61" s="9" t="n">
        <f aca="false">N61/J61</f>
        <v>0.000725509626274066</v>
      </c>
    </row>
    <row r="62" customFormat="false" ht="13.2" hidden="false" customHeight="false" outlineLevel="0" collapsed="false">
      <c r="A62" s="1" t="n">
        <v>286</v>
      </c>
      <c r="B62" s="0" t="s">
        <v>117</v>
      </c>
      <c r="C62" s="1" t="s">
        <v>118</v>
      </c>
      <c r="D62" s="0" t="s">
        <v>145</v>
      </c>
      <c r="E62" s="0" t="s">
        <v>146</v>
      </c>
      <c r="F62" s="6" t="n">
        <v>133780</v>
      </c>
      <c r="G62" s="6" t="n">
        <v>94265</v>
      </c>
      <c r="H62" s="6" t="n">
        <v>94258</v>
      </c>
      <c r="I62" s="7" t="n">
        <f aca="false">H62/F62</f>
        <v>0.704574674839288</v>
      </c>
      <c r="J62" s="6" t="n">
        <v>94257</v>
      </c>
      <c r="K62" s="6" t="n">
        <v>94172</v>
      </c>
      <c r="L62" s="6" t="n">
        <v>43500</v>
      </c>
      <c r="M62" s="6" t="n">
        <v>50672</v>
      </c>
      <c r="N62" s="6" t="n">
        <v>85</v>
      </c>
      <c r="O62" s="0" t="n">
        <v>0</v>
      </c>
      <c r="P62" s="0" t="n">
        <v>47</v>
      </c>
      <c r="Q62" s="0" t="n">
        <v>0</v>
      </c>
      <c r="R62" s="0" t="n">
        <v>38</v>
      </c>
      <c r="S62" s="8" t="n">
        <f aca="false">L62/K62</f>
        <v>0.461920740772204</v>
      </c>
      <c r="T62" s="8" t="n">
        <f aca="false">M62/K62</f>
        <v>0.538079259227796</v>
      </c>
      <c r="U62" s="9" t="n">
        <f aca="false">N62/J62</f>
        <v>0.000901789787495889</v>
      </c>
    </row>
    <row r="63" customFormat="false" ht="13.2" hidden="false" customHeight="false" outlineLevel="0" collapsed="false">
      <c r="A63" s="1" t="n">
        <v>287</v>
      </c>
      <c r="B63" s="0" t="s">
        <v>117</v>
      </c>
      <c r="C63" s="1" t="s">
        <v>118</v>
      </c>
      <c r="D63" s="0" t="s">
        <v>147</v>
      </c>
      <c r="E63" s="0" t="s">
        <v>148</v>
      </c>
      <c r="F63" s="6" t="n">
        <v>67420</v>
      </c>
      <c r="G63" s="6" t="n">
        <v>54922</v>
      </c>
      <c r="H63" s="6" t="n">
        <v>54918</v>
      </c>
      <c r="I63" s="7" t="n">
        <f aca="false">H63/F63</f>
        <v>0.814565410857312</v>
      </c>
      <c r="J63" s="6" t="n">
        <v>54910</v>
      </c>
      <c r="K63" s="6" t="n">
        <v>54878</v>
      </c>
      <c r="L63" s="6" t="n">
        <v>27028</v>
      </c>
      <c r="M63" s="6" t="n">
        <v>27850</v>
      </c>
      <c r="N63" s="6" t="n">
        <v>32</v>
      </c>
      <c r="O63" s="0" t="n">
        <v>0</v>
      </c>
      <c r="P63" s="0" t="n">
        <v>1</v>
      </c>
      <c r="Q63" s="0" t="n">
        <v>2</v>
      </c>
      <c r="R63" s="0" t="n">
        <v>29</v>
      </c>
      <c r="S63" s="8" t="n">
        <f aca="false">L63/K63</f>
        <v>0.492510660009476</v>
      </c>
      <c r="T63" s="8" t="n">
        <f aca="false">M63/K63</f>
        <v>0.507489339990524</v>
      </c>
      <c r="U63" s="9" t="n">
        <f aca="false">N63/J63</f>
        <v>0.000582771808413768</v>
      </c>
    </row>
    <row r="64" customFormat="false" ht="13.2" hidden="false" customHeight="false" outlineLevel="0" collapsed="false">
      <c r="A64" s="1" t="n">
        <v>288</v>
      </c>
      <c r="B64" s="0" t="s">
        <v>117</v>
      </c>
      <c r="C64" s="1" t="s">
        <v>118</v>
      </c>
      <c r="D64" s="0" t="s">
        <v>149</v>
      </c>
      <c r="E64" s="0" t="s">
        <v>150</v>
      </c>
      <c r="F64" s="6" t="n">
        <v>85305</v>
      </c>
      <c r="G64" s="6" t="n">
        <v>65517</v>
      </c>
      <c r="H64" s="6" t="n">
        <v>65516</v>
      </c>
      <c r="I64" s="7" t="n">
        <f aca="false">H64/F64</f>
        <v>0.768020631850419</v>
      </c>
      <c r="J64" s="6" t="n">
        <v>65516</v>
      </c>
      <c r="K64" s="6" t="n">
        <v>65470</v>
      </c>
      <c r="L64" s="6" t="n">
        <v>25969</v>
      </c>
      <c r="M64" s="6" t="n">
        <v>39501</v>
      </c>
      <c r="N64" s="6" t="n">
        <v>46</v>
      </c>
      <c r="O64" s="0" t="n">
        <v>0</v>
      </c>
      <c r="P64" s="0" t="n">
        <v>6</v>
      </c>
      <c r="Q64" s="0" t="n">
        <v>0</v>
      </c>
      <c r="R64" s="0" t="n">
        <v>40</v>
      </c>
      <c r="S64" s="8" t="n">
        <f aca="false">L64/K64</f>
        <v>0.396654956468612</v>
      </c>
      <c r="T64" s="8" t="n">
        <f aca="false">M64/K64</f>
        <v>0.603345043531388</v>
      </c>
      <c r="U64" s="9" t="n">
        <f aca="false">N64/J64</f>
        <v>0.000702118566457049</v>
      </c>
    </row>
    <row r="65" customFormat="false" ht="13.2" hidden="false" customHeight="false" outlineLevel="0" collapsed="false">
      <c r="A65" s="1" t="n">
        <v>289</v>
      </c>
      <c r="B65" s="0" t="s">
        <v>117</v>
      </c>
      <c r="C65" s="1" t="s">
        <v>118</v>
      </c>
      <c r="D65" s="0" t="s">
        <v>151</v>
      </c>
      <c r="E65" s="0" t="s">
        <v>152</v>
      </c>
      <c r="F65" s="6" t="n">
        <v>37273</v>
      </c>
      <c r="G65" s="6" t="n">
        <v>30322</v>
      </c>
      <c r="H65" s="6" t="n">
        <v>30322</v>
      </c>
      <c r="I65" s="7" t="n">
        <f aca="false">H65/F65</f>
        <v>0.813511120650337</v>
      </c>
      <c r="J65" s="6" t="n">
        <v>30327</v>
      </c>
      <c r="K65" s="6" t="n">
        <v>30305</v>
      </c>
      <c r="L65" s="6" t="n">
        <v>12695</v>
      </c>
      <c r="M65" s="6" t="n">
        <v>17610</v>
      </c>
      <c r="N65" s="6" t="n">
        <v>22</v>
      </c>
      <c r="O65" s="0" t="n">
        <v>0</v>
      </c>
      <c r="P65" s="0" t="n">
        <v>9</v>
      </c>
      <c r="Q65" s="0" t="n">
        <v>1</v>
      </c>
      <c r="R65" s="0" t="n">
        <v>12</v>
      </c>
      <c r="S65" s="8" t="n">
        <f aca="false">L65/K65</f>
        <v>0.418907770994885</v>
      </c>
      <c r="T65" s="8" t="n">
        <f aca="false">M65/K65</f>
        <v>0.581092229005115</v>
      </c>
      <c r="U65" s="9" t="n">
        <f aca="false">N65/J65</f>
        <v>0.000725426187885383</v>
      </c>
    </row>
    <row r="66" customFormat="false" ht="13.2" hidden="false" customHeight="false" outlineLevel="0" collapsed="false">
      <c r="A66" s="1" t="n">
        <v>290</v>
      </c>
      <c r="B66" s="0" t="s">
        <v>117</v>
      </c>
      <c r="C66" s="1" t="s">
        <v>118</v>
      </c>
      <c r="D66" s="0" t="s">
        <v>153</v>
      </c>
      <c r="E66" s="0" t="s">
        <v>154</v>
      </c>
      <c r="F66" s="6" t="n">
        <v>73944</v>
      </c>
      <c r="G66" s="6" t="n">
        <v>57655</v>
      </c>
      <c r="H66" s="6" t="n">
        <v>57655</v>
      </c>
      <c r="I66" s="7" t="n">
        <f aca="false">H66/F66</f>
        <v>0.779711673699016</v>
      </c>
      <c r="J66" s="6" t="n">
        <v>57638</v>
      </c>
      <c r="K66" s="6" t="n">
        <v>57611</v>
      </c>
      <c r="L66" s="6" t="n">
        <v>22642</v>
      </c>
      <c r="M66" s="6" t="n">
        <v>34969</v>
      </c>
      <c r="N66" s="6" t="n">
        <v>27</v>
      </c>
      <c r="O66" s="0" t="n">
        <v>0</v>
      </c>
      <c r="P66" s="0" t="n">
        <v>6</v>
      </c>
      <c r="Q66" s="0" t="n">
        <v>0</v>
      </c>
      <c r="R66" s="0" t="n">
        <v>21</v>
      </c>
      <c r="S66" s="8" t="n">
        <f aca="false">L66/K66</f>
        <v>0.393015222787315</v>
      </c>
      <c r="T66" s="8" t="n">
        <f aca="false">M66/K66</f>
        <v>0.606984777212685</v>
      </c>
      <c r="U66" s="9" t="n">
        <f aca="false">N66/J66</f>
        <v>0.00046844095908949</v>
      </c>
    </row>
    <row r="67" customFormat="false" ht="13.2" hidden="false" customHeight="false" outlineLevel="0" collapsed="false">
      <c r="A67" s="1" t="n">
        <v>291</v>
      </c>
      <c r="B67" s="0" t="s">
        <v>117</v>
      </c>
      <c r="C67" s="1" t="s">
        <v>118</v>
      </c>
      <c r="D67" s="0" t="s">
        <v>155</v>
      </c>
      <c r="E67" s="0" t="s">
        <v>156</v>
      </c>
      <c r="F67" s="6" t="n">
        <v>42684</v>
      </c>
      <c r="G67" s="6" t="n">
        <v>31488</v>
      </c>
      <c r="H67" s="6" t="n">
        <v>31488</v>
      </c>
      <c r="I67" s="7" t="n">
        <f aca="false">H67/F67</f>
        <v>0.737700309249367</v>
      </c>
      <c r="J67" s="6" t="n">
        <v>31489</v>
      </c>
      <c r="K67" s="6" t="n">
        <v>31465</v>
      </c>
      <c r="L67" s="6" t="n">
        <v>14292</v>
      </c>
      <c r="M67" s="6" t="n">
        <v>17173</v>
      </c>
      <c r="N67" s="6" t="n">
        <v>24</v>
      </c>
      <c r="O67" s="0" t="n">
        <v>0</v>
      </c>
      <c r="P67" s="0" t="n">
        <v>9</v>
      </c>
      <c r="Q67" s="0" t="n">
        <v>0</v>
      </c>
      <c r="R67" s="0" t="n">
        <v>15</v>
      </c>
      <c r="S67" s="8" t="n">
        <f aca="false">L67/K67</f>
        <v>0.454218973462577</v>
      </c>
      <c r="T67" s="8" t="n">
        <f aca="false">M67/K67</f>
        <v>0.545781026537423</v>
      </c>
      <c r="U67" s="9" t="n">
        <f aca="false">N67/J67</f>
        <v>0.000762170916828099</v>
      </c>
    </row>
    <row r="68" customFormat="false" ht="13.2" hidden="false" customHeight="false" outlineLevel="0" collapsed="false">
      <c r="A68" s="1" t="n">
        <v>292</v>
      </c>
      <c r="B68" s="0" t="s">
        <v>117</v>
      </c>
      <c r="C68" s="1" t="s">
        <v>118</v>
      </c>
      <c r="D68" s="0" t="s">
        <v>157</v>
      </c>
      <c r="E68" s="0" t="s">
        <v>158</v>
      </c>
      <c r="F68" s="6" t="n">
        <v>39363</v>
      </c>
      <c r="G68" s="6" t="n">
        <v>30417</v>
      </c>
      <c r="H68" s="6" t="n">
        <v>30417</v>
      </c>
      <c r="I68" s="7" t="n">
        <f aca="false">H68/F68</f>
        <v>0.77273073698651</v>
      </c>
      <c r="J68" s="6" t="n">
        <v>30416</v>
      </c>
      <c r="K68" s="6" t="n">
        <v>30404</v>
      </c>
      <c r="L68" s="6" t="n">
        <v>7430</v>
      </c>
      <c r="M68" s="6" t="n">
        <v>22974</v>
      </c>
      <c r="N68" s="6" t="n">
        <v>12</v>
      </c>
      <c r="O68" s="0" t="n">
        <v>0</v>
      </c>
      <c r="P68" s="0" t="n">
        <v>1</v>
      </c>
      <c r="Q68" s="0" t="n">
        <v>1</v>
      </c>
      <c r="R68" s="0" t="n">
        <v>10</v>
      </c>
      <c r="S68" s="8" t="n">
        <f aca="false">L68/K68</f>
        <v>0.244375740034206</v>
      </c>
      <c r="T68" s="8" t="n">
        <f aca="false">M68/K68</f>
        <v>0.755624259965794</v>
      </c>
      <c r="U68" s="9" t="n">
        <f aca="false">N68/J68</f>
        <v>0.000394529195160442</v>
      </c>
    </row>
    <row r="69" customFormat="false" ht="13.2" hidden="false" customHeight="false" outlineLevel="0" collapsed="false">
      <c r="A69" s="1" t="n">
        <v>293</v>
      </c>
      <c r="B69" s="0" t="s">
        <v>117</v>
      </c>
      <c r="C69" s="1" t="s">
        <v>118</v>
      </c>
      <c r="D69" s="0" t="s">
        <v>159</v>
      </c>
      <c r="E69" s="0" t="s">
        <v>160</v>
      </c>
      <c r="F69" s="6" t="n">
        <v>107009</v>
      </c>
      <c r="G69" s="6" t="n">
        <v>80180</v>
      </c>
      <c r="H69" s="6" t="n">
        <v>80179</v>
      </c>
      <c r="I69" s="7" t="n">
        <f aca="false">H69/F69</f>
        <v>0.749273425599716</v>
      </c>
      <c r="J69" s="6" t="n">
        <v>80178</v>
      </c>
      <c r="K69" s="6" t="n">
        <v>80128</v>
      </c>
      <c r="L69" s="6" t="n">
        <v>23515</v>
      </c>
      <c r="M69" s="6" t="n">
        <v>56613</v>
      </c>
      <c r="N69" s="6" t="n">
        <v>50</v>
      </c>
      <c r="O69" s="0" t="n">
        <v>2</v>
      </c>
      <c r="P69" s="0" t="n">
        <v>21</v>
      </c>
      <c r="Q69" s="0" t="n">
        <v>0</v>
      </c>
      <c r="R69" s="0" t="n">
        <v>27</v>
      </c>
      <c r="S69" s="8" t="n">
        <f aca="false">L69/K69</f>
        <v>0.293467951277955</v>
      </c>
      <c r="T69" s="8" t="n">
        <f aca="false">M69/K69</f>
        <v>0.706532048722045</v>
      </c>
      <c r="U69" s="9" t="n">
        <f aca="false">N69/J69</f>
        <v>0.000623612462271446</v>
      </c>
    </row>
    <row r="70" customFormat="false" ht="13.2" hidden="false" customHeight="false" outlineLevel="0" collapsed="false">
      <c r="A70" s="1" t="n">
        <v>294</v>
      </c>
      <c r="B70" s="0" t="s">
        <v>117</v>
      </c>
      <c r="C70" s="1" t="s">
        <v>118</v>
      </c>
      <c r="D70" s="0" t="s">
        <v>161</v>
      </c>
      <c r="E70" s="0" t="s">
        <v>162</v>
      </c>
      <c r="F70" s="6" t="n">
        <v>63351</v>
      </c>
      <c r="G70" s="6" t="n">
        <v>43928</v>
      </c>
      <c r="H70" s="6" t="n">
        <v>43928</v>
      </c>
      <c r="I70" s="7" t="n">
        <f aca="false">H70/F70</f>
        <v>0.693406576060362</v>
      </c>
      <c r="J70" s="6" t="n">
        <v>43928</v>
      </c>
      <c r="K70" s="6" t="n">
        <v>43894</v>
      </c>
      <c r="L70" s="6" t="n">
        <v>18902</v>
      </c>
      <c r="M70" s="6" t="n">
        <v>24992</v>
      </c>
      <c r="N70" s="6" t="n">
        <v>34</v>
      </c>
      <c r="O70" s="0" t="n">
        <v>0</v>
      </c>
      <c r="P70" s="0" t="n">
        <v>17</v>
      </c>
      <c r="Q70" s="0" t="n">
        <v>0</v>
      </c>
      <c r="R70" s="0" t="n">
        <v>17</v>
      </c>
      <c r="S70" s="8" t="n">
        <f aca="false">L70/K70</f>
        <v>0.430628331890463</v>
      </c>
      <c r="T70" s="8" t="n">
        <f aca="false">M70/K70</f>
        <v>0.569371668109537</v>
      </c>
      <c r="U70" s="9" t="n">
        <f aca="false">N70/J70</f>
        <v>0.000773993808049536</v>
      </c>
    </row>
    <row r="71" customFormat="false" ht="13.2" hidden="false" customHeight="false" outlineLevel="0" collapsed="false">
      <c r="A71" s="1" t="n">
        <v>295</v>
      </c>
      <c r="B71" s="0" t="s">
        <v>117</v>
      </c>
      <c r="C71" s="1" t="s">
        <v>118</v>
      </c>
      <c r="D71" s="0" t="s">
        <v>163</v>
      </c>
      <c r="E71" s="0" t="s">
        <v>164</v>
      </c>
      <c r="F71" s="6" t="n">
        <v>86468</v>
      </c>
      <c r="G71" s="6" t="n">
        <v>67791</v>
      </c>
      <c r="H71" s="6" t="n">
        <v>67791</v>
      </c>
      <c r="I71" s="7" t="n">
        <f aca="false">H71/F71</f>
        <v>0.784001017717537</v>
      </c>
      <c r="J71" s="6" t="n">
        <v>67791</v>
      </c>
      <c r="K71" s="6" t="n">
        <v>67753</v>
      </c>
      <c r="L71" s="6" t="n">
        <v>25570</v>
      </c>
      <c r="M71" s="6" t="n">
        <v>42183</v>
      </c>
      <c r="N71" s="6" t="n">
        <v>38</v>
      </c>
      <c r="O71" s="0" t="n">
        <v>0</v>
      </c>
      <c r="P71" s="0" t="n">
        <v>13</v>
      </c>
      <c r="Q71" s="0" t="n">
        <v>1</v>
      </c>
      <c r="R71" s="0" t="n">
        <v>24</v>
      </c>
      <c r="S71" s="8" t="n">
        <f aca="false">L71/K71</f>
        <v>0.377400262718994</v>
      </c>
      <c r="T71" s="8" t="n">
        <f aca="false">M71/K71</f>
        <v>0.622599737281006</v>
      </c>
      <c r="U71" s="9" t="n">
        <f aca="false">N71/J71</f>
        <v>0.000560546385213376</v>
      </c>
    </row>
    <row r="72" customFormat="false" ht="13.2" hidden="false" customHeight="false" outlineLevel="0" collapsed="false">
      <c r="A72" s="1" t="n">
        <v>296</v>
      </c>
      <c r="B72" s="0" t="s">
        <v>117</v>
      </c>
      <c r="C72" s="1" t="s">
        <v>118</v>
      </c>
      <c r="D72" s="0" t="s">
        <v>165</v>
      </c>
      <c r="E72" s="0" t="s">
        <v>166</v>
      </c>
      <c r="F72" s="6" t="n">
        <v>65701</v>
      </c>
      <c r="G72" s="6" t="n">
        <v>49518</v>
      </c>
      <c r="H72" s="6" t="n">
        <v>49518</v>
      </c>
      <c r="I72" s="7" t="n">
        <f aca="false">H72/F72</f>
        <v>0.753687158490738</v>
      </c>
      <c r="J72" s="6" t="n">
        <v>49518</v>
      </c>
      <c r="K72" s="6" t="n">
        <v>49497</v>
      </c>
      <c r="L72" s="6" t="n">
        <v>13074</v>
      </c>
      <c r="M72" s="6" t="n">
        <v>36423</v>
      </c>
      <c r="N72" s="6" t="n">
        <v>21</v>
      </c>
      <c r="O72" s="0" t="n">
        <v>0</v>
      </c>
      <c r="P72" s="0" t="n">
        <v>8</v>
      </c>
      <c r="Q72" s="0" t="n">
        <v>0</v>
      </c>
      <c r="R72" s="0" t="n">
        <v>13</v>
      </c>
      <c r="S72" s="8" t="n">
        <f aca="false">L72/K72</f>
        <v>0.264137220437602</v>
      </c>
      <c r="T72" s="8" t="n">
        <f aca="false">M72/K72</f>
        <v>0.735862779562398</v>
      </c>
      <c r="U72" s="9" t="n">
        <f aca="false">N72/J72</f>
        <v>0.000424088210347752</v>
      </c>
    </row>
    <row r="73" customFormat="false" ht="13.2" hidden="false" customHeight="false" outlineLevel="0" collapsed="false">
      <c r="A73" s="1" t="n">
        <v>297</v>
      </c>
      <c r="B73" s="0" t="s">
        <v>117</v>
      </c>
      <c r="C73" s="1" t="s">
        <v>118</v>
      </c>
      <c r="D73" s="0" t="s">
        <v>167</v>
      </c>
      <c r="E73" s="0" t="s">
        <v>168</v>
      </c>
      <c r="F73" s="6" t="n">
        <v>105457</v>
      </c>
      <c r="G73" s="6" t="n">
        <v>82527</v>
      </c>
      <c r="H73" s="6" t="n">
        <v>82525</v>
      </c>
      <c r="I73" s="7" t="n">
        <f aca="false">H73/F73</f>
        <v>0.782546440729397</v>
      </c>
      <c r="J73" s="6" t="n">
        <v>82523</v>
      </c>
      <c r="K73" s="6" t="n">
        <v>82471</v>
      </c>
      <c r="L73" s="6" t="n">
        <v>33047</v>
      </c>
      <c r="M73" s="6" t="n">
        <v>49424</v>
      </c>
      <c r="N73" s="6" t="n">
        <v>52</v>
      </c>
      <c r="O73" s="0" t="n">
        <v>0</v>
      </c>
      <c r="P73" s="0" t="n">
        <v>14</v>
      </c>
      <c r="Q73" s="0" t="n">
        <v>4</v>
      </c>
      <c r="R73" s="0" t="n">
        <v>34</v>
      </c>
      <c r="S73" s="8" t="n">
        <f aca="false">L73/K73</f>
        <v>0.400710552800378</v>
      </c>
      <c r="T73" s="8" t="n">
        <f aca="false">M73/K73</f>
        <v>0.599289447199622</v>
      </c>
      <c r="U73" s="9" t="n">
        <f aca="false">N73/J73</f>
        <v>0.000630127358433406</v>
      </c>
    </row>
    <row r="74" customFormat="false" ht="13.2" hidden="false" customHeight="false" outlineLevel="0" collapsed="false">
      <c r="A74" s="1" t="n">
        <v>298</v>
      </c>
      <c r="B74" s="0" t="s">
        <v>117</v>
      </c>
      <c r="C74" s="1" t="s">
        <v>118</v>
      </c>
      <c r="D74" s="0" t="s">
        <v>169</v>
      </c>
      <c r="E74" s="0" t="s">
        <v>170</v>
      </c>
      <c r="F74" s="6" t="n">
        <v>73499</v>
      </c>
      <c r="G74" s="6" t="n">
        <v>54785</v>
      </c>
      <c r="H74" s="6" t="n">
        <v>54781</v>
      </c>
      <c r="I74" s="7" t="n">
        <f aca="false">H74/F74</f>
        <v>0.745329868433584</v>
      </c>
      <c r="J74" s="6" t="n">
        <v>54781</v>
      </c>
      <c r="K74" s="6" t="n">
        <v>54753</v>
      </c>
      <c r="L74" s="6" t="n">
        <v>20906</v>
      </c>
      <c r="M74" s="6" t="n">
        <v>33847</v>
      </c>
      <c r="N74" s="6" t="n">
        <v>28</v>
      </c>
      <c r="O74" s="0" t="n">
        <v>0</v>
      </c>
      <c r="P74" s="0" t="n">
        <v>7</v>
      </c>
      <c r="Q74" s="0" t="n">
        <v>4</v>
      </c>
      <c r="R74" s="0" t="n">
        <v>17</v>
      </c>
      <c r="S74" s="8" t="n">
        <f aca="false">L74/K74</f>
        <v>0.381823827004913</v>
      </c>
      <c r="T74" s="8" t="n">
        <f aca="false">M74/K74</f>
        <v>0.618176172995087</v>
      </c>
      <c r="U74" s="9" t="n">
        <f aca="false">N74/J74</f>
        <v>0.000511126120370201</v>
      </c>
    </row>
    <row r="75" customFormat="false" ht="13.2" hidden="false" customHeight="false" outlineLevel="0" collapsed="false">
      <c r="A75" s="1" t="n">
        <v>306</v>
      </c>
      <c r="B75" s="0" t="s">
        <v>117</v>
      </c>
      <c r="C75" s="1" t="s">
        <v>118</v>
      </c>
      <c r="D75" s="0" t="s">
        <v>171</v>
      </c>
      <c r="E75" s="0" t="s">
        <v>172</v>
      </c>
      <c r="F75" s="6" t="n">
        <v>43313</v>
      </c>
      <c r="G75" s="6" t="n">
        <v>32103</v>
      </c>
      <c r="H75" s="6" t="n">
        <v>32100</v>
      </c>
      <c r="I75" s="7" t="n">
        <f aca="false">H75/F75</f>
        <v>0.741116985662503</v>
      </c>
      <c r="J75" s="6" t="n">
        <v>32097</v>
      </c>
      <c r="K75" s="6" t="n">
        <v>32081</v>
      </c>
      <c r="L75" s="6" t="n">
        <v>11470</v>
      </c>
      <c r="M75" s="6" t="n">
        <v>20611</v>
      </c>
      <c r="N75" s="6" t="n">
        <v>16</v>
      </c>
      <c r="O75" s="0" t="n">
        <v>0</v>
      </c>
      <c r="P75" s="0" t="n">
        <v>4</v>
      </c>
      <c r="Q75" s="0" t="n">
        <v>0</v>
      </c>
      <c r="R75" s="0" t="n">
        <v>12</v>
      </c>
      <c r="S75" s="8" t="n">
        <f aca="false">L75/K75</f>
        <v>0.357532495869829</v>
      </c>
      <c r="T75" s="8" t="n">
        <f aca="false">M75/K75</f>
        <v>0.642467504130171</v>
      </c>
      <c r="U75" s="9" t="n">
        <f aca="false">N75/J75</f>
        <v>0.000498488955354083</v>
      </c>
    </row>
    <row r="76" customFormat="false" ht="13.2" hidden="false" customHeight="false" outlineLevel="0" collapsed="false">
      <c r="A76" s="1" t="n">
        <v>307</v>
      </c>
      <c r="B76" s="0" t="s">
        <v>117</v>
      </c>
      <c r="C76" s="1" t="s">
        <v>118</v>
      </c>
      <c r="D76" s="0" t="s">
        <v>173</v>
      </c>
      <c r="E76" s="0" t="s">
        <v>174</v>
      </c>
      <c r="F76" s="6" t="n">
        <v>61004</v>
      </c>
      <c r="G76" s="6" t="n">
        <v>49421</v>
      </c>
      <c r="H76" s="6" t="n">
        <v>49420</v>
      </c>
      <c r="I76" s="7" t="n">
        <f aca="false">H76/F76</f>
        <v>0.810110812405744</v>
      </c>
      <c r="J76" s="6" t="n">
        <v>49420</v>
      </c>
      <c r="K76" s="6" t="n">
        <v>49381</v>
      </c>
      <c r="L76" s="6" t="n">
        <v>20443</v>
      </c>
      <c r="M76" s="6" t="n">
        <v>28938</v>
      </c>
      <c r="N76" s="6" t="n">
        <v>39</v>
      </c>
      <c r="O76" s="0" t="n">
        <v>0</v>
      </c>
      <c r="P76" s="0" t="n">
        <v>10</v>
      </c>
      <c r="Q76" s="0" t="n">
        <v>2</v>
      </c>
      <c r="R76" s="0" t="n">
        <v>27</v>
      </c>
      <c r="S76" s="8" t="n">
        <f aca="false">L76/K76</f>
        <v>0.413985135983475</v>
      </c>
      <c r="T76" s="8" t="n">
        <f aca="false">M76/K76</f>
        <v>0.586014864016525</v>
      </c>
      <c r="U76" s="9" t="n">
        <f aca="false">N76/J76</f>
        <v>0.000789154188587616</v>
      </c>
    </row>
    <row r="77" customFormat="false" ht="13.2" hidden="false" customHeight="false" outlineLevel="0" collapsed="false">
      <c r="A77" s="1" t="n">
        <v>308</v>
      </c>
      <c r="B77" s="0" t="s">
        <v>117</v>
      </c>
      <c r="C77" s="1" t="s">
        <v>118</v>
      </c>
      <c r="D77" s="0" t="s">
        <v>175</v>
      </c>
      <c r="E77" s="0" t="s">
        <v>176</v>
      </c>
      <c r="F77" s="6" t="n">
        <v>68334</v>
      </c>
      <c r="G77" s="6" t="n">
        <v>52619</v>
      </c>
      <c r="H77" s="6" t="n">
        <v>52614</v>
      </c>
      <c r="I77" s="7" t="n">
        <f aca="false">H77/F77</f>
        <v>0.769953463868645</v>
      </c>
      <c r="J77" s="6" t="n">
        <v>52607</v>
      </c>
      <c r="K77" s="6" t="n">
        <v>52574</v>
      </c>
      <c r="L77" s="6" t="n">
        <v>21680</v>
      </c>
      <c r="M77" s="6" t="n">
        <v>30894</v>
      </c>
      <c r="N77" s="6" t="n">
        <v>33</v>
      </c>
      <c r="O77" s="0" t="n">
        <v>0</v>
      </c>
      <c r="P77" s="0" t="n">
        <v>6</v>
      </c>
      <c r="Q77" s="0" t="n">
        <v>2</v>
      </c>
      <c r="R77" s="0" t="n">
        <v>25</v>
      </c>
      <c r="S77" s="8" t="n">
        <f aca="false">L77/K77</f>
        <v>0.412371134020619</v>
      </c>
      <c r="T77" s="8" t="n">
        <f aca="false">M77/K77</f>
        <v>0.587628865979381</v>
      </c>
      <c r="U77" s="9" t="n">
        <f aca="false">N77/J77</f>
        <v>0.000627292945805691</v>
      </c>
    </row>
    <row r="78" customFormat="false" ht="13.2" hidden="false" customHeight="false" outlineLevel="0" collapsed="false">
      <c r="A78" s="1" t="n">
        <v>309</v>
      </c>
      <c r="B78" s="0" t="s">
        <v>117</v>
      </c>
      <c r="C78" s="1" t="s">
        <v>118</v>
      </c>
      <c r="D78" s="0" t="s">
        <v>177</v>
      </c>
      <c r="E78" s="0" t="s">
        <v>178</v>
      </c>
      <c r="F78" s="6" t="n">
        <v>70570</v>
      </c>
      <c r="G78" s="6" t="n">
        <v>53946</v>
      </c>
      <c r="H78" s="6" t="n">
        <v>53941</v>
      </c>
      <c r="I78" s="7" t="n">
        <f aca="false">H78/F78</f>
        <v>0.764361626753578</v>
      </c>
      <c r="J78" s="6" t="n">
        <v>53940</v>
      </c>
      <c r="K78" s="6" t="n">
        <v>53907</v>
      </c>
      <c r="L78" s="6" t="n">
        <v>21030</v>
      </c>
      <c r="M78" s="6" t="n">
        <v>32877</v>
      </c>
      <c r="N78" s="6" t="n">
        <v>33</v>
      </c>
      <c r="O78" s="0" t="n">
        <v>1</v>
      </c>
      <c r="P78" s="0" t="n">
        <v>12</v>
      </c>
      <c r="Q78" s="0" t="n">
        <v>0</v>
      </c>
      <c r="R78" s="0" t="n">
        <v>20</v>
      </c>
      <c r="S78" s="8" t="n">
        <f aca="false">L78/K78</f>
        <v>0.390116311425232</v>
      </c>
      <c r="T78" s="8" t="n">
        <f aca="false">M78/K78</f>
        <v>0.609883688574768</v>
      </c>
      <c r="U78" s="9" t="n">
        <f aca="false">N78/J78</f>
        <v>0.000611790878754171</v>
      </c>
    </row>
    <row r="79" customFormat="false" ht="13.2" hidden="false" customHeight="false" outlineLevel="0" collapsed="false">
      <c r="A79" s="1" t="n">
        <v>310</v>
      </c>
      <c r="B79" s="0" t="s">
        <v>117</v>
      </c>
      <c r="C79" s="1" t="s">
        <v>118</v>
      </c>
      <c r="D79" s="0" t="s">
        <v>179</v>
      </c>
      <c r="E79" s="0" t="s">
        <v>180</v>
      </c>
      <c r="F79" s="6" t="n">
        <v>144948</v>
      </c>
      <c r="G79" s="6" t="n">
        <v>105352</v>
      </c>
      <c r="H79" s="6" t="n">
        <v>105350</v>
      </c>
      <c r="I79" s="7" t="n">
        <f aca="false">H79/F79</f>
        <v>0.726812374092778</v>
      </c>
      <c r="J79" s="6" t="n">
        <v>105354</v>
      </c>
      <c r="K79" s="6" t="n">
        <v>105259</v>
      </c>
      <c r="L79" s="6" t="n">
        <v>43805</v>
      </c>
      <c r="M79" s="6" t="n">
        <v>61454</v>
      </c>
      <c r="N79" s="6" t="n">
        <v>95</v>
      </c>
      <c r="O79" s="0" t="n">
        <v>0</v>
      </c>
      <c r="P79" s="0" t="n">
        <v>35</v>
      </c>
      <c r="Q79" s="0" t="n">
        <v>7</v>
      </c>
      <c r="R79" s="0" t="n">
        <v>53</v>
      </c>
      <c r="S79" s="8" t="n">
        <f aca="false">L79/K79</f>
        <v>0.41616393847557</v>
      </c>
      <c r="T79" s="8" t="n">
        <f aca="false">M79/K79</f>
        <v>0.58383606152443</v>
      </c>
      <c r="U79" s="9" t="n">
        <f aca="false">N79/J79</f>
        <v>0.000901721814074454</v>
      </c>
    </row>
    <row r="80" customFormat="false" ht="13.2" hidden="false" customHeight="false" outlineLevel="0" collapsed="false">
      <c r="A80" s="1" t="n">
        <v>311</v>
      </c>
      <c r="B80" s="0" t="s">
        <v>117</v>
      </c>
      <c r="C80" s="1" t="s">
        <v>118</v>
      </c>
      <c r="D80" s="0" t="s">
        <v>181</v>
      </c>
      <c r="E80" s="0" t="s">
        <v>182</v>
      </c>
      <c r="F80" s="6" t="n">
        <v>71309</v>
      </c>
      <c r="G80" s="6" t="n">
        <v>56666</v>
      </c>
      <c r="H80" s="6" t="n">
        <v>56659</v>
      </c>
      <c r="I80" s="7" t="n">
        <f aca="false">H80/F80</f>
        <v>0.794556086889453</v>
      </c>
      <c r="J80" s="6" t="n">
        <v>56664</v>
      </c>
      <c r="K80" s="6" t="n">
        <v>56624</v>
      </c>
      <c r="L80" s="6" t="n">
        <v>25853</v>
      </c>
      <c r="M80" s="6" t="n">
        <v>30771</v>
      </c>
      <c r="N80" s="6" t="n">
        <v>40</v>
      </c>
      <c r="O80" s="0" t="n">
        <v>0</v>
      </c>
      <c r="P80" s="0" t="n">
        <v>18</v>
      </c>
      <c r="Q80" s="0" t="n">
        <v>1</v>
      </c>
      <c r="R80" s="0" t="n">
        <v>21</v>
      </c>
      <c r="S80" s="8" t="n">
        <f aca="false">L80/K80</f>
        <v>0.4565731845154</v>
      </c>
      <c r="T80" s="8" t="n">
        <f aca="false">M80/K80</f>
        <v>0.5434268154846</v>
      </c>
      <c r="U80" s="9" t="n">
        <f aca="false">N80/J80</f>
        <v>0.000705915572497529</v>
      </c>
    </row>
    <row r="81" customFormat="false" ht="13.2" hidden="false" customHeight="false" outlineLevel="0" collapsed="false">
      <c r="A81" s="1" t="n">
        <v>312</v>
      </c>
      <c r="B81" s="0" t="s">
        <v>117</v>
      </c>
      <c r="C81" s="1" t="s">
        <v>118</v>
      </c>
      <c r="D81" s="0" t="s">
        <v>183</v>
      </c>
      <c r="E81" s="0" t="s">
        <v>184</v>
      </c>
      <c r="F81" s="6" t="n">
        <v>54572</v>
      </c>
      <c r="G81" s="6" t="n">
        <v>41184</v>
      </c>
      <c r="H81" s="6" t="n">
        <v>41177</v>
      </c>
      <c r="I81" s="7" t="n">
        <f aca="false">H81/F81</f>
        <v>0.754544455031884</v>
      </c>
      <c r="J81" s="6" t="n">
        <v>41178</v>
      </c>
      <c r="K81" s="6" t="n">
        <v>41141</v>
      </c>
      <c r="L81" s="6" t="n">
        <v>15462</v>
      </c>
      <c r="M81" s="6" t="n">
        <v>25679</v>
      </c>
      <c r="N81" s="6" t="n">
        <v>37</v>
      </c>
      <c r="O81" s="0" t="n">
        <v>0</v>
      </c>
      <c r="P81" s="0" t="n">
        <v>18</v>
      </c>
      <c r="Q81" s="0" t="n">
        <v>2</v>
      </c>
      <c r="R81" s="0" t="n">
        <v>17</v>
      </c>
      <c r="S81" s="8" t="n">
        <f aca="false">L81/K81</f>
        <v>0.37582946452444</v>
      </c>
      <c r="T81" s="8" t="n">
        <f aca="false">M81/K81</f>
        <v>0.62417053547556</v>
      </c>
      <c r="U81" s="9" t="n">
        <f aca="false">N81/J81</f>
        <v>0.00089853805430084</v>
      </c>
    </row>
    <row r="82" customFormat="false" ht="13.2" hidden="false" customHeight="false" outlineLevel="0" collapsed="false">
      <c r="A82" s="1" t="n">
        <v>320</v>
      </c>
      <c r="B82" s="0" t="s">
        <v>117</v>
      </c>
      <c r="C82" s="1" t="s">
        <v>118</v>
      </c>
      <c r="D82" s="0" t="s">
        <v>185</v>
      </c>
      <c r="E82" s="0" t="s">
        <v>186</v>
      </c>
      <c r="F82" s="6" t="n">
        <v>91916</v>
      </c>
      <c r="G82" s="6" t="n">
        <v>66948</v>
      </c>
      <c r="H82" s="6" t="n">
        <v>66947</v>
      </c>
      <c r="I82" s="7" t="n">
        <f aca="false">H82/F82</f>
        <v>0.728349797641325</v>
      </c>
      <c r="J82" s="6" t="n">
        <v>66946</v>
      </c>
      <c r="K82" s="6" t="n">
        <v>66899</v>
      </c>
      <c r="L82" s="6" t="n">
        <v>20179</v>
      </c>
      <c r="M82" s="6" t="n">
        <v>46720</v>
      </c>
      <c r="N82" s="6" t="n">
        <v>47</v>
      </c>
      <c r="O82" s="0" t="n">
        <v>1</v>
      </c>
      <c r="P82" s="0" t="n">
        <v>15</v>
      </c>
      <c r="Q82" s="0" t="n">
        <v>1</v>
      </c>
      <c r="R82" s="0" t="n">
        <v>30</v>
      </c>
      <c r="S82" s="8" t="n">
        <f aca="false">L82/K82</f>
        <v>0.301633806185444</v>
      </c>
      <c r="T82" s="8" t="n">
        <f aca="false">M82/K82</f>
        <v>0.698366193814556</v>
      </c>
      <c r="U82" s="9" t="n">
        <f aca="false">N82/J82</f>
        <v>0.000702058375407044</v>
      </c>
    </row>
    <row r="83" customFormat="false" ht="13.2" hidden="false" customHeight="false" outlineLevel="0" collapsed="false">
      <c r="A83" s="1" t="n">
        <v>321</v>
      </c>
      <c r="B83" s="0" t="s">
        <v>117</v>
      </c>
      <c r="C83" s="1" t="s">
        <v>118</v>
      </c>
      <c r="D83" s="0" t="s">
        <v>187</v>
      </c>
      <c r="E83" s="0" t="s">
        <v>188</v>
      </c>
      <c r="F83" s="6" t="n">
        <v>85547</v>
      </c>
      <c r="G83" s="6" t="n">
        <v>64006</v>
      </c>
      <c r="H83" s="6" t="n">
        <v>64005</v>
      </c>
      <c r="I83" s="7" t="n">
        <f aca="false">H83/F83</f>
        <v>0.748185208131203</v>
      </c>
      <c r="J83" s="6" t="n">
        <v>64003</v>
      </c>
      <c r="K83" s="6" t="n">
        <v>63967</v>
      </c>
      <c r="L83" s="6" t="n">
        <v>20575</v>
      </c>
      <c r="M83" s="6" t="n">
        <v>43392</v>
      </c>
      <c r="N83" s="6" t="n">
        <v>36</v>
      </c>
      <c r="O83" s="0" t="n">
        <v>1</v>
      </c>
      <c r="P83" s="0" t="n">
        <v>10</v>
      </c>
      <c r="Q83" s="0" t="n">
        <v>5</v>
      </c>
      <c r="R83" s="0" t="n">
        <v>20</v>
      </c>
      <c r="S83" s="8" t="n">
        <f aca="false">L83/K83</f>
        <v>0.321650225897729</v>
      </c>
      <c r="T83" s="8" t="n">
        <f aca="false">M83/K83</f>
        <v>0.678349774102272</v>
      </c>
      <c r="U83" s="9" t="n">
        <f aca="false">N83/J83</f>
        <v>0.000562473634048404</v>
      </c>
    </row>
    <row r="84" customFormat="false" ht="13.2" hidden="false" customHeight="false" outlineLevel="0" collapsed="false">
      <c r="A84" s="1" t="n">
        <v>322</v>
      </c>
      <c r="B84" s="0" t="s">
        <v>117</v>
      </c>
      <c r="C84" s="1" t="s">
        <v>118</v>
      </c>
      <c r="D84" s="0" t="s">
        <v>189</v>
      </c>
      <c r="E84" s="0" t="s">
        <v>190</v>
      </c>
      <c r="F84" s="6" t="n">
        <v>83593</v>
      </c>
      <c r="G84" s="6" t="n">
        <v>65468</v>
      </c>
      <c r="H84" s="6" t="n">
        <v>65468</v>
      </c>
      <c r="I84" s="7" t="n">
        <f aca="false">H84/F84</f>
        <v>0.783175624753269</v>
      </c>
      <c r="J84" s="6" t="n">
        <v>65468</v>
      </c>
      <c r="K84" s="6" t="n">
        <v>65426</v>
      </c>
      <c r="L84" s="6" t="n">
        <v>29672</v>
      </c>
      <c r="M84" s="6" t="n">
        <v>35754</v>
      </c>
      <c r="N84" s="6" t="n">
        <v>42</v>
      </c>
      <c r="O84" s="0" t="n">
        <v>0</v>
      </c>
      <c r="P84" s="0" t="n">
        <v>8</v>
      </c>
      <c r="Q84" s="0" t="n">
        <v>1</v>
      </c>
      <c r="R84" s="0" t="n">
        <v>33</v>
      </c>
      <c r="S84" s="8" t="n">
        <f aca="false">L84/K84</f>
        <v>0.453520007336533</v>
      </c>
      <c r="T84" s="8" t="n">
        <f aca="false">M84/K84</f>
        <v>0.546479992663467</v>
      </c>
      <c r="U84" s="9" t="n">
        <f aca="false">N84/J84</f>
        <v>0.000641534795625344</v>
      </c>
    </row>
    <row r="85" customFormat="false" ht="13.2" hidden="false" customHeight="false" outlineLevel="0" collapsed="false">
      <c r="A85" s="1" t="n">
        <v>323</v>
      </c>
      <c r="B85" s="0" t="s">
        <v>117</v>
      </c>
      <c r="C85" s="1" t="s">
        <v>118</v>
      </c>
      <c r="D85" s="0" t="s">
        <v>191</v>
      </c>
      <c r="E85" s="0" t="s">
        <v>192</v>
      </c>
      <c r="F85" s="6" t="n">
        <v>88298</v>
      </c>
      <c r="G85" s="6" t="n">
        <v>67639</v>
      </c>
      <c r="H85" s="6" t="n">
        <v>67635</v>
      </c>
      <c r="I85" s="7" t="n">
        <f aca="false">H85/F85</f>
        <v>0.765985639538834</v>
      </c>
      <c r="J85" s="6" t="n">
        <v>67635</v>
      </c>
      <c r="K85" s="6" t="n">
        <v>67577</v>
      </c>
      <c r="L85" s="6" t="n">
        <v>30035</v>
      </c>
      <c r="M85" s="6" t="n">
        <v>37542</v>
      </c>
      <c r="N85" s="6" t="n">
        <v>58</v>
      </c>
      <c r="O85" s="0" t="n">
        <v>2</v>
      </c>
      <c r="P85" s="0" t="n">
        <v>17</v>
      </c>
      <c r="Q85" s="0" t="n">
        <v>1</v>
      </c>
      <c r="R85" s="0" t="n">
        <v>38</v>
      </c>
      <c r="S85" s="8" t="n">
        <f aca="false">L85/K85</f>
        <v>0.444455953948829</v>
      </c>
      <c r="T85" s="8" t="n">
        <f aca="false">M85/K85</f>
        <v>0.555544046051171</v>
      </c>
      <c r="U85" s="9" t="n">
        <f aca="false">N85/J85</f>
        <v>0.000857544170917424</v>
      </c>
    </row>
    <row r="86" customFormat="false" ht="13.2" hidden="false" customHeight="false" outlineLevel="0" collapsed="false">
      <c r="A86" s="1" t="n">
        <v>324</v>
      </c>
      <c r="B86" s="0" t="s">
        <v>117</v>
      </c>
      <c r="C86" s="1" t="s">
        <v>118</v>
      </c>
      <c r="D86" s="0" t="s">
        <v>193</v>
      </c>
      <c r="E86" s="0" t="s">
        <v>194</v>
      </c>
      <c r="F86" s="6" t="n">
        <v>77624</v>
      </c>
      <c r="G86" s="6" t="n">
        <v>56371</v>
      </c>
      <c r="H86" s="6" t="n">
        <v>56369</v>
      </c>
      <c r="I86" s="7" t="n">
        <f aca="false">H86/F86</f>
        <v>0.726180047408018</v>
      </c>
      <c r="J86" s="6" t="n">
        <v>56370</v>
      </c>
      <c r="K86" s="6" t="n">
        <v>56344</v>
      </c>
      <c r="L86" s="6" t="n">
        <v>16417</v>
      </c>
      <c r="M86" s="6" t="n">
        <v>39927</v>
      </c>
      <c r="N86" s="6" t="n">
        <v>26</v>
      </c>
      <c r="O86" s="0" t="n">
        <v>0</v>
      </c>
      <c r="P86" s="0" t="n">
        <v>8</v>
      </c>
      <c r="Q86" s="0" t="n">
        <v>0</v>
      </c>
      <c r="R86" s="0" t="n">
        <v>18</v>
      </c>
      <c r="S86" s="8" t="n">
        <f aca="false">L86/K86</f>
        <v>0.291370864688343</v>
      </c>
      <c r="T86" s="8" t="n">
        <f aca="false">M86/K86</f>
        <v>0.708629135311657</v>
      </c>
      <c r="U86" s="9" t="n">
        <f aca="false">N86/J86</f>
        <v>0.00046123824729466</v>
      </c>
    </row>
    <row r="87" customFormat="false" ht="13.2" hidden="false" customHeight="false" outlineLevel="0" collapsed="false">
      <c r="A87" s="1" t="n">
        <v>325</v>
      </c>
      <c r="B87" s="0" t="s">
        <v>117</v>
      </c>
      <c r="C87" s="1" t="s">
        <v>118</v>
      </c>
      <c r="D87" s="0" t="s">
        <v>195</v>
      </c>
      <c r="E87" s="0" t="s">
        <v>196</v>
      </c>
      <c r="F87" s="6" t="n">
        <v>87338</v>
      </c>
      <c r="G87" s="6" t="n">
        <v>67133</v>
      </c>
      <c r="H87" s="6" t="n">
        <v>67128</v>
      </c>
      <c r="I87" s="7" t="n">
        <f aca="false">H87/F87</f>
        <v>0.768600151136962</v>
      </c>
      <c r="J87" s="6" t="n">
        <v>67128</v>
      </c>
      <c r="K87" s="6" t="n">
        <v>67087</v>
      </c>
      <c r="L87" s="6" t="n">
        <v>26571</v>
      </c>
      <c r="M87" s="6" t="n">
        <v>40516</v>
      </c>
      <c r="N87" s="6" t="n">
        <v>41</v>
      </c>
      <c r="O87" s="0" t="n">
        <v>0</v>
      </c>
      <c r="P87" s="0" t="n">
        <v>14</v>
      </c>
      <c r="Q87" s="0" t="n">
        <v>2</v>
      </c>
      <c r="R87" s="0" t="n">
        <v>25</v>
      </c>
      <c r="S87" s="8" t="n">
        <f aca="false">L87/K87</f>
        <v>0.39606779256786</v>
      </c>
      <c r="T87" s="8" t="n">
        <f aca="false">M87/K87</f>
        <v>0.60393220743214</v>
      </c>
      <c r="U87" s="9" t="n">
        <f aca="false">N87/J87</f>
        <v>0.000610773447741628</v>
      </c>
    </row>
    <row r="88" customFormat="false" ht="13.2" hidden="false" customHeight="false" outlineLevel="0" collapsed="false">
      <c r="A88" s="1" t="n">
        <v>326</v>
      </c>
      <c r="B88" s="0" t="s">
        <v>117</v>
      </c>
      <c r="C88" s="1" t="s">
        <v>118</v>
      </c>
      <c r="D88" s="0" t="s">
        <v>197</v>
      </c>
      <c r="E88" s="0" t="s">
        <v>198</v>
      </c>
      <c r="F88" s="6" t="n">
        <v>86401</v>
      </c>
      <c r="G88" s="6" t="n">
        <v>70472</v>
      </c>
      <c r="H88" s="6" t="n">
        <v>70470</v>
      </c>
      <c r="I88" s="7" t="n">
        <f aca="false">H88/F88</f>
        <v>0.815615560005092</v>
      </c>
      <c r="J88" s="6" t="n">
        <v>70470</v>
      </c>
      <c r="K88" s="6" t="n">
        <v>70410</v>
      </c>
      <c r="L88" s="6" t="n">
        <v>40522</v>
      </c>
      <c r="M88" s="6" t="n">
        <v>29888</v>
      </c>
      <c r="N88" s="6" t="n">
        <v>60</v>
      </c>
      <c r="O88" s="0" t="n">
        <v>0</v>
      </c>
      <c r="P88" s="0" t="n">
        <v>20</v>
      </c>
      <c r="Q88" s="0" t="n">
        <v>0</v>
      </c>
      <c r="R88" s="0" t="n">
        <v>40</v>
      </c>
      <c r="S88" s="8" t="n">
        <f aca="false">L88/K88</f>
        <v>0.575514841641812</v>
      </c>
      <c r="T88" s="8" t="n">
        <f aca="false">M88/K88</f>
        <v>0.424485158358188</v>
      </c>
      <c r="U88" s="9" t="n">
        <f aca="false">N88/J88</f>
        <v>0.000851426138782461</v>
      </c>
    </row>
    <row r="89" customFormat="false" ht="13.2" hidden="false" customHeight="false" outlineLevel="0" collapsed="false">
      <c r="A89" s="1" t="n">
        <v>1</v>
      </c>
      <c r="B89" s="0" t="s">
        <v>199</v>
      </c>
      <c r="C89" s="1" t="s">
        <v>200</v>
      </c>
      <c r="D89" s="0" t="s">
        <v>201</v>
      </c>
      <c r="E89" s="0" t="s">
        <v>202</v>
      </c>
      <c r="F89" s="6" t="n">
        <v>5987</v>
      </c>
      <c r="G89" s="6" t="n">
        <v>4405</v>
      </c>
      <c r="H89" s="6" t="n">
        <v>4405</v>
      </c>
      <c r="I89" s="7" t="n">
        <f aca="false">H89/F89</f>
        <v>0.735760815099382</v>
      </c>
      <c r="J89" s="6" t="n">
        <v>4405</v>
      </c>
      <c r="K89" s="6" t="n">
        <v>4399</v>
      </c>
      <c r="L89" s="6" t="n">
        <v>3312</v>
      </c>
      <c r="M89" s="6" t="n">
        <v>1087</v>
      </c>
      <c r="N89" s="6" t="n">
        <v>6</v>
      </c>
      <c r="O89" s="0" t="n">
        <v>0</v>
      </c>
      <c r="P89" s="0" t="n">
        <v>2</v>
      </c>
      <c r="Q89" s="0" t="n">
        <v>0</v>
      </c>
      <c r="R89" s="0" t="n">
        <v>4</v>
      </c>
      <c r="S89" s="8" t="n">
        <f aca="false">L89/K89</f>
        <v>0.752898385996817</v>
      </c>
      <c r="T89" s="8" t="n">
        <f aca="false">M89/K89</f>
        <v>0.247101614003183</v>
      </c>
      <c r="U89" s="9" t="n">
        <f aca="false">N89/J89</f>
        <v>0.00136208853575482</v>
      </c>
    </row>
    <row r="90" customFormat="false" ht="13.2" hidden="false" customHeight="false" outlineLevel="0" collapsed="false">
      <c r="A90" s="1" t="n">
        <v>2</v>
      </c>
      <c r="B90" s="0" t="s">
        <v>199</v>
      </c>
      <c r="C90" s="1" t="s">
        <v>200</v>
      </c>
      <c r="D90" s="0" t="s">
        <v>203</v>
      </c>
      <c r="E90" s="0" t="s">
        <v>204</v>
      </c>
      <c r="F90" s="6" t="n">
        <v>115812</v>
      </c>
      <c r="G90" s="6" t="n">
        <v>73943</v>
      </c>
      <c r="H90" s="6" t="n">
        <v>73941</v>
      </c>
      <c r="I90" s="7" t="n">
        <f aca="false">H90/F90</f>
        <v>0.638457154698995</v>
      </c>
      <c r="J90" s="6" t="n">
        <v>73941</v>
      </c>
      <c r="K90" s="6" t="n">
        <v>73880</v>
      </c>
      <c r="L90" s="6" t="n">
        <v>27750</v>
      </c>
      <c r="M90" s="6" t="n">
        <v>46130</v>
      </c>
      <c r="N90" s="6" t="n">
        <v>61</v>
      </c>
      <c r="O90" s="0" t="n">
        <v>0</v>
      </c>
      <c r="P90" s="0" t="n">
        <v>21</v>
      </c>
      <c r="Q90" s="0" t="n">
        <v>0</v>
      </c>
      <c r="R90" s="0" t="n">
        <v>40</v>
      </c>
      <c r="S90" s="8" t="n">
        <f aca="false">L90/K90</f>
        <v>0.375609095831077</v>
      </c>
      <c r="T90" s="8" t="n">
        <f aca="false">M90/K90</f>
        <v>0.624390904168923</v>
      </c>
      <c r="U90" s="9" t="n">
        <f aca="false">N90/J90</f>
        <v>0.000824982080307272</v>
      </c>
    </row>
    <row r="91" customFormat="false" ht="13.2" hidden="false" customHeight="false" outlineLevel="0" collapsed="false">
      <c r="A91" s="1" t="n">
        <v>3</v>
      </c>
      <c r="B91" s="0" t="s">
        <v>199</v>
      </c>
      <c r="C91" s="1" t="s">
        <v>200</v>
      </c>
      <c r="D91" s="0" t="s">
        <v>205</v>
      </c>
      <c r="E91" s="0" t="s">
        <v>206</v>
      </c>
      <c r="F91" s="6" t="n">
        <v>223467</v>
      </c>
      <c r="G91" s="6" t="n">
        <v>161209</v>
      </c>
      <c r="H91" s="6" t="n">
        <v>161208</v>
      </c>
      <c r="I91" s="7" t="n">
        <f aca="false">H91/F91</f>
        <v>0.721395105317564</v>
      </c>
      <c r="J91" s="6" t="n">
        <v>161218</v>
      </c>
      <c r="K91" s="6" t="n">
        <v>161033</v>
      </c>
      <c r="L91" s="6" t="n">
        <v>100210</v>
      </c>
      <c r="M91" s="6" t="n">
        <v>60823</v>
      </c>
      <c r="N91" s="6" t="n">
        <v>185</v>
      </c>
      <c r="O91" s="0" t="n">
        <v>0</v>
      </c>
      <c r="P91" s="0" t="n">
        <v>54</v>
      </c>
      <c r="Q91" s="0" t="n">
        <v>12</v>
      </c>
      <c r="R91" s="0" t="n">
        <v>119</v>
      </c>
      <c r="S91" s="8" t="n">
        <f aca="false">L91/K91</f>
        <v>0.6222948091385</v>
      </c>
      <c r="T91" s="8" t="n">
        <f aca="false">M91/K91</f>
        <v>0.3777051908615</v>
      </c>
      <c r="U91" s="9" t="n">
        <f aca="false">N91/J91</f>
        <v>0.00114751454552221</v>
      </c>
    </row>
    <row r="92" customFormat="false" ht="13.2" hidden="false" customHeight="false" outlineLevel="0" collapsed="false">
      <c r="A92" s="1" t="n">
        <v>4</v>
      </c>
      <c r="B92" s="0" t="s">
        <v>199</v>
      </c>
      <c r="C92" s="1" t="s">
        <v>200</v>
      </c>
      <c r="D92" s="0" t="s">
        <v>207</v>
      </c>
      <c r="E92" s="0" t="s">
        <v>208</v>
      </c>
      <c r="F92" s="6" t="n">
        <v>170779</v>
      </c>
      <c r="G92" s="6" t="n">
        <v>128571</v>
      </c>
      <c r="H92" s="6" t="n">
        <v>128570</v>
      </c>
      <c r="I92" s="7" t="n">
        <f aca="false">H92/F92</f>
        <v>0.75284431926642</v>
      </c>
      <c r="J92" s="6" t="n">
        <v>128570</v>
      </c>
      <c r="K92" s="6" t="n">
        <v>128489</v>
      </c>
      <c r="L92" s="6" t="n">
        <v>47603</v>
      </c>
      <c r="M92" s="6" t="n">
        <v>80886</v>
      </c>
      <c r="N92" s="6" t="n">
        <v>81</v>
      </c>
      <c r="O92" s="0" t="n">
        <v>5</v>
      </c>
      <c r="P92" s="0" t="n">
        <v>35</v>
      </c>
      <c r="Q92" s="0" t="n">
        <v>0</v>
      </c>
      <c r="R92" s="0" t="n">
        <v>41</v>
      </c>
      <c r="S92" s="8" t="n">
        <f aca="false">L92/K92</f>
        <v>0.370483076372296</v>
      </c>
      <c r="T92" s="8" t="n">
        <f aca="false">M92/K92</f>
        <v>0.629516923627704</v>
      </c>
      <c r="U92" s="9" t="n">
        <f aca="false">N92/J92</f>
        <v>0.000630007000077779</v>
      </c>
    </row>
    <row r="93" customFormat="false" ht="13.2" hidden="false" customHeight="false" outlineLevel="0" collapsed="false">
      <c r="A93" s="1" t="n">
        <v>5</v>
      </c>
      <c r="B93" s="0" t="s">
        <v>199</v>
      </c>
      <c r="C93" s="1" t="s">
        <v>200</v>
      </c>
      <c r="D93" s="0" t="s">
        <v>209</v>
      </c>
      <c r="E93" s="0" t="s">
        <v>210</v>
      </c>
      <c r="F93" s="6" t="n">
        <v>186793</v>
      </c>
      <c r="G93" s="6" t="n">
        <v>121676</v>
      </c>
      <c r="H93" s="6" t="n">
        <v>121678</v>
      </c>
      <c r="I93" s="7" t="n">
        <f aca="false">H93/F93</f>
        <v>0.651405566589754</v>
      </c>
      <c r="J93" s="6" t="n">
        <v>121671</v>
      </c>
      <c r="K93" s="6" t="n">
        <v>121404</v>
      </c>
      <c r="L93" s="6" t="n">
        <v>72523</v>
      </c>
      <c r="M93" s="6" t="n">
        <v>48881</v>
      </c>
      <c r="N93" s="6" t="n">
        <v>267</v>
      </c>
      <c r="O93" s="0" t="n">
        <v>0</v>
      </c>
      <c r="P93" s="0" t="n">
        <v>157</v>
      </c>
      <c r="Q93" s="0" t="n">
        <v>0</v>
      </c>
      <c r="R93" s="0" t="n">
        <v>110</v>
      </c>
      <c r="S93" s="8" t="n">
        <f aca="false">L93/K93</f>
        <v>0.597369114691444</v>
      </c>
      <c r="T93" s="8" t="n">
        <f aca="false">M93/K93</f>
        <v>0.402630885308557</v>
      </c>
      <c r="U93" s="9" t="n">
        <f aca="false">N93/J93</f>
        <v>0.00219444238972311</v>
      </c>
    </row>
    <row r="94" customFormat="false" ht="13.2" hidden="false" customHeight="false" outlineLevel="0" collapsed="false">
      <c r="A94" s="1" t="n">
        <v>6</v>
      </c>
      <c r="B94" s="0" t="s">
        <v>199</v>
      </c>
      <c r="C94" s="1" t="s">
        <v>200</v>
      </c>
      <c r="D94" s="0" t="s">
        <v>211</v>
      </c>
      <c r="E94" s="0" t="s">
        <v>212</v>
      </c>
      <c r="F94" s="6" t="n">
        <v>231473</v>
      </c>
      <c r="G94" s="6" t="n">
        <v>182570</v>
      </c>
      <c r="H94" s="6" t="n">
        <v>182570</v>
      </c>
      <c r="I94" s="7" t="n">
        <f aca="false">H94/F94</f>
        <v>0.7887312991148</v>
      </c>
      <c r="J94" s="6" t="n">
        <v>182570</v>
      </c>
      <c r="K94" s="6" t="n">
        <v>182432</v>
      </c>
      <c r="L94" s="6" t="n">
        <v>92398</v>
      </c>
      <c r="M94" s="6" t="n">
        <v>90034</v>
      </c>
      <c r="N94" s="6" t="n">
        <v>138</v>
      </c>
      <c r="O94" s="0" t="n">
        <v>0</v>
      </c>
      <c r="P94" s="0" t="n">
        <v>43</v>
      </c>
      <c r="Q94" s="0" t="n">
        <v>0</v>
      </c>
      <c r="R94" s="0" t="n">
        <v>95</v>
      </c>
      <c r="S94" s="8" t="n">
        <f aca="false">L94/K94</f>
        <v>0.50647912646904</v>
      </c>
      <c r="T94" s="8" t="n">
        <f aca="false">M94/K94</f>
        <v>0.49352087353096</v>
      </c>
      <c r="U94" s="9" t="n">
        <f aca="false">N94/J94</f>
        <v>0.000755874459111574</v>
      </c>
    </row>
    <row r="95" customFormat="false" ht="13.2" hidden="false" customHeight="false" outlineLevel="0" collapsed="false">
      <c r="A95" s="1" t="n">
        <v>7</v>
      </c>
      <c r="B95" s="0" t="s">
        <v>199</v>
      </c>
      <c r="C95" s="1" t="s">
        <v>200</v>
      </c>
      <c r="D95" s="0" t="s">
        <v>213</v>
      </c>
      <c r="E95" s="0" t="s">
        <v>214</v>
      </c>
      <c r="F95" s="6" t="n">
        <v>145425</v>
      </c>
      <c r="G95" s="6" t="n">
        <v>95288</v>
      </c>
      <c r="H95" s="6" t="n">
        <v>95282</v>
      </c>
      <c r="I95" s="7" t="n">
        <f aca="false">H95/F95</f>
        <v>0.655196836857487</v>
      </c>
      <c r="J95" s="6" t="n">
        <v>95281</v>
      </c>
      <c r="K95" s="6" t="n">
        <v>95133</v>
      </c>
      <c r="L95" s="6" t="n">
        <v>71295</v>
      </c>
      <c r="M95" s="6" t="n">
        <v>23838</v>
      </c>
      <c r="N95" s="6" t="n">
        <v>148</v>
      </c>
      <c r="O95" s="0" t="n">
        <v>0</v>
      </c>
      <c r="P95" s="0" t="n">
        <v>54</v>
      </c>
      <c r="Q95" s="0" t="n">
        <v>8</v>
      </c>
      <c r="R95" s="0" t="n">
        <v>86</v>
      </c>
      <c r="S95" s="8" t="n">
        <f aca="false">L95/K95</f>
        <v>0.749424489924632</v>
      </c>
      <c r="T95" s="8" t="n">
        <f aca="false">M95/K95</f>
        <v>0.250575510075368</v>
      </c>
      <c r="U95" s="9" t="n">
        <f aca="false">N95/J95</f>
        <v>0.00155330023824267</v>
      </c>
    </row>
    <row r="96" customFormat="false" ht="13.2" hidden="false" customHeight="false" outlineLevel="0" collapsed="false">
      <c r="A96" s="1" t="n">
        <v>8</v>
      </c>
      <c r="B96" s="0" t="s">
        <v>199</v>
      </c>
      <c r="C96" s="1" t="s">
        <v>200</v>
      </c>
      <c r="D96" s="0" t="s">
        <v>215</v>
      </c>
      <c r="E96" s="0" t="s">
        <v>216</v>
      </c>
      <c r="F96" s="6" t="n">
        <v>245349</v>
      </c>
      <c r="G96" s="6" t="n">
        <v>171295</v>
      </c>
      <c r="H96" s="6" t="n">
        <v>171292</v>
      </c>
      <c r="I96" s="7" t="n">
        <f aca="false">H96/F96</f>
        <v>0.698156503592841</v>
      </c>
      <c r="J96" s="6" t="n">
        <v>171289</v>
      </c>
      <c r="K96" s="6" t="n">
        <v>171134</v>
      </c>
      <c r="L96" s="6" t="n">
        <v>92913</v>
      </c>
      <c r="M96" s="6" t="n">
        <v>78221</v>
      </c>
      <c r="N96" s="6" t="n">
        <v>155</v>
      </c>
      <c r="O96" s="0" t="n">
        <v>0</v>
      </c>
      <c r="P96" s="0" t="n">
        <v>73</v>
      </c>
      <c r="Q96" s="0" t="n">
        <v>5</v>
      </c>
      <c r="R96" s="0" t="n">
        <v>77</v>
      </c>
      <c r="S96" s="8" t="n">
        <f aca="false">L96/K96</f>
        <v>0.542925426858485</v>
      </c>
      <c r="T96" s="8" t="n">
        <f aca="false">M96/K96</f>
        <v>0.457074573141515</v>
      </c>
      <c r="U96" s="9" t="n">
        <f aca="false">N96/J96</f>
        <v>0.000904903408858712</v>
      </c>
    </row>
    <row r="97" customFormat="false" ht="13.2" hidden="false" customHeight="false" outlineLevel="0" collapsed="false">
      <c r="A97" s="1" t="n">
        <v>9</v>
      </c>
      <c r="B97" s="0" t="s">
        <v>199</v>
      </c>
      <c r="C97" s="1" t="s">
        <v>200</v>
      </c>
      <c r="D97" s="0" t="s">
        <v>217</v>
      </c>
      <c r="E97" s="0" t="s">
        <v>218</v>
      </c>
      <c r="F97" s="6" t="n">
        <v>212991</v>
      </c>
      <c r="G97" s="6" t="n">
        <v>149267</v>
      </c>
      <c r="H97" s="6" t="n">
        <v>149267</v>
      </c>
      <c r="I97" s="7" t="n">
        <f aca="false">H97/F97</f>
        <v>0.700813649403026</v>
      </c>
      <c r="J97" s="6" t="n">
        <v>149268</v>
      </c>
      <c r="K97" s="6" t="n">
        <v>149041</v>
      </c>
      <c r="L97" s="6" t="n">
        <v>90024</v>
      </c>
      <c r="M97" s="6" t="n">
        <v>59017</v>
      </c>
      <c r="N97" s="6" t="n">
        <v>227</v>
      </c>
      <c r="O97" s="0" t="n">
        <v>0</v>
      </c>
      <c r="P97" s="0" t="n">
        <v>115</v>
      </c>
      <c r="Q97" s="0" t="n">
        <v>3</v>
      </c>
      <c r="R97" s="0" t="n">
        <v>109</v>
      </c>
      <c r="S97" s="8" t="n">
        <f aca="false">L97/K97</f>
        <v>0.604021712146322</v>
      </c>
      <c r="T97" s="8" t="n">
        <f aca="false">M97/K97</f>
        <v>0.395978287853678</v>
      </c>
      <c r="U97" s="9" t="n">
        <f aca="false">N97/J97</f>
        <v>0.00152075461585872</v>
      </c>
    </row>
    <row r="98" customFormat="false" ht="13.2" hidden="false" customHeight="false" outlineLevel="0" collapsed="false">
      <c r="A98" s="1" t="n">
        <v>10</v>
      </c>
      <c r="B98" s="0" t="s">
        <v>199</v>
      </c>
      <c r="C98" s="1" t="s">
        <v>200</v>
      </c>
      <c r="D98" s="0" t="s">
        <v>219</v>
      </c>
      <c r="E98" s="0" t="s">
        <v>220</v>
      </c>
      <c r="F98" s="6" t="n">
        <v>198387</v>
      </c>
      <c r="G98" s="6" t="n">
        <v>137054</v>
      </c>
      <c r="H98" s="6" t="n">
        <v>137056</v>
      </c>
      <c r="I98" s="7" t="n">
        <f aca="false">H98/F98</f>
        <v>0.69085171911466</v>
      </c>
      <c r="J98" s="6" t="n">
        <v>137056</v>
      </c>
      <c r="K98" s="6" t="n">
        <v>136906</v>
      </c>
      <c r="L98" s="6" t="n">
        <v>76425</v>
      </c>
      <c r="M98" s="6" t="n">
        <v>60481</v>
      </c>
      <c r="N98" s="6" t="n">
        <v>150</v>
      </c>
      <c r="O98" s="0" t="n">
        <v>0</v>
      </c>
      <c r="P98" s="0" t="n">
        <v>69</v>
      </c>
      <c r="Q98" s="0" t="n">
        <v>1</v>
      </c>
      <c r="R98" s="0" t="n">
        <v>80</v>
      </c>
      <c r="S98" s="8" t="n">
        <f aca="false">L98/K98</f>
        <v>0.558229734270229</v>
      </c>
      <c r="T98" s="8" t="n">
        <f aca="false">M98/K98</f>
        <v>0.441770265729771</v>
      </c>
      <c r="U98" s="9" t="n">
        <f aca="false">N98/J98</f>
        <v>0.00109444314732664</v>
      </c>
    </row>
    <row r="99" customFormat="false" ht="13.2" hidden="false" customHeight="false" outlineLevel="0" collapsed="false">
      <c r="A99" s="1" t="n">
        <v>11</v>
      </c>
      <c r="B99" s="0" t="s">
        <v>199</v>
      </c>
      <c r="C99" s="1" t="s">
        <v>200</v>
      </c>
      <c r="D99" s="0" t="s">
        <v>221</v>
      </c>
      <c r="E99" s="0" t="s">
        <v>222</v>
      </c>
      <c r="F99" s="6" t="n">
        <v>168967</v>
      </c>
      <c r="G99" s="6" t="n">
        <v>117470</v>
      </c>
      <c r="H99" s="6" t="n">
        <v>117472</v>
      </c>
      <c r="I99" s="7" t="n">
        <f aca="false">H99/F99</f>
        <v>0.695236347925926</v>
      </c>
      <c r="J99" s="6" t="n">
        <v>117470</v>
      </c>
      <c r="K99" s="6" t="n">
        <v>117365</v>
      </c>
      <c r="L99" s="6" t="n">
        <v>65248</v>
      </c>
      <c r="M99" s="6" t="n">
        <v>52117</v>
      </c>
      <c r="N99" s="6" t="n">
        <v>105</v>
      </c>
      <c r="O99" s="0" t="n">
        <v>0</v>
      </c>
      <c r="P99" s="0" t="n">
        <v>35</v>
      </c>
      <c r="Q99" s="0" t="n">
        <v>1</v>
      </c>
      <c r="R99" s="0" t="n">
        <v>69</v>
      </c>
      <c r="S99" s="8" t="n">
        <f aca="false">L99/K99</f>
        <v>0.555940868231585</v>
      </c>
      <c r="T99" s="8" t="n">
        <f aca="false">M99/K99</f>
        <v>0.444059131768415</v>
      </c>
      <c r="U99" s="9" t="n">
        <f aca="false">N99/J99</f>
        <v>0.000893845237081808</v>
      </c>
    </row>
    <row r="100" customFormat="false" ht="13.2" hidden="false" customHeight="false" outlineLevel="0" collapsed="false">
      <c r="A100" s="1" t="n">
        <v>12</v>
      </c>
      <c r="B100" s="0" t="s">
        <v>199</v>
      </c>
      <c r="C100" s="1" t="s">
        <v>200</v>
      </c>
      <c r="D100" s="0" t="s">
        <v>223</v>
      </c>
      <c r="E100" s="0" t="s">
        <v>224</v>
      </c>
      <c r="F100" s="6" t="n">
        <v>163284</v>
      </c>
      <c r="G100" s="6" t="n">
        <v>106422</v>
      </c>
      <c r="H100" s="6" t="n">
        <v>106422</v>
      </c>
      <c r="I100" s="7" t="n">
        <f aca="false">H100/F100</f>
        <v>0.651760123465863</v>
      </c>
      <c r="J100" s="6" t="n">
        <v>106422</v>
      </c>
      <c r="K100" s="6" t="n">
        <v>106266</v>
      </c>
      <c r="L100" s="6" t="n">
        <v>83398</v>
      </c>
      <c r="M100" s="6" t="n">
        <v>22868</v>
      </c>
      <c r="N100" s="6" t="n">
        <v>156</v>
      </c>
      <c r="O100" s="0" t="n">
        <v>7</v>
      </c>
      <c r="P100" s="0" t="n">
        <v>44</v>
      </c>
      <c r="Q100" s="0" t="n">
        <v>35</v>
      </c>
      <c r="R100" s="0" t="n">
        <v>70</v>
      </c>
      <c r="S100" s="8" t="n">
        <f aca="false">L100/K100</f>
        <v>0.784804170666064</v>
      </c>
      <c r="T100" s="8" t="n">
        <f aca="false">M100/K100</f>
        <v>0.215195829333936</v>
      </c>
      <c r="U100" s="9" t="n">
        <f aca="false">N100/J100</f>
        <v>0.0014658623217004</v>
      </c>
    </row>
    <row r="101" customFormat="false" ht="13.2" hidden="false" customHeight="false" outlineLevel="0" collapsed="false">
      <c r="A101" s="1" t="n">
        <v>13</v>
      </c>
      <c r="B101" s="0" t="s">
        <v>199</v>
      </c>
      <c r="C101" s="1" t="s">
        <v>200</v>
      </c>
      <c r="D101" s="0" t="s">
        <v>225</v>
      </c>
      <c r="E101" s="0" t="s">
        <v>226</v>
      </c>
      <c r="F101" s="6" t="n">
        <v>114863</v>
      </c>
      <c r="G101" s="6" t="n">
        <v>80351</v>
      </c>
      <c r="H101" s="6" t="n">
        <v>80350</v>
      </c>
      <c r="I101" s="7" t="n">
        <f aca="false">H101/F101</f>
        <v>0.699529004117949</v>
      </c>
      <c r="J101" s="6" t="n">
        <v>80347</v>
      </c>
      <c r="K101" s="6" t="n">
        <v>80242</v>
      </c>
      <c r="L101" s="6" t="n">
        <v>56188</v>
      </c>
      <c r="M101" s="6" t="n">
        <v>24054</v>
      </c>
      <c r="N101" s="6" t="n">
        <v>105</v>
      </c>
      <c r="O101" s="0" t="n">
        <v>0</v>
      </c>
      <c r="P101" s="0" t="n">
        <v>32</v>
      </c>
      <c r="Q101" s="0" t="n">
        <v>8</v>
      </c>
      <c r="R101" s="0" t="n">
        <v>65</v>
      </c>
      <c r="S101" s="8" t="n">
        <f aca="false">L101/K101</f>
        <v>0.700231798808604</v>
      </c>
      <c r="T101" s="8" t="n">
        <f aca="false">M101/K101</f>
        <v>0.299768201191396</v>
      </c>
      <c r="U101" s="9" t="n">
        <f aca="false">N101/J101</f>
        <v>0.00130683161785754</v>
      </c>
    </row>
    <row r="102" customFormat="false" ht="13.2" hidden="false" customHeight="false" outlineLevel="0" collapsed="false">
      <c r="A102" s="1" t="n">
        <v>14</v>
      </c>
      <c r="B102" s="0" t="s">
        <v>199</v>
      </c>
      <c r="C102" s="1" t="s">
        <v>200</v>
      </c>
      <c r="D102" s="0" t="s">
        <v>227</v>
      </c>
      <c r="E102" s="0" t="s">
        <v>228</v>
      </c>
      <c r="F102" s="6" t="n">
        <v>150098</v>
      </c>
      <c r="G102" s="6" t="n">
        <v>106043</v>
      </c>
      <c r="H102" s="6" t="n">
        <v>106034</v>
      </c>
      <c r="I102" s="7" t="n">
        <f aca="false">H102/F102</f>
        <v>0.706431797892044</v>
      </c>
      <c r="J102" s="6" t="n">
        <v>106032</v>
      </c>
      <c r="K102" s="6" t="n">
        <v>105846</v>
      </c>
      <c r="L102" s="6" t="n">
        <v>79991</v>
      </c>
      <c r="M102" s="6" t="n">
        <v>25855</v>
      </c>
      <c r="N102" s="6" t="n">
        <v>186</v>
      </c>
      <c r="O102" s="0" t="n">
        <v>0</v>
      </c>
      <c r="P102" s="0" t="n">
        <v>71</v>
      </c>
      <c r="Q102" s="0" t="n">
        <v>0</v>
      </c>
      <c r="R102" s="0" t="n">
        <v>115</v>
      </c>
      <c r="S102" s="8" t="n">
        <f aca="false">L102/K102</f>
        <v>0.755730022863405</v>
      </c>
      <c r="T102" s="8" t="n">
        <f aca="false">M102/K102</f>
        <v>0.244269977136595</v>
      </c>
      <c r="U102" s="9" t="n">
        <f aca="false">N102/J102</f>
        <v>0.00175418741511996</v>
      </c>
    </row>
    <row r="103" customFormat="false" ht="13.2" hidden="false" customHeight="false" outlineLevel="0" collapsed="false">
      <c r="A103" s="1" t="n">
        <v>15</v>
      </c>
      <c r="B103" s="0" t="s">
        <v>199</v>
      </c>
      <c r="C103" s="1" t="s">
        <v>200</v>
      </c>
      <c r="D103" s="0" t="s">
        <v>229</v>
      </c>
      <c r="E103" s="0" t="s">
        <v>230</v>
      </c>
      <c r="F103" s="6" t="n">
        <v>162397</v>
      </c>
      <c r="G103" s="6" t="n">
        <v>117363</v>
      </c>
      <c r="H103" s="6" t="n">
        <v>117361</v>
      </c>
      <c r="I103" s="7" t="n">
        <f aca="false">H103/F103</f>
        <v>0.72267960615036</v>
      </c>
      <c r="J103" s="6" t="n">
        <v>117352</v>
      </c>
      <c r="K103" s="6" t="n">
        <v>117225</v>
      </c>
      <c r="L103" s="6" t="n">
        <v>64042</v>
      </c>
      <c r="M103" s="6" t="n">
        <v>53183</v>
      </c>
      <c r="N103" s="6" t="n">
        <v>127</v>
      </c>
      <c r="O103" s="0" t="n">
        <v>0</v>
      </c>
      <c r="P103" s="0" t="n">
        <v>50</v>
      </c>
      <c r="Q103" s="0" t="n">
        <v>6</v>
      </c>
      <c r="R103" s="0" t="n">
        <v>71</v>
      </c>
      <c r="S103" s="8" t="n">
        <f aca="false">L103/K103</f>
        <v>0.546316911921518</v>
      </c>
      <c r="T103" s="8" t="n">
        <f aca="false">M103/K103</f>
        <v>0.453683088078482</v>
      </c>
      <c r="U103" s="9" t="n">
        <f aca="false">N103/J103</f>
        <v>0.00108221419319654</v>
      </c>
    </row>
    <row r="104" customFormat="false" ht="13.2" hidden="false" customHeight="false" outlineLevel="0" collapsed="false">
      <c r="A104" s="1" t="n">
        <v>16</v>
      </c>
      <c r="B104" s="0" t="s">
        <v>199</v>
      </c>
      <c r="C104" s="1" t="s">
        <v>200</v>
      </c>
      <c r="D104" s="0" t="s">
        <v>231</v>
      </c>
      <c r="E104" s="0" t="s">
        <v>232</v>
      </c>
      <c r="F104" s="6" t="n">
        <v>183082</v>
      </c>
      <c r="G104" s="6" t="n">
        <v>139179</v>
      </c>
      <c r="H104" s="6" t="n">
        <v>139176</v>
      </c>
      <c r="I104" s="7" t="n">
        <f aca="false">H104/F104</f>
        <v>0.760183961285107</v>
      </c>
      <c r="J104" s="6" t="n">
        <v>139175</v>
      </c>
      <c r="K104" s="6" t="n">
        <v>139086</v>
      </c>
      <c r="L104" s="6" t="n">
        <v>42201</v>
      </c>
      <c r="M104" s="6" t="n">
        <v>96885</v>
      </c>
      <c r="N104" s="6" t="n">
        <v>89</v>
      </c>
      <c r="O104" s="0" t="n">
        <v>1</v>
      </c>
      <c r="P104" s="0" t="n">
        <v>25</v>
      </c>
      <c r="Q104" s="0" t="n">
        <v>1</v>
      </c>
      <c r="R104" s="0" t="n">
        <v>62</v>
      </c>
      <c r="S104" s="8" t="n">
        <f aca="false">L104/K104</f>
        <v>0.303416591173806</v>
      </c>
      <c r="T104" s="8" t="n">
        <f aca="false">M104/K104</f>
        <v>0.696583408826194</v>
      </c>
      <c r="U104" s="9" t="n">
        <f aca="false">N104/J104</f>
        <v>0.00063948266570864</v>
      </c>
    </row>
    <row r="105" customFormat="false" ht="13.2" hidden="false" customHeight="false" outlineLevel="0" collapsed="false">
      <c r="A105" s="1" t="n">
        <v>17</v>
      </c>
      <c r="B105" s="0" t="s">
        <v>199</v>
      </c>
      <c r="C105" s="1" t="s">
        <v>200</v>
      </c>
      <c r="D105" s="0" t="s">
        <v>233</v>
      </c>
      <c r="E105" s="0" t="s">
        <v>234</v>
      </c>
      <c r="F105" s="6" t="n">
        <v>193033</v>
      </c>
      <c r="G105" s="6" t="n">
        <v>133171</v>
      </c>
      <c r="H105" s="6" t="n">
        <v>133171</v>
      </c>
      <c r="I105" s="7" t="n">
        <f aca="false">H105/F105</f>
        <v>0.689887221355934</v>
      </c>
      <c r="J105" s="6" t="n">
        <v>133170</v>
      </c>
      <c r="K105" s="6" t="n">
        <v>133022</v>
      </c>
      <c r="L105" s="6" t="n">
        <v>58040</v>
      </c>
      <c r="M105" s="6" t="n">
        <v>74982</v>
      </c>
      <c r="N105" s="6" t="n">
        <v>148</v>
      </c>
      <c r="O105" s="0" t="n">
        <v>0</v>
      </c>
      <c r="P105" s="0" t="n">
        <v>55</v>
      </c>
      <c r="Q105" s="0" t="n">
        <v>16</v>
      </c>
      <c r="R105" s="0" t="n">
        <v>77</v>
      </c>
      <c r="S105" s="8" t="n">
        <f aca="false">L105/K105</f>
        <v>0.436318804408293</v>
      </c>
      <c r="T105" s="8" t="n">
        <f aca="false">M105/K105</f>
        <v>0.563681195591707</v>
      </c>
      <c r="U105" s="9" t="n">
        <f aca="false">N105/J105</f>
        <v>0.00111136141773673</v>
      </c>
    </row>
    <row r="106" customFormat="false" ht="13.2" hidden="false" customHeight="false" outlineLevel="0" collapsed="false">
      <c r="A106" s="1" t="n">
        <v>18</v>
      </c>
      <c r="B106" s="0" t="s">
        <v>199</v>
      </c>
      <c r="C106" s="1" t="s">
        <v>200</v>
      </c>
      <c r="D106" s="0" t="s">
        <v>235</v>
      </c>
      <c r="E106" s="0" t="s">
        <v>236</v>
      </c>
      <c r="F106" s="6" t="n">
        <v>165050</v>
      </c>
      <c r="G106" s="6" t="n">
        <v>115211</v>
      </c>
      <c r="H106" s="6" t="n">
        <v>115209</v>
      </c>
      <c r="I106" s="7" t="n">
        <f aca="false">H106/F106</f>
        <v>0.698024840957286</v>
      </c>
      <c r="J106" s="6" t="n">
        <v>115208</v>
      </c>
      <c r="K106" s="6" t="n">
        <v>115076</v>
      </c>
      <c r="L106" s="6" t="n">
        <v>58755</v>
      </c>
      <c r="M106" s="6" t="n">
        <v>56321</v>
      </c>
      <c r="N106" s="6" t="n">
        <v>132</v>
      </c>
      <c r="O106" s="0" t="n">
        <v>0</v>
      </c>
      <c r="P106" s="0" t="n">
        <v>39</v>
      </c>
      <c r="Q106" s="0" t="n">
        <v>6</v>
      </c>
      <c r="R106" s="0" t="n">
        <v>87</v>
      </c>
      <c r="S106" s="8" t="n">
        <f aca="false">L106/K106</f>
        <v>0.510575619590531</v>
      </c>
      <c r="T106" s="8" t="n">
        <f aca="false">M106/K106</f>
        <v>0.489424380409468</v>
      </c>
      <c r="U106" s="9" t="n">
        <f aca="false">N106/J106</f>
        <v>0.00114575376709951</v>
      </c>
    </row>
    <row r="107" customFormat="false" ht="13.2" hidden="false" customHeight="false" outlineLevel="0" collapsed="false">
      <c r="A107" s="1" t="n">
        <v>19</v>
      </c>
      <c r="B107" s="0" t="s">
        <v>199</v>
      </c>
      <c r="C107" s="1" t="s">
        <v>200</v>
      </c>
      <c r="D107" s="0" t="s">
        <v>237</v>
      </c>
      <c r="E107" s="0" t="s">
        <v>238</v>
      </c>
      <c r="F107" s="6" t="n">
        <v>144514</v>
      </c>
      <c r="G107" s="6" t="n">
        <v>101739</v>
      </c>
      <c r="H107" s="6" t="n">
        <v>101726</v>
      </c>
      <c r="I107" s="7" t="n">
        <f aca="false">H107/F107</f>
        <v>0.703917959505653</v>
      </c>
      <c r="J107" s="6" t="n">
        <v>101723</v>
      </c>
      <c r="K107" s="6" t="n">
        <v>101600</v>
      </c>
      <c r="L107" s="6" t="n">
        <v>76420</v>
      </c>
      <c r="M107" s="6" t="n">
        <v>25180</v>
      </c>
      <c r="N107" s="6" t="n">
        <v>123</v>
      </c>
      <c r="O107" s="0" t="n">
        <v>0</v>
      </c>
      <c r="P107" s="0" t="n">
        <v>47</v>
      </c>
      <c r="Q107" s="0" t="n">
        <v>2</v>
      </c>
      <c r="R107" s="0" t="n">
        <v>74</v>
      </c>
      <c r="S107" s="8" t="n">
        <f aca="false">L107/K107</f>
        <v>0.752165354330709</v>
      </c>
      <c r="T107" s="8" t="n">
        <f aca="false">M107/K107</f>
        <v>0.247834645669291</v>
      </c>
      <c r="U107" s="9" t="n">
        <f aca="false">N107/J107</f>
        <v>0.00120916606863738</v>
      </c>
    </row>
    <row r="108" customFormat="false" ht="13.2" hidden="false" customHeight="false" outlineLevel="0" collapsed="false">
      <c r="A108" s="1" t="n">
        <v>20</v>
      </c>
      <c r="B108" s="0" t="s">
        <v>199</v>
      </c>
      <c r="C108" s="1" t="s">
        <v>200</v>
      </c>
      <c r="D108" s="0" t="s">
        <v>239</v>
      </c>
      <c r="E108" s="0" t="s">
        <v>240</v>
      </c>
      <c r="F108" s="6" t="n">
        <v>83042</v>
      </c>
      <c r="G108" s="6" t="n">
        <v>54803</v>
      </c>
      <c r="H108" s="6" t="n">
        <v>54801</v>
      </c>
      <c r="I108" s="7" t="n">
        <f aca="false">H108/F108</f>
        <v>0.659919077093519</v>
      </c>
      <c r="J108" s="6" t="n">
        <v>54801</v>
      </c>
      <c r="K108" s="6" t="n">
        <v>54739</v>
      </c>
      <c r="L108" s="6" t="n">
        <v>37601</v>
      </c>
      <c r="M108" s="6" t="n">
        <v>17138</v>
      </c>
      <c r="N108" s="6" t="n">
        <v>62</v>
      </c>
      <c r="O108" s="0" t="n">
        <v>0</v>
      </c>
      <c r="P108" s="0" t="n">
        <v>14</v>
      </c>
      <c r="Q108" s="0" t="n">
        <v>2</v>
      </c>
      <c r="R108" s="0" t="n">
        <v>46</v>
      </c>
      <c r="S108" s="8" t="n">
        <f aca="false">L108/K108</f>
        <v>0.686914265879903</v>
      </c>
      <c r="T108" s="8" t="n">
        <f aca="false">M108/K108</f>
        <v>0.313085734120097</v>
      </c>
      <c r="U108" s="9" t="n">
        <f aca="false">N108/J108</f>
        <v>0.00113136621594496</v>
      </c>
    </row>
    <row r="109" customFormat="false" ht="13.2" hidden="false" customHeight="false" outlineLevel="0" collapsed="false">
      <c r="A109" s="1" t="n">
        <v>21</v>
      </c>
      <c r="B109" s="0" t="s">
        <v>199</v>
      </c>
      <c r="C109" s="1" t="s">
        <v>200</v>
      </c>
      <c r="D109" s="0" t="s">
        <v>241</v>
      </c>
      <c r="E109" s="0" t="s">
        <v>242</v>
      </c>
      <c r="F109" s="6" t="n">
        <v>108838</v>
      </c>
      <c r="G109" s="6" t="n">
        <v>85334</v>
      </c>
      <c r="H109" s="6" t="n">
        <v>85335</v>
      </c>
      <c r="I109" s="7" t="n">
        <f aca="false">H109/F109</f>
        <v>0.784055201308367</v>
      </c>
      <c r="J109" s="6" t="n">
        <v>85330</v>
      </c>
      <c r="K109" s="6" t="n">
        <v>85270</v>
      </c>
      <c r="L109" s="6" t="n">
        <v>52533</v>
      </c>
      <c r="M109" s="6" t="n">
        <v>32737</v>
      </c>
      <c r="N109" s="6" t="n">
        <v>60</v>
      </c>
      <c r="O109" s="0" t="n">
        <v>0</v>
      </c>
      <c r="P109" s="0" t="n">
        <v>16</v>
      </c>
      <c r="Q109" s="0" t="n">
        <v>3</v>
      </c>
      <c r="R109" s="0" t="n">
        <v>41</v>
      </c>
      <c r="S109" s="8" t="n">
        <f aca="false">L109/K109</f>
        <v>0.616078339392518</v>
      </c>
      <c r="T109" s="8" t="n">
        <f aca="false">M109/K109</f>
        <v>0.383921660607482</v>
      </c>
      <c r="U109" s="9" t="n">
        <f aca="false">N109/J109</f>
        <v>0.000703152466893238</v>
      </c>
    </row>
    <row r="110" customFormat="false" ht="13.2" hidden="false" customHeight="false" outlineLevel="0" collapsed="false">
      <c r="A110" s="1" t="n">
        <v>22</v>
      </c>
      <c r="B110" s="0" t="s">
        <v>199</v>
      </c>
      <c r="C110" s="1" t="s">
        <v>200</v>
      </c>
      <c r="D110" s="0" t="s">
        <v>243</v>
      </c>
      <c r="E110" s="0" t="s">
        <v>244</v>
      </c>
      <c r="F110" s="6" t="n">
        <v>210800</v>
      </c>
      <c r="G110" s="6" t="n">
        <v>142162</v>
      </c>
      <c r="H110" s="6" t="n">
        <v>142162</v>
      </c>
      <c r="I110" s="7" t="n">
        <f aca="false">H110/F110</f>
        <v>0.674392789373814</v>
      </c>
      <c r="J110" s="6" t="n">
        <v>142162</v>
      </c>
      <c r="K110" s="6" t="n">
        <v>141924</v>
      </c>
      <c r="L110" s="6" t="n">
        <v>111584</v>
      </c>
      <c r="M110" s="6" t="n">
        <v>30340</v>
      </c>
      <c r="N110" s="6" t="n">
        <v>238</v>
      </c>
      <c r="O110" s="0" t="n">
        <v>0</v>
      </c>
      <c r="P110" s="0" t="n">
        <v>104</v>
      </c>
      <c r="Q110" s="0" t="n">
        <v>0</v>
      </c>
      <c r="R110" s="0" t="n">
        <v>134</v>
      </c>
      <c r="S110" s="8" t="n">
        <f aca="false">L110/K110</f>
        <v>0.78622361263775</v>
      </c>
      <c r="T110" s="8" t="n">
        <f aca="false">M110/K110</f>
        <v>0.21377638736225</v>
      </c>
      <c r="U110" s="9" t="n">
        <f aca="false">N110/J110</f>
        <v>0.00167414639636471</v>
      </c>
    </row>
    <row r="111" customFormat="false" ht="13.2" hidden="false" customHeight="false" outlineLevel="0" collapsed="false">
      <c r="A111" s="1" t="n">
        <v>23</v>
      </c>
      <c r="B111" s="0" t="s">
        <v>199</v>
      </c>
      <c r="C111" s="1" t="s">
        <v>200</v>
      </c>
      <c r="D111" s="0" t="s">
        <v>245</v>
      </c>
      <c r="E111" s="0" t="s">
        <v>246</v>
      </c>
      <c r="F111" s="6" t="n">
        <v>197514</v>
      </c>
      <c r="G111" s="6" t="n">
        <v>124634</v>
      </c>
      <c r="H111" s="6" t="n">
        <v>124622</v>
      </c>
      <c r="I111" s="7" t="n">
        <f aca="false">H111/F111</f>
        <v>0.630952742590399</v>
      </c>
      <c r="J111" s="6" t="n">
        <v>124637</v>
      </c>
      <c r="K111" s="6" t="n">
        <v>124473</v>
      </c>
      <c r="L111" s="6" t="n">
        <v>86955</v>
      </c>
      <c r="M111" s="6" t="n">
        <v>37518</v>
      </c>
      <c r="N111" s="6" t="n">
        <v>164</v>
      </c>
      <c r="O111" s="0" t="n">
        <v>0</v>
      </c>
      <c r="P111" s="0" t="n">
        <v>61</v>
      </c>
      <c r="Q111" s="0" t="n">
        <v>1</v>
      </c>
      <c r="R111" s="0" t="n">
        <v>102</v>
      </c>
      <c r="S111" s="8" t="n">
        <f aca="false">L111/K111</f>
        <v>0.698585235352245</v>
      </c>
      <c r="T111" s="8" t="n">
        <f aca="false">M111/K111</f>
        <v>0.301414764647755</v>
      </c>
      <c r="U111" s="9" t="n">
        <f aca="false">N111/J111</f>
        <v>0.00131582114460393</v>
      </c>
    </row>
    <row r="112" customFormat="false" ht="13.2" hidden="false" customHeight="false" outlineLevel="0" collapsed="false">
      <c r="A112" s="1" t="n">
        <v>24</v>
      </c>
      <c r="B112" s="0" t="s">
        <v>199</v>
      </c>
      <c r="C112" s="1" t="s">
        <v>200</v>
      </c>
      <c r="D112" s="0" t="s">
        <v>247</v>
      </c>
      <c r="E112" s="0" t="s">
        <v>248</v>
      </c>
      <c r="F112" s="6" t="n">
        <v>136352</v>
      </c>
      <c r="G112" s="6" t="n">
        <v>100215</v>
      </c>
      <c r="H112" s="6" t="n">
        <v>100207</v>
      </c>
      <c r="I112" s="7" t="n">
        <f aca="false">H112/F112</f>
        <v>0.734914045998592</v>
      </c>
      <c r="J112" s="6" t="n">
        <v>100207</v>
      </c>
      <c r="K112" s="6" t="n">
        <v>100100</v>
      </c>
      <c r="L112" s="6" t="n">
        <v>63003</v>
      </c>
      <c r="M112" s="6" t="n">
        <v>37097</v>
      </c>
      <c r="N112" s="6" t="n">
        <v>107</v>
      </c>
      <c r="O112" s="0" t="n">
        <v>0</v>
      </c>
      <c r="P112" s="0" t="n">
        <v>45</v>
      </c>
      <c r="Q112" s="0" t="n">
        <v>0</v>
      </c>
      <c r="R112" s="0" t="n">
        <v>62</v>
      </c>
      <c r="S112" s="8" t="n">
        <f aca="false">L112/K112</f>
        <v>0.629400599400599</v>
      </c>
      <c r="T112" s="8" t="n">
        <f aca="false">M112/K112</f>
        <v>0.370599400599401</v>
      </c>
      <c r="U112" s="9" t="n">
        <f aca="false">N112/J112</f>
        <v>0.00106778967537198</v>
      </c>
    </row>
    <row r="113" customFormat="false" ht="13.2" hidden="false" customHeight="false" outlineLevel="0" collapsed="false">
      <c r="A113" s="1" t="n">
        <v>25</v>
      </c>
      <c r="B113" s="0" t="s">
        <v>199</v>
      </c>
      <c r="C113" s="1" t="s">
        <v>200</v>
      </c>
      <c r="D113" s="0" t="s">
        <v>249</v>
      </c>
      <c r="E113" s="0" t="s">
        <v>250</v>
      </c>
      <c r="F113" s="6" t="n">
        <v>176985</v>
      </c>
      <c r="G113" s="6" t="n">
        <v>104869</v>
      </c>
      <c r="H113" s="6" t="n">
        <v>104861</v>
      </c>
      <c r="I113" s="7" t="n">
        <f aca="false">H113/F113</f>
        <v>0.592485238862051</v>
      </c>
      <c r="J113" s="6" t="n">
        <v>104864</v>
      </c>
      <c r="K113" s="6" t="n">
        <v>104699</v>
      </c>
      <c r="L113" s="6" t="n">
        <v>55328</v>
      </c>
      <c r="M113" s="6" t="n">
        <v>49371</v>
      </c>
      <c r="N113" s="6" t="n">
        <v>165</v>
      </c>
      <c r="O113" s="0" t="n">
        <v>9</v>
      </c>
      <c r="P113" s="0" t="n">
        <v>87</v>
      </c>
      <c r="Q113" s="0" t="n">
        <v>0</v>
      </c>
      <c r="R113" s="0" t="n">
        <v>69</v>
      </c>
      <c r="S113" s="8" t="n">
        <f aca="false">L113/K113</f>
        <v>0.52844821822558</v>
      </c>
      <c r="T113" s="8" t="n">
        <f aca="false">M113/K113</f>
        <v>0.47155178177442</v>
      </c>
      <c r="U113" s="9" t="n">
        <f aca="false">N113/J113</f>
        <v>0.00157346658529143</v>
      </c>
    </row>
    <row r="114" customFormat="false" ht="13.2" hidden="false" customHeight="false" outlineLevel="0" collapsed="false">
      <c r="A114" s="1" t="n">
        <v>26</v>
      </c>
      <c r="B114" s="0" t="s">
        <v>199</v>
      </c>
      <c r="C114" s="1" t="s">
        <v>200</v>
      </c>
      <c r="D114" s="0" t="s">
        <v>251</v>
      </c>
      <c r="E114" s="0" t="s">
        <v>252</v>
      </c>
      <c r="F114" s="6" t="n">
        <v>189843</v>
      </c>
      <c r="G114" s="6" t="n">
        <v>128439</v>
      </c>
      <c r="H114" s="6" t="n">
        <v>128423</v>
      </c>
      <c r="I114" s="7" t="n">
        <f aca="false">H114/F114</f>
        <v>0.676469503747834</v>
      </c>
      <c r="J114" s="6" t="n">
        <v>128397</v>
      </c>
      <c r="K114" s="6" t="n">
        <v>128233</v>
      </c>
      <c r="L114" s="6" t="n">
        <v>69213</v>
      </c>
      <c r="M114" s="6" t="n">
        <v>59020</v>
      </c>
      <c r="N114" s="6" t="n">
        <v>164</v>
      </c>
      <c r="O114" s="0" t="n">
        <v>0</v>
      </c>
      <c r="P114" s="0" t="n">
        <v>78</v>
      </c>
      <c r="Q114" s="0" t="n">
        <v>3</v>
      </c>
      <c r="R114" s="0" t="n">
        <v>83</v>
      </c>
      <c r="S114" s="8" t="n">
        <f aca="false">L114/K114</f>
        <v>0.539744059641434</v>
      </c>
      <c r="T114" s="8" t="n">
        <f aca="false">M114/K114</f>
        <v>0.460255940358566</v>
      </c>
      <c r="U114" s="9" t="n">
        <f aca="false">N114/J114</f>
        <v>0.00127728841016535</v>
      </c>
    </row>
    <row r="115" customFormat="false" ht="13.2" hidden="false" customHeight="false" outlineLevel="0" collapsed="false">
      <c r="A115" s="1" t="n">
        <v>27</v>
      </c>
      <c r="B115" s="0" t="s">
        <v>199</v>
      </c>
      <c r="C115" s="1" t="s">
        <v>200</v>
      </c>
      <c r="D115" s="0" t="s">
        <v>253</v>
      </c>
      <c r="E115" s="0" t="s">
        <v>254</v>
      </c>
      <c r="F115" s="6" t="n">
        <v>132632</v>
      </c>
      <c r="G115" s="6" t="n">
        <v>108892</v>
      </c>
      <c r="H115" s="6" t="n">
        <v>108888</v>
      </c>
      <c r="I115" s="7" t="n">
        <f aca="false">H115/F115</f>
        <v>0.820978346100489</v>
      </c>
      <c r="J115" s="6" t="n">
        <v>108876</v>
      </c>
      <c r="K115" s="6" t="n">
        <v>108806</v>
      </c>
      <c r="L115" s="6" t="n">
        <v>75396</v>
      </c>
      <c r="M115" s="6" t="n">
        <v>33410</v>
      </c>
      <c r="N115" s="6" t="n">
        <v>70</v>
      </c>
      <c r="O115" s="0" t="n">
        <v>0</v>
      </c>
      <c r="P115" s="0" t="n">
        <v>26</v>
      </c>
      <c r="Q115" s="0" t="n">
        <v>2</v>
      </c>
      <c r="R115" s="0" t="n">
        <v>42</v>
      </c>
      <c r="S115" s="8" t="n">
        <f aca="false">L115/K115</f>
        <v>0.692939727588552</v>
      </c>
      <c r="T115" s="8" t="n">
        <f aca="false">M115/K115</f>
        <v>0.307060272411448</v>
      </c>
      <c r="U115" s="9" t="n">
        <f aca="false">N115/J115</f>
        <v>0.000642933245159631</v>
      </c>
    </row>
    <row r="116" customFormat="false" ht="13.2" hidden="false" customHeight="false" outlineLevel="0" collapsed="false">
      <c r="A116" s="1" t="n">
        <v>28</v>
      </c>
      <c r="B116" s="0" t="s">
        <v>199</v>
      </c>
      <c r="C116" s="1" t="s">
        <v>200</v>
      </c>
      <c r="D116" s="0" t="s">
        <v>255</v>
      </c>
      <c r="E116" s="0" t="s">
        <v>256</v>
      </c>
      <c r="F116" s="6" t="n">
        <v>195875</v>
      </c>
      <c r="G116" s="6" t="n">
        <v>129688</v>
      </c>
      <c r="H116" s="6" t="n">
        <v>129680</v>
      </c>
      <c r="I116" s="7" t="n">
        <f aca="false">H116/F116</f>
        <v>0.662054881940013</v>
      </c>
      <c r="J116" s="6" t="n">
        <v>129677</v>
      </c>
      <c r="K116" s="6" t="n">
        <v>129502</v>
      </c>
      <c r="L116" s="6" t="n">
        <v>94293</v>
      </c>
      <c r="M116" s="6" t="n">
        <v>35209</v>
      </c>
      <c r="N116" s="6" t="n">
        <v>175</v>
      </c>
      <c r="O116" s="0" t="n">
        <v>0</v>
      </c>
      <c r="P116" s="0" t="n">
        <v>60</v>
      </c>
      <c r="Q116" s="0" t="n">
        <v>5</v>
      </c>
      <c r="R116" s="0" t="n">
        <v>110</v>
      </c>
      <c r="S116" s="8" t="n">
        <f aca="false">L116/K116</f>
        <v>0.728120029034301</v>
      </c>
      <c r="T116" s="8" t="n">
        <f aca="false">M116/K116</f>
        <v>0.271879970965699</v>
      </c>
      <c r="U116" s="9" t="n">
        <f aca="false">N116/J116</f>
        <v>0.00134950685163907</v>
      </c>
    </row>
    <row r="117" customFormat="false" ht="13.2" hidden="false" customHeight="false" outlineLevel="0" collapsed="false">
      <c r="A117" s="1" t="n">
        <v>29</v>
      </c>
      <c r="B117" s="0" t="s">
        <v>199</v>
      </c>
      <c r="C117" s="1" t="s">
        <v>200</v>
      </c>
      <c r="D117" s="0" t="s">
        <v>257</v>
      </c>
      <c r="E117" s="0" t="s">
        <v>258</v>
      </c>
      <c r="F117" s="6" t="n">
        <v>140288</v>
      </c>
      <c r="G117" s="6" t="n">
        <v>106633</v>
      </c>
      <c r="H117" s="6" t="n">
        <v>106630</v>
      </c>
      <c r="I117" s="7" t="n">
        <f aca="false">H117/F117</f>
        <v>0.760079265510949</v>
      </c>
      <c r="J117" s="6" t="n">
        <v>106633</v>
      </c>
      <c r="K117" s="6" t="n">
        <v>106560</v>
      </c>
      <c r="L117" s="6" t="n">
        <v>49319</v>
      </c>
      <c r="M117" s="6" t="n">
        <v>57241</v>
      </c>
      <c r="N117" s="6" t="n">
        <v>73</v>
      </c>
      <c r="O117" s="0" t="n">
        <v>0</v>
      </c>
      <c r="P117" s="0" t="n">
        <v>25</v>
      </c>
      <c r="Q117" s="0" t="n">
        <v>7</v>
      </c>
      <c r="R117" s="0" t="n">
        <v>41</v>
      </c>
      <c r="S117" s="8" t="n">
        <f aca="false">L117/K117</f>
        <v>0.462828453453454</v>
      </c>
      <c r="T117" s="8" t="n">
        <f aca="false">M117/K117</f>
        <v>0.537171546546547</v>
      </c>
      <c r="U117" s="9" t="n">
        <f aca="false">N117/J117</f>
        <v>0.000684591074057749</v>
      </c>
    </row>
    <row r="118" customFormat="false" ht="13.2" hidden="false" customHeight="false" outlineLevel="0" collapsed="false">
      <c r="A118" s="1" t="n">
        <v>30</v>
      </c>
      <c r="B118" s="0" t="s">
        <v>199</v>
      </c>
      <c r="C118" s="1" t="s">
        <v>200</v>
      </c>
      <c r="D118" s="0" t="s">
        <v>259</v>
      </c>
      <c r="E118" s="0" t="s">
        <v>260</v>
      </c>
      <c r="F118" s="6" t="n">
        <v>167820</v>
      </c>
      <c r="G118" s="6" t="n">
        <v>108421</v>
      </c>
      <c r="H118" s="6" t="n">
        <v>108403</v>
      </c>
      <c r="I118" s="7" t="n">
        <f aca="false">H118/F118</f>
        <v>0.645948039566202</v>
      </c>
      <c r="J118" s="6" t="n">
        <v>108420</v>
      </c>
      <c r="K118" s="6" t="n">
        <v>108235</v>
      </c>
      <c r="L118" s="6" t="n">
        <v>73011</v>
      </c>
      <c r="M118" s="6" t="n">
        <v>35224</v>
      </c>
      <c r="N118" s="6" t="n">
        <v>185</v>
      </c>
      <c r="O118" s="0" t="n">
        <v>0</v>
      </c>
      <c r="P118" s="0" t="n">
        <v>105</v>
      </c>
      <c r="Q118" s="0" t="n">
        <v>6</v>
      </c>
      <c r="R118" s="0" t="n">
        <v>74</v>
      </c>
      <c r="S118" s="8" t="n">
        <f aca="false">L118/K118</f>
        <v>0.674559985217351</v>
      </c>
      <c r="T118" s="8" t="n">
        <f aca="false">M118/K118</f>
        <v>0.325440014782649</v>
      </c>
      <c r="U118" s="9" t="n">
        <f aca="false">N118/J118</f>
        <v>0.00170632724589559</v>
      </c>
    </row>
    <row r="119" customFormat="false" ht="13.2" hidden="false" customHeight="false" outlineLevel="0" collapsed="false">
      <c r="A119" s="1" t="n">
        <v>31</v>
      </c>
      <c r="B119" s="0" t="s">
        <v>199</v>
      </c>
      <c r="C119" s="1" t="s">
        <v>200</v>
      </c>
      <c r="D119" s="0" t="s">
        <v>261</v>
      </c>
      <c r="E119" s="0" t="s">
        <v>262</v>
      </c>
      <c r="F119" s="6" t="n">
        <v>162983</v>
      </c>
      <c r="G119" s="6" t="n">
        <v>108695</v>
      </c>
      <c r="H119" s="6" t="n">
        <v>108689</v>
      </c>
      <c r="I119" s="7" t="n">
        <f aca="false">H119/F119</f>
        <v>0.666873232177589</v>
      </c>
      <c r="J119" s="6" t="n">
        <v>108689</v>
      </c>
      <c r="K119" s="6" t="n">
        <v>108551</v>
      </c>
      <c r="L119" s="6" t="n">
        <v>64156</v>
      </c>
      <c r="M119" s="6" t="n">
        <v>44395</v>
      </c>
      <c r="N119" s="6" t="n">
        <v>138</v>
      </c>
      <c r="O119" s="0" t="n">
        <v>4</v>
      </c>
      <c r="P119" s="0" t="n">
        <v>44</v>
      </c>
      <c r="Q119" s="0" t="n">
        <v>9</v>
      </c>
      <c r="R119" s="0" t="n">
        <v>81</v>
      </c>
      <c r="S119" s="8" t="n">
        <f aca="false">L119/K119</f>
        <v>0.591021731720574</v>
      </c>
      <c r="T119" s="8" t="n">
        <f aca="false">M119/K119</f>
        <v>0.408978268279426</v>
      </c>
      <c r="U119" s="9" t="n">
        <f aca="false">N119/J119</f>
        <v>0.0012696777042755</v>
      </c>
    </row>
    <row r="120" customFormat="false" ht="13.2" hidden="false" customHeight="false" outlineLevel="0" collapsed="false">
      <c r="A120" s="1" t="n">
        <v>32</v>
      </c>
      <c r="B120" s="0" t="s">
        <v>199</v>
      </c>
      <c r="C120" s="1" t="s">
        <v>200</v>
      </c>
      <c r="D120" s="0" t="s">
        <v>263</v>
      </c>
      <c r="E120" s="0" t="s">
        <v>264</v>
      </c>
      <c r="F120" s="6" t="n">
        <v>219521</v>
      </c>
      <c r="G120" s="6" t="n">
        <v>158018</v>
      </c>
      <c r="H120" s="6" t="n">
        <v>158018</v>
      </c>
      <c r="I120" s="7" t="n">
        <f aca="false">H120/F120</f>
        <v>0.719830904560384</v>
      </c>
      <c r="J120" s="6" t="n">
        <v>158018</v>
      </c>
      <c r="K120" s="6" t="n">
        <v>157884</v>
      </c>
      <c r="L120" s="6" t="n">
        <v>118463</v>
      </c>
      <c r="M120" s="6" t="n">
        <v>39421</v>
      </c>
      <c r="N120" s="6" t="n">
        <v>134</v>
      </c>
      <c r="O120" s="0" t="n">
        <v>0</v>
      </c>
      <c r="P120" s="0" t="n">
        <v>55</v>
      </c>
      <c r="Q120" s="0" t="n">
        <v>0</v>
      </c>
      <c r="R120" s="0" t="n">
        <v>79</v>
      </c>
      <c r="S120" s="8" t="n">
        <f aca="false">L120/K120</f>
        <v>0.750316688201464</v>
      </c>
      <c r="T120" s="8" t="n">
        <f aca="false">M120/K120</f>
        <v>0.249683311798536</v>
      </c>
      <c r="U120" s="9" t="n">
        <f aca="false">N120/J120</f>
        <v>0.000848004657697224</v>
      </c>
    </row>
    <row r="121" customFormat="false" ht="13.2" hidden="false" customHeight="false" outlineLevel="0" collapsed="false">
      <c r="A121" s="1" t="n">
        <v>33</v>
      </c>
      <c r="B121" s="0" t="s">
        <v>199</v>
      </c>
      <c r="C121" s="1" t="s">
        <v>200</v>
      </c>
      <c r="D121" s="0" t="s">
        <v>265</v>
      </c>
      <c r="E121" s="0" t="s">
        <v>266</v>
      </c>
      <c r="F121" s="6" t="n">
        <v>120524</v>
      </c>
      <c r="G121" s="6" t="n">
        <v>78325</v>
      </c>
      <c r="H121" s="6" t="n">
        <v>78325</v>
      </c>
      <c r="I121" s="7" t="n">
        <f aca="false">H121/F121</f>
        <v>0.649870565198633</v>
      </c>
      <c r="J121" s="6" t="n">
        <v>78325</v>
      </c>
      <c r="K121" s="6" t="n">
        <v>78196</v>
      </c>
      <c r="L121" s="6" t="n">
        <v>53928</v>
      </c>
      <c r="M121" s="6" t="n">
        <v>24268</v>
      </c>
      <c r="N121" s="6" t="n">
        <v>129</v>
      </c>
      <c r="O121" s="0" t="n">
        <v>0</v>
      </c>
      <c r="P121" s="0" t="n">
        <v>47</v>
      </c>
      <c r="Q121" s="0" t="n">
        <v>1</v>
      </c>
      <c r="R121" s="0" t="n">
        <v>81</v>
      </c>
      <c r="S121" s="8" t="n">
        <f aca="false">L121/K121</f>
        <v>0.689651644585401</v>
      </c>
      <c r="T121" s="8" t="n">
        <f aca="false">M121/K121</f>
        <v>0.310348355414599</v>
      </c>
      <c r="U121" s="9" t="n">
        <f aca="false">N121/J121</f>
        <v>0.00164698372167252</v>
      </c>
    </row>
    <row r="122" customFormat="false" ht="13.2" hidden="false" customHeight="false" outlineLevel="0" collapsed="false">
      <c r="A122" s="1" t="n">
        <v>70</v>
      </c>
      <c r="B122" s="0" t="s">
        <v>267</v>
      </c>
      <c r="C122" s="1" t="s">
        <v>268</v>
      </c>
      <c r="D122" s="0" t="s">
        <v>269</v>
      </c>
      <c r="E122" s="0" t="s">
        <v>270</v>
      </c>
      <c r="F122" s="6" t="n">
        <v>70341</v>
      </c>
      <c r="G122" s="6" t="n">
        <v>46137</v>
      </c>
      <c r="H122" s="6" t="n">
        <v>46134</v>
      </c>
      <c r="I122" s="7" t="n">
        <f aca="false">H122/F122</f>
        <v>0.655862157205613</v>
      </c>
      <c r="J122" s="6" t="n">
        <v>46134</v>
      </c>
      <c r="K122" s="6" t="n">
        <v>46100</v>
      </c>
      <c r="L122" s="6" t="n">
        <v>14029</v>
      </c>
      <c r="M122" s="6" t="n">
        <v>32071</v>
      </c>
      <c r="N122" s="6" t="n">
        <v>34</v>
      </c>
      <c r="O122" s="0" t="n">
        <v>0</v>
      </c>
      <c r="P122" s="0" t="n">
        <v>12</v>
      </c>
      <c r="Q122" s="0" t="n">
        <v>6</v>
      </c>
      <c r="R122" s="0" t="n">
        <v>16</v>
      </c>
      <c r="S122" s="8" t="n">
        <f aca="false">L122/K122</f>
        <v>0.304316702819957</v>
      </c>
      <c r="T122" s="8" t="n">
        <f aca="false">M122/K122</f>
        <v>0.695683297180043</v>
      </c>
      <c r="U122" s="9" t="n">
        <f aca="false">N122/J122</f>
        <v>0.000736983569601595</v>
      </c>
    </row>
    <row r="123" customFormat="false" ht="13.2" hidden="false" customHeight="false" outlineLevel="0" collapsed="false">
      <c r="A123" s="1" t="n">
        <v>71</v>
      </c>
      <c r="B123" s="0" t="s">
        <v>267</v>
      </c>
      <c r="C123" s="1" t="s">
        <v>268</v>
      </c>
      <c r="D123" s="0" t="s">
        <v>271</v>
      </c>
      <c r="E123" s="0" t="s">
        <v>272</v>
      </c>
      <c r="F123" s="6" t="n">
        <v>94612</v>
      </c>
      <c r="G123" s="6" t="n">
        <v>61395</v>
      </c>
      <c r="H123" s="6" t="n">
        <v>61393</v>
      </c>
      <c r="I123" s="7" t="n">
        <f aca="false">H123/F123</f>
        <v>0.648892318099184</v>
      </c>
      <c r="J123" s="6" t="n">
        <v>61393</v>
      </c>
      <c r="K123" s="6" t="n">
        <v>61358</v>
      </c>
      <c r="L123" s="6" t="n">
        <v>21181</v>
      </c>
      <c r="M123" s="6" t="n">
        <v>40177</v>
      </c>
      <c r="N123" s="6" t="n">
        <v>35</v>
      </c>
      <c r="O123" s="0" t="n">
        <v>0</v>
      </c>
      <c r="P123" s="0" t="n">
        <v>16</v>
      </c>
      <c r="Q123" s="0" t="n">
        <v>1</v>
      </c>
      <c r="R123" s="0" t="n">
        <v>18</v>
      </c>
      <c r="S123" s="8" t="n">
        <f aca="false">L123/K123</f>
        <v>0.345203559438052</v>
      </c>
      <c r="T123" s="8" t="n">
        <f aca="false">M123/K123</f>
        <v>0.654796440561948</v>
      </c>
      <c r="U123" s="9" t="n">
        <f aca="false">N123/J123</f>
        <v>0.000570097568126659</v>
      </c>
    </row>
    <row r="124" customFormat="false" ht="13.2" hidden="false" customHeight="false" outlineLevel="0" collapsed="false">
      <c r="A124" s="1" t="n">
        <v>72</v>
      </c>
      <c r="B124" s="0" t="s">
        <v>267</v>
      </c>
      <c r="C124" s="1" t="s">
        <v>268</v>
      </c>
      <c r="D124" s="0" t="s">
        <v>273</v>
      </c>
      <c r="E124" s="0" t="s">
        <v>274</v>
      </c>
      <c r="F124" s="6" t="n">
        <v>103529</v>
      </c>
      <c r="G124" s="6" t="n">
        <v>72741</v>
      </c>
      <c r="H124" s="6" t="n">
        <v>72741</v>
      </c>
      <c r="I124" s="7" t="n">
        <f aca="false">H124/F124</f>
        <v>0.702614726308571</v>
      </c>
      <c r="J124" s="6" t="n">
        <v>72741</v>
      </c>
      <c r="K124" s="6" t="n">
        <v>72714</v>
      </c>
      <c r="L124" s="6" t="n">
        <v>24586</v>
      </c>
      <c r="M124" s="6" t="n">
        <v>48128</v>
      </c>
      <c r="N124" s="6" t="n">
        <v>27</v>
      </c>
      <c r="O124" s="0" t="n">
        <v>0</v>
      </c>
      <c r="P124" s="0" t="n">
        <v>6</v>
      </c>
      <c r="Q124" s="0" t="n">
        <v>0</v>
      </c>
      <c r="R124" s="0" t="n">
        <v>21</v>
      </c>
      <c r="S124" s="8" t="n">
        <f aca="false">L124/K124</f>
        <v>0.338119206755233</v>
      </c>
      <c r="T124" s="8" t="n">
        <f aca="false">M124/K124</f>
        <v>0.661880793244767</v>
      </c>
      <c r="U124" s="9" t="n">
        <f aca="false">N124/J124</f>
        <v>0.000371179939786365</v>
      </c>
    </row>
    <row r="125" customFormat="false" ht="13.2" hidden="false" customHeight="false" outlineLevel="0" collapsed="false">
      <c r="A125" s="1" t="n">
        <v>73</v>
      </c>
      <c r="B125" s="0" t="s">
        <v>267</v>
      </c>
      <c r="C125" s="1" t="s">
        <v>268</v>
      </c>
      <c r="D125" s="0" t="s">
        <v>275</v>
      </c>
      <c r="E125" s="0" t="s">
        <v>276</v>
      </c>
      <c r="F125" s="6" t="n">
        <v>141486</v>
      </c>
      <c r="G125" s="6" t="n">
        <v>100462</v>
      </c>
      <c r="H125" s="6" t="n">
        <v>100460</v>
      </c>
      <c r="I125" s="7" t="n">
        <f aca="false">H125/F125</f>
        <v>0.710034915115276</v>
      </c>
      <c r="J125" s="6" t="n">
        <v>100460</v>
      </c>
      <c r="K125" s="6" t="n">
        <v>100415</v>
      </c>
      <c r="L125" s="6" t="n">
        <v>38433</v>
      </c>
      <c r="M125" s="6" t="n">
        <v>61982</v>
      </c>
      <c r="N125" s="6" t="n">
        <v>45</v>
      </c>
      <c r="O125" s="0" t="n">
        <v>2</v>
      </c>
      <c r="P125" s="0" t="n">
        <v>13</v>
      </c>
      <c r="Q125" s="0" t="n">
        <v>2</v>
      </c>
      <c r="R125" s="0" t="n">
        <v>28</v>
      </c>
      <c r="S125" s="8" t="n">
        <f aca="false">L125/K125</f>
        <v>0.382741622267589</v>
      </c>
      <c r="T125" s="8" t="n">
        <f aca="false">M125/K125</f>
        <v>0.617258377732411</v>
      </c>
      <c r="U125" s="9" t="n">
        <f aca="false">N125/J125</f>
        <v>0.000447939478399363</v>
      </c>
    </row>
    <row r="126" customFormat="false" ht="13.2" hidden="false" customHeight="false" outlineLevel="0" collapsed="false">
      <c r="A126" s="1" t="n">
        <v>74</v>
      </c>
      <c r="B126" s="0" t="s">
        <v>267</v>
      </c>
      <c r="C126" s="1" t="s">
        <v>268</v>
      </c>
      <c r="D126" s="0" t="s">
        <v>277</v>
      </c>
      <c r="E126" s="0" t="s">
        <v>278</v>
      </c>
      <c r="F126" s="6" t="n">
        <v>77662</v>
      </c>
      <c r="G126" s="6" t="n">
        <v>55194</v>
      </c>
      <c r="H126" s="6" t="n">
        <v>55195</v>
      </c>
      <c r="I126" s="7" t="n">
        <f aca="false">H126/F126</f>
        <v>0.710707939532847</v>
      </c>
      <c r="J126" s="6" t="n">
        <v>55195</v>
      </c>
      <c r="K126" s="6" t="n">
        <v>55166</v>
      </c>
      <c r="L126" s="6" t="n">
        <v>24172</v>
      </c>
      <c r="M126" s="6" t="n">
        <v>30994</v>
      </c>
      <c r="N126" s="6" t="n">
        <v>29</v>
      </c>
      <c r="O126" s="0" t="n">
        <v>0</v>
      </c>
      <c r="P126" s="0" t="n">
        <v>0</v>
      </c>
      <c r="Q126" s="0" t="n">
        <v>0</v>
      </c>
      <c r="R126" s="0" t="n">
        <v>29</v>
      </c>
      <c r="S126" s="8" t="n">
        <f aca="false">L126/K126</f>
        <v>0.438168437080811</v>
      </c>
      <c r="T126" s="8" t="n">
        <f aca="false">M126/K126</f>
        <v>0.561831562919189</v>
      </c>
      <c r="U126" s="9" t="n">
        <f aca="false">N126/J126</f>
        <v>0.000525409910317964</v>
      </c>
    </row>
    <row r="127" customFormat="false" ht="13.2" hidden="false" customHeight="false" outlineLevel="0" collapsed="false">
      <c r="A127" s="1" t="n">
        <v>75</v>
      </c>
      <c r="B127" s="0" t="s">
        <v>267</v>
      </c>
      <c r="C127" s="1" t="s">
        <v>268</v>
      </c>
      <c r="D127" s="0" t="s">
        <v>279</v>
      </c>
      <c r="E127" s="0" t="s">
        <v>280</v>
      </c>
      <c r="F127" s="6" t="n">
        <v>389507</v>
      </c>
      <c r="G127" s="6" t="n">
        <v>267577</v>
      </c>
      <c r="H127" s="6" t="n">
        <v>267546</v>
      </c>
      <c r="I127" s="7" t="n">
        <f aca="false">H127/F127</f>
        <v>0.686883676031496</v>
      </c>
      <c r="J127" s="6" t="n">
        <v>267546</v>
      </c>
      <c r="K127" s="6" t="n">
        <v>267398</v>
      </c>
      <c r="L127" s="6" t="n">
        <v>113521</v>
      </c>
      <c r="M127" s="6" t="n">
        <v>153877</v>
      </c>
      <c r="N127" s="6" t="n">
        <v>148</v>
      </c>
      <c r="O127" s="0" t="n">
        <v>3</v>
      </c>
      <c r="P127" s="0" t="n">
        <v>35</v>
      </c>
      <c r="Q127" s="0" t="n">
        <v>1</v>
      </c>
      <c r="R127" s="0" t="n">
        <v>109</v>
      </c>
      <c r="S127" s="8" t="n">
        <f aca="false">L127/K127</f>
        <v>0.424539450556848</v>
      </c>
      <c r="T127" s="8" t="n">
        <f aca="false">M127/K127</f>
        <v>0.575460549443152</v>
      </c>
      <c r="U127" s="9" t="n">
        <f aca="false">N127/J127</f>
        <v>0.000553175902461633</v>
      </c>
    </row>
    <row r="128" customFormat="false" ht="13.2" hidden="false" customHeight="false" outlineLevel="0" collapsed="false">
      <c r="A128" s="1" t="n">
        <v>76</v>
      </c>
      <c r="B128" s="0" t="s">
        <v>267</v>
      </c>
      <c r="C128" s="1" t="s">
        <v>268</v>
      </c>
      <c r="D128" s="0" t="s">
        <v>281</v>
      </c>
      <c r="E128" s="0" t="s">
        <v>282</v>
      </c>
      <c r="F128" s="6" t="n">
        <v>240496</v>
      </c>
      <c r="G128" s="6" t="n">
        <v>178830</v>
      </c>
      <c r="H128" s="6" t="n">
        <v>178815</v>
      </c>
      <c r="I128" s="7" t="n">
        <f aca="false">H128/F128</f>
        <v>0.743525879848314</v>
      </c>
      <c r="J128" s="6" t="n">
        <v>178815</v>
      </c>
      <c r="K128" s="6" t="n">
        <v>178721</v>
      </c>
      <c r="L128" s="6" t="n">
        <v>82022</v>
      </c>
      <c r="M128" s="6" t="n">
        <v>96699</v>
      </c>
      <c r="N128" s="6" t="n">
        <v>94</v>
      </c>
      <c r="O128" s="0" t="n">
        <v>3</v>
      </c>
      <c r="P128" s="0" t="n">
        <v>30</v>
      </c>
      <c r="Q128" s="0" t="n">
        <v>6</v>
      </c>
      <c r="R128" s="0" t="n">
        <v>55</v>
      </c>
      <c r="S128" s="8" t="n">
        <f aca="false">L128/K128</f>
        <v>0.458938792867095</v>
      </c>
      <c r="T128" s="8" t="n">
        <f aca="false">M128/K128</f>
        <v>0.541061207132906</v>
      </c>
      <c r="U128" s="9" t="n">
        <f aca="false">N128/J128</f>
        <v>0.00052568296843106</v>
      </c>
    </row>
    <row r="129" customFormat="false" ht="13.2" hidden="false" customHeight="false" outlineLevel="0" collapsed="false">
      <c r="A129" s="1" t="n">
        <v>54</v>
      </c>
      <c r="B129" s="0" t="s">
        <v>267</v>
      </c>
      <c r="C129" s="1" t="s">
        <v>268</v>
      </c>
      <c r="D129" s="0" t="s">
        <v>283</v>
      </c>
      <c r="E129" s="0" t="s">
        <v>284</v>
      </c>
      <c r="F129" s="6" t="n">
        <v>190735</v>
      </c>
      <c r="G129" s="6" t="n">
        <v>129072</v>
      </c>
      <c r="H129" s="6" t="n">
        <v>129072</v>
      </c>
      <c r="I129" s="7" t="n">
        <f aca="false">H129/F129</f>
        <v>0.676708522295331</v>
      </c>
      <c r="J129" s="6" t="n">
        <v>129072</v>
      </c>
      <c r="K129" s="6" t="n">
        <v>129003</v>
      </c>
      <c r="L129" s="6" t="n">
        <v>65405</v>
      </c>
      <c r="M129" s="6" t="n">
        <v>63598</v>
      </c>
      <c r="N129" s="6" t="n">
        <v>69</v>
      </c>
      <c r="O129" s="0" t="n">
        <v>0</v>
      </c>
      <c r="P129" s="0" t="n">
        <v>20</v>
      </c>
      <c r="Q129" s="0" t="n">
        <v>5</v>
      </c>
      <c r="R129" s="0" t="n">
        <v>44</v>
      </c>
      <c r="S129" s="8" t="n">
        <f aca="false">L129/K129</f>
        <v>0.507003713091944</v>
      </c>
      <c r="T129" s="8" t="n">
        <f aca="false">M129/K129</f>
        <v>0.492996286908056</v>
      </c>
      <c r="U129" s="9" t="n">
        <f aca="false">N129/J129</f>
        <v>0.000534585347712904</v>
      </c>
    </row>
    <row r="130" customFormat="false" ht="13.2" hidden="false" customHeight="false" outlineLevel="0" collapsed="false">
      <c r="A130" s="1" t="n">
        <v>55</v>
      </c>
      <c r="B130" s="0" t="s">
        <v>267</v>
      </c>
      <c r="C130" s="1" t="s">
        <v>268</v>
      </c>
      <c r="D130" s="0" t="s">
        <v>285</v>
      </c>
      <c r="E130" s="0" t="s">
        <v>286</v>
      </c>
      <c r="F130" s="6" t="n">
        <v>156993</v>
      </c>
      <c r="G130" s="6" t="n">
        <v>113527</v>
      </c>
      <c r="H130" s="6" t="n">
        <v>113507</v>
      </c>
      <c r="I130" s="7" t="n">
        <f aca="false">H130/F130</f>
        <v>0.723006758263107</v>
      </c>
      <c r="J130" s="6" t="n">
        <v>113507</v>
      </c>
      <c r="K130" s="6" t="n">
        <v>113462</v>
      </c>
      <c r="L130" s="6" t="n">
        <v>52873</v>
      </c>
      <c r="M130" s="6" t="n">
        <v>60589</v>
      </c>
      <c r="N130" s="6" t="n">
        <v>45</v>
      </c>
      <c r="O130" s="0" t="n">
        <v>0</v>
      </c>
      <c r="P130" s="0" t="n">
        <v>17</v>
      </c>
      <c r="Q130" s="0" t="n">
        <v>3</v>
      </c>
      <c r="R130" s="0" t="n">
        <v>25</v>
      </c>
      <c r="S130" s="8" t="n">
        <f aca="false">L130/K130</f>
        <v>0.465997426451147</v>
      </c>
      <c r="T130" s="8" t="n">
        <f aca="false">M130/K130</f>
        <v>0.534002573548853</v>
      </c>
      <c r="U130" s="9" t="n">
        <f aca="false">N130/J130</f>
        <v>0.000396451320182896</v>
      </c>
    </row>
    <row r="131" customFormat="false" ht="13.2" hidden="false" customHeight="false" outlineLevel="0" collapsed="false">
      <c r="A131" s="1" t="n">
        <v>56</v>
      </c>
      <c r="B131" s="0" t="s">
        <v>267</v>
      </c>
      <c r="C131" s="1" t="s">
        <v>268</v>
      </c>
      <c r="D131" s="0" t="s">
        <v>287</v>
      </c>
      <c r="E131" s="0" t="s">
        <v>288</v>
      </c>
      <c r="F131" s="6" t="n">
        <v>115893</v>
      </c>
      <c r="G131" s="6" t="n">
        <v>79126</v>
      </c>
      <c r="H131" s="6" t="n">
        <v>79117</v>
      </c>
      <c r="I131" s="7" t="n">
        <f aca="false">H131/F131</f>
        <v>0.682672810264641</v>
      </c>
      <c r="J131" s="6" t="n">
        <v>79117</v>
      </c>
      <c r="K131" s="6" t="n">
        <v>79079</v>
      </c>
      <c r="L131" s="6" t="n">
        <v>30014</v>
      </c>
      <c r="M131" s="6" t="n">
        <v>49065</v>
      </c>
      <c r="N131" s="6" t="n">
        <v>38</v>
      </c>
      <c r="O131" s="0" t="n">
        <v>0</v>
      </c>
      <c r="P131" s="0" t="n">
        <v>10</v>
      </c>
      <c r="Q131" s="0" t="n">
        <v>1</v>
      </c>
      <c r="R131" s="0" t="n">
        <v>27</v>
      </c>
      <c r="S131" s="8" t="n">
        <f aca="false">L131/K131</f>
        <v>0.379544506126785</v>
      </c>
      <c r="T131" s="8" t="n">
        <f aca="false">M131/K131</f>
        <v>0.620455493873215</v>
      </c>
      <c r="U131" s="9" t="n">
        <f aca="false">N131/J131</f>
        <v>0.00048030132588445</v>
      </c>
    </row>
    <row r="132" customFormat="false" ht="13.2" hidden="false" customHeight="false" outlineLevel="0" collapsed="false">
      <c r="A132" s="1" t="n">
        <v>57</v>
      </c>
      <c r="B132" s="0" t="s">
        <v>267</v>
      </c>
      <c r="C132" s="1" t="s">
        <v>268</v>
      </c>
      <c r="D132" s="0" t="s">
        <v>289</v>
      </c>
      <c r="E132" s="0" t="s">
        <v>290</v>
      </c>
      <c r="F132" s="6" t="n">
        <v>207221</v>
      </c>
      <c r="G132" s="6" t="n">
        <v>134404</v>
      </c>
      <c r="H132" s="6" t="n">
        <v>134400</v>
      </c>
      <c r="I132" s="7" t="n">
        <f aca="false">H132/F132</f>
        <v>0.648582913893862</v>
      </c>
      <c r="J132" s="6" t="n">
        <v>134400</v>
      </c>
      <c r="K132" s="6" t="n">
        <v>134324</v>
      </c>
      <c r="L132" s="6" t="n">
        <v>51930</v>
      </c>
      <c r="M132" s="6" t="n">
        <v>82394</v>
      </c>
      <c r="N132" s="6" t="n">
        <v>76</v>
      </c>
      <c r="O132" s="0" t="n">
        <v>0</v>
      </c>
      <c r="P132" s="0" t="n">
        <v>13</v>
      </c>
      <c r="Q132" s="0" t="n">
        <v>2</v>
      </c>
      <c r="R132" s="0" t="n">
        <v>61</v>
      </c>
      <c r="S132" s="8" t="n">
        <f aca="false">L132/K132</f>
        <v>0.386602543104732</v>
      </c>
      <c r="T132" s="8" t="n">
        <f aca="false">M132/K132</f>
        <v>0.613397456895268</v>
      </c>
      <c r="U132" s="9" t="n">
        <f aca="false">N132/J132</f>
        <v>0.00056547619047619</v>
      </c>
    </row>
    <row r="133" customFormat="false" ht="13.2" hidden="false" customHeight="false" outlineLevel="0" collapsed="false">
      <c r="A133" s="1" t="n">
        <v>53</v>
      </c>
      <c r="B133" s="0" t="s">
        <v>267</v>
      </c>
      <c r="C133" s="1" t="s">
        <v>268</v>
      </c>
      <c r="D133" s="0" t="s">
        <v>291</v>
      </c>
      <c r="E133" s="0" t="s">
        <v>292</v>
      </c>
      <c r="F133" s="6" t="n">
        <v>145866</v>
      </c>
      <c r="G133" s="6" t="n">
        <v>103009</v>
      </c>
      <c r="H133" s="6" t="n">
        <v>103007</v>
      </c>
      <c r="I133" s="7" t="n">
        <f aca="false">H133/F133</f>
        <v>0.706175530966778</v>
      </c>
      <c r="J133" s="6" t="n">
        <v>103007</v>
      </c>
      <c r="K133" s="6" t="n">
        <v>102958</v>
      </c>
      <c r="L133" s="6" t="n">
        <v>44429</v>
      </c>
      <c r="M133" s="6" t="n">
        <v>58529</v>
      </c>
      <c r="N133" s="6" t="n">
        <v>49</v>
      </c>
      <c r="O133" s="0" t="n">
        <v>0</v>
      </c>
      <c r="P133" s="0" t="n">
        <v>13</v>
      </c>
      <c r="Q133" s="0" t="n">
        <v>3</v>
      </c>
      <c r="R133" s="0" t="n">
        <v>33</v>
      </c>
      <c r="S133" s="8" t="n">
        <f aca="false">L133/K133</f>
        <v>0.431525476407856</v>
      </c>
      <c r="T133" s="8" t="n">
        <f aca="false">M133/K133</f>
        <v>0.568474523592144</v>
      </c>
      <c r="U133" s="9" t="n">
        <f aca="false">N133/J133</f>
        <v>0.000475695826497228</v>
      </c>
    </row>
    <row r="134" customFormat="false" ht="13.2" hidden="false" customHeight="false" outlineLevel="0" collapsed="false">
      <c r="A134" s="1" t="n">
        <v>78</v>
      </c>
      <c r="B134" s="0" t="s">
        <v>293</v>
      </c>
      <c r="C134" s="1" t="s">
        <v>294</v>
      </c>
      <c r="D134" s="0" t="s">
        <v>295</v>
      </c>
      <c r="E134" s="0" t="s">
        <v>296</v>
      </c>
      <c r="F134" s="6" t="n">
        <v>95289</v>
      </c>
      <c r="G134" s="6" t="n">
        <v>65047</v>
      </c>
      <c r="H134" s="6" t="n">
        <v>65047</v>
      </c>
      <c r="I134" s="7" t="n">
        <f aca="false">H134/F134</f>
        <v>0.682628634994595</v>
      </c>
      <c r="J134" s="6" t="n">
        <v>65047</v>
      </c>
      <c r="K134" s="6" t="n">
        <v>65005</v>
      </c>
      <c r="L134" s="6" t="n">
        <v>27678</v>
      </c>
      <c r="M134" s="6" t="n">
        <v>37327</v>
      </c>
      <c r="N134" s="6" t="n">
        <v>42</v>
      </c>
      <c r="O134" s="0" t="n">
        <v>0</v>
      </c>
      <c r="P134" s="0" t="n">
        <v>7</v>
      </c>
      <c r="Q134" s="0" t="n">
        <v>1</v>
      </c>
      <c r="R134" s="0" t="n">
        <v>34</v>
      </c>
      <c r="S134" s="8" t="n">
        <f aca="false">L134/K134</f>
        <v>0.425782632105223</v>
      </c>
      <c r="T134" s="8" t="n">
        <f aca="false">M134/K134</f>
        <v>0.574217367894777</v>
      </c>
      <c r="U134" s="9" t="n">
        <f aca="false">N134/J134</f>
        <v>0.00064568696481006</v>
      </c>
    </row>
    <row r="135" customFormat="false" ht="13.2" hidden="false" customHeight="false" outlineLevel="0" collapsed="false">
      <c r="A135" s="1" t="n">
        <v>79</v>
      </c>
      <c r="B135" s="0" t="s">
        <v>293</v>
      </c>
      <c r="C135" s="1" t="s">
        <v>294</v>
      </c>
      <c r="D135" s="0" t="s">
        <v>297</v>
      </c>
      <c r="E135" s="0" t="s">
        <v>298</v>
      </c>
      <c r="F135" s="6" t="n">
        <v>157042</v>
      </c>
      <c r="G135" s="6" t="n">
        <v>115206</v>
      </c>
      <c r="H135" s="6" t="n">
        <v>115206</v>
      </c>
      <c r="I135" s="7" t="n">
        <f aca="false">H135/F135</f>
        <v>0.733599928681499</v>
      </c>
      <c r="J135" s="6" t="n">
        <v>115205</v>
      </c>
      <c r="K135" s="6" t="n">
        <v>115144</v>
      </c>
      <c r="L135" s="6" t="n">
        <v>52657</v>
      </c>
      <c r="M135" s="6" t="n">
        <v>62487</v>
      </c>
      <c r="N135" s="6" t="n">
        <v>61</v>
      </c>
      <c r="O135" s="0" t="n">
        <v>0</v>
      </c>
      <c r="P135" s="0" t="n">
        <v>17</v>
      </c>
      <c r="Q135" s="0" t="n">
        <v>1</v>
      </c>
      <c r="R135" s="0" t="n">
        <v>43</v>
      </c>
      <c r="S135" s="8" t="n">
        <f aca="false">L135/K135</f>
        <v>0.457314319460849</v>
      </c>
      <c r="T135" s="8" t="n">
        <f aca="false">M135/K135</f>
        <v>0.542685680539151</v>
      </c>
      <c r="U135" s="9" t="n">
        <f aca="false">N135/J135</f>
        <v>0.000529490907512695</v>
      </c>
    </row>
    <row r="136" customFormat="false" ht="13.2" hidden="false" customHeight="false" outlineLevel="0" collapsed="false">
      <c r="A136" s="1" t="n">
        <v>81</v>
      </c>
      <c r="B136" s="0" t="s">
        <v>293</v>
      </c>
      <c r="C136" s="1" t="s">
        <v>294</v>
      </c>
      <c r="D136" s="0" t="s">
        <v>299</v>
      </c>
      <c r="E136" s="0" t="s">
        <v>300</v>
      </c>
      <c r="F136" s="6" t="n">
        <v>100117</v>
      </c>
      <c r="G136" s="6" t="n">
        <v>65416</v>
      </c>
      <c r="H136" s="6" t="n">
        <v>65408</v>
      </c>
      <c r="I136" s="7" t="n">
        <f aca="false">H136/F136</f>
        <v>0.653315620723753</v>
      </c>
      <c r="J136" s="6" t="n">
        <v>65408</v>
      </c>
      <c r="K136" s="6" t="n">
        <v>65321</v>
      </c>
      <c r="L136" s="6" t="n">
        <v>28522</v>
      </c>
      <c r="M136" s="6" t="n">
        <v>36799</v>
      </c>
      <c r="N136" s="6" t="n">
        <v>87</v>
      </c>
      <c r="O136" s="0" t="n">
        <v>0</v>
      </c>
      <c r="P136" s="0" t="n">
        <v>40</v>
      </c>
      <c r="Q136" s="0" t="n">
        <v>4</v>
      </c>
      <c r="R136" s="0" t="n">
        <v>43</v>
      </c>
      <c r="S136" s="8" t="n">
        <f aca="false">L136/K136</f>
        <v>0.436643652118002</v>
      </c>
      <c r="T136" s="8" t="n">
        <f aca="false">M136/K136</f>
        <v>0.563356347881998</v>
      </c>
      <c r="U136" s="9" t="n">
        <f aca="false">N136/J136</f>
        <v>0.00133011252446184</v>
      </c>
    </row>
    <row r="137" customFormat="false" ht="13.2" hidden="false" customHeight="false" outlineLevel="0" collapsed="false">
      <c r="A137" s="1" t="n">
        <v>82</v>
      </c>
      <c r="B137" s="0" t="s">
        <v>293</v>
      </c>
      <c r="C137" s="1" t="s">
        <v>294</v>
      </c>
      <c r="D137" s="0" t="s">
        <v>301</v>
      </c>
      <c r="E137" s="0" t="s">
        <v>302</v>
      </c>
      <c r="F137" s="6" t="n">
        <v>102354</v>
      </c>
      <c r="G137" s="6" t="n">
        <v>66959</v>
      </c>
      <c r="H137" s="6" t="n">
        <v>66959</v>
      </c>
      <c r="I137" s="7" t="n">
        <f aca="false">H137/F137</f>
        <v>0.65419035895031</v>
      </c>
      <c r="J137" s="6" t="n">
        <v>66959</v>
      </c>
      <c r="K137" s="6" t="n">
        <v>66927</v>
      </c>
      <c r="L137" s="6" t="n">
        <v>21781</v>
      </c>
      <c r="M137" s="6" t="n">
        <v>45146</v>
      </c>
      <c r="N137" s="6" t="n">
        <v>32</v>
      </c>
      <c r="O137" s="0" t="n">
        <v>0</v>
      </c>
      <c r="P137" s="0" t="n">
        <v>8</v>
      </c>
      <c r="Q137" s="0" t="n">
        <v>3</v>
      </c>
      <c r="R137" s="0" t="n">
        <v>21</v>
      </c>
      <c r="S137" s="8" t="n">
        <f aca="false">L137/K137</f>
        <v>0.325444140630837</v>
      </c>
      <c r="T137" s="8" t="n">
        <f aca="false">M137/K137</f>
        <v>0.674555859369163</v>
      </c>
      <c r="U137" s="9" t="n">
        <f aca="false">N137/J137</f>
        <v>0.000477904389253125</v>
      </c>
    </row>
    <row r="138" customFormat="false" ht="13.2" hidden="false" customHeight="false" outlineLevel="0" collapsed="false">
      <c r="A138" s="1" t="n">
        <v>77</v>
      </c>
      <c r="B138" s="0" t="s">
        <v>293</v>
      </c>
      <c r="C138" s="1" t="s">
        <v>294</v>
      </c>
      <c r="D138" s="0" t="s">
        <v>303</v>
      </c>
      <c r="E138" s="0" t="s">
        <v>304</v>
      </c>
      <c r="F138" s="6" t="n">
        <v>285957</v>
      </c>
      <c r="G138" s="6" t="n">
        <v>221229</v>
      </c>
      <c r="H138" s="6" t="n">
        <v>221229</v>
      </c>
      <c r="I138" s="7" t="n">
        <f aca="false">H138/F138</f>
        <v>0.773644289176345</v>
      </c>
      <c r="J138" s="6" t="n">
        <v>221229</v>
      </c>
      <c r="K138" s="6" t="n">
        <v>221125</v>
      </c>
      <c r="L138" s="6" t="n">
        <v>107962</v>
      </c>
      <c r="M138" s="6" t="n">
        <v>113163</v>
      </c>
      <c r="N138" s="6" t="n">
        <v>104</v>
      </c>
      <c r="O138" s="0" t="n">
        <v>19</v>
      </c>
      <c r="P138" s="0" t="n">
        <v>40</v>
      </c>
      <c r="Q138" s="0" t="n">
        <v>3</v>
      </c>
      <c r="R138" s="0" t="n">
        <v>42</v>
      </c>
      <c r="S138" s="8" t="n">
        <f aca="false">L138/K138</f>
        <v>0.48823968343697</v>
      </c>
      <c r="T138" s="8" t="n">
        <f aca="false">M138/K138</f>
        <v>0.51176031656303</v>
      </c>
      <c r="U138" s="9" t="n">
        <f aca="false">N138/J138</f>
        <v>0.000470101116942173</v>
      </c>
    </row>
    <row r="139" customFormat="false" ht="13.2" hidden="false" customHeight="false" outlineLevel="0" collapsed="false">
      <c r="A139" s="1" t="n">
        <v>80</v>
      </c>
      <c r="B139" s="0" t="s">
        <v>293</v>
      </c>
      <c r="C139" s="1" t="s">
        <v>294</v>
      </c>
      <c r="D139" s="0" t="s">
        <v>305</v>
      </c>
      <c r="E139" s="0" t="s">
        <v>306</v>
      </c>
      <c r="F139" s="6" t="n">
        <v>259878</v>
      </c>
      <c r="G139" s="6" t="n">
        <v>193640</v>
      </c>
      <c r="H139" s="6" t="n">
        <v>193633</v>
      </c>
      <c r="I139" s="7" t="n">
        <f aca="false">H139/F139</f>
        <v>0.745091927750714</v>
      </c>
      <c r="J139" s="6" t="n">
        <v>193633</v>
      </c>
      <c r="K139" s="6" t="n">
        <v>193537</v>
      </c>
      <c r="L139" s="6" t="n">
        <v>95455</v>
      </c>
      <c r="M139" s="6" t="n">
        <v>98082</v>
      </c>
      <c r="N139" s="6" t="n">
        <v>96</v>
      </c>
      <c r="O139" s="0" t="n">
        <v>0</v>
      </c>
      <c r="P139" s="0" t="n">
        <v>27</v>
      </c>
      <c r="Q139" s="0" t="n">
        <v>11</v>
      </c>
      <c r="R139" s="0" t="n">
        <v>58</v>
      </c>
      <c r="S139" s="8" t="n">
        <f aca="false">L139/K139</f>
        <v>0.493213184042328</v>
      </c>
      <c r="T139" s="8" t="n">
        <f aca="false">M139/K139</f>
        <v>0.506786815957672</v>
      </c>
      <c r="U139" s="9" t="n">
        <f aca="false">N139/J139</f>
        <v>0.0004957832600848</v>
      </c>
    </row>
    <row r="140" customFormat="false" ht="13.2" hidden="false" customHeight="false" outlineLevel="0" collapsed="false">
      <c r="A140" s="1" t="n">
        <v>189</v>
      </c>
      <c r="B140" s="0" t="s">
        <v>293</v>
      </c>
      <c r="C140" s="1" t="s">
        <v>294</v>
      </c>
      <c r="D140" s="0" t="s">
        <v>307</v>
      </c>
      <c r="E140" s="0" t="s">
        <v>308</v>
      </c>
      <c r="F140" s="6" t="n">
        <v>74426</v>
      </c>
      <c r="G140" s="6" t="n">
        <v>54268</v>
      </c>
      <c r="H140" s="6" t="n">
        <v>54268</v>
      </c>
      <c r="I140" s="7" t="n">
        <f aca="false">H140/F140</f>
        <v>0.729153790342085</v>
      </c>
      <c r="J140" s="6" t="n">
        <v>54268</v>
      </c>
      <c r="K140" s="6" t="n">
        <v>54238</v>
      </c>
      <c r="L140" s="6" t="n">
        <v>22429</v>
      </c>
      <c r="M140" s="6" t="n">
        <v>31809</v>
      </c>
      <c r="N140" s="6" t="n">
        <v>30</v>
      </c>
      <c r="O140" s="0" t="n">
        <v>0</v>
      </c>
      <c r="P140" s="0" t="n">
        <v>13</v>
      </c>
      <c r="Q140" s="0" t="n">
        <v>0</v>
      </c>
      <c r="R140" s="0" t="n">
        <v>17</v>
      </c>
      <c r="S140" s="8" t="n">
        <f aca="false">L140/K140</f>
        <v>0.413529259928463</v>
      </c>
      <c r="T140" s="8" t="n">
        <f aca="false">M140/K140</f>
        <v>0.586470740071537</v>
      </c>
      <c r="U140" s="9" t="n">
        <f aca="false">N140/J140</f>
        <v>0.000552811970221862</v>
      </c>
    </row>
    <row r="141" customFormat="false" ht="13.2" hidden="false" customHeight="false" outlineLevel="0" collapsed="false">
      <c r="A141" s="1" t="n">
        <v>190</v>
      </c>
      <c r="B141" s="0" t="s">
        <v>293</v>
      </c>
      <c r="C141" s="1" t="s">
        <v>294</v>
      </c>
      <c r="D141" s="0" t="s">
        <v>309</v>
      </c>
      <c r="E141" s="0" t="s">
        <v>310</v>
      </c>
      <c r="F141" s="6" t="n">
        <v>53194</v>
      </c>
      <c r="G141" s="6" t="n">
        <v>36104</v>
      </c>
      <c r="H141" s="6" t="n">
        <v>36101</v>
      </c>
      <c r="I141" s="7" t="n">
        <f aca="false">H141/F141</f>
        <v>0.678666766928601</v>
      </c>
      <c r="J141" s="6" t="n">
        <v>36101</v>
      </c>
      <c r="K141" s="6" t="n">
        <v>36074</v>
      </c>
      <c r="L141" s="6" t="n">
        <v>14207</v>
      </c>
      <c r="M141" s="6" t="n">
        <v>21867</v>
      </c>
      <c r="N141" s="6" t="n">
        <v>27</v>
      </c>
      <c r="O141" s="0" t="n">
        <v>0</v>
      </c>
      <c r="P141" s="0" t="n">
        <v>9</v>
      </c>
      <c r="Q141" s="0" t="n">
        <v>0</v>
      </c>
      <c r="R141" s="0" t="n">
        <v>18</v>
      </c>
      <c r="S141" s="8" t="n">
        <f aca="false">L141/K141</f>
        <v>0.393829350778954</v>
      </c>
      <c r="T141" s="8" t="n">
        <f aca="false">M141/K141</f>
        <v>0.606170649221046</v>
      </c>
      <c r="U141" s="9" t="n">
        <f aca="false">N141/J141</f>
        <v>0.000747901720173956</v>
      </c>
    </row>
    <row r="142" customFormat="false" ht="13.2" hidden="false" customHeight="false" outlineLevel="0" collapsed="false">
      <c r="A142" s="1" t="n">
        <v>191</v>
      </c>
      <c r="B142" s="0" t="s">
        <v>293</v>
      </c>
      <c r="C142" s="1" t="s">
        <v>294</v>
      </c>
      <c r="D142" s="0" t="s">
        <v>311</v>
      </c>
      <c r="E142" s="0" t="s">
        <v>312</v>
      </c>
      <c r="F142" s="6" t="n">
        <v>80124</v>
      </c>
      <c r="G142" s="6" t="n">
        <v>59723</v>
      </c>
      <c r="H142" s="6" t="n">
        <v>59721</v>
      </c>
      <c r="I142" s="7" t="n">
        <f aca="false">H142/F142</f>
        <v>0.745357196345664</v>
      </c>
      <c r="J142" s="6" t="n">
        <v>59721</v>
      </c>
      <c r="K142" s="6" t="n">
        <v>59683</v>
      </c>
      <c r="L142" s="6" t="n">
        <v>23788</v>
      </c>
      <c r="M142" s="6" t="n">
        <v>35895</v>
      </c>
      <c r="N142" s="6" t="n">
        <v>38</v>
      </c>
      <c r="O142" s="0" t="n">
        <v>0</v>
      </c>
      <c r="P142" s="0" t="n">
        <v>13</v>
      </c>
      <c r="Q142" s="0" t="n">
        <v>2</v>
      </c>
      <c r="R142" s="0" t="n">
        <v>23</v>
      </c>
      <c r="S142" s="8" t="n">
        <f aca="false">L142/K142</f>
        <v>0.398572457818809</v>
      </c>
      <c r="T142" s="8" t="n">
        <f aca="false">M142/K142</f>
        <v>0.601427542181191</v>
      </c>
      <c r="U142" s="9" t="n">
        <f aca="false">N142/J142</f>
        <v>0.000636292091559083</v>
      </c>
    </row>
    <row r="143" customFormat="false" ht="13.2" hidden="false" customHeight="false" outlineLevel="0" collapsed="false">
      <c r="A143" s="1" t="n">
        <v>192</v>
      </c>
      <c r="B143" s="0" t="s">
        <v>293</v>
      </c>
      <c r="C143" s="1" t="s">
        <v>294</v>
      </c>
      <c r="D143" s="0" t="s">
        <v>313</v>
      </c>
      <c r="E143" s="0" t="s">
        <v>314</v>
      </c>
      <c r="F143" s="6" t="n">
        <v>54206</v>
      </c>
      <c r="G143" s="6" t="n">
        <v>37974</v>
      </c>
      <c r="H143" s="6" t="n">
        <v>37975</v>
      </c>
      <c r="I143" s="7" t="n">
        <f aca="false">H143/F143</f>
        <v>0.70056820278198</v>
      </c>
      <c r="J143" s="6" t="n">
        <v>37975</v>
      </c>
      <c r="K143" s="6" t="n">
        <v>37947</v>
      </c>
      <c r="L143" s="6" t="n">
        <v>14419</v>
      </c>
      <c r="M143" s="6" t="n">
        <v>23528</v>
      </c>
      <c r="N143" s="6" t="n">
        <v>28</v>
      </c>
      <c r="O143" s="0" t="n">
        <v>0</v>
      </c>
      <c r="P143" s="0" t="n">
        <v>9</v>
      </c>
      <c r="Q143" s="0" t="n">
        <v>3</v>
      </c>
      <c r="R143" s="0" t="n">
        <v>16</v>
      </c>
      <c r="S143" s="8" t="n">
        <f aca="false">L143/K143</f>
        <v>0.379977336811869</v>
      </c>
      <c r="T143" s="8" t="n">
        <f aca="false">M143/K143</f>
        <v>0.620022663188131</v>
      </c>
      <c r="U143" s="9" t="n">
        <f aca="false">N143/J143</f>
        <v>0.000737327188940092</v>
      </c>
    </row>
    <row r="144" customFormat="false" ht="13.2" hidden="false" customHeight="false" outlineLevel="0" collapsed="false">
      <c r="A144" s="1" t="n">
        <v>193</v>
      </c>
      <c r="B144" s="0" t="s">
        <v>293</v>
      </c>
      <c r="C144" s="1" t="s">
        <v>294</v>
      </c>
      <c r="D144" s="0" t="s">
        <v>315</v>
      </c>
      <c r="E144" s="0" t="s">
        <v>316</v>
      </c>
      <c r="F144" s="6" t="n">
        <v>41872</v>
      </c>
      <c r="G144" s="6" t="n">
        <v>31746</v>
      </c>
      <c r="H144" s="6" t="n">
        <v>31746</v>
      </c>
      <c r="I144" s="7" t="n">
        <f aca="false">H144/F144</f>
        <v>0.758167749331295</v>
      </c>
      <c r="J144" s="6" t="n">
        <v>31746</v>
      </c>
      <c r="K144" s="6" t="n">
        <v>31718</v>
      </c>
      <c r="L144" s="6" t="n">
        <v>14807</v>
      </c>
      <c r="M144" s="6" t="n">
        <v>16911</v>
      </c>
      <c r="N144" s="6" t="n">
        <v>28</v>
      </c>
      <c r="O144" s="0" t="n">
        <v>0</v>
      </c>
      <c r="P144" s="0" t="n">
        <v>12</v>
      </c>
      <c r="Q144" s="0" t="n">
        <v>1</v>
      </c>
      <c r="R144" s="0" t="n">
        <v>15</v>
      </c>
      <c r="S144" s="8" t="n">
        <f aca="false">L144/K144</f>
        <v>0.466832713285831</v>
      </c>
      <c r="T144" s="8" t="n">
        <f aca="false">M144/K144</f>
        <v>0.533167286714169</v>
      </c>
      <c r="U144" s="9" t="n">
        <f aca="false">N144/J144</f>
        <v>0.000882000882000882</v>
      </c>
    </row>
    <row r="145" customFormat="false" ht="13.2" hidden="false" customHeight="false" outlineLevel="0" collapsed="false">
      <c r="A145" s="1" t="n">
        <v>194</v>
      </c>
      <c r="B145" s="0" t="s">
        <v>293</v>
      </c>
      <c r="C145" s="1" t="s">
        <v>294</v>
      </c>
      <c r="D145" s="0" t="s">
        <v>317</v>
      </c>
      <c r="E145" s="0" t="s">
        <v>318</v>
      </c>
      <c r="F145" s="6" t="n">
        <v>81948</v>
      </c>
      <c r="G145" s="6" t="n">
        <v>65375</v>
      </c>
      <c r="H145" s="6" t="n">
        <v>65375</v>
      </c>
      <c r="I145" s="7" t="n">
        <f aca="false">H145/F145</f>
        <v>0.797761995411725</v>
      </c>
      <c r="J145" s="6" t="n">
        <v>65375</v>
      </c>
      <c r="K145" s="6" t="n">
        <v>65331</v>
      </c>
      <c r="L145" s="6" t="n">
        <v>34531</v>
      </c>
      <c r="M145" s="6" t="n">
        <v>30800</v>
      </c>
      <c r="N145" s="6" t="n">
        <v>44</v>
      </c>
      <c r="O145" s="0" t="n">
        <v>0</v>
      </c>
      <c r="P145" s="0" t="n">
        <v>12</v>
      </c>
      <c r="Q145" s="0" t="n">
        <v>2</v>
      </c>
      <c r="R145" s="0" t="n">
        <v>30</v>
      </c>
      <c r="S145" s="8" t="n">
        <f aca="false">L145/K145</f>
        <v>0.528554591235401</v>
      </c>
      <c r="T145" s="8" t="n">
        <f aca="false">M145/K145</f>
        <v>0.471445408764599</v>
      </c>
      <c r="U145" s="9" t="n">
        <f aca="false">N145/J145</f>
        <v>0.000673040152963671</v>
      </c>
    </row>
    <row r="146" customFormat="false" ht="13.2" hidden="false" customHeight="false" outlineLevel="0" collapsed="false">
      <c r="A146" s="1" t="n">
        <v>273</v>
      </c>
      <c r="B146" s="0" t="s">
        <v>293</v>
      </c>
      <c r="C146" s="1" t="s">
        <v>294</v>
      </c>
      <c r="D146" s="0" t="s">
        <v>319</v>
      </c>
      <c r="E146" s="0" t="s">
        <v>320</v>
      </c>
      <c r="F146" s="6" t="n">
        <v>64461</v>
      </c>
      <c r="G146" s="6" t="n">
        <v>43354</v>
      </c>
      <c r="H146" s="6" t="n">
        <v>43350</v>
      </c>
      <c r="I146" s="7" t="n">
        <f aca="false">H146/F146</f>
        <v>0.672499650951738</v>
      </c>
      <c r="J146" s="6" t="n">
        <v>43350</v>
      </c>
      <c r="K146" s="6" t="n">
        <v>43316</v>
      </c>
      <c r="L146" s="6" t="n">
        <v>14462</v>
      </c>
      <c r="M146" s="6" t="n">
        <v>28854</v>
      </c>
      <c r="N146" s="6" t="n">
        <v>34</v>
      </c>
      <c r="O146" s="0" t="n">
        <v>0</v>
      </c>
      <c r="P146" s="0" t="n">
        <v>11</v>
      </c>
      <c r="Q146" s="0" t="n">
        <v>0</v>
      </c>
      <c r="R146" s="0" t="n">
        <v>23</v>
      </c>
      <c r="S146" s="8" t="n">
        <f aca="false">L146/K146</f>
        <v>0.333872010342599</v>
      </c>
      <c r="T146" s="8" t="n">
        <f aca="false">M146/K146</f>
        <v>0.666127989657401</v>
      </c>
      <c r="U146" s="9" t="n">
        <f aca="false">N146/J146</f>
        <v>0.000784313725490196</v>
      </c>
    </row>
    <row r="147" customFormat="false" ht="13.2" hidden="false" customHeight="false" outlineLevel="0" collapsed="false">
      <c r="A147" s="1" t="n">
        <v>274</v>
      </c>
      <c r="B147" s="0" t="s">
        <v>293</v>
      </c>
      <c r="C147" s="1" t="s">
        <v>294</v>
      </c>
      <c r="D147" s="0" t="s">
        <v>321</v>
      </c>
      <c r="E147" s="0" t="s">
        <v>322</v>
      </c>
      <c r="F147" s="6" t="n">
        <v>84159</v>
      </c>
      <c r="G147" s="6" t="n">
        <v>63564</v>
      </c>
      <c r="H147" s="6" t="n">
        <v>63562</v>
      </c>
      <c r="I147" s="7" t="n">
        <f aca="false">H147/F147</f>
        <v>0.755260875248042</v>
      </c>
      <c r="J147" s="6" t="n">
        <v>63560</v>
      </c>
      <c r="K147" s="6" t="n">
        <v>63515</v>
      </c>
      <c r="L147" s="6" t="n">
        <v>27417</v>
      </c>
      <c r="M147" s="6" t="n">
        <v>36098</v>
      </c>
      <c r="N147" s="6" t="n">
        <v>45</v>
      </c>
      <c r="O147" s="0" t="n">
        <v>4</v>
      </c>
      <c r="P147" s="0" t="n">
        <v>6</v>
      </c>
      <c r="Q147" s="0" t="n">
        <v>5</v>
      </c>
      <c r="R147" s="0" t="n">
        <v>30</v>
      </c>
      <c r="S147" s="8" t="n">
        <f aca="false">L147/K147</f>
        <v>0.431661812170353</v>
      </c>
      <c r="T147" s="8" t="n">
        <f aca="false">M147/K147</f>
        <v>0.568338187829647</v>
      </c>
      <c r="U147" s="9" t="n">
        <f aca="false">N147/J147</f>
        <v>0.000707992448080554</v>
      </c>
    </row>
    <row r="148" customFormat="false" ht="13.2" hidden="false" customHeight="false" outlineLevel="0" collapsed="false">
      <c r="A148" s="1" t="n">
        <v>275</v>
      </c>
      <c r="B148" s="0" t="s">
        <v>293</v>
      </c>
      <c r="C148" s="1" t="s">
        <v>294</v>
      </c>
      <c r="D148" s="0" t="s">
        <v>323</v>
      </c>
      <c r="E148" s="0" t="s">
        <v>324</v>
      </c>
      <c r="F148" s="6" t="n">
        <v>61174</v>
      </c>
      <c r="G148" s="6" t="n">
        <v>46227</v>
      </c>
      <c r="H148" s="6" t="n">
        <v>46227</v>
      </c>
      <c r="I148" s="7" t="n">
        <f aca="false">H148/F148</f>
        <v>0.755664171053062</v>
      </c>
      <c r="J148" s="6" t="n">
        <v>46227</v>
      </c>
      <c r="K148" s="6" t="n">
        <v>46206</v>
      </c>
      <c r="L148" s="6" t="n">
        <v>19889</v>
      </c>
      <c r="M148" s="6" t="n">
        <v>26317</v>
      </c>
      <c r="N148" s="6" t="n">
        <v>21</v>
      </c>
      <c r="O148" s="0" t="n">
        <v>0</v>
      </c>
      <c r="P148" s="0" t="n">
        <v>5</v>
      </c>
      <c r="Q148" s="0" t="n">
        <v>1</v>
      </c>
      <c r="R148" s="0" t="n">
        <v>15</v>
      </c>
      <c r="S148" s="8" t="n">
        <f aca="false">L148/K148</f>
        <v>0.430441933947972</v>
      </c>
      <c r="T148" s="8" t="n">
        <f aca="false">M148/K148</f>
        <v>0.569558066052028</v>
      </c>
      <c r="U148" s="9" t="n">
        <f aca="false">N148/J148</f>
        <v>0.000454279966253488</v>
      </c>
    </row>
    <row r="149" customFormat="false" ht="13.2" hidden="false" customHeight="false" outlineLevel="0" collapsed="false">
      <c r="A149" s="1" t="n">
        <v>276</v>
      </c>
      <c r="B149" s="0" t="s">
        <v>293</v>
      </c>
      <c r="C149" s="1" t="s">
        <v>294</v>
      </c>
      <c r="D149" s="0" t="s">
        <v>325</v>
      </c>
      <c r="E149" s="0" t="s">
        <v>326</v>
      </c>
      <c r="F149" s="6" t="n">
        <v>62042</v>
      </c>
      <c r="G149" s="6" t="n">
        <v>40173</v>
      </c>
      <c r="H149" s="6" t="n">
        <v>40168</v>
      </c>
      <c r="I149" s="7" t="n">
        <f aca="false">H149/F149</f>
        <v>0.647432384513717</v>
      </c>
      <c r="J149" s="6" t="n">
        <v>40168</v>
      </c>
      <c r="K149" s="6" t="n">
        <v>40137</v>
      </c>
      <c r="L149" s="6" t="n">
        <v>13569</v>
      </c>
      <c r="M149" s="6" t="n">
        <v>26568</v>
      </c>
      <c r="N149" s="6" t="n">
        <v>31</v>
      </c>
      <c r="O149" s="0" t="n">
        <v>0</v>
      </c>
      <c r="P149" s="0" t="n">
        <v>13</v>
      </c>
      <c r="Q149" s="0" t="n">
        <v>3</v>
      </c>
      <c r="R149" s="0" t="n">
        <v>15</v>
      </c>
      <c r="S149" s="8" t="n">
        <f aca="false">L149/K149</f>
        <v>0.338067120113611</v>
      </c>
      <c r="T149" s="8" t="n">
        <f aca="false">M149/K149</f>
        <v>0.661932879886389</v>
      </c>
      <c r="U149" s="9" t="n">
        <f aca="false">N149/J149</f>
        <v>0.000771758613821948</v>
      </c>
    </row>
    <row r="150" customFormat="false" ht="13.2" hidden="false" customHeight="false" outlineLevel="0" collapsed="false">
      <c r="A150" s="1" t="n">
        <v>277</v>
      </c>
      <c r="B150" s="0" t="s">
        <v>293</v>
      </c>
      <c r="C150" s="1" t="s">
        <v>294</v>
      </c>
      <c r="D150" s="0" t="s">
        <v>327</v>
      </c>
      <c r="E150" s="0" t="s">
        <v>328</v>
      </c>
      <c r="F150" s="6" t="n">
        <v>100567</v>
      </c>
      <c r="G150" s="6" t="n">
        <v>73102</v>
      </c>
      <c r="H150" s="6" t="n">
        <v>73098</v>
      </c>
      <c r="I150" s="7" t="n">
        <f aca="false">H150/F150</f>
        <v>0.726858711108018</v>
      </c>
      <c r="J150" s="6" t="n">
        <v>73098</v>
      </c>
      <c r="K150" s="6" t="n">
        <v>73041</v>
      </c>
      <c r="L150" s="6" t="n">
        <v>35732</v>
      </c>
      <c r="M150" s="6" t="n">
        <v>37309</v>
      </c>
      <c r="N150" s="6" t="n">
        <v>57</v>
      </c>
      <c r="O150" s="0" t="n">
        <v>0</v>
      </c>
      <c r="P150" s="0" t="n">
        <v>12</v>
      </c>
      <c r="Q150" s="0" t="n">
        <v>2</v>
      </c>
      <c r="R150" s="0" t="n">
        <v>43</v>
      </c>
      <c r="S150" s="8" t="n">
        <f aca="false">L150/K150</f>
        <v>0.489204693254474</v>
      </c>
      <c r="T150" s="8" t="n">
        <f aca="false">M150/K150</f>
        <v>0.510795306745527</v>
      </c>
      <c r="U150" s="9" t="n">
        <f aca="false">N150/J150</f>
        <v>0.000779775096445867</v>
      </c>
    </row>
    <row r="151" customFormat="false" ht="13.2" hidden="false" customHeight="false" outlineLevel="0" collapsed="false">
      <c r="A151" s="1" t="n">
        <v>278</v>
      </c>
      <c r="B151" s="0" t="s">
        <v>293</v>
      </c>
      <c r="C151" s="1" t="s">
        <v>294</v>
      </c>
      <c r="D151" s="0" t="s">
        <v>329</v>
      </c>
      <c r="E151" s="0" t="s">
        <v>330</v>
      </c>
      <c r="F151" s="6" t="n">
        <v>64534</v>
      </c>
      <c r="G151" s="6" t="n">
        <v>45389</v>
      </c>
      <c r="H151" s="6" t="n">
        <v>45388</v>
      </c>
      <c r="I151" s="7" t="n">
        <f aca="false">H151/F151</f>
        <v>0.703319180586977</v>
      </c>
      <c r="J151" s="6" t="n">
        <v>45388</v>
      </c>
      <c r="K151" s="6" t="n">
        <v>45335</v>
      </c>
      <c r="L151" s="6" t="n">
        <v>16704</v>
      </c>
      <c r="M151" s="6" t="n">
        <v>28631</v>
      </c>
      <c r="N151" s="6" t="n">
        <v>53</v>
      </c>
      <c r="O151" s="0" t="n">
        <v>0</v>
      </c>
      <c r="P151" s="0" t="n">
        <v>15</v>
      </c>
      <c r="Q151" s="0" t="n">
        <v>7</v>
      </c>
      <c r="R151" s="0" t="n">
        <v>31</v>
      </c>
      <c r="S151" s="8" t="n">
        <f aca="false">L151/K151</f>
        <v>0.368457042020514</v>
      </c>
      <c r="T151" s="8" t="n">
        <f aca="false">M151/K151</f>
        <v>0.631542957979486</v>
      </c>
      <c r="U151" s="9" t="n">
        <f aca="false">N151/J151</f>
        <v>0.00116770952674716</v>
      </c>
    </row>
    <row r="152" customFormat="false" ht="13.2" hidden="false" customHeight="false" outlineLevel="0" collapsed="false">
      <c r="A152" s="1" t="n">
        <v>279</v>
      </c>
      <c r="B152" s="0" t="s">
        <v>293</v>
      </c>
      <c r="C152" s="1" t="s">
        <v>294</v>
      </c>
      <c r="D152" s="0" t="s">
        <v>331</v>
      </c>
      <c r="E152" s="0" t="s">
        <v>332</v>
      </c>
      <c r="F152" s="6" t="n">
        <v>94284</v>
      </c>
      <c r="G152" s="6" t="n">
        <v>64794</v>
      </c>
      <c r="H152" s="6" t="n">
        <v>64794</v>
      </c>
      <c r="I152" s="7" t="n">
        <f aca="false">H152/F152</f>
        <v>0.687221585847015</v>
      </c>
      <c r="J152" s="6" t="n">
        <v>64794</v>
      </c>
      <c r="K152" s="6" t="n">
        <v>64745</v>
      </c>
      <c r="L152" s="6" t="n">
        <v>30227</v>
      </c>
      <c r="M152" s="6" t="n">
        <v>34518</v>
      </c>
      <c r="N152" s="6" t="n">
        <v>49</v>
      </c>
      <c r="O152" s="0" t="n">
        <v>2</v>
      </c>
      <c r="P152" s="0" t="n">
        <v>19</v>
      </c>
      <c r="Q152" s="0" t="n">
        <v>0</v>
      </c>
      <c r="R152" s="0" t="n">
        <v>28</v>
      </c>
      <c r="S152" s="8" t="n">
        <f aca="false">L152/K152</f>
        <v>0.466862305969573</v>
      </c>
      <c r="T152" s="8" t="n">
        <f aca="false">M152/K152</f>
        <v>0.533137694030427</v>
      </c>
      <c r="U152" s="9" t="n">
        <f aca="false">N152/J152</f>
        <v>0.000756242861993395</v>
      </c>
    </row>
    <row r="153" customFormat="false" ht="13.2" hidden="false" customHeight="false" outlineLevel="0" collapsed="false">
      <c r="A153" s="1" t="n">
        <v>280</v>
      </c>
      <c r="B153" s="0" t="s">
        <v>293</v>
      </c>
      <c r="C153" s="1" t="s">
        <v>294</v>
      </c>
      <c r="D153" s="0" t="s">
        <v>333</v>
      </c>
      <c r="E153" s="0" t="s">
        <v>334</v>
      </c>
      <c r="F153" s="6" t="n">
        <v>46148</v>
      </c>
      <c r="G153" s="6" t="n">
        <v>36473</v>
      </c>
      <c r="H153" s="6" t="n">
        <v>36466</v>
      </c>
      <c r="I153" s="7" t="n">
        <f aca="false">H153/F153</f>
        <v>0.790196758256046</v>
      </c>
      <c r="J153" s="6" t="n">
        <v>36466</v>
      </c>
      <c r="K153" s="6" t="n">
        <v>36442</v>
      </c>
      <c r="L153" s="6" t="n">
        <v>15892</v>
      </c>
      <c r="M153" s="6" t="n">
        <v>20550</v>
      </c>
      <c r="N153" s="6" t="n">
        <v>24</v>
      </c>
      <c r="O153" s="0" t="n">
        <v>3</v>
      </c>
      <c r="P153" s="0" t="n">
        <v>6</v>
      </c>
      <c r="Q153" s="0" t="n">
        <v>1</v>
      </c>
      <c r="R153" s="0" t="n">
        <v>14</v>
      </c>
      <c r="S153" s="8" t="n">
        <f aca="false">L153/K153</f>
        <v>0.43609022556391</v>
      </c>
      <c r="T153" s="8" t="n">
        <f aca="false">M153/K153</f>
        <v>0.56390977443609</v>
      </c>
      <c r="U153" s="9" t="n">
        <f aca="false">N153/J153</f>
        <v>0.00065814731530741</v>
      </c>
    </row>
    <row r="154" customFormat="false" ht="13.2" hidden="false" customHeight="false" outlineLevel="0" collapsed="false">
      <c r="A154" s="1" t="n">
        <v>281</v>
      </c>
      <c r="B154" s="0" t="s">
        <v>293</v>
      </c>
      <c r="C154" s="1" t="s">
        <v>294</v>
      </c>
      <c r="D154" s="0" t="s">
        <v>335</v>
      </c>
      <c r="E154" s="0" t="s">
        <v>336</v>
      </c>
      <c r="F154" s="6" t="n">
        <v>52750</v>
      </c>
      <c r="G154" s="6" t="n">
        <v>38205</v>
      </c>
      <c r="H154" s="6" t="n">
        <v>38204</v>
      </c>
      <c r="I154" s="7" t="n">
        <f aca="false">H154/F154</f>
        <v>0.72424644549763</v>
      </c>
      <c r="J154" s="6" t="n">
        <v>38205</v>
      </c>
      <c r="K154" s="6" t="n">
        <v>38181</v>
      </c>
      <c r="L154" s="6" t="n">
        <v>15012</v>
      </c>
      <c r="M154" s="6" t="n">
        <v>23169</v>
      </c>
      <c r="N154" s="6" t="n">
        <v>24</v>
      </c>
      <c r="O154" s="0" t="n">
        <v>0</v>
      </c>
      <c r="P154" s="0" t="n">
        <v>9</v>
      </c>
      <c r="Q154" s="0" t="n">
        <v>1</v>
      </c>
      <c r="R154" s="0" t="n">
        <v>14</v>
      </c>
      <c r="S154" s="8" t="n">
        <f aca="false">L154/K154</f>
        <v>0.393179853854011</v>
      </c>
      <c r="T154" s="8" t="n">
        <f aca="false">M154/K154</f>
        <v>0.606820146145989</v>
      </c>
      <c r="U154" s="9" t="n">
        <f aca="false">N154/J154</f>
        <v>0.000628190027483314</v>
      </c>
    </row>
    <row r="155" customFormat="false" ht="13.2" hidden="false" customHeight="false" outlineLevel="0" collapsed="false">
      <c r="A155" s="1" t="n">
        <v>282</v>
      </c>
      <c r="B155" s="0" t="s">
        <v>293</v>
      </c>
      <c r="C155" s="1" t="s">
        <v>294</v>
      </c>
      <c r="D155" s="0" t="s">
        <v>337</v>
      </c>
      <c r="E155" s="0" t="s">
        <v>338</v>
      </c>
      <c r="F155" s="6" t="n">
        <v>84573</v>
      </c>
      <c r="G155" s="6" t="n">
        <v>63756</v>
      </c>
      <c r="H155" s="6" t="n">
        <v>63755</v>
      </c>
      <c r="I155" s="7" t="n">
        <f aca="false">H155/F155</f>
        <v>0.75384579002755</v>
      </c>
      <c r="J155" s="6" t="n">
        <v>63755</v>
      </c>
      <c r="K155" s="6" t="n">
        <v>63724</v>
      </c>
      <c r="L155" s="6" t="n">
        <v>26406</v>
      </c>
      <c r="M155" s="6" t="n">
        <v>37318</v>
      </c>
      <c r="N155" s="6" t="n">
        <v>31</v>
      </c>
      <c r="O155" s="0" t="n">
        <v>0</v>
      </c>
      <c r="P155" s="0" t="n">
        <v>15</v>
      </c>
      <c r="Q155" s="0" t="n">
        <v>2</v>
      </c>
      <c r="R155" s="0" t="n">
        <v>14</v>
      </c>
      <c r="S155" s="8" t="n">
        <f aca="false">L155/K155</f>
        <v>0.414380767057937</v>
      </c>
      <c r="T155" s="8" t="n">
        <f aca="false">M155/K155</f>
        <v>0.585619232942063</v>
      </c>
      <c r="U155" s="9" t="n">
        <f aca="false">N155/J155</f>
        <v>0.000486236373617756</v>
      </c>
    </row>
    <row r="156" customFormat="false" ht="13.2" hidden="false" customHeight="false" outlineLevel="0" collapsed="false">
      <c r="A156" s="1" t="n">
        <v>283</v>
      </c>
      <c r="B156" s="0" t="s">
        <v>293</v>
      </c>
      <c r="C156" s="1" t="s">
        <v>294</v>
      </c>
      <c r="D156" s="0" t="s">
        <v>339</v>
      </c>
      <c r="E156" s="0" t="s">
        <v>340</v>
      </c>
      <c r="F156" s="6" t="n">
        <v>85834</v>
      </c>
      <c r="G156" s="6" t="n">
        <v>63921</v>
      </c>
      <c r="H156" s="6" t="n">
        <v>63918</v>
      </c>
      <c r="I156" s="7" t="n">
        <f aca="false">H156/F156</f>
        <v>0.744669944311112</v>
      </c>
      <c r="J156" s="6" t="n">
        <v>63918</v>
      </c>
      <c r="K156" s="6" t="n">
        <v>63869</v>
      </c>
      <c r="L156" s="6" t="n">
        <v>28546</v>
      </c>
      <c r="M156" s="6" t="n">
        <v>35323</v>
      </c>
      <c r="N156" s="6" t="n">
        <v>49</v>
      </c>
      <c r="O156" s="0" t="n">
        <v>0</v>
      </c>
      <c r="P156" s="0" t="n">
        <v>13</v>
      </c>
      <c r="Q156" s="0" t="n">
        <v>1</v>
      </c>
      <c r="R156" s="0" t="n">
        <v>35</v>
      </c>
      <c r="S156" s="8" t="n">
        <f aca="false">L156/K156</f>
        <v>0.446946092783667</v>
      </c>
      <c r="T156" s="8" t="n">
        <f aca="false">M156/K156</f>
        <v>0.553053907216333</v>
      </c>
      <c r="U156" s="9" t="n">
        <f aca="false">N156/J156</f>
        <v>0.000766607215494853</v>
      </c>
    </row>
    <row r="157" customFormat="false" ht="13.2" hidden="false" customHeight="false" outlineLevel="0" collapsed="false">
      <c r="A157" s="1" t="n">
        <v>284</v>
      </c>
      <c r="B157" s="0" t="s">
        <v>293</v>
      </c>
      <c r="C157" s="1" t="s">
        <v>294</v>
      </c>
      <c r="D157" s="0" t="s">
        <v>341</v>
      </c>
      <c r="E157" s="0" t="s">
        <v>342</v>
      </c>
      <c r="F157" s="6" t="n">
        <v>84471</v>
      </c>
      <c r="G157" s="6" t="n">
        <v>63031</v>
      </c>
      <c r="H157" s="6" t="n">
        <v>63028</v>
      </c>
      <c r="I157" s="7" t="n">
        <f aca="false">H157/F157</f>
        <v>0.746149566123285</v>
      </c>
      <c r="J157" s="6" t="n">
        <v>63028</v>
      </c>
      <c r="K157" s="6" t="n">
        <v>62979</v>
      </c>
      <c r="L157" s="6" t="n">
        <v>22816</v>
      </c>
      <c r="M157" s="6" t="n">
        <v>40163</v>
      </c>
      <c r="N157" s="6" t="n">
        <v>49</v>
      </c>
      <c r="O157" s="0" t="n">
        <v>3</v>
      </c>
      <c r="P157" s="0" t="n">
        <v>19</v>
      </c>
      <c r="Q157" s="0" t="n">
        <v>8</v>
      </c>
      <c r="R157" s="0" t="n">
        <v>19</v>
      </c>
      <c r="S157" s="8" t="n">
        <f aca="false">L157/K157</f>
        <v>0.362279489988726</v>
      </c>
      <c r="T157" s="8" t="n">
        <f aca="false">M157/K157</f>
        <v>0.637720510011274</v>
      </c>
      <c r="U157" s="9" t="n">
        <f aca="false">N157/J157</f>
        <v>0.000777432252332297</v>
      </c>
    </row>
    <row r="158" customFormat="false" ht="13.2" hidden="false" customHeight="false" outlineLevel="0" collapsed="false">
      <c r="A158" s="1" t="n">
        <v>34</v>
      </c>
      <c r="B158" s="0" t="s">
        <v>293</v>
      </c>
      <c r="C158" s="1" t="s">
        <v>294</v>
      </c>
      <c r="D158" s="0" t="s">
        <v>343</v>
      </c>
      <c r="E158" s="0" t="s">
        <v>344</v>
      </c>
      <c r="F158" s="6" t="n">
        <v>197109</v>
      </c>
      <c r="G158" s="6" t="n">
        <v>138206</v>
      </c>
      <c r="H158" s="6" t="n">
        <v>138180</v>
      </c>
      <c r="I158" s="7" t="n">
        <f aca="false">H158/F158</f>
        <v>0.701033438351369</v>
      </c>
      <c r="J158" s="6" t="n">
        <v>138180</v>
      </c>
      <c r="K158" s="6" t="n">
        <v>138080</v>
      </c>
      <c r="L158" s="6" t="n">
        <v>57589</v>
      </c>
      <c r="M158" s="6" t="n">
        <v>80491</v>
      </c>
      <c r="N158" s="6" t="n">
        <v>100</v>
      </c>
      <c r="O158" s="0" t="n">
        <v>2</v>
      </c>
      <c r="P158" s="0" t="n">
        <v>43</v>
      </c>
      <c r="Q158" s="0" t="n">
        <v>2</v>
      </c>
      <c r="R158" s="0" t="n">
        <v>53</v>
      </c>
      <c r="S158" s="8" t="n">
        <f aca="false">L158/K158</f>
        <v>0.417069814600232</v>
      </c>
      <c r="T158" s="8" t="n">
        <f aca="false">M158/K158</f>
        <v>0.582930185399768</v>
      </c>
      <c r="U158" s="9" t="n">
        <f aca="false">N158/J158</f>
        <v>0.000723693732812274</v>
      </c>
    </row>
    <row r="159" customFormat="false" ht="13.2" hidden="false" customHeight="false" outlineLevel="0" collapsed="false">
      <c r="A159" s="1" t="n">
        <v>35</v>
      </c>
      <c r="B159" s="0" t="s">
        <v>293</v>
      </c>
      <c r="C159" s="1" t="s">
        <v>294</v>
      </c>
      <c r="D159" s="0" t="s">
        <v>345</v>
      </c>
      <c r="E159" s="0" t="s">
        <v>346</v>
      </c>
      <c r="F159" s="6" t="n">
        <v>141600</v>
      </c>
      <c r="G159" s="6" t="n">
        <v>101153</v>
      </c>
      <c r="H159" s="6" t="n">
        <v>101144</v>
      </c>
      <c r="I159" s="7" t="n">
        <f aca="false">H159/F159</f>
        <v>0.714293785310734</v>
      </c>
      <c r="J159" s="6" t="n">
        <v>101144</v>
      </c>
      <c r="K159" s="6" t="n">
        <v>101028</v>
      </c>
      <c r="L159" s="6" t="n">
        <v>46354</v>
      </c>
      <c r="M159" s="6" t="n">
        <v>54674</v>
      </c>
      <c r="N159" s="6" t="n">
        <v>116</v>
      </c>
      <c r="O159" s="0" t="n">
        <v>0</v>
      </c>
      <c r="P159" s="0" t="n">
        <v>34</v>
      </c>
      <c r="Q159" s="0" t="n">
        <v>10</v>
      </c>
      <c r="R159" s="0" t="n">
        <v>72</v>
      </c>
      <c r="S159" s="8" t="n">
        <f aca="false">L159/K159</f>
        <v>0.458823296511858</v>
      </c>
      <c r="T159" s="8" t="n">
        <f aca="false">M159/K159</f>
        <v>0.541176703488142</v>
      </c>
      <c r="U159" s="9" t="n">
        <f aca="false">N159/J159</f>
        <v>0.00114687969627462</v>
      </c>
    </row>
    <row r="160" customFormat="false" ht="13.2" hidden="false" customHeight="false" outlineLevel="0" collapsed="false">
      <c r="A160" s="1" t="n">
        <v>36</v>
      </c>
      <c r="B160" s="0" t="s">
        <v>293</v>
      </c>
      <c r="C160" s="1" t="s">
        <v>294</v>
      </c>
      <c r="D160" s="0" t="s">
        <v>347</v>
      </c>
      <c r="E160" s="0" t="s">
        <v>348</v>
      </c>
      <c r="F160" s="6" t="n">
        <v>338064</v>
      </c>
      <c r="G160" s="6" t="n">
        <v>202073</v>
      </c>
      <c r="H160" s="6" t="n">
        <v>202067</v>
      </c>
      <c r="I160" s="7" t="n">
        <f aca="false">H160/F160</f>
        <v>0.597718183539211</v>
      </c>
      <c r="J160" s="6" t="n">
        <v>202067</v>
      </c>
      <c r="K160" s="6" t="n">
        <v>201814</v>
      </c>
      <c r="L160" s="6" t="n">
        <v>121823</v>
      </c>
      <c r="M160" s="6" t="n">
        <v>79991</v>
      </c>
      <c r="N160" s="6" t="n">
        <v>253</v>
      </c>
      <c r="O160" s="0" t="n">
        <v>0</v>
      </c>
      <c r="P160" s="0" t="n">
        <v>78</v>
      </c>
      <c r="Q160" s="0" t="n">
        <v>0</v>
      </c>
      <c r="R160" s="0" t="n">
        <v>175</v>
      </c>
      <c r="S160" s="8" t="n">
        <f aca="false">L160/K160</f>
        <v>0.603639985333029</v>
      </c>
      <c r="T160" s="8" t="n">
        <f aca="false">M160/K160</f>
        <v>0.396360014666971</v>
      </c>
      <c r="U160" s="9" t="n">
        <f aca="false">N160/J160</f>
        <v>0.00125205996031019</v>
      </c>
    </row>
    <row r="161" customFormat="false" ht="13.2" hidden="false" customHeight="false" outlineLevel="0" collapsed="false">
      <c r="A161" s="1" t="n">
        <v>37</v>
      </c>
      <c r="B161" s="0" t="s">
        <v>293</v>
      </c>
      <c r="C161" s="1" t="s">
        <v>294</v>
      </c>
      <c r="D161" s="0" t="s">
        <v>349</v>
      </c>
      <c r="E161" s="0" t="s">
        <v>350</v>
      </c>
      <c r="F161" s="6" t="n">
        <v>158084</v>
      </c>
      <c r="G161" s="6" t="n">
        <v>107493</v>
      </c>
      <c r="H161" s="6" t="n">
        <v>107493</v>
      </c>
      <c r="I161" s="7" t="n">
        <f aca="false">H161/F161</f>
        <v>0.679973937906429</v>
      </c>
      <c r="J161" s="6" t="n">
        <v>107493</v>
      </c>
      <c r="K161" s="6" t="n">
        <v>107403</v>
      </c>
      <c r="L161" s="6" t="n">
        <v>42034</v>
      </c>
      <c r="M161" s="6" t="n">
        <v>65369</v>
      </c>
      <c r="N161" s="6" t="n">
        <v>90</v>
      </c>
      <c r="O161" s="0" t="n">
        <v>0</v>
      </c>
      <c r="P161" s="0" t="n">
        <v>24</v>
      </c>
      <c r="Q161" s="0" t="n">
        <v>2</v>
      </c>
      <c r="R161" s="0" t="n">
        <v>64</v>
      </c>
      <c r="S161" s="8" t="n">
        <f aca="false">L161/K161</f>
        <v>0.391367094029031</v>
      </c>
      <c r="T161" s="8" t="n">
        <f aca="false">M161/K161</f>
        <v>0.608632905970969</v>
      </c>
      <c r="U161" s="9" t="n">
        <f aca="false">N161/J161</f>
        <v>0.000837263821830259</v>
      </c>
    </row>
    <row r="162" customFormat="false" ht="13.2" hidden="false" customHeight="false" outlineLevel="0" collapsed="false">
      <c r="A162" s="1" t="n">
        <v>38</v>
      </c>
      <c r="B162" s="0" t="s">
        <v>293</v>
      </c>
      <c r="C162" s="1" t="s">
        <v>294</v>
      </c>
      <c r="D162" s="0" t="s">
        <v>351</v>
      </c>
      <c r="E162" s="0" t="s">
        <v>352</v>
      </c>
      <c r="F162" s="6" t="n">
        <v>156621</v>
      </c>
      <c r="G162" s="6" t="n">
        <v>103319</v>
      </c>
      <c r="H162" s="6" t="n">
        <v>103319</v>
      </c>
      <c r="I162" s="7" t="n">
        <f aca="false">H162/F162</f>
        <v>0.659675267045926</v>
      </c>
      <c r="J162" s="6" t="n">
        <v>103319</v>
      </c>
      <c r="K162" s="6" t="n">
        <v>103231</v>
      </c>
      <c r="L162" s="6" t="n">
        <v>41217</v>
      </c>
      <c r="M162" s="6" t="n">
        <v>62014</v>
      </c>
      <c r="N162" s="6" t="n">
        <v>88</v>
      </c>
      <c r="O162" s="0" t="n">
        <v>0</v>
      </c>
      <c r="P162" s="0" t="n">
        <v>48</v>
      </c>
      <c r="Q162" s="0" t="n">
        <v>2</v>
      </c>
      <c r="R162" s="0" t="n">
        <v>38</v>
      </c>
      <c r="S162" s="8" t="n">
        <f aca="false">L162/K162</f>
        <v>0.399269599248288</v>
      </c>
      <c r="T162" s="8" t="n">
        <f aca="false">M162/K162</f>
        <v>0.600730400751712</v>
      </c>
      <c r="U162" s="9" t="n">
        <f aca="false">N162/J162</f>
        <v>0.000851731046564523</v>
      </c>
    </row>
    <row r="163" customFormat="false" ht="13.2" hidden="false" customHeight="false" outlineLevel="0" collapsed="false">
      <c r="A163" s="1" t="n">
        <v>39</v>
      </c>
      <c r="B163" s="0" t="s">
        <v>293</v>
      </c>
      <c r="C163" s="1" t="s">
        <v>294</v>
      </c>
      <c r="D163" s="0" t="s">
        <v>353</v>
      </c>
      <c r="E163" s="0" t="s">
        <v>354</v>
      </c>
      <c r="F163" s="6" t="n">
        <v>173668</v>
      </c>
      <c r="G163" s="6" t="n">
        <v>109926</v>
      </c>
      <c r="H163" s="6" t="n">
        <v>109926</v>
      </c>
      <c r="I163" s="7" t="n">
        <f aca="false">H163/F163</f>
        <v>0.632966349586568</v>
      </c>
      <c r="J163" s="6" t="n">
        <v>109926</v>
      </c>
      <c r="K163" s="6" t="n">
        <v>109815</v>
      </c>
      <c r="L163" s="6" t="n">
        <v>47430</v>
      </c>
      <c r="M163" s="6" t="n">
        <v>62385</v>
      </c>
      <c r="N163" s="6" t="n">
        <v>111</v>
      </c>
      <c r="O163" s="0" t="n">
        <v>0</v>
      </c>
      <c r="P163" s="0" t="n">
        <v>34</v>
      </c>
      <c r="Q163" s="0" t="n">
        <v>4</v>
      </c>
      <c r="R163" s="0" t="n">
        <v>73</v>
      </c>
      <c r="S163" s="8" t="n">
        <f aca="false">L163/K163</f>
        <v>0.43190820926103</v>
      </c>
      <c r="T163" s="8" t="n">
        <f aca="false">M163/K163</f>
        <v>0.56809179073897</v>
      </c>
      <c r="U163" s="9" t="n">
        <f aca="false">N163/J163</f>
        <v>0.00100977020904972</v>
      </c>
    </row>
    <row r="164" customFormat="false" ht="13.2" hidden="false" customHeight="false" outlineLevel="0" collapsed="false">
      <c r="A164" s="1" t="n">
        <v>40</v>
      </c>
      <c r="B164" s="0" t="s">
        <v>293</v>
      </c>
      <c r="C164" s="1" t="s">
        <v>294</v>
      </c>
      <c r="D164" s="0" t="s">
        <v>355</v>
      </c>
      <c r="E164" s="0" t="s">
        <v>356</v>
      </c>
      <c r="F164" s="6" t="n">
        <v>221162</v>
      </c>
      <c r="G164" s="6" t="n">
        <v>163586</v>
      </c>
      <c r="H164" s="6" t="n">
        <v>163584</v>
      </c>
      <c r="I164" s="7" t="n">
        <f aca="false">H164/F164</f>
        <v>0.739656903084617</v>
      </c>
      <c r="J164" s="6" t="n">
        <v>163584</v>
      </c>
      <c r="K164" s="6" t="n">
        <v>163489</v>
      </c>
      <c r="L164" s="6" t="n">
        <v>85559</v>
      </c>
      <c r="M164" s="6" t="n">
        <v>77930</v>
      </c>
      <c r="N164" s="6" t="n">
        <v>95</v>
      </c>
      <c r="O164" s="0" t="n">
        <v>0</v>
      </c>
      <c r="P164" s="0" t="n">
        <v>27</v>
      </c>
      <c r="Q164" s="0" t="n">
        <v>4</v>
      </c>
      <c r="R164" s="0" t="n">
        <v>64</v>
      </c>
      <c r="S164" s="8" t="n">
        <f aca="false">L164/K164</f>
        <v>0.52333184495593</v>
      </c>
      <c r="T164" s="8" t="n">
        <f aca="false">M164/K164</f>
        <v>0.47666815504407</v>
      </c>
      <c r="U164" s="9" t="n">
        <f aca="false">N164/J164</f>
        <v>0.000580741392801252</v>
      </c>
    </row>
    <row r="165" customFormat="false" ht="13.2" hidden="false" customHeight="false" outlineLevel="0" collapsed="false">
      <c r="A165" s="1" t="n">
        <v>41</v>
      </c>
      <c r="B165" s="0" t="s">
        <v>293</v>
      </c>
      <c r="C165" s="1" t="s">
        <v>294</v>
      </c>
      <c r="D165" s="0" t="s">
        <v>357</v>
      </c>
      <c r="E165" s="0" t="s">
        <v>358</v>
      </c>
      <c r="F165" s="6" t="n">
        <v>168047</v>
      </c>
      <c r="G165" s="6" t="n">
        <v>111018</v>
      </c>
      <c r="H165" s="6" t="n">
        <v>111016</v>
      </c>
      <c r="I165" s="7" t="n">
        <f aca="false">H165/F165</f>
        <v>0.660624706183389</v>
      </c>
      <c r="J165" s="6" t="n">
        <v>111016</v>
      </c>
      <c r="K165" s="6" t="n">
        <v>110947</v>
      </c>
      <c r="L165" s="6" t="n">
        <v>43118</v>
      </c>
      <c r="M165" s="6" t="n">
        <v>67829</v>
      </c>
      <c r="N165" s="6" t="n">
        <v>69</v>
      </c>
      <c r="O165" s="0" t="n">
        <v>0</v>
      </c>
      <c r="P165" s="0" t="n">
        <v>14</v>
      </c>
      <c r="Q165" s="0" t="n">
        <v>5</v>
      </c>
      <c r="R165" s="0" t="n">
        <v>50</v>
      </c>
      <c r="S165" s="8" t="n">
        <f aca="false">L165/K165</f>
        <v>0.388636015394738</v>
      </c>
      <c r="T165" s="8" t="n">
        <f aca="false">M165/K165</f>
        <v>0.611363984605262</v>
      </c>
      <c r="U165" s="9" t="n">
        <f aca="false">N165/J165</f>
        <v>0.000621532031418895</v>
      </c>
    </row>
    <row r="166" customFormat="false" ht="13.2" hidden="false" customHeight="false" outlineLevel="0" collapsed="false">
      <c r="A166" s="1" t="n">
        <v>42</v>
      </c>
      <c r="B166" s="0" t="s">
        <v>293</v>
      </c>
      <c r="C166" s="1" t="s">
        <v>294</v>
      </c>
      <c r="D166" s="0" t="s">
        <v>359</v>
      </c>
      <c r="E166" s="0" t="s">
        <v>360</v>
      </c>
      <c r="F166" s="6" t="n">
        <v>165294</v>
      </c>
      <c r="G166" s="6" t="n">
        <v>125400</v>
      </c>
      <c r="H166" s="6" t="n">
        <v>125400</v>
      </c>
      <c r="I166" s="7" t="n">
        <f aca="false">H166/F166</f>
        <v>0.758648226795891</v>
      </c>
      <c r="J166" s="6" t="n">
        <v>125400</v>
      </c>
      <c r="K166" s="6" t="n">
        <v>125311</v>
      </c>
      <c r="L166" s="6" t="n">
        <v>72293</v>
      </c>
      <c r="M166" s="6" t="n">
        <v>53018</v>
      </c>
      <c r="N166" s="6" t="n">
        <v>89</v>
      </c>
      <c r="O166" s="0" t="n">
        <v>0</v>
      </c>
      <c r="P166" s="0" t="n">
        <v>23</v>
      </c>
      <c r="Q166" s="0" t="n">
        <v>5</v>
      </c>
      <c r="R166" s="0" t="n">
        <v>61</v>
      </c>
      <c r="S166" s="8" t="n">
        <f aca="false">L166/K166</f>
        <v>0.576908651275626</v>
      </c>
      <c r="T166" s="8" t="n">
        <f aca="false">M166/K166</f>
        <v>0.423091348724374</v>
      </c>
      <c r="U166" s="9" t="n">
        <f aca="false">N166/J166</f>
        <v>0.000709728867623604</v>
      </c>
    </row>
    <row r="167" customFormat="false" ht="13.2" hidden="false" customHeight="false" outlineLevel="0" collapsed="false">
      <c r="A167" s="1" t="n">
        <v>43</v>
      </c>
      <c r="B167" s="0" t="s">
        <v>293</v>
      </c>
      <c r="C167" s="1" t="s">
        <v>294</v>
      </c>
      <c r="D167" s="0" t="s">
        <v>361</v>
      </c>
      <c r="E167" s="0" t="s">
        <v>362</v>
      </c>
      <c r="F167" s="6" t="n">
        <v>235982</v>
      </c>
      <c r="G167" s="6" t="n">
        <v>163381</v>
      </c>
      <c r="H167" s="6" t="n">
        <v>163381</v>
      </c>
      <c r="I167" s="7" t="n">
        <f aca="false">H167/F167</f>
        <v>0.692345178869575</v>
      </c>
      <c r="J167" s="6" t="n">
        <v>163381</v>
      </c>
      <c r="K167" s="6" t="n">
        <v>163273</v>
      </c>
      <c r="L167" s="6" t="n">
        <v>58942</v>
      </c>
      <c r="M167" s="6" t="n">
        <v>104331</v>
      </c>
      <c r="N167" s="6" t="n">
        <v>108</v>
      </c>
      <c r="O167" s="0" t="n">
        <v>7</v>
      </c>
      <c r="P167" s="0" t="n">
        <v>32</v>
      </c>
      <c r="Q167" s="0" t="n">
        <v>2</v>
      </c>
      <c r="R167" s="0" t="n">
        <v>67</v>
      </c>
      <c r="S167" s="8" t="n">
        <f aca="false">L167/K167</f>
        <v>0.361002737745984</v>
      </c>
      <c r="T167" s="8" t="n">
        <f aca="false">M167/K167</f>
        <v>0.638997262254016</v>
      </c>
      <c r="U167" s="9" t="n">
        <f aca="false">N167/J167</f>
        <v>0.000661031576499103</v>
      </c>
    </row>
    <row r="168" customFormat="false" ht="13.2" hidden="false" customHeight="false" outlineLevel="0" collapsed="false">
      <c r="A168" s="1" t="n">
        <v>44</v>
      </c>
      <c r="B168" s="0" t="s">
        <v>293</v>
      </c>
      <c r="C168" s="1" t="s">
        <v>294</v>
      </c>
      <c r="D168" s="0" t="s">
        <v>363</v>
      </c>
      <c r="E168" s="0" t="s">
        <v>364</v>
      </c>
      <c r="F168" s="6" t="n">
        <v>111647</v>
      </c>
      <c r="G168" s="6" t="n">
        <v>70939</v>
      </c>
      <c r="H168" s="6" t="n">
        <v>70937</v>
      </c>
      <c r="I168" s="7" t="n">
        <f aca="false">H168/F168</f>
        <v>0.63536861715944</v>
      </c>
      <c r="J168" s="6" t="n">
        <v>70937</v>
      </c>
      <c r="K168" s="6" t="n">
        <v>70903</v>
      </c>
      <c r="L168" s="6" t="n">
        <v>34345</v>
      </c>
      <c r="M168" s="6" t="n">
        <v>36558</v>
      </c>
      <c r="N168" s="6" t="n">
        <v>34</v>
      </c>
      <c r="O168" s="0" t="n">
        <v>4</v>
      </c>
      <c r="P168" s="0" t="n">
        <v>14</v>
      </c>
      <c r="Q168" s="0" t="n">
        <v>1</v>
      </c>
      <c r="R168" s="0" t="n">
        <v>15</v>
      </c>
      <c r="S168" s="8" t="n">
        <f aca="false">L168/K168</f>
        <v>0.48439417231993</v>
      </c>
      <c r="T168" s="8" t="n">
        <f aca="false">M168/K168</f>
        <v>0.51560582768007</v>
      </c>
      <c r="U168" s="9" t="n">
        <f aca="false">N168/J168</f>
        <v>0.00047929853250067</v>
      </c>
    </row>
    <row r="169" customFormat="false" ht="13.2" hidden="false" customHeight="false" outlineLevel="0" collapsed="false">
      <c r="A169" s="1" t="n">
        <v>45</v>
      </c>
      <c r="B169" s="0" t="s">
        <v>293</v>
      </c>
      <c r="C169" s="1" t="s">
        <v>294</v>
      </c>
      <c r="D169" s="0" t="s">
        <v>365</v>
      </c>
      <c r="E169" s="0" t="s">
        <v>366</v>
      </c>
      <c r="F169" s="6" t="n">
        <v>317924</v>
      </c>
      <c r="G169" s="6" t="n">
        <v>203733</v>
      </c>
      <c r="H169" s="6" t="n">
        <v>203728</v>
      </c>
      <c r="I169" s="7" t="n">
        <f aca="false">H169/F169</f>
        <v>0.640807236949711</v>
      </c>
      <c r="J169" s="6" t="n">
        <v>203728</v>
      </c>
      <c r="K169" s="6" t="n">
        <v>203554</v>
      </c>
      <c r="L169" s="6" t="n">
        <v>118453</v>
      </c>
      <c r="M169" s="6" t="n">
        <v>85101</v>
      </c>
      <c r="N169" s="6" t="n">
        <v>174</v>
      </c>
      <c r="O169" s="0" t="n">
        <v>0</v>
      </c>
      <c r="P169" s="0" t="n">
        <v>60</v>
      </c>
      <c r="Q169" s="0" t="n">
        <v>4</v>
      </c>
      <c r="R169" s="0" t="n">
        <v>110</v>
      </c>
      <c r="S169" s="8" t="n">
        <f aca="false">L169/K169</f>
        <v>0.581924206844375</v>
      </c>
      <c r="T169" s="8" t="n">
        <f aca="false">M169/K169</f>
        <v>0.418075793155625</v>
      </c>
      <c r="U169" s="9" t="n">
        <f aca="false">N169/J169</f>
        <v>0.000854079949736904</v>
      </c>
    </row>
    <row r="170" customFormat="false" ht="13.2" hidden="false" customHeight="false" outlineLevel="0" collapsed="false">
      <c r="A170" s="1" t="n">
        <v>46</v>
      </c>
      <c r="B170" s="0" t="s">
        <v>293</v>
      </c>
      <c r="C170" s="1" t="s">
        <v>294</v>
      </c>
      <c r="D170" s="0" t="s">
        <v>367</v>
      </c>
      <c r="E170" s="0" t="s">
        <v>368</v>
      </c>
      <c r="F170" s="6" t="n">
        <v>136096</v>
      </c>
      <c r="G170" s="6" t="n">
        <v>93730</v>
      </c>
      <c r="H170" s="6" t="n">
        <v>93721</v>
      </c>
      <c r="I170" s="7" t="n">
        <f aca="false">H170/F170</f>
        <v>0.688638901951564</v>
      </c>
      <c r="J170" s="6" t="n">
        <v>93721</v>
      </c>
      <c r="K170" s="6" t="n">
        <v>93679</v>
      </c>
      <c r="L170" s="6" t="n">
        <v>39322</v>
      </c>
      <c r="M170" s="6" t="n">
        <v>54357</v>
      </c>
      <c r="N170" s="6" t="n">
        <v>42</v>
      </c>
      <c r="O170" s="0" t="n">
        <v>0</v>
      </c>
      <c r="P170" s="0" t="n">
        <v>13</v>
      </c>
      <c r="Q170" s="0" t="n">
        <v>3</v>
      </c>
      <c r="R170" s="0" t="n">
        <v>26</v>
      </c>
      <c r="S170" s="8" t="n">
        <f aca="false">L170/K170</f>
        <v>0.419752559271555</v>
      </c>
      <c r="T170" s="8" t="n">
        <f aca="false">M170/K170</f>
        <v>0.580247440728445</v>
      </c>
      <c r="U170" s="9" t="n">
        <f aca="false">N170/J170</f>
        <v>0.000448138624214424</v>
      </c>
    </row>
    <row r="171" customFormat="false" ht="12.8" hidden="false" customHeight="false" outlineLevel="0" collapsed="false">
      <c r="A171" s="1" t="n">
        <v>47</v>
      </c>
      <c r="B171" s="0" t="s">
        <v>293</v>
      </c>
      <c r="C171" s="1" t="s">
        <v>294</v>
      </c>
      <c r="D171" s="0" t="s">
        <v>369</v>
      </c>
      <c r="E171" s="0" t="s">
        <v>370</v>
      </c>
      <c r="F171" s="6" t="n">
        <v>206298</v>
      </c>
      <c r="G171" s="6" t="n">
        <v>147970</v>
      </c>
      <c r="H171" s="6" t="n">
        <v>147970</v>
      </c>
      <c r="I171" s="7" t="n">
        <f aca="false">H171/F171</f>
        <v>0.717263376280914</v>
      </c>
      <c r="J171" s="6" t="n">
        <v>147970</v>
      </c>
      <c r="K171" s="6" t="n">
        <v>147878</v>
      </c>
      <c r="L171" s="6" t="n">
        <v>76702</v>
      </c>
      <c r="M171" s="6" t="n">
        <v>71176</v>
      </c>
      <c r="N171" s="6" t="n">
        <v>92</v>
      </c>
      <c r="O171" s="0" t="n">
        <v>0</v>
      </c>
      <c r="P171" s="0" t="n">
        <v>26</v>
      </c>
      <c r="Q171" s="0" t="n">
        <v>0</v>
      </c>
      <c r="R171" s="0" t="n">
        <v>66</v>
      </c>
      <c r="S171" s="8" t="n">
        <f aca="false">L171/K171</f>
        <v>0.518684320859087</v>
      </c>
      <c r="T171" s="8" t="n">
        <f aca="false">M171/K171</f>
        <v>0.481315679140913</v>
      </c>
      <c r="U171" s="9" t="n">
        <f aca="false">N171/J171</f>
        <v>0.00062174765155099</v>
      </c>
    </row>
    <row r="172" customFormat="false" ht="12.8" hidden="false" customHeight="false" outlineLevel="0" collapsed="false">
      <c r="A172" s="1" t="n">
        <v>48</v>
      </c>
      <c r="B172" s="10" t="s">
        <v>293</v>
      </c>
      <c r="C172" s="11" t="s">
        <v>294</v>
      </c>
      <c r="D172" s="10" t="s">
        <v>371</v>
      </c>
      <c r="E172" s="10" t="s">
        <v>372</v>
      </c>
      <c r="F172" s="12" t="n">
        <v>242568</v>
      </c>
      <c r="G172" s="12" t="n">
        <v>172137</v>
      </c>
      <c r="H172" s="12" t="n">
        <v>172137</v>
      </c>
      <c r="I172" s="13" t="n">
        <f aca="false">H172/F172</f>
        <v>0.709644305926586</v>
      </c>
      <c r="J172" s="12" t="n">
        <v>172137</v>
      </c>
      <c r="K172" s="12" t="n">
        <v>172000</v>
      </c>
      <c r="L172" s="12" t="n">
        <v>88931</v>
      </c>
      <c r="M172" s="12" t="n">
        <v>83069</v>
      </c>
      <c r="N172" s="12" t="n">
        <v>137</v>
      </c>
      <c r="O172" s="10" t="n">
        <v>0</v>
      </c>
      <c r="P172" s="10" t="n">
        <v>31</v>
      </c>
      <c r="Q172" s="10" t="n">
        <v>4</v>
      </c>
      <c r="R172" s="10" t="n">
        <v>102</v>
      </c>
      <c r="S172" s="14" t="n">
        <f aca="false">L172/K172</f>
        <v>0.517040697674419</v>
      </c>
      <c r="T172" s="14" t="n">
        <f aca="false">M172/K172</f>
        <v>0.482959302325581</v>
      </c>
      <c r="U172" s="15" t="n">
        <f aca="false">N172/J172</f>
        <v>0.000795877702062892</v>
      </c>
    </row>
    <row r="173" customFormat="false" ht="12.8" hidden="false" customHeight="false" outlineLevel="0" collapsed="false">
      <c r="A173" s="1" t="n">
        <v>381</v>
      </c>
      <c r="B173" s="10" t="s">
        <v>373</v>
      </c>
      <c r="C173" s="11" t="s">
        <v>374</v>
      </c>
      <c r="D173" s="10" t="s">
        <v>373</v>
      </c>
      <c r="E173" s="10" t="s">
        <v>374</v>
      </c>
      <c r="F173" s="12" t="n">
        <v>1260955</v>
      </c>
      <c r="G173" s="12" t="n">
        <v>790647</v>
      </c>
      <c r="H173" s="12" t="n">
        <v>790523</v>
      </c>
      <c r="I173" s="13" t="n">
        <f aca="false">H173/F173</f>
        <v>0.626924037733305</v>
      </c>
      <c r="J173" s="12" t="n">
        <v>790523</v>
      </c>
      <c r="K173" s="12" t="n">
        <v>790149</v>
      </c>
      <c r="L173" s="12" t="n">
        <v>440707</v>
      </c>
      <c r="M173" s="12" t="n">
        <v>349442</v>
      </c>
      <c r="N173" s="12" t="n">
        <v>374</v>
      </c>
      <c r="O173" s="10" t="n">
        <v>18</v>
      </c>
      <c r="P173" s="10" t="n">
        <v>148</v>
      </c>
      <c r="Q173" s="10" t="n">
        <v>1</v>
      </c>
      <c r="R173" s="10" t="n">
        <v>207</v>
      </c>
      <c r="S173" s="14" t="n">
        <f aca="false">L173/K173</f>
        <v>0.557751765806196</v>
      </c>
      <c r="T173" s="14" t="n">
        <f aca="false">M173/K173</f>
        <v>0.442248234193804</v>
      </c>
      <c r="U173" s="15" t="n">
        <f aca="false">N173/J173</f>
        <v>0.000473104514353156</v>
      </c>
    </row>
    <row r="174" customFormat="false" ht="12.8" hidden="false" customHeight="false" outlineLevel="0" collapsed="false">
      <c r="A174" s="1"/>
      <c r="B174" s="10" t="s">
        <v>373</v>
      </c>
      <c r="C174" s="11" t="s">
        <v>374</v>
      </c>
      <c r="E174" s="16" t="s">
        <v>375</v>
      </c>
      <c r="F174" s="6" t="n">
        <v>64474</v>
      </c>
      <c r="G174" s="17"/>
      <c r="H174" s="12" t="n">
        <v>42665</v>
      </c>
      <c r="I174" s="13" t="n">
        <f aca="false">H174/F174</f>
        <v>0.661739615969228</v>
      </c>
      <c r="J174" s="12" t="n">
        <f aca="false">K174+N174</f>
        <v>42665</v>
      </c>
      <c r="K174" s="12" t="n">
        <f aca="false">L174+M174</f>
        <v>42646</v>
      </c>
      <c r="L174" s="12" t="n">
        <v>20728</v>
      </c>
      <c r="M174" s="12" t="n">
        <v>21918</v>
      </c>
      <c r="N174" s="12" t="n">
        <v>19</v>
      </c>
      <c r="O174" s="10" t="n">
        <v>0</v>
      </c>
      <c r="P174" s="10" t="n">
        <v>10</v>
      </c>
      <c r="Q174" s="10" t="n">
        <v>0</v>
      </c>
      <c r="R174" s="10" t="n">
        <v>9</v>
      </c>
      <c r="S174" s="14" t="n">
        <f aca="false">L174/K174</f>
        <v>0.486047929465835</v>
      </c>
      <c r="T174" s="14" t="n">
        <f aca="false">M174/K174</f>
        <v>0.513952070534165</v>
      </c>
      <c r="U174" s="15" t="n">
        <f aca="false">N174/J174</f>
        <v>0.000445329895699051</v>
      </c>
    </row>
    <row r="175" customFormat="false" ht="12.8" hidden="false" customHeight="false" outlineLevel="0" collapsed="false">
      <c r="A175" s="1"/>
      <c r="B175" s="10" t="s">
        <v>373</v>
      </c>
      <c r="C175" s="11" t="s">
        <v>374</v>
      </c>
      <c r="E175" s="16" t="s">
        <v>376</v>
      </c>
      <c r="F175" s="6" t="n">
        <v>69692</v>
      </c>
      <c r="G175" s="17"/>
      <c r="H175" s="12" t="n">
        <v>39998</v>
      </c>
      <c r="I175" s="13" t="n">
        <f aca="false">H175/F175</f>
        <v>0.57392527119325</v>
      </c>
      <c r="J175" s="12" t="n">
        <f aca="false">K175+N175</f>
        <v>39998</v>
      </c>
      <c r="K175" s="12" t="n">
        <f aca="false">L175+M175</f>
        <v>39972</v>
      </c>
      <c r="L175" s="18" t="n">
        <v>20128</v>
      </c>
      <c r="M175" s="18" t="n">
        <v>19844</v>
      </c>
      <c r="N175" s="18" t="n">
        <v>26</v>
      </c>
      <c r="O175" s="19" t="n">
        <v>0</v>
      </c>
      <c r="P175" s="19" t="n">
        <v>14</v>
      </c>
      <c r="Q175" s="19" t="n">
        <v>0</v>
      </c>
      <c r="R175" s="19" t="n">
        <v>12</v>
      </c>
      <c r="S175" s="14" t="n">
        <f aca="false">L175/K175</f>
        <v>0.503552486740719</v>
      </c>
      <c r="T175" s="14" t="n">
        <f aca="false">M175/K175</f>
        <v>0.496447513259281</v>
      </c>
      <c r="U175" s="15" t="n">
        <f aca="false">N175/J175</f>
        <v>0.000650032501625081</v>
      </c>
    </row>
    <row r="176" customFormat="false" ht="12.8" hidden="false" customHeight="false" outlineLevel="0" collapsed="false">
      <c r="A176" s="1"/>
      <c r="B176" s="10" t="s">
        <v>373</v>
      </c>
      <c r="C176" s="11" t="s">
        <v>374</v>
      </c>
      <c r="E176" s="16" t="s">
        <v>377</v>
      </c>
      <c r="F176" s="6" t="n">
        <v>66664</v>
      </c>
      <c r="G176" s="17"/>
      <c r="H176" s="12" t="n">
        <v>44583</v>
      </c>
      <c r="I176" s="13" t="n">
        <f aca="false">H176/F176</f>
        <v>0.668771750870035</v>
      </c>
      <c r="J176" s="12" t="n">
        <f aca="false">K176+N176</f>
        <v>44583</v>
      </c>
      <c r="K176" s="12" t="n">
        <f aca="false">L176+M176</f>
        <v>44556</v>
      </c>
      <c r="L176" s="18" t="n">
        <v>30960</v>
      </c>
      <c r="M176" s="18" t="n">
        <v>13596</v>
      </c>
      <c r="N176" s="19" t="n">
        <v>27</v>
      </c>
      <c r="O176" s="19" t="n">
        <v>0</v>
      </c>
      <c r="P176" s="19" t="n">
        <v>7</v>
      </c>
      <c r="Q176" s="19" t="n">
        <v>0</v>
      </c>
      <c r="R176" s="19" t="n">
        <v>20</v>
      </c>
      <c r="S176" s="14" t="n">
        <f aca="false">L176/K176</f>
        <v>0.694855911661729</v>
      </c>
      <c r="T176" s="14" t="n">
        <f aca="false">M176/K176</f>
        <v>0.305144088338271</v>
      </c>
      <c r="U176" s="15" t="n">
        <f aca="false">N176/J176</f>
        <v>0.000605612004575735</v>
      </c>
    </row>
    <row r="177" customFormat="false" ht="12.8" hidden="false" customHeight="false" outlineLevel="0" collapsed="false">
      <c r="A177" s="1"/>
      <c r="B177" s="10" t="s">
        <v>373</v>
      </c>
      <c r="C177" s="11" t="s">
        <v>374</v>
      </c>
      <c r="E177" s="16" t="s">
        <v>378</v>
      </c>
      <c r="F177" s="6" t="n">
        <v>63883</v>
      </c>
      <c r="G177" s="10"/>
      <c r="H177" s="12" t="n">
        <v>31209</v>
      </c>
      <c r="I177" s="13" t="n">
        <f aca="false">H177/F177</f>
        <v>0.488533725717327</v>
      </c>
      <c r="J177" s="12" t="n">
        <f aca="false">K177+N177</f>
        <v>31209</v>
      </c>
      <c r="K177" s="12" t="n">
        <f aca="false">L177+M177</f>
        <v>31191</v>
      </c>
      <c r="L177" s="12" t="n">
        <v>23099</v>
      </c>
      <c r="M177" s="12" t="n">
        <v>8092</v>
      </c>
      <c r="N177" s="12" t="n">
        <v>18</v>
      </c>
      <c r="O177" s="20" t="n">
        <v>0</v>
      </c>
      <c r="P177" s="12" t="n">
        <v>6</v>
      </c>
      <c r="Q177" s="12" t="n">
        <v>0</v>
      </c>
      <c r="R177" s="12" t="n">
        <v>12</v>
      </c>
      <c r="S177" s="14" t="n">
        <f aca="false">L177/K177</f>
        <v>0.740566188964765</v>
      </c>
      <c r="T177" s="14" t="n">
        <f aca="false">M177/K177</f>
        <v>0.259433811035234</v>
      </c>
      <c r="U177" s="15" t="n">
        <f aca="false">N177/J177</f>
        <v>0.000576756704796693</v>
      </c>
    </row>
    <row r="178" customFormat="false" ht="12.8" hidden="false" customHeight="false" outlineLevel="0" collapsed="false">
      <c r="A178" s="1"/>
      <c r="B178" s="10" t="s">
        <v>373</v>
      </c>
      <c r="C178" s="11" t="s">
        <v>374</v>
      </c>
      <c r="E178" s="16" t="s">
        <v>379</v>
      </c>
      <c r="F178" s="6" t="n">
        <v>63997</v>
      </c>
      <c r="G178" s="10"/>
      <c r="H178" s="12" t="n">
        <v>41564</v>
      </c>
      <c r="I178" s="13" t="n">
        <f aca="false">H178/F178</f>
        <v>0.649467943809866</v>
      </c>
      <c r="J178" s="12" t="n">
        <f aca="false">K178+N178</f>
        <v>41564</v>
      </c>
      <c r="K178" s="12" t="n">
        <f aca="false">L178+M178</f>
        <v>41545</v>
      </c>
      <c r="L178" s="12" t="n">
        <v>18616</v>
      </c>
      <c r="M178" s="12" t="n">
        <v>22929</v>
      </c>
      <c r="N178" s="12" t="n">
        <v>19</v>
      </c>
      <c r="O178" s="20" t="n">
        <v>0</v>
      </c>
      <c r="P178" s="12" t="n">
        <v>8</v>
      </c>
      <c r="Q178" s="12" t="n">
        <v>0</v>
      </c>
      <c r="R178" s="12" t="n">
        <v>11</v>
      </c>
      <c r="S178" s="14" t="n">
        <f aca="false">L178/K178</f>
        <v>0.448092429895294</v>
      </c>
      <c r="T178" s="14" t="n">
        <f aca="false">M178/K178</f>
        <v>0.551907570104706</v>
      </c>
      <c r="U178" s="15" t="n">
        <f aca="false">N178/J178</f>
        <v>0.000457126359349437</v>
      </c>
    </row>
    <row r="179" customFormat="false" ht="12.8" hidden="false" customHeight="false" outlineLevel="0" collapsed="false">
      <c r="A179" s="1"/>
      <c r="B179" s="10" t="s">
        <v>373</v>
      </c>
      <c r="C179" s="11" t="s">
        <v>374</v>
      </c>
      <c r="E179" s="16" t="s">
        <v>380</v>
      </c>
      <c r="F179" s="6" t="n">
        <v>67953</v>
      </c>
      <c r="G179" s="10"/>
      <c r="H179" s="12" t="n">
        <v>40563</v>
      </c>
      <c r="I179" s="13" t="n">
        <f aca="false">H179/F179</f>
        <v>0.596927287978456</v>
      </c>
      <c r="J179" s="12" t="n">
        <f aca="false">K179+N179</f>
        <v>40563</v>
      </c>
      <c r="K179" s="12" t="n">
        <f aca="false">L179+M179</f>
        <v>40553</v>
      </c>
      <c r="L179" s="12" t="n">
        <v>21098</v>
      </c>
      <c r="M179" s="12" t="n">
        <v>19455</v>
      </c>
      <c r="N179" s="12" t="n">
        <v>10</v>
      </c>
      <c r="O179" s="20" t="n">
        <v>0</v>
      </c>
      <c r="P179" s="12" t="n">
        <v>2</v>
      </c>
      <c r="Q179" s="12" t="n">
        <v>0</v>
      </c>
      <c r="R179" s="12" t="n">
        <v>8</v>
      </c>
      <c r="S179" s="14" t="n">
        <f aca="false">L179/K179</f>
        <v>0.520257440879836</v>
      </c>
      <c r="T179" s="14" t="n">
        <f aca="false">M179/K179</f>
        <v>0.479742559120164</v>
      </c>
      <c r="U179" s="15" t="n">
        <f aca="false">N179/J179</f>
        <v>0.000246530088997362</v>
      </c>
    </row>
    <row r="180" customFormat="false" ht="12.8" hidden="false" customHeight="false" outlineLevel="0" collapsed="false">
      <c r="A180" s="1"/>
      <c r="B180" s="10" t="s">
        <v>373</v>
      </c>
      <c r="C180" s="11" t="s">
        <v>374</v>
      </c>
      <c r="E180" s="16" t="s">
        <v>381</v>
      </c>
      <c r="F180" s="6" t="n">
        <v>71051</v>
      </c>
      <c r="G180" s="10"/>
      <c r="H180" s="12" t="n">
        <v>48187</v>
      </c>
      <c r="I180" s="13" t="n">
        <f aca="false">H180/F180</f>
        <v>0.678202980957341</v>
      </c>
      <c r="J180" s="12" t="n">
        <f aca="false">K180+N180</f>
        <v>48187</v>
      </c>
      <c r="K180" s="12" t="n">
        <f aca="false">L180+M180</f>
        <v>48158</v>
      </c>
      <c r="L180" s="12" t="n">
        <v>28200</v>
      </c>
      <c r="M180" s="12" t="n">
        <v>19958</v>
      </c>
      <c r="N180" s="12" t="n">
        <v>29</v>
      </c>
      <c r="O180" s="20" t="n">
        <v>7</v>
      </c>
      <c r="P180" s="12" t="n">
        <v>15</v>
      </c>
      <c r="Q180" s="12" t="n">
        <v>0</v>
      </c>
      <c r="R180" s="12" t="n">
        <v>7</v>
      </c>
      <c r="S180" s="14" t="n">
        <f aca="false">L180/K180</f>
        <v>0.585572490551933</v>
      </c>
      <c r="T180" s="14" t="n">
        <f aca="false">M180/K180</f>
        <v>0.414427509448067</v>
      </c>
      <c r="U180" s="15" t="n">
        <f aca="false">N180/J180</f>
        <v>0.000601822068192666</v>
      </c>
    </row>
    <row r="181" customFormat="false" ht="12.8" hidden="false" customHeight="false" outlineLevel="0" collapsed="false">
      <c r="A181" s="1"/>
      <c r="B181" s="10" t="s">
        <v>373</v>
      </c>
      <c r="C181" s="11" t="s">
        <v>374</v>
      </c>
      <c r="E181" s="16" t="s">
        <v>382</v>
      </c>
      <c r="F181" s="6" t="n">
        <v>71677</v>
      </c>
      <c r="G181" s="10"/>
      <c r="H181" s="12" t="n">
        <v>40987</v>
      </c>
      <c r="I181" s="13" t="n">
        <f aca="false">H181/F181</f>
        <v>0.571829178118504</v>
      </c>
      <c r="J181" s="12" t="n">
        <f aca="false">K181+N181</f>
        <v>40987</v>
      </c>
      <c r="K181" s="12" t="n">
        <f aca="false">L181+M181</f>
        <v>40969</v>
      </c>
      <c r="L181" s="12" t="n">
        <v>32064</v>
      </c>
      <c r="M181" s="12" t="n">
        <v>8905</v>
      </c>
      <c r="N181" s="12" t="n">
        <v>18</v>
      </c>
      <c r="O181" s="20" t="n">
        <v>0</v>
      </c>
      <c r="P181" s="12" t="n">
        <v>7</v>
      </c>
      <c r="Q181" s="12" t="n">
        <v>0</v>
      </c>
      <c r="R181" s="12" t="n">
        <v>11</v>
      </c>
      <c r="S181" s="14" t="n">
        <f aca="false">L181/K181</f>
        <v>0.782640533085992</v>
      </c>
      <c r="T181" s="14" t="n">
        <f aca="false">M181/K181</f>
        <v>0.217359466914008</v>
      </c>
      <c r="U181" s="15" t="n">
        <f aca="false">N181/J181</f>
        <v>0.000439163637250836</v>
      </c>
    </row>
    <row r="182" customFormat="false" ht="12.8" hidden="false" customHeight="false" outlineLevel="0" collapsed="false">
      <c r="A182" s="1"/>
      <c r="B182" s="10" t="s">
        <v>373</v>
      </c>
      <c r="C182" s="11" t="s">
        <v>374</v>
      </c>
      <c r="E182" s="16" t="s">
        <v>383</v>
      </c>
      <c r="F182" s="6" t="n">
        <v>73089</v>
      </c>
      <c r="G182" s="10"/>
      <c r="H182" s="12" t="n">
        <v>48425</v>
      </c>
      <c r="I182" s="13" t="n">
        <f aca="false">H182/F182</f>
        <v>0.662548399896017</v>
      </c>
      <c r="J182" s="12" t="n">
        <f aca="false">K182+N182</f>
        <v>48425</v>
      </c>
      <c r="K182" s="12" t="n">
        <f aca="false">L182+M182</f>
        <v>48414</v>
      </c>
      <c r="L182" s="12" t="n">
        <v>22710</v>
      </c>
      <c r="M182" s="12" t="n">
        <v>25704</v>
      </c>
      <c r="N182" s="12" t="n">
        <v>11</v>
      </c>
      <c r="O182" s="20" t="n">
        <v>0</v>
      </c>
      <c r="P182" s="12" t="n">
        <v>3</v>
      </c>
      <c r="Q182" s="12" t="n">
        <v>0</v>
      </c>
      <c r="R182" s="12" t="n">
        <v>8</v>
      </c>
      <c r="S182" s="14" t="n">
        <f aca="false">L182/K182</f>
        <v>0.469079191969265</v>
      </c>
      <c r="T182" s="14" t="n">
        <f aca="false">M182/K182</f>
        <v>0.530920808030735</v>
      </c>
      <c r="U182" s="15" t="n">
        <f aca="false">N182/J182</f>
        <v>0.00022715539494063</v>
      </c>
    </row>
    <row r="183" customFormat="false" ht="12.8" hidden="false" customHeight="false" outlineLevel="0" collapsed="false">
      <c r="A183" s="1"/>
      <c r="B183" s="10" t="s">
        <v>373</v>
      </c>
      <c r="C183" s="11" t="s">
        <v>374</v>
      </c>
      <c r="E183" s="16" t="s">
        <v>384</v>
      </c>
      <c r="F183" s="6" t="n">
        <v>68927</v>
      </c>
      <c r="G183" s="10"/>
      <c r="H183" s="12" t="n">
        <v>42431</v>
      </c>
      <c r="I183" s="13" t="n">
        <f aca="false">H183/F183</f>
        <v>0.615593308863</v>
      </c>
      <c r="J183" s="12" t="n">
        <f aca="false">K183+N183</f>
        <v>42431</v>
      </c>
      <c r="K183" s="12" t="n">
        <f aca="false">L183+M183</f>
        <v>42411</v>
      </c>
      <c r="L183" s="12" t="n">
        <v>25612</v>
      </c>
      <c r="M183" s="12" t="n">
        <v>16799</v>
      </c>
      <c r="N183" s="12" t="n">
        <v>20</v>
      </c>
      <c r="O183" s="20" t="n">
        <v>0</v>
      </c>
      <c r="P183" s="12" t="n">
        <v>5</v>
      </c>
      <c r="Q183" s="12" t="n">
        <v>0</v>
      </c>
      <c r="R183" s="12" t="n">
        <v>15</v>
      </c>
      <c r="S183" s="14" t="n">
        <f aca="false">L183/K183</f>
        <v>0.603899931621513</v>
      </c>
      <c r="T183" s="14" t="n">
        <f aca="false">M183/K183</f>
        <v>0.396100068378487</v>
      </c>
      <c r="U183" s="15" t="n">
        <f aca="false">N183/J183</f>
        <v>0.000471353491550989</v>
      </c>
    </row>
    <row r="184" customFormat="false" ht="12.8" hidden="false" customHeight="false" outlineLevel="0" collapsed="false">
      <c r="A184" s="1"/>
      <c r="B184" s="10" t="s">
        <v>373</v>
      </c>
      <c r="C184" s="11" t="s">
        <v>374</v>
      </c>
      <c r="E184" s="16" t="s">
        <v>385</v>
      </c>
      <c r="F184" s="6" t="n">
        <v>79211</v>
      </c>
      <c r="G184" s="10"/>
      <c r="H184" s="12" t="n">
        <v>50644</v>
      </c>
      <c r="I184" s="13" t="n">
        <f aca="false">H184/F184</f>
        <v>0.639355645049299</v>
      </c>
      <c r="J184" s="12" t="n">
        <f aca="false">K184+N184</f>
        <v>50644</v>
      </c>
      <c r="K184" s="12" t="n">
        <f aca="false">L184+M184</f>
        <v>50622</v>
      </c>
      <c r="L184" s="12" t="n">
        <v>31963</v>
      </c>
      <c r="M184" s="12" t="n">
        <v>18659</v>
      </c>
      <c r="N184" s="12" t="n">
        <v>22</v>
      </c>
      <c r="O184" s="20" t="n">
        <v>0</v>
      </c>
      <c r="P184" s="12" t="n">
        <v>9</v>
      </c>
      <c r="Q184" s="12" t="n">
        <v>0</v>
      </c>
      <c r="R184" s="12" t="n">
        <v>13</v>
      </c>
      <c r="S184" s="14" t="n">
        <f aca="false">L184/K184</f>
        <v>0.631405317845996</v>
      </c>
      <c r="T184" s="14" t="n">
        <f aca="false">M184/K184</f>
        <v>0.368594682154004</v>
      </c>
      <c r="U184" s="15" t="n">
        <f aca="false">N184/J184</f>
        <v>0.000434404865334492</v>
      </c>
    </row>
    <row r="185" customFormat="false" ht="12.8" hidden="false" customHeight="false" outlineLevel="0" collapsed="false">
      <c r="A185" s="1"/>
      <c r="B185" s="10" t="s">
        <v>373</v>
      </c>
      <c r="C185" s="11" t="s">
        <v>374</v>
      </c>
      <c r="E185" s="16" t="s">
        <v>386</v>
      </c>
      <c r="F185" s="6" t="n">
        <v>76913</v>
      </c>
      <c r="G185" s="10"/>
      <c r="H185" s="12" t="n">
        <v>49740</v>
      </c>
      <c r="I185" s="13" t="n">
        <f aca="false">H185/F185</f>
        <v>0.6467047183181</v>
      </c>
      <c r="J185" s="12" t="n">
        <f aca="false">K185+N185</f>
        <v>49740</v>
      </c>
      <c r="K185" s="12" t="n">
        <f aca="false">L185+M185</f>
        <v>49720</v>
      </c>
      <c r="L185" s="12" t="n">
        <v>18782</v>
      </c>
      <c r="M185" s="12" t="n">
        <v>30938</v>
      </c>
      <c r="N185" s="12" t="n">
        <v>20</v>
      </c>
      <c r="O185" s="20" t="n">
        <v>3</v>
      </c>
      <c r="P185" s="12" t="n">
        <v>6</v>
      </c>
      <c r="Q185" s="12" t="n">
        <v>0</v>
      </c>
      <c r="R185" s="12" t="n">
        <v>11</v>
      </c>
      <c r="S185" s="14" t="n">
        <f aca="false">L185/K185</f>
        <v>0.377755430410298</v>
      </c>
      <c r="T185" s="14" t="n">
        <f aca="false">M185/K185</f>
        <v>0.622244569589702</v>
      </c>
      <c r="U185" s="15" t="n">
        <f aca="false">N185/J185</f>
        <v>0.000402090872537193</v>
      </c>
    </row>
    <row r="186" customFormat="false" ht="12.8" hidden="false" customHeight="false" outlineLevel="0" collapsed="false">
      <c r="A186" s="1"/>
      <c r="B186" s="10" t="s">
        <v>373</v>
      </c>
      <c r="C186" s="11" t="s">
        <v>374</v>
      </c>
      <c r="E186" s="16" t="s">
        <v>387</v>
      </c>
      <c r="F186" s="6" t="n">
        <v>65660</v>
      </c>
      <c r="G186" s="10"/>
      <c r="H186" s="12" t="n">
        <v>44211</v>
      </c>
      <c r="I186" s="13" t="n">
        <f aca="false">H186/F186</f>
        <v>0.673332318001828</v>
      </c>
      <c r="J186" s="12" t="n">
        <f aca="false">K186+N186</f>
        <v>44211</v>
      </c>
      <c r="K186" s="12" t="n">
        <f aca="false">L186+M186</f>
        <v>44177</v>
      </c>
      <c r="L186" s="12" t="n">
        <v>23131</v>
      </c>
      <c r="M186" s="12" t="n">
        <v>21046</v>
      </c>
      <c r="N186" s="12" t="n">
        <v>34</v>
      </c>
      <c r="O186" s="20" t="n">
        <v>0</v>
      </c>
      <c r="P186" s="12" t="n">
        <v>8</v>
      </c>
      <c r="Q186" s="12" t="n">
        <v>1</v>
      </c>
      <c r="R186" s="12" t="n">
        <v>25</v>
      </c>
      <c r="S186" s="14" t="n">
        <f aca="false">L186/K186</f>
        <v>0.523598252484324</v>
      </c>
      <c r="T186" s="14" t="n">
        <f aca="false">M186/K186</f>
        <v>0.476401747515676</v>
      </c>
      <c r="U186" s="15" t="n">
        <f aca="false">N186/J186</f>
        <v>0.000769039379339983</v>
      </c>
    </row>
    <row r="187" customFormat="false" ht="12.8" hidden="false" customHeight="false" outlineLevel="0" collapsed="false">
      <c r="A187" s="1"/>
      <c r="B187" s="10" t="s">
        <v>373</v>
      </c>
      <c r="C187" s="11" t="s">
        <v>374</v>
      </c>
      <c r="E187" s="16" t="s">
        <v>388</v>
      </c>
      <c r="F187" s="6" t="n">
        <v>69015</v>
      </c>
      <c r="G187" s="10"/>
      <c r="H187" s="12" t="n">
        <v>43563</v>
      </c>
      <c r="I187" s="13" t="n">
        <f aca="false">H187/F187</f>
        <v>0.631210606389915</v>
      </c>
      <c r="J187" s="12" t="n">
        <f aca="false">K187+N187</f>
        <v>43563</v>
      </c>
      <c r="K187" s="12" t="n">
        <f aca="false">L187+M187</f>
        <v>43553</v>
      </c>
      <c r="L187" s="12" t="n">
        <v>21498</v>
      </c>
      <c r="M187" s="12" t="n">
        <v>22055</v>
      </c>
      <c r="N187" s="12" t="n">
        <v>10</v>
      </c>
      <c r="O187" s="20" t="n">
        <v>0</v>
      </c>
      <c r="P187" s="12" t="n">
        <v>6</v>
      </c>
      <c r="Q187" s="12" t="n">
        <v>0</v>
      </c>
      <c r="R187" s="12" t="n">
        <v>4</v>
      </c>
      <c r="S187" s="14" t="n">
        <f aca="false">L187/K187</f>
        <v>0.493605492158979</v>
      </c>
      <c r="T187" s="14" t="n">
        <f aca="false">M187/K187</f>
        <v>0.506394507841021</v>
      </c>
      <c r="U187" s="15" t="n">
        <f aca="false">N187/J187</f>
        <v>0.000229552601978743</v>
      </c>
    </row>
    <row r="188" customFormat="false" ht="12.8" hidden="false" customHeight="false" outlineLevel="0" collapsed="false">
      <c r="A188" s="1"/>
      <c r="B188" s="10" t="s">
        <v>373</v>
      </c>
      <c r="C188" s="11" t="s">
        <v>374</v>
      </c>
      <c r="E188" s="16" t="s">
        <v>389</v>
      </c>
      <c r="F188" s="6" t="n">
        <v>76697</v>
      </c>
      <c r="G188" s="10"/>
      <c r="H188" s="12" t="n">
        <v>47724</v>
      </c>
      <c r="I188" s="13" t="n">
        <f aca="false">H188/F188</f>
        <v>0.622240765610128</v>
      </c>
      <c r="J188" s="12" t="n">
        <f aca="false">K188+N188</f>
        <v>47724</v>
      </c>
      <c r="K188" s="12" t="n">
        <f aca="false">L188+M188</f>
        <v>47701</v>
      </c>
      <c r="L188" s="12" t="n">
        <v>32076</v>
      </c>
      <c r="M188" s="12" t="n">
        <v>15625</v>
      </c>
      <c r="N188" s="12" t="n">
        <v>23</v>
      </c>
      <c r="O188" s="20" t="n">
        <v>0</v>
      </c>
      <c r="P188" s="12" t="n">
        <v>9</v>
      </c>
      <c r="Q188" s="12" t="n">
        <v>0</v>
      </c>
      <c r="R188" s="12" t="n">
        <v>14</v>
      </c>
      <c r="S188" s="14" t="n">
        <f aca="false">L188/K188</f>
        <v>0.672438732940609</v>
      </c>
      <c r="T188" s="14" t="n">
        <f aca="false">M188/K188</f>
        <v>0.327561267059391</v>
      </c>
      <c r="U188" s="15" t="n">
        <f aca="false">N188/J188</f>
        <v>0.000481937809068812</v>
      </c>
    </row>
    <row r="189" customFormat="false" ht="12.8" hidden="false" customHeight="false" outlineLevel="0" collapsed="false">
      <c r="A189" s="1"/>
      <c r="B189" s="10" t="s">
        <v>373</v>
      </c>
      <c r="C189" s="11" t="s">
        <v>374</v>
      </c>
      <c r="E189" s="16" t="s">
        <v>390</v>
      </c>
      <c r="F189" s="6" t="n">
        <v>65642</v>
      </c>
      <c r="G189" s="10"/>
      <c r="H189" s="12" t="n">
        <v>42123</v>
      </c>
      <c r="I189" s="13" t="n">
        <f aca="false">H189/F189</f>
        <v>0.641708052771092</v>
      </c>
      <c r="J189" s="12" t="n">
        <f aca="false">K189+N189</f>
        <v>42123</v>
      </c>
      <c r="K189" s="12" t="n">
        <f aca="false">L189+M189</f>
        <v>42110</v>
      </c>
      <c r="L189" s="12" t="n">
        <v>18727</v>
      </c>
      <c r="M189" s="12" t="n">
        <v>23383</v>
      </c>
      <c r="N189" s="12" t="n">
        <v>13</v>
      </c>
      <c r="O189" s="20" t="n">
        <v>0</v>
      </c>
      <c r="P189" s="12" t="n">
        <v>6</v>
      </c>
      <c r="Q189" s="12" t="n">
        <v>0</v>
      </c>
      <c r="R189" s="12" t="n">
        <v>7</v>
      </c>
      <c r="S189" s="14" t="n">
        <f aca="false">L189/K189</f>
        <v>0.444716219425315</v>
      </c>
      <c r="T189" s="14" t="n">
        <f aca="false">M189/K189</f>
        <v>0.555283780574685</v>
      </c>
      <c r="U189" s="15" t="n">
        <f aca="false">N189/J189</f>
        <v>0.0003086199938276</v>
      </c>
    </row>
    <row r="190" customFormat="false" ht="12.8" hidden="false" customHeight="false" outlineLevel="0" collapsed="false">
      <c r="A190" s="1"/>
      <c r="B190" s="10" t="s">
        <v>373</v>
      </c>
      <c r="C190" s="11" t="s">
        <v>374</v>
      </c>
      <c r="E190" s="16" t="s">
        <v>391</v>
      </c>
      <c r="F190" s="6" t="n">
        <v>81469</v>
      </c>
      <c r="G190" s="10"/>
      <c r="H190" s="12" t="n">
        <v>51845</v>
      </c>
      <c r="I190" s="13" t="n">
        <f aca="false">H190/F190</f>
        <v>0.636377026844567</v>
      </c>
      <c r="J190" s="12" t="n">
        <f aca="false">K190+N190</f>
        <v>51845</v>
      </c>
      <c r="K190" s="12" t="n">
        <f aca="false">L190+M190</f>
        <v>51812</v>
      </c>
      <c r="L190" s="12" t="n">
        <v>24550</v>
      </c>
      <c r="M190" s="12" t="n">
        <v>27262</v>
      </c>
      <c r="N190" s="12" t="n">
        <v>33</v>
      </c>
      <c r="O190" s="20" t="n">
        <v>0</v>
      </c>
      <c r="P190" s="12" t="n">
        <v>21</v>
      </c>
      <c r="Q190" s="12" t="n">
        <v>0</v>
      </c>
      <c r="R190" s="12" t="n">
        <v>12</v>
      </c>
      <c r="S190" s="14" t="n">
        <f aca="false">L190/K190</f>
        <v>0.473828456728171</v>
      </c>
      <c r="T190" s="14" t="n">
        <f aca="false">M190/K190</f>
        <v>0.526171543271829</v>
      </c>
      <c r="U190" s="15" t="n">
        <f aca="false">N190/J190</f>
        <v>0.000636512682032983</v>
      </c>
    </row>
    <row r="191" customFormat="false" ht="12.8" hidden="false" customHeight="false" outlineLevel="0" collapsed="false">
      <c r="A191" s="1"/>
      <c r="B191" s="10" t="s">
        <v>373</v>
      </c>
      <c r="C191" s="11" t="s">
        <v>374</v>
      </c>
      <c r="E191" s="16" t="s">
        <v>392</v>
      </c>
      <c r="F191" s="6" t="n">
        <v>64941</v>
      </c>
      <c r="G191" s="10"/>
      <c r="H191" s="12" t="n">
        <v>40061</v>
      </c>
      <c r="I191" s="13" t="n">
        <f aca="false">H191/F191</f>
        <v>0.616883016892256</v>
      </c>
      <c r="J191" s="12" t="n">
        <f aca="false">K191+N191</f>
        <v>40061</v>
      </c>
      <c r="K191" s="12" t="n">
        <f aca="false">L191+M191</f>
        <v>40039</v>
      </c>
      <c r="L191" s="12" t="n">
        <v>26765</v>
      </c>
      <c r="M191" s="12" t="n">
        <v>13274</v>
      </c>
      <c r="N191" s="12" t="n">
        <v>22</v>
      </c>
      <c r="O191" s="20" t="n">
        <v>8</v>
      </c>
      <c r="P191" s="12" t="n">
        <v>6</v>
      </c>
      <c r="Q191" s="12" t="n">
        <v>0</v>
      </c>
      <c r="R191" s="12" t="n">
        <v>8</v>
      </c>
      <c r="S191" s="14" t="n">
        <f aca="false">L191/K191</f>
        <v>0.668473238592372</v>
      </c>
      <c r="T191" s="14" t="n">
        <f aca="false">M191/K191</f>
        <v>0.331526761407628</v>
      </c>
      <c r="U191" s="15" t="n">
        <f aca="false">N191/J191</f>
        <v>0.000549162527146102</v>
      </c>
    </row>
    <row r="192" customFormat="false" ht="12.8" hidden="false" customHeight="false" outlineLevel="0" collapsed="false">
      <c r="A192" s="1" t="n">
        <v>153</v>
      </c>
      <c r="B192" s="10" t="s">
        <v>393</v>
      </c>
      <c r="C192" s="11" t="s">
        <v>394</v>
      </c>
      <c r="D192" s="10" t="s">
        <v>395</v>
      </c>
      <c r="E192" s="10" t="s">
        <v>396</v>
      </c>
      <c r="F192" s="12" t="n">
        <v>37841</v>
      </c>
      <c r="G192" s="12" t="n">
        <v>25439</v>
      </c>
      <c r="H192" s="12" t="n">
        <v>25439</v>
      </c>
      <c r="I192" s="13" t="n">
        <f aca="false">H192/F192</f>
        <v>0.67226024682223</v>
      </c>
      <c r="J192" s="12" t="n">
        <v>25439</v>
      </c>
      <c r="K192" s="12" t="n">
        <v>25427</v>
      </c>
      <c r="L192" s="12" t="n">
        <v>14691</v>
      </c>
      <c r="M192" s="12" t="n">
        <v>10736</v>
      </c>
      <c r="N192" s="12" t="n">
        <v>12</v>
      </c>
      <c r="O192" s="10" t="n">
        <v>0</v>
      </c>
      <c r="P192" s="10" t="n">
        <v>6</v>
      </c>
      <c r="Q192" s="10" t="n">
        <v>0</v>
      </c>
      <c r="R192" s="10" t="n">
        <v>6</v>
      </c>
      <c r="S192" s="14" t="n">
        <f aca="false">L192/K192</f>
        <v>0.577771660046407</v>
      </c>
      <c r="T192" s="14" t="n">
        <f aca="false">M192/K192</f>
        <v>0.422228339953593</v>
      </c>
      <c r="U192" s="15" t="n">
        <f aca="false">N192/J192</f>
        <v>0.000471716655528912</v>
      </c>
    </row>
    <row r="193" customFormat="false" ht="12.8" hidden="false" customHeight="false" outlineLevel="0" collapsed="false">
      <c r="A193" s="1" t="n">
        <v>155</v>
      </c>
      <c r="B193" s="10" t="s">
        <v>393</v>
      </c>
      <c r="C193" s="11" t="s">
        <v>394</v>
      </c>
      <c r="D193" s="10" t="s">
        <v>397</v>
      </c>
      <c r="E193" s="10" t="s">
        <v>398</v>
      </c>
      <c r="F193" s="12" t="n">
        <v>115837</v>
      </c>
      <c r="G193" s="12" t="n">
        <v>82718</v>
      </c>
      <c r="H193" s="12" t="n">
        <v>82715</v>
      </c>
      <c r="I193" s="13" t="n">
        <f aca="false">H193/F193</f>
        <v>0.71406372747913</v>
      </c>
      <c r="J193" s="12" t="n">
        <v>82715</v>
      </c>
      <c r="K193" s="12" t="n">
        <v>82667</v>
      </c>
      <c r="L193" s="12" t="n">
        <v>43864</v>
      </c>
      <c r="M193" s="12" t="n">
        <v>38803</v>
      </c>
      <c r="N193" s="12" t="n">
        <v>48</v>
      </c>
      <c r="O193" s="10" t="n">
        <v>0</v>
      </c>
      <c r="P193" s="10" t="n">
        <v>13</v>
      </c>
      <c r="Q193" s="10" t="n">
        <v>1</v>
      </c>
      <c r="R193" s="10" t="n">
        <v>34</v>
      </c>
      <c r="S193" s="14" t="n">
        <f aca="false">L193/K193</f>
        <v>0.530610763666276</v>
      </c>
      <c r="T193" s="14" t="n">
        <f aca="false">M193/K193</f>
        <v>0.469389236333725</v>
      </c>
      <c r="U193" s="15" t="n">
        <f aca="false">N193/J193</f>
        <v>0.000580305869552076</v>
      </c>
    </row>
    <row r="194" customFormat="false" ht="13.2" hidden="false" customHeight="false" outlineLevel="0" collapsed="false">
      <c r="A194" s="1" t="n">
        <v>157</v>
      </c>
      <c r="B194" s="0" t="s">
        <v>393</v>
      </c>
      <c r="C194" s="1" t="s">
        <v>394</v>
      </c>
      <c r="D194" s="0" t="s">
        <v>399</v>
      </c>
      <c r="E194" s="0" t="s">
        <v>400</v>
      </c>
      <c r="F194" s="6" t="n">
        <v>91977</v>
      </c>
      <c r="G194" s="6" t="n">
        <v>57859</v>
      </c>
      <c r="H194" s="6" t="n">
        <v>57859</v>
      </c>
      <c r="I194" s="7" t="n">
        <f aca="false">H194/F194</f>
        <v>0.629059438772737</v>
      </c>
      <c r="J194" s="6" t="n">
        <v>57859</v>
      </c>
      <c r="K194" s="6" t="n">
        <v>57833</v>
      </c>
      <c r="L194" s="6" t="n">
        <v>33891</v>
      </c>
      <c r="M194" s="6" t="n">
        <v>23942</v>
      </c>
      <c r="N194" s="6" t="n">
        <v>26</v>
      </c>
      <c r="O194" s="0" t="n">
        <v>0</v>
      </c>
      <c r="P194" s="0" t="n">
        <v>8</v>
      </c>
      <c r="Q194" s="0" t="n">
        <v>0</v>
      </c>
      <c r="R194" s="0" t="n">
        <v>18</v>
      </c>
      <c r="S194" s="8" t="n">
        <f aca="false">L194/K194</f>
        <v>0.586014904985043</v>
      </c>
      <c r="T194" s="8" t="n">
        <f aca="false">M194/K194</f>
        <v>0.413985095014957</v>
      </c>
      <c r="U194" s="9" t="n">
        <f aca="false">N194/J194</f>
        <v>0.000449368291881989</v>
      </c>
    </row>
    <row r="195" customFormat="false" ht="13.2" hidden="false" customHeight="false" outlineLevel="0" collapsed="false">
      <c r="A195" s="1" t="n">
        <v>159</v>
      </c>
      <c r="B195" s="0" t="s">
        <v>393</v>
      </c>
      <c r="C195" s="1" t="s">
        <v>394</v>
      </c>
      <c r="D195" s="0" t="s">
        <v>401</v>
      </c>
      <c r="E195" s="0" t="s">
        <v>402</v>
      </c>
      <c r="F195" s="6" t="n">
        <v>77788</v>
      </c>
      <c r="G195" s="6" t="n">
        <v>55822</v>
      </c>
      <c r="H195" s="6" t="n">
        <v>55800</v>
      </c>
      <c r="I195" s="7" t="n">
        <f aca="false">H195/F195</f>
        <v>0.717334293207178</v>
      </c>
      <c r="J195" s="6" t="n">
        <v>55800</v>
      </c>
      <c r="K195" s="6" t="n">
        <v>55764</v>
      </c>
      <c r="L195" s="6" t="n">
        <v>36026</v>
      </c>
      <c r="M195" s="6" t="n">
        <v>19738</v>
      </c>
      <c r="N195" s="6" t="n">
        <v>36</v>
      </c>
      <c r="O195" s="0" t="n">
        <v>0</v>
      </c>
      <c r="P195" s="0" t="n">
        <v>12</v>
      </c>
      <c r="Q195" s="0" t="n">
        <v>0</v>
      </c>
      <c r="R195" s="0" t="n">
        <v>24</v>
      </c>
      <c r="S195" s="8" t="n">
        <f aca="false">L195/K195</f>
        <v>0.646044042751596</v>
      </c>
      <c r="T195" s="8" t="n">
        <f aca="false">M195/K195</f>
        <v>0.353955957248404</v>
      </c>
      <c r="U195" s="9" t="n">
        <f aca="false">N195/J195</f>
        <v>0.000645161290322581</v>
      </c>
    </row>
    <row r="196" customFormat="false" ht="13.2" hidden="false" customHeight="false" outlineLevel="0" collapsed="false">
      <c r="A196" s="1" t="n">
        <v>160</v>
      </c>
      <c r="B196" s="0" t="s">
        <v>393</v>
      </c>
      <c r="C196" s="1" t="s">
        <v>394</v>
      </c>
      <c r="D196" s="0" t="s">
        <v>403</v>
      </c>
      <c r="E196" s="0" t="s">
        <v>404</v>
      </c>
      <c r="F196" s="6" t="n">
        <v>69575</v>
      </c>
      <c r="G196" s="6" t="n">
        <v>52970</v>
      </c>
      <c r="H196" s="6" t="n">
        <v>52969</v>
      </c>
      <c r="I196" s="7" t="n">
        <f aca="false">H196/F196</f>
        <v>0.761322314049587</v>
      </c>
      <c r="J196" s="6" t="n">
        <v>52969</v>
      </c>
      <c r="K196" s="6" t="n">
        <v>52941</v>
      </c>
      <c r="L196" s="6" t="n">
        <v>39345</v>
      </c>
      <c r="M196" s="6" t="n">
        <v>13596</v>
      </c>
      <c r="N196" s="6" t="n">
        <v>28</v>
      </c>
      <c r="O196" s="0" t="n">
        <v>0</v>
      </c>
      <c r="P196" s="0" t="n">
        <v>7</v>
      </c>
      <c r="Q196" s="0" t="n">
        <v>0</v>
      </c>
      <c r="R196" s="0" t="n">
        <v>21</v>
      </c>
      <c r="S196" s="8" t="n">
        <f aca="false">L196/K196</f>
        <v>0.743185810619369</v>
      </c>
      <c r="T196" s="8" t="n">
        <f aca="false">M196/K196</f>
        <v>0.256814189380631</v>
      </c>
      <c r="U196" s="9" t="n">
        <f aca="false">N196/J196</f>
        <v>0.000528611074402009</v>
      </c>
    </row>
    <row r="197" customFormat="false" ht="13.2" hidden="false" customHeight="false" outlineLevel="0" collapsed="false">
      <c r="A197" s="1" t="n">
        <v>179</v>
      </c>
      <c r="B197" s="0" t="s">
        <v>393</v>
      </c>
      <c r="C197" s="1" t="s">
        <v>394</v>
      </c>
      <c r="D197" s="0" t="s">
        <v>405</v>
      </c>
      <c r="E197" s="0" t="s">
        <v>406</v>
      </c>
      <c r="F197" s="6" t="n">
        <v>21259</v>
      </c>
      <c r="G197" s="6" t="n">
        <v>14919</v>
      </c>
      <c r="H197" s="6" t="n">
        <v>14919</v>
      </c>
      <c r="I197" s="7" t="n">
        <f aca="false">H197/F197</f>
        <v>0.701773366574157</v>
      </c>
      <c r="J197" s="6" t="n">
        <v>14919</v>
      </c>
      <c r="K197" s="6" t="n">
        <v>14903</v>
      </c>
      <c r="L197" s="6" t="n">
        <v>8232</v>
      </c>
      <c r="M197" s="6" t="n">
        <v>6671</v>
      </c>
      <c r="N197" s="6" t="n">
        <v>16</v>
      </c>
      <c r="O197" s="0" t="n">
        <v>0</v>
      </c>
      <c r="P197" s="0" t="n">
        <v>3</v>
      </c>
      <c r="Q197" s="0" t="n">
        <v>0</v>
      </c>
      <c r="R197" s="0" t="n">
        <v>13</v>
      </c>
      <c r="S197" s="8" t="n">
        <f aca="false">L197/K197</f>
        <v>0.552372005636449</v>
      </c>
      <c r="T197" s="8" t="n">
        <f aca="false">M197/K197</f>
        <v>0.447627994363551</v>
      </c>
      <c r="U197" s="9" t="n">
        <f aca="false">N197/J197</f>
        <v>0.00107245793954018</v>
      </c>
    </row>
    <row r="198" customFormat="false" ht="13.2" hidden="false" customHeight="false" outlineLevel="0" collapsed="false">
      <c r="A198" s="1" t="n">
        <v>162</v>
      </c>
      <c r="B198" s="0" t="s">
        <v>393</v>
      </c>
      <c r="C198" s="1" t="s">
        <v>394</v>
      </c>
      <c r="D198" s="0" t="s">
        <v>407</v>
      </c>
      <c r="E198" s="0" t="s">
        <v>408</v>
      </c>
      <c r="F198" s="6" t="n">
        <v>117392</v>
      </c>
      <c r="G198" s="6" t="n">
        <v>79304</v>
      </c>
      <c r="H198" s="6" t="n">
        <v>79302</v>
      </c>
      <c r="I198" s="7" t="n">
        <f aca="false">H198/F198</f>
        <v>0.675531552405615</v>
      </c>
      <c r="J198" s="6" t="n">
        <v>79302</v>
      </c>
      <c r="K198" s="6" t="n">
        <v>79258</v>
      </c>
      <c r="L198" s="6" t="n">
        <v>44987</v>
      </c>
      <c r="M198" s="6" t="n">
        <v>34271</v>
      </c>
      <c r="N198" s="6" t="n">
        <v>44</v>
      </c>
      <c r="O198" s="0" t="n">
        <v>0</v>
      </c>
      <c r="P198" s="0" t="n">
        <v>7</v>
      </c>
      <c r="Q198" s="0" t="n">
        <v>2</v>
      </c>
      <c r="R198" s="0" t="n">
        <v>35</v>
      </c>
      <c r="S198" s="8" t="n">
        <f aca="false">L198/K198</f>
        <v>0.567602008630044</v>
      </c>
      <c r="T198" s="8" t="n">
        <f aca="false">M198/K198</f>
        <v>0.432397991369956</v>
      </c>
      <c r="U198" s="9" t="n">
        <f aca="false">N198/J198</f>
        <v>0.000554840987616958</v>
      </c>
    </row>
    <row r="199" customFormat="false" ht="13.2" hidden="false" customHeight="false" outlineLevel="0" collapsed="false">
      <c r="A199" s="1" t="n">
        <v>163</v>
      </c>
      <c r="B199" s="0" t="s">
        <v>393</v>
      </c>
      <c r="C199" s="1" t="s">
        <v>394</v>
      </c>
      <c r="D199" s="0" t="s">
        <v>409</v>
      </c>
      <c r="E199" s="0" t="s">
        <v>410</v>
      </c>
      <c r="F199" s="6" t="n">
        <v>272995</v>
      </c>
      <c r="G199" s="6" t="n">
        <v>182307</v>
      </c>
      <c r="H199" s="6" t="n">
        <v>182307</v>
      </c>
      <c r="I199" s="7" t="n">
        <f aca="false">H199/F199</f>
        <v>0.667803439623436</v>
      </c>
      <c r="J199" s="6" t="n">
        <v>182307</v>
      </c>
      <c r="K199" s="6" t="n">
        <v>182220</v>
      </c>
      <c r="L199" s="6" t="n">
        <v>106754</v>
      </c>
      <c r="M199" s="6" t="n">
        <v>75466</v>
      </c>
      <c r="N199" s="6" t="n">
        <v>87</v>
      </c>
      <c r="O199" s="0" t="n">
        <v>2</v>
      </c>
      <c r="P199" s="0" t="n">
        <v>29</v>
      </c>
      <c r="Q199" s="0" t="n">
        <v>4</v>
      </c>
      <c r="R199" s="0" t="n">
        <v>52</v>
      </c>
      <c r="S199" s="8" t="n">
        <f aca="false">L199/K199</f>
        <v>0.585852266491055</v>
      </c>
      <c r="T199" s="8" t="n">
        <f aca="false">M199/K199</f>
        <v>0.414147733508945</v>
      </c>
      <c r="U199" s="9" t="n">
        <f aca="false">N199/J199</f>
        <v>0.000477217002089881</v>
      </c>
    </row>
    <row r="200" customFormat="false" ht="13.2" hidden="false" customHeight="false" outlineLevel="0" collapsed="false">
      <c r="A200" s="1" t="n">
        <v>165</v>
      </c>
      <c r="B200" s="0" t="s">
        <v>393</v>
      </c>
      <c r="C200" s="1" t="s">
        <v>394</v>
      </c>
      <c r="D200" s="0" t="s">
        <v>411</v>
      </c>
      <c r="E200" s="0" t="s">
        <v>412</v>
      </c>
      <c r="F200" s="6" t="n">
        <v>175563</v>
      </c>
      <c r="G200" s="6" t="n">
        <v>125728</v>
      </c>
      <c r="H200" s="6" t="n">
        <v>125728</v>
      </c>
      <c r="I200" s="7" t="n">
        <f aca="false">H200/F200</f>
        <v>0.716141783861064</v>
      </c>
      <c r="J200" s="6" t="n">
        <v>125728</v>
      </c>
      <c r="K200" s="6" t="n">
        <v>125657</v>
      </c>
      <c r="L200" s="6" t="n">
        <v>70308</v>
      </c>
      <c r="M200" s="6" t="n">
        <v>55349</v>
      </c>
      <c r="N200" s="6" t="n">
        <v>71</v>
      </c>
      <c r="O200" s="0" t="n">
        <v>0</v>
      </c>
      <c r="P200" s="0" t="n">
        <v>27</v>
      </c>
      <c r="Q200" s="0" t="n">
        <v>2</v>
      </c>
      <c r="R200" s="0" t="n">
        <v>42</v>
      </c>
      <c r="S200" s="8" t="n">
        <f aca="false">L200/K200</f>
        <v>0.559523146342822</v>
      </c>
      <c r="T200" s="8" t="n">
        <f aca="false">M200/K200</f>
        <v>0.440476853657178</v>
      </c>
      <c r="U200" s="9" t="n">
        <f aca="false">N200/J200</f>
        <v>0.000564711122423008</v>
      </c>
    </row>
    <row r="201" customFormat="false" ht="13.2" hidden="false" customHeight="false" outlineLevel="0" collapsed="false">
      <c r="A201" s="1" t="n">
        <v>166</v>
      </c>
      <c r="B201" s="0" t="s">
        <v>393</v>
      </c>
      <c r="C201" s="1" t="s">
        <v>394</v>
      </c>
      <c r="D201" s="0" t="s">
        <v>413</v>
      </c>
      <c r="E201" s="0" t="s">
        <v>414</v>
      </c>
      <c r="F201" s="6" t="n">
        <v>58624</v>
      </c>
      <c r="G201" s="6" t="n">
        <v>38722</v>
      </c>
      <c r="H201" s="6" t="n">
        <v>38722</v>
      </c>
      <c r="I201" s="7" t="n">
        <f aca="false">H201/F201</f>
        <v>0.660514465065502</v>
      </c>
      <c r="J201" s="6" t="n">
        <v>38722</v>
      </c>
      <c r="K201" s="6" t="n">
        <v>38698</v>
      </c>
      <c r="L201" s="6" t="n">
        <v>24688</v>
      </c>
      <c r="M201" s="6" t="n">
        <v>14010</v>
      </c>
      <c r="N201" s="6" t="n">
        <v>24</v>
      </c>
      <c r="O201" s="0" t="n">
        <v>0</v>
      </c>
      <c r="P201" s="0" t="n">
        <v>6</v>
      </c>
      <c r="Q201" s="0" t="n">
        <v>0</v>
      </c>
      <c r="R201" s="0" t="n">
        <v>18</v>
      </c>
      <c r="S201" s="8" t="n">
        <f aca="false">L201/K201</f>
        <v>0.637965786345548</v>
      </c>
      <c r="T201" s="8" t="n">
        <f aca="false">M201/K201</f>
        <v>0.362034213654452</v>
      </c>
      <c r="U201" s="9" t="n">
        <f aca="false">N201/J201</f>
        <v>0.000619802696141728</v>
      </c>
    </row>
    <row r="202" customFormat="false" ht="13.2" hidden="false" customHeight="false" outlineLevel="0" collapsed="false">
      <c r="A202" s="1" t="n">
        <v>167</v>
      </c>
      <c r="B202" s="0" t="s">
        <v>393</v>
      </c>
      <c r="C202" s="1" t="s">
        <v>394</v>
      </c>
      <c r="D202" s="0" t="s">
        <v>415</v>
      </c>
      <c r="E202" s="0" t="s">
        <v>416</v>
      </c>
      <c r="F202" s="6" t="n">
        <v>66758</v>
      </c>
      <c r="G202" s="6" t="n">
        <v>45505</v>
      </c>
      <c r="H202" s="6" t="n">
        <v>45497</v>
      </c>
      <c r="I202" s="7" t="n">
        <f aca="false">H202/F202</f>
        <v>0.681521315797358</v>
      </c>
      <c r="J202" s="6" t="n">
        <v>45497</v>
      </c>
      <c r="K202" s="6" t="n">
        <v>45468</v>
      </c>
      <c r="L202" s="6" t="n">
        <v>28217</v>
      </c>
      <c r="M202" s="6" t="n">
        <v>17251</v>
      </c>
      <c r="N202" s="6" t="n">
        <v>29</v>
      </c>
      <c r="O202" s="0" t="n">
        <v>0</v>
      </c>
      <c r="P202" s="0" t="n">
        <v>8</v>
      </c>
      <c r="Q202" s="0" t="n">
        <v>0</v>
      </c>
      <c r="R202" s="0" t="n">
        <v>21</v>
      </c>
      <c r="S202" s="8" t="n">
        <f aca="false">L202/K202</f>
        <v>0.62059030526964</v>
      </c>
      <c r="T202" s="8" t="n">
        <f aca="false">M202/K202</f>
        <v>0.37940969473036</v>
      </c>
      <c r="U202" s="9" t="n">
        <f aca="false">N202/J202</f>
        <v>0.000637404664043783</v>
      </c>
    </row>
    <row r="203" customFormat="false" ht="13.2" hidden="false" customHeight="false" outlineLevel="0" collapsed="false">
      <c r="A203" s="1" t="n">
        <v>168</v>
      </c>
      <c r="B203" s="0" t="s">
        <v>393</v>
      </c>
      <c r="C203" s="1" t="s">
        <v>394</v>
      </c>
      <c r="D203" s="0" t="s">
        <v>417</v>
      </c>
      <c r="E203" s="0" t="s">
        <v>418</v>
      </c>
      <c r="F203" s="6" t="n">
        <v>71370</v>
      </c>
      <c r="G203" s="6" t="n">
        <v>48148</v>
      </c>
      <c r="H203" s="6" t="n">
        <v>48139</v>
      </c>
      <c r="I203" s="7" t="n">
        <f aca="false">H203/F203</f>
        <v>0.674499089253188</v>
      </c>
      <c r="J203" s="6" t="n">
        <v>48139</v>
      </c>
      <c r="K203" s="6" t="n">
        <v>48106</v>
      </c>
      <c r="L203" s="6" t="n">
        <v>24114</v>
      </c>
      <c r="M203" s="6" t="n">
        <v>23992</v>
      </c>
      <c r="N203" s="6" t="n">
        <v>33</v>
      </c>
      <c r="O203" s="0" t="n">
        <v>0</v>
      </c>
      <c r="P203" s="0" t="n">
        <v>16</v>
      </c>
      <c r="Q203" s="0" t="n">
        <v>3</v>
      </c>
      <c r="R203" s="0" t="n">
        <v>14</v>
      </c>
      <c r="S203" s="8" t="n">
        <f aca="false">L203/K203</f>
        <v>0.501268033093585</v>
      </c>
      <c r="T203" s="8" t="n">
        <f aca="false">M203/K203</f>
        <v>0.498731966906415</v>
      </c>
      <c r="U203" s="9" t="n">
        <f aca="false">N203/J203</f>
        <v>0.000685514863208625</v>
      </c>
    </row>
    <row r="204" customFormat="false" ht="13.2" hidden="false" customHeight="false" outlineLevel="0" collapsed="false">
      <c r="A204" s="1" t="n">
        <v>169</v>
      </c>
      <c r="B204" s="0" t="s">
        <v>393</v>
      </c>
      <c r="C204" s="1" t="s">
        <v>394</v>
      </c>
      <c r="D204" s="0" t="s">
        <v>419</v>
      </c>
      <c r="E204" s="0" t="s">
        <v>420</v>
      </c>
      <c r="F204" s="6" t="n">
        <v>104572</v>
      </c>
      <c r="G204" s="6" t="n">
        <v>67548</v>
      </c>
      <c r="H204" s="6" t="n">
        <v>67548</v>
      </c>
      <c r="I204" s="7" t="n">
        <f aca="false">H204/F204</f>
        <v>0.64594728990552</v>
      </c>
      <c r="J204" s="6" t="n">
        <v>67548</v>
      </c>
      <c r="K204" s="6" t="n">
        <v>67504</v>
      </c>
      <c r="L204" s="6" t="n">
        <v>38394</v>
      </c>
      <c r="M204" s="6" t="n">
        <v>29110</v>
      </c>
      <c r="N204" s="6" t="n">
        <v>44</v>
      </c>
      <c r="O204" s="0" t="n">
        <v>0</v>
      </c>
      <c r="P204" s="0" t="n">
        <v>16</v>
      </c>
      <c r="Q204" s="0" t="n">
        <v>0</v>
      </c>
      <c r="R204" s="0" t="n">
        <v>28</v>
      </c>
      <c r="S204" s="8" t="n">
        <f aca="false">L204/K204</f>
        <v>0.568766295330647</v>
      </c>
      <c r="T204" s="8" t="n">
        <f aca="false">M204/K204</f>
        <v>0.431233704669353</v>
      </c>
      <c r="U204" s="9" t="n">
        <f aca="false">N204/J204</f>
        <v>0.000651388642150767</v>
      </c>
    </row>
    <row r="205" customFormat="false" ht="13.2" hidden="false" customHeight="false" outlineLevel="0" collapsed="false">
      <c r="A205" s="1" t="n">
        <v>171</v>
      </c>
      <c r="B205" s="0" t="s">
        <v>393</v>
      </c>
      <c r="C205" s="1" t="s">
        <v>394</v>
      </c>
      <c r="D205" s="0" t="s">
        <v>421</v>
      </c>
      <c r="E205" s="0" t="s">
        <v>422</v>
      </c>
      <c r="F205" s="6" t="n">
        <v>16658</v>
      </c>
      <c r="G205" s="6" t="n">
        <v>11402</v>
      </c>
      <c r="H205" s="6" t="n">
        <v>11402</v>
      </c>
      <c r="I205" s="7" t="n">
        <f aca="false">H205/F205</f>
        <v>0.684475927482291</v>
      </c>
      <c r="J205" s="6" t="n">
        <v>11402</v>
      </c>
      <c r="K205" s="6" t="n">
        <v>11382</v>
      </c>
      <c r="L205" s="6" t="n">
        <v>7189</v>
      </c>
      <c r="M205" s="6" t="n">
        <v>4193</v>
      </c>
      <c r="N205" s="6" t="n">
        <v>20</v>
      </c>
      <c r="O205" s="0" t="n">
        <v>0</v>
      </c>
      <c r="P205" s="0" t="n">
        <v>8</v>
      </c>
      <c r="Q205" s="0" t="n">
        <v>0</v>
      </c>
      <c r="R205" s="0" t="n">
        <v>12</v>
      </c>
      <c r="S205" s="8" t="n">
        <f aca="false">L205/K205</f>
        <v>0.631611316113161</v>
      </c>
      <c r="T205" s="8" t="n">
        <f aca="false">M205/K205</f>
        <v>0.368388683886839</v>
      </c>
      <c r="U205" s="9" t="n">
        <f aca="false">N205/J205</f>
        <v>0.00175407823188914</v>
      </c>
    </row>
    <row r="206" customFormat="false" ht="13.2" hidden="false" customHeight="false" outlineLevel="0" collapsed="false">
      <c r="A206" s="1" t="n">
        <v>172</v>
      </c>
      <c r="B206" s="0" t="s">
        <v>393</v>
      </c>
      <c r="C206" s="1" t="s">
        <v>394</v>
      </c>
      <c r="D206" s="0" t="s">
        <v>423</v>
      </c>
      <c r="E206" s="0" t="s">
        <v>424</v>
      </c>
      <c r="F206" s="6" t="n">
        <v>110224</v>
      </c>
      <c r="G206" s="6" t="n">
        <v>81294</v>
      </c>
      <c r="H206" s="6" t="n">
        <v>81294</v>
      </c>
      <c r="I206" s="7" t="n">
        <f aca="false">H206/F206</f>
        <v>0.737534475250399</v>
      </c>
      <c r="J206" s="6" t="n">
        <v>81294</v>
      </c>
      <c r="K206" s="6" t="n">
        <v>81255</v>
      </c>
      <c r="L206" s="6" t="n">
        <v>49641</v>
      </c>
      <c r="M206" s="6" t="n">
        <v>31614</v>
      </c>
      <c r="N206" s="6" t="n">
        <v>39</v>
      </c>
      <c r="O206" s="0" t="n">
        <v>1</v>
      </c>
      <c r="P206" s="0" t="n">
        <v>14</v>
      </c>
      <c r="Q206" s="0" t="n">
        <v>0</v>
      </c>
      <c r="R206" s="0" t="n">
        <v>24</v>
      </c>
      <c r="S206" s="8" t="n">
        <f aca="false">L206/K206</f>
        <v>0.61092855824257</v>
      </c>
      <c r="T206" s="8" t="n">
        <f aca="false">M206/K206</f>
        <v>0.38907144175743</v>
      </c>
      <c r="U206" s="9" t="n">
        <f aca="false">N206/J206</f>
        <v>0.000479740202228947</v>
      </c>
    </row>
    <row r="207" customFormat="false" ht="13.2" hidden="false" customHeight="false" outlineLevel="0" collapsed="false">
      <c r="A207" s="1" t="n">
        <v>152</v>
      </c>
      <c r="B207" s="0" t="s">
        <v>393</v>
      </c>
      <c r="C207" s="1" t="s">
        <v>394</v>
      </c>
      <c r="D207" s="0" t="s">
        <v>425</v>
      </c>
      <c r="E207" s="0" t="s">
        <v>426</v>
      </c>
      <c r="F207" s="6" t="n">
        <v>88440</v>
      </c>
      <c r="G207" s="6" t="n">
        <v>64953</v>
      </c>
      <c r="H207" s="6" t="n">
        <v>64953</v>
      </c>
      <c r="I207" s="7" t="n">
        <f aca="false">H207/F207</f>
        <v>0.734430122116689</v>
      </c>
      <c r="J207" s="6" t="n">
        <v>64953</v>
      </c>
      <c r="K207" s="6" t="n">
        <v>64914</v>
      </c>
      <c r="L207" s="6" t="n">
        <v>37952</v>
      </c>
      <c r="M207" s="6" t="n">
        <v>26962</v>
      </c>
      <c r="N207" s="6" t="n">
        <v>39</v>
      </c>
      <c r="O207" s="0" t="n">
        <v>0</v>
      </c>
      <c r="P207" s="0" t="n">
        <v>14</v>
      </c>
      <c r="Q207" s="0" t="n">
        <v>0</v>
      </c>
      <c r="R207" s="0" t="n">
        <v>25</v>
      </c>
      <c r="S207" s="8" t="n">
        <f aca="false">L207/K207</f>
        <v>0.584650460609422</v>
      </c>
      <c r="T207" s="8" t="n">
        <f aca="false">M207/K207</f>
        <v>0.415349539390578</v>
      </c>
      <c r="U207" s="9" t="n">
        <f aca="false">N207/J207</f>
        <v>0.000600434160084985</v>
      </c>
    </row>
    <row r="208" customFormat="false" ht="13.2" hidden="false" customHeight="false" outlineLevel="0" collapsed="false">
      <c r="A208" s="1" t="n">
        <v>174</v>
      </c>
      <c r="B208" s="0" t="s">
        <v>393</v>
      </c>
      <c r="C208" s="1" t="s">
        <v>394</v>
      </c>
      <c r="D208" s="0" t="s">
        <v>427</v>
      </c>
      <c r="E208" s="0" t="s">
        <v>428</v>
      </c>
      <c r="F208" s="6" t="n">
        <v>17375</v>
      </c>
      <c r="G208" s="6" t="n">
        <v>12231</v>
      </c>
      <c r="H208" s="6" t="n">
        <v>12231</v>
      </c>
      <c r="I208" s="7" t="n">
        <f aca="false">H208/F208</f>
        <v>0.703942446043165</v>
      </c>
      <c r="J208" s="6" t="n">
        <v>12231</v>
      </c>
      <c r="K208" s="6" t="n">
        <v>12222</v>
      </c>
      <c r="L208" s="6" t="n">
        <v>6907</v>
      </c>
      <c r="M208" s="6" t="n">
        <v>5315</v>
      </c>
      <c r="N208" s="6" t="n">
        <v>9</v>
      </c>
      <c r="O208" s="0" t="n">
        <v>0</v>
      </c>
      <c r="P208" s="0" t="n">
        <v>2</v>
      </c>
      <c r="Q208" s="0" t="n">
        <v>0</v>
      </c>
      <c r="R208" s="0" t="n">
        <v>7</v>
      </c>
      <c r="S208" s="8" t="n">
        <f aca="false">L208/K208</f>
        <v>0.565128456881034</v>
      </c>
      <c r="T208" s="8" t="n">
        <f aca="false">M208/K208</f>
        <v>0.434871543118966</v>
      </c>
      <c r="U208" s="9" t="n">
        <f aca="false">N208/J208</f>
        <v>0.000735835172921266</v>
      </c>
    </row>
    <row r="209" customFormat="false" ht="13.2" hidden="false" customHeight="false" outlineLevel="0" collapsed="false">
      <c r="A209" s="1" t="n">
        <v>175</v>
      </c>
      <c r="B209" s="0" t="s">
        <v>393</v>
      </c>
      <c r="C209" s="1" t="s">
        <v>394</v>
      </c>
      <c r="D209" s="0" t="s">
        <v>429</v>
      </c>
      <c r="E209" s="0" t="s">
        <v>430</v>
      </c>
      <c r="F209" s="6" t="n">
        <v>88116</v>
      </c>
      <c r="G209" s="6" t="n">
        <v>61542</v>
      </c>
      <c r="H209" s="6" t="n">
        <v>61542</v>
      </c>
      <c r="I209" s="7" t="n">
        <f aca="false">H209/F209</f>
        <v>0.698420264197195</v>
      </c>
      <c r="J209" s="6" t="n">
        <v>61542</v>
      </c>
      <c r="K209" s="6" t="n">
        <v>61506</v>
      </c>
      <c r="L209" s="6" t="n">
        <v>36265</v>
      </c>
      <c r="M209" s="6" t="n">
        <v>25241</v>
      </c>
      <c r="N209" s="6" t="n">
        <v>36</v>
      </c>
      <c r="O209" s="0" t="n">
        <v>0</v>
      </c>
      <c r="P209" s="0" t="n">
        <v>14</v>
      </c>
      <c r="Q209" s="0" t="n">
        <v>2</v>
      </c>
      <c r="R209" s="0" t="n">
        <v>20</v>
      </c>
      <c r="S209" s="8" t="n">
        <f aca="false">L209/K209</f>
        <v>0.589617273111566</v>
      </c>
      <c r="T209" s="8" t="n">
        <f aca="false">M209/K209</f>
        <v>0.410382726888434</v>
      </c>
      <c r="U209" s="9" t="n">
        <f aca="false">N209/J209</f>
        <v>0.000584966364434045</v>
      </c>
    </row>
    <row r="210" customFormat="false" ht="13.2" hidden="false" customHeight="false" outlineLevel="0" collapsed="false">
      <c r="A210" s="1" t="n">
        <v>176</v>
      </c>
      <c r="B210" s="0" t="s">
        <v>393</v>
      </c>
      <c r="C210" s="1" t="s">
        <v>394</v>
      </c>
      <c r="D210" s="0" t="s">
        <v>431</v>
      </c>
      <c r="E210" s="0" t="s">
        <v>432</v>
      </c>
      <c r="F210" s="6" t="n">
        <v>248949</v>
      </c>
      <c r="G210" s="6" t="n">
        <v>162691</v>
      </c>
      <c r="H210" s="6" t="n">
        <v>162683</v>
      </c>
      <c r="I210" s="7" t="n">
        <f aca="false">H210/F210</f>
        <v>0.653479226668916</v>
      </c>
      <c r="J210" s="6" t="n">
        <v>162683</v>
      </c>
      <c r="K210" s="6" t="n">
        <v>162592</v>
      </c>
      <c r="L210" s="6" t="n">
        <v>102568</v>
      </c>
      <c r="M210" s="6" t="n">
        <v>60024</v>
      </c>
      <c r="N210" s="6" t="n">
        <v>91</v>
      </c>
      <c r="O210" s="0" t="n">
        <v>0</v>
      </c>
      <c r="P210" s="0" t="n">
        <v>30</v>
      </c>
      <c r="Q210" s="0" t="n">
        <v>1</v>
      </c>
      <c r="R210" s="0" t="n">
        <v>60</v>
      </c>
      <c r="S210" s="8" t="n">
        <f aca="false">L210/K210</f>
        <v>0.630830545168274</v>
      </c>
      <c r="T210" s="8" t="n">
        <f aca="false">M210/K210</f>
        <v>0.369169454831726</v>
      </c>
      <c r="U210" s="9" t="n">
        <f aca="false">N210/J210</f>
        <v>0.000559370063251846</v>
      </c>
    </row>
    <row r="211" customFormat="false" ht="13.2" hidden="false" customHeight="false" outlineLevel="0" collapsed="false">
      <c r="A211" s="1" t="n">
        <v>177</v>
      </c>
      <c r="B211" s="0" t="s">
        <v>393</v>
      </c>
      <c r="C211" s="1" t="s">
        <v>394</v>
      </c>
      <c r="D211" s="0" t="s">
        <v>433</v>
      </c>
      <c r="E211" s="0" t="s">
        <v>434</v>
      </c>
      <c r="F211" s="6" t="n">
        <v>66100</v>
      </c>
      <c r="G211" s="6" t="n">
        <v>48931</v>
      </c>
      <c r="H211" s="6" t="n">
        <v>48931</v>
      </c>
      <c r="I211" s="7" t="n">
        <f aca="false">H211/F211</f>
        <v>0.740257186081694</v>
      </c>
      <c r="J211" s="6" t="n">
        <v>48931</v>
      </c>
      <c r="K211" s="6" t="n">
        <v>48899</v>
      </c>
      <c r="L211" s="6" t="n">
        <v>33112</v>
      </c>
      <c r="M211" s="6" t="n">
        <v>15787</v>
      </c>
      <c r="N211" s="6" t="n">
        <v>32</v>
      </c>
      <c r="O211" s="0" t="n">
        <v>0</v>
      </c>
      <c r="P211" s="0" t="n">
        <v>11</v>
      </c>
      <c r="Q211" s="0" t="n">
        <v>1</v>
      </c>
      <c r="R211" s="0" t="n">
        <v>20</v>
      </c>
      <c r="S211" s="8" t="n">
        <f aca="false">L211/K211</f>
        <v>0.677150861980818</v>
      </c>
      <c r="T211" s="8" t="n">
        <f aca="false">M211/K211</f>
        <v>0.322849138019182</v>
      </c>
      <c r="U211" s="9" t="n">
        <f aca="false">N211/J211</f>
        <v>0.000653982138112853</v>
      </c>
    </row>
    <row r="212" customFormat="false" ht="13.2" hidden="false" customHeight="false" outlineLevel="0" collapsed="false">
      <c r="A212" s="1" t="n">
        <v>148</v>
      </c>
      <c r="B212" s="0" t="s">
        <v>393</v>
      </c>
      <c r="C212" s="1" t="s">
        <v>394</v>
      </c>
      <c r="D212" s="0" t="s">
        <v>435</v>
      </c>
      <c r="E212" s="0" t="s">
        <v>436</v>
      </c>
      <c r="F212" s="6" t="n">
        <v>154266</v>
      </c>
      <c r="G212" s="6" t="n">
        <v>104809</v>
      </c>
      <c r="H212" s="6" t="n">
        <v>104809</v>
      </c>
      <c r="I212" s="7" t="n">
        <f aca="false">H212/F212</f>
        <v>0.679404405377724</v>
      </c>
      <c r="J212" s="6" t="n">
        <v>104809</v>
      </c>
      <c r="K212" s="6" t="n">
        <v>104714</v>
      </c>
      <c r="L212" s="6" t="n">
        <v>63985</v>
      </c>
      <c r="M212" s="6" t="n">
        <v>40729</v>
      </c>
      <c r="N212" s="6" t="n">
        <v>95</v>
      </c>
      <c r="O212" s="0" t="n">
        <v>0</v>
      </c>
      <c r="P212" s="0" t="n">
        <v>34</v>
      </c>
      <c r="Q212" s="0" t="n">
        <v>2</v>
      </c>
      <c r="R212" s="0" t="n">
        <v>59</v>
      </c>
      <c r="S212" s="8" t="n">
        <f aca="false">L212/K212</f>
        <v>0.611045323452451</v>
      </c>
      <c r="T212" s="8" t="n">
        <f aca="false">M212/K212</f>
        <v>0.388954676547549</v>
      </c>
      <c r="U212" s="9" t="n">
        <f aca="false">N212/J212</f>
        <v>0.000906410709003998</v>
      </c>
    </row>
    <row r="213" customFormat="false" ht="13.2" hidden="false" customHeight="false" outlineLevel="0" collapsed="false">
      <c r="A213" s="1" t="n">
        <v>149</v>
      </c>
      <c r="B213" s="0" t="s">
        <v>393</v>
      </c>
      <c r="C213" s="1" t="s">
        <v>394</v>
      </c>
      <c r="D213" s="0" t="s">
        <v>437</v>
      </c>
      <c r="E213" s="0" t="s">
        <v>438</v>
      </c>
      <c r="F213" s="6" t="n">
        <v>196809</v>
      </c>
      <c r="G213" s="6" t="n">
        <v>139014</v>
      </c>
      <c r="H213" s="6" t="n">
        <v>139014</v>
      </c>
      <c r="I213" s="7" t="n">
        <f aca="false">H213/F213</f>
        <v>0.706339649101413</v>
      </c>
      <c r="J213" s="6" t="n">
        <v>139014</v>
      </c>
      <c r="K213" s="6" t="n">
        <v>138961</v>
      </c>
      <c r="L213" s="6" t="n">
        <v>76445</v>
      </c>
      <c r="M213" s="6" t="n">
        <v>62516</v>
      </c>
      <c r="N213" s="6" t="n">
        <v>53</v>
      </c>
      <c r="O213" s="0" t="n">
        <v>0</v>
      </c>
      <c r="P213" s="0" t="n">
        <v>19</v>
      </c>
      <c r="Q213" s="0" t="n">
        <v>1</v>
      </c>
      <c r="R213" s="0" t="n">
        <v>33</v>
      </c>
      <c r="S213" s="8" t="n">
        <f aca="false">L213/K213</f>
        <v>0.550118378537863</v>
      </c>
      <c r="T213" s="8" t="n">
        <f aca="false">M213/K213</f>
        <v>0.449881621462137</v>
      </c>
      <c r="U213" s="9" t="n">
        <f aca="false">N213/J213</f>
        <v>0.00038125656408707</v>
      </c>
    </row>
    <row r="214" customFormat="false" ht="13.2" hidden="false" customHeight="false" outlineLevel="0" collapsed="false">
      <c r="A214" s="1" t="n">
        <v>151</v>
      </c>
      <c r="B214" s="0" t="s">
        <v>393</v>
      </c>
      <c r="C214" s="1" t="s">
        <v>394</v>
      </c>
      <c r="D214" s="0" t="s">
        <v>439</v>
      </c>
      <c r="E214" s="0" t="s">
        <v>440</v>
      </c>
      <c r="F214" s="6" t="n">
        <v>66642</v>
      </c>
      <c r="G214" s="6" t="n">
        <v>48734</v>
      </c>
      <c r="H214" s="6" t="n">
        <v>48734</v>
      </c>
      <c r="I214" s="7" t="n">
        <f aca="false">H214/F214</f>
        <v>0.731280573812311</v>
      </c>
      <c r="J214" s="6" t="n">
        <v>48734</v>
      </c>
      <c r="K214" s="6" t="n">
        <v>48696</v>
      </c>
      <c r="L214" s="6" t="n">
        <v>29494</v>
      </c>
      <c r="M214" s="6" t="n">
        <v>19202</v>
      </c>
      <c r="N214" s="6" t="n">
        <v>38</v>
      </c>
      <c r="O214" s="0" t="n">
        <v>0</v>
      </c>
      <c r="P214" s="0" t="n">
        <v>16</v>
      </c>
      <c r="Q214" s="0" t="n">
        <v>1</v>
      </c>
      <c r="R214" s="0" t="n">
        <v>21</v>
      </c>
      <c r="S214" s="8" t="n">
        <f aca="false">L214/K214</f>
        <v>0.605676030885494</v>
      </c>
      <c r="T214" s="8" t="n">
        <f aca="false">M214/K214</f>
        <v>0.394323969114506</v>
      </c>
      <c r="U214" s="9" t="n">
        <f aca="false">N214/J214</f>
        <v>0.000779743095169697</v>
      </c>
    </row>
    <row r="215" customFormat="false" ht="13.2" hidden="false" customHeight="false" outlineLevel="0" collapsed="false">
      <c r="A215" s="1" t="n">
        <v>161</v>
      </c>
      <c r="B215" s="0" t="s">
        <v>393</v>
      </c>
      <c r="C215" s="1" t="s">
        <v>394</v>
      </c>
      <c r="D215" s="0" t="s">
        <v>441</v>
      </c>
      <c r="E215" s="0" t="s">
        <v>442</v>
      </c>
      <c r="F215" s="6" t="n">
        <v>346073</v>
      </c>
      <c r="G215" s="6" t="n">
        <v>252490</v>
      </c>
      <c r="H215" s="6" t="n">
        <v>252481</v>
      </c>
      <c r="I215" s="7" t="n">
        <f aca="false">H215/F215</f>
        <v>0.7295599483346</v>
      </c>
      <c r="J215" s="6" t="n">
        <v>252481</v>
      </c>
      <c r="K215" s="6" t="n">
        <v>252294</v>
      </c>
      <c r="L215" s="6" t="n">
        <v>187796</v>
      </c>
      <c r="M215" s="6" t="n">
        <v>64498</v>
      </c>
      <c r="N215" s="6" t="n">
        <v>187</v>
      </c>
      <c r="O215" s="0" t="n">
        <v>0</v>
      </c>
      <c r="P215" s="0" t="n">
        <v>71</v>
      </c>
      <c r="Q215" s="0" t="n">
        <v>1</v>
      </c>
      <c r="R215" s="0" t="n">
        <v>115</v>
      </c>
      <c r="S215" s="8" t="n">
        <f aca="false">L215/K215</f>
        <v>0.744353809444537</v>
      </c>
      <c r="T215" s="8" t="n">
        <f aca="false">M215/K215</f>
        <v>0.255646190555463</v>
      </c>
      <c r="U215" s="9" t="n">
        <f aca="false">N215/J215</f>
        <v>0.000740649791469457</v>
      </c>
    </row>
    <row r="216" customFormat="false" ht="13.2" hidden="false" customHeight="false" outlineLevel="0" collapsed="false">
      <c r="A216" s="1" t="n">
        <v>173</v>
      </c>
      <c r="B216" s="0" t="s">
        <v>393</v>
      </c>
      <c r="C216" s="1" t="s">
        <v>394</v>
      </c>
      <c r="D216" s="0" t="s">
        <v>443</v>
      </c>
      <c r="E216" s="0" t="s">
        <v>444</v>
      </c>
      <c r="F216" s="6" t="n">
        <v>127294</v>
      </c>
      <c r="G216" s="6" t="n">
        <v>88203</v>
      </c>
      <c r="H216" s="6" t="n">
        <v>88197</v>
      </c>
      <c r="I216" s="7" t="n">
        <f aca="false">H216/F216</f>
        <v>0.692860621867488</v>
      </c>
      <c r="J216" s="6" t="n">
        <v>88197</v>
      </c>
      <c r="K216" s="6" t="n">
        <v>88129</v>
      </c>
      <c r="L216" s="6" t="n">
        <v>57119</v>
      </c>
      <c r="M216" s="6" t="n">
        <v>31010</v>
      </c>
      <c r="N216" s="6" t="n">
        <v>68</v>
      </c>
      <c r="O216" s="0" t="n">
        <v>0</v>
      </c>
      <c r="P216" s="0" t="n">
        <v>17</v>
      </c>
      <c r="Q216" s="0" t="n">
        <v>5</v>
      </c>
      <c r="R216" s="0" t="n">
        <v>46</v>
      </c>
      <c r="S216" s="8" t="n">
        <f aca="false">L216/K216</f>
        <v>0.648129446606679</v>
      </c>
      <c r="T216" s="8" t="n">
        <f aca="false">M216/K216</f>
        <v>0.351870553393321</v>
      </c>
      <c r="U216" s="9" t="n">
        <f aca="false">N216/J216</f>
        <v>0.000771001281222717</v>
      </c>
    </row>
    <row r="217" customFormat="false" ht="13.2" hidden="false" customHeight="false" outlineLevel="0" collapsed="false">
      <c r="A217" s="1" t="n">
        <v>154</v>
      </c>
      <c r="B217" s="0" t="s">
        <v>393</v>
      </c>
      <c r="C217" s="1" t="s">
        <v>394</v>
      </c>
      <c r="D217" s="0" t="s">
        <v>445</v>
      </c>
      <c r="E217" s="0" t="s">
        <v>446</v>
      </c>
      <c r="F217" s="6" t="n">
        <v>67595</v>
      </c>
      <c r="G217" s="6" t="n">
        <v>43250</v>
      </c>
      <c r="H217" s="6" t="n">
        <v>43245</v>
      </c>
      <c r="I217" s="7" t="n">
        <f aca="false">H217/F217</f>
        <v>0.63976625490051</v>
      </c>
      <c r="J217" s="6" t="n">
        <v>43245</v>
      </c>
      <c r="K217" s="6" t="n">
        <v>43220</v>
      </c>
      <c r="L217" s="6" t="n">
        <v>26794</v>
      </c>
      <c r="M217" s="6" t="n">
        <v>16426</v>
      </c>
      <c r="N217" s="6" t="n">
        <v>25</v>
      </c>
      <c r="O217" s="0" t="n">
        <v>0</v>
      </c>
      <c r="P217" s="0" t="n">
        <v>9</v>
      </c>
      <c r="Q217" s="0" t="n">
        <v>0</v>
      </c>
      <c r="R217" s="0" t="n">
        <v>16</v>
      </c>
      <c r="S217" s="8" t="n">
        <f aca="false">L217/K217</f>
        <v>0.619944470152707</v>
      </c>
      <c r="T217" s="8" t="n">
        <f aca="false">M217/K217</f>
        <v>0.380055529847293</v>
      </c>
      <c r="U217" s="9" t="n">
        <f aca="false">N217/J217</f>
        <v>0.000578101514625968</v>
      </c>
    </row>
    <row r="218" customFormat="false" ht="13.2" hidden="false" customHeight="false" outlineLevel="0" collapsed="false">
      <c r="A218" s="1" t="n">
        <v>178</v>
      </c>
      <c r="B218" s="0" t="s">
        <v>393</v>
      </c>
      <c r="C218" s="1" t="s">
        <v>394</v>
      </c>
      <c r="D218" s="0" t="s">
        <v>447</v>
      </c>
      <c r="E218" s="0" t="s">
        <v>448</v>
      </c>
      <c r="F218" s="6" t="n">
        <v>130925</v>
      </c>
      <c r="G218" s="6" t="n">
        <v>88556</v>
      </c>
      <c r="H218" s="6" t="n">
        <v>88556</v>
      </c>
      <c r="I218" s="7" t="n">
        <f aca="false">H218/F218</f>
        <v>0.67638724460569</v>
      </c>
      <c r="J218" s="6" t="n">
        <v>88556</v>
      </c>
      <c r="K218" s="6" t="n">
        <v>88508</v>
      </c>
      <c r="L218" s="6" t="n">
        <v>51560</v>
      </c>
      <c r="M218" s="6" t="n">
        <v>36948</v>
      </c>
      <c r="N218" s="6" t="n">
        <v>48</v>
      </c>
      <c r="O218" s="0" t="n">
        <v>0</v>
      </c>
      <c r="P218" s="0" t="n">
        <v>22</v>
      </c>
      <c r="Q218" s="0" t="n">
        <v>2</v>
      </c>
      <c r="R218" s="0" t="n">
        <v>24</v>
      </c>
      <c r="S218" s="8" t="n">
        <f aca="false">L218/K218</f>
        <v>0.582546210512044</v>
      </c>
      <c r="T218" s="8" t="n">
        <f aca="false">M218/K218</f>
        <v>0.417453789487956</v>
      </c>
      <c r="U218" s="9" t="n">
        <f aca="false">N218/J218</f>
        <v>0.000542029901982926</v>
      </c>
    </row>
    <row r="219" customFormat="false" ht="13.2" hidden="false" customHeight="false" outlineLevel="0" collapsed="false">
      <c r="A219" s="1" t="n">
        <v>150</v>
      </c>
      <c r="B219" s="0" t="s">
        <v>393</v>
      </c>
      <c r="C219" s="1" t="s">
        <v>394</v>
      </c>
      <c r="D219" s="0" t="s">
        <v>449</v>
      </c>
      <c r="E219" s="0" t="s">
        <v>450</v>
      </c>
      <c r="F219" s="6" t="n">
        <v>87137</v>
      </c>
      <c r="G219" s="6" t="n">
        <v>59295</v>
      </c>
      <c r="H219" s="6" t="n">
        <v>59282</v>
      </c>
      <c r="I219" s="7" t="n">
        <f aca="false">H219/F219</f>
        <v>0.680330973065403</v>
      </c>
      <c r="J219" s="6" t="n">
        <v>59282</v>
      </c>
      <c r="K219" s="6" t="n">
        <v>59258</v>
      </c>
      <c r="L219" s="6" t="n">
        <v>32747</v>
      </c>
      <c r="M219" s="6" t="n">
        <v>26511</v>
      </c>
      <c r="N219" s="6" t="n">
        <v>24</v>
      </c>
      <c r="O219" s="0" t="n">
        <v>0</v>
      </c>
      <c r="P219" s="0" t="n">
        <v>9</v>
      </c>
      <c r="Q219" s="0" t="n">
        <v>1</v>
      </c>
      <c r="R219" s="0" t="n">
        <v>14</v>
      </c>
      <c r="S219" s="8" t="n">
        <f aca="false">L219/K219</f>
        <v>0.552617368119073</v>
      </c>
      <c r="T219" s="8" t="n">
        <f aca="false">M219/K219</f>
        <v>0.447382631880928</v>
      </c>
      <c r="U219" s="9" t="n">
        <f aca="false">N219/J219</f>
        <v>0.000404844640869066</v>
      </c>
    </row>
    <row r="220" customFormat="false" ht="13.2" hidden="false" customHeight="false" outlineLevel="0" collapsed="false">
      <c r="A220" s="1" t="n">
        <v>156</v>
      </c>
      <c r="B220" s="0" t="s">
        <v>393</v>
      </c>
      <c r="C220" s="1" t="s">
        <v>394</v>
      </c>
      <c r="D220" s="0" t="s">
        <v>451</v>
      </c>
      <c r="E220" s="0" t="s">
        <v>452</v>
      </c>
      <c r="F220" s="6" t="n">
        <v>105554</v>
      </c>
      <c r="G220" s="6" t="n">
        <v>66418</v>
      </c>
      <c r="H220" s="6" t="n">
        <v>66418</v>
      </c>
      <c r="I220" s="7" t="n">
        <f aca="false">H220/F220</f>
        <v>0.629232430793717</v>
      </c>
      <c r="J220" s="6" t="n">
        <v>66418</v>
      </c>
      <c r="K220" s="6" t="n">
        <v>66385</v>
      </c>
      <c r="L220" s="6" t="n">
        <v>39688</v>
      </c>
      <c r="M220" s="6" t="n">
        <v>26697</v>
      </c>
      <c r="N220" s="6" t="n">
        <v>33</v>
      </c>
      <c r="O220" s="0" t="n">
        <v>0</v>
      </c>
      <c r="P220" s="0" t="n">
        <v>12</v>
      </c>
      <c r="Q220" s="0" t="n">
        <v>0</v>
      </c>
      <c r="R220" s="0" t="n">
        <v>21</v>
      </c>
      <c r="S220" s="8" t="n">
        <f aca="false">L220/K220</f>
        <v>0.597845898922949</v>
      </c>
      <c r="T220" s="8" t="n">
        <f aca="false">M220/K220</f>
        <v>0.40215410107705</v>
      </c>
      <c r="U220" s="9" t="n">
        <f aca="false">N220/J220</f>
        <v>0.000496853262669758</v>
      </c>
    </row>
    <row r="221" customFormat="false" ht="13.2" hidden="false" customHeight="false" outlineLevel="0" collapsed="false">
      <c r="A221" s="1" t="n">
        <v>170</v>
      </c>
      <c r="B221" s="0" t="s">
        <v>393</v>
      </c>
      <c r="C221" s="1" t="s">
        <v>394</v>
      </c>
      <c r="D221" s="0" t="s">
        <v>453</v>
      </c>
      <c r="E221" s="0" t="s">
        <v>454</v>
      </c>
      <c r="F221" s="6" t="n">
        <v>254567</v>
      </c>
      <c r="G221" s="6" t="n">
        <v>155045</v>
      </c>
      <c r="H221" s="6" t="n">
        <v>155045</v>
      </c>
      <c r="I221" s="7" t="n">
        <f aca="false">H221/F221</f>
        <v>0.609053805088641</v>
      </c>
      <c r="J221" s="6" t="n">
        <v>155045</v>
      </c>
      <c r="K221" s="6" t="n">
        <v>154949</v>
      </c>
      <c r="L221" s="6" t="n">
        <v>95549</v>
      </c>
      <c r="M221" s="6" t="n">
        <v>59400</v>
      </c>
      <c r="N221" s="6" t="n">
        <v>96</v>
      </c>
      <c r="O221" s="0" t="n">
        <v>2</v>
      </c>
      <c r="P221" s="0" t="n">
        <v>19</v>
      </c>
      <c r="Q221" s="0" t="n">
        <v>2</v>
      </c>
      <c r="R221" s="0" t="n">
        <v>73</v>
      </c>
      <c r="S221" s="8" t="n">
        <f aca="false">L221/K221</f>
        <v>0.616648058393407</v>
      </c>
      <c r="T221" s="8" t="n">
        <f aca="false">M221/K221</f>
        <v>0.383351941606593</v>
      </c>
      <c r="U221" s="9" t="n">
        <f aca="false">N221/J221</f>
        <v>0.000619175078203102</v>
      </c>
    </row>
    <row r="222" customFormat="false" ht="13.2" hidden="false" customHeight="false" outlineLevel="0" collapsed="false">
      <c r="A222" s="1" t="n">
        <v>158</v>
      </c>
      <c r="B222" s="0" t="s">
        <v>393</v>
      </c>
      <c r="C222" s="1" t="s">
        <v>394</v>
      </c>
      <c r="D222" s="0" t="s">
        <v>455</v>
      </c>
      <c r="E222" s="0" t="s">
        <v>456</v>
      </c>
      <c r="F222" s="6" t="n">
        <v>83031</v>
      </c>
      <c r="G222" s="6" t="n">
        <v>62418</v>
      </c>
      <c r="H222" s="6" t="n">
        <v>62418</v>
      </c>
      <c r="I222" s="7" t="n">
        <f aca="false">H222/F222</f>
        <v>0.75174332478231</v>
      </c>
      <c r="J222" s="6" t="n">
        <v>62418</v>
      </c>
      <c r="K222" s="6" t="n">
        <v>62374</v>
      </c>
      <c r="L222" s="6" t="n">
        <v>44534</v>
      </c>
      <c r="M222" s="6" t="n">
        <v>17840</v>
      </c>
      <c r="N222" s="6" t="n">
        <v>44</v>
      </c>
      <c r="O222" s="0" t="n">
        <v>0</v>
      </c>
      <c r="P222" s="0" t="n">
        <v>7</v>
      </c>
      <c r="Q222" s="0" t="n">
        <v>0</v>
      </c>
      <c r="R222" s="0" t="n">
        <v>37</v>
      </c>
      <c r="S222" s="8" t="n">
        <f aca="false">L222/K222</f>
        <v>0.713983390515279</v>
      </c>
      <c r="T222" s="8" t="n">
        <f aca="false">M222/K222</f>
        <v>0.286016609484721</v>
      </c>
      <c r="U222" s="9" t="n">
        <f aca="false">N222/J222</f>
        <v>0.000704924861418181</v>
      </c>
    </row>
    <row r="223" customFormat="false" ht="13.2" hidden="false" customHeight="false" outlineLevel="0" collapsed="false">
      <c r="A223" s="1" t="n">
        <v>164</v>
      </c>
      <c r="B223" s="0" t="s">
        <v>393</v>
      </c>
      <c r="C223" s="1" t="s">
        <v>394</v>
      </c>
      <c r="D223" s="0" t="s">
        <v>457</v>
      </c>
      <c r="E223" s="0" t="s">
        <v>458</v>
      </c>
      <c r="F223" s="6" t="n">
        <v>449806</v>
      </c>
      <c r="G223" s="6" t="n">
        <v>253000</v>
      </c>
      <c r="H223" s="6" t="n">
        <v>253000</v>
      </c>
      <c r="I223" s="7" t="n">
        <f aca="false">H223/F223</f>
        <v>0.562464707007021</v>
      </c>
      <c r="J223" s="6" t="n">
        <v>253000</v>
      </c>
      <c r="K223" s="6" t="n">
        <v>252809</v>
      </c>
      <c r="L223" s="6" t="n">
        <v>168335</v>
      </c>
      <c r="M223" s="6" t="n">
        <v>84474</v>
      </c>
      <c r="N223" s="6" t="n">
        <v>191</v>
      </c>
      <c r="O223" s="0" t="n">
        <v>1</v>
      </c>
      <c r="P223" s="0" t="n">
        <v>67</v>
      </c>
      <c r="Q223" s="0" t="n">
        <v>7</v>
      </c>
      <c r="R223" s="0" t="n">
        <v>116</v>
      </c>
      <c r="S223" s="8" t="n">
        <f aca="false">L223/K223</f>
        <v>0.665858414850737</v>
      </c>
      <c r="T223" s="8" t="n">
        <f aca="false">M223/K223</f>
        <v>0.334141585149263</v>
      </c>
      <c r="U223" s="9" t="n">
        <f aca="false">N223/J223</f>
        <v>0.000754940711462451</v>
      </c>
    </row>
    <row r="224" customFormat="false" ht="13.2" hidden="false" customHeight="false" outlineLevel="0" collapsed="false">
      <c r="A224" s="1" t="n">
        <v>114</v>
      </c>
      <c r="B224" s="0" t="s">
        <v>459</v>
      </c>
      <c r="C224" s="1" t="s">
        <v>460</v>
      </c>
      <c r="D224" s="0" t="s">
        <v>461</v>
      </c>
      <c r="E224" s="0" t="s">
        <v>462</v>
      </c>
      <c r="F224" s="6" t="n">
        <v>192524</v>
      </c>
      <c r="G224" s="6" t="n">
        <v>138975</v>
      </c>
      <c r="H224" s="6" t="n">
        <v>138975</v>
      </c>
      <c r="I224" s="7" t="n">
        <f aca="false">H224/F224</f>
        <v>0.721858054060792</v>
      </c>
      <c r="J224" s="6" t="n">
        <v>138973</v>
      </c>
      <c r="K224" s="6" t="n">
        <v>138886</v>
      </c>
      <c r="L224" s="6" t="n">
        <v>49889</v>
      </c>
      <c r="M224" s="6" t="n">
        <v>88997</v>
      </c>
      <c r="N224" s="6" t="n">
        <v>87</v>
      </c>
      <c r="O224" s="0" t="n">
        <v>0</v>
      </c>
      <c r="P224" s="0" t="n">
        <v>27</v>
      </c>
      <c r="Q224" s="0" t="n">
        <v>9</v>
      </c>
      <c r="R224" s="0" t="n">
        <v>51</v>
      </c>
      <c r="S224" s="8" t="n">
        <f aca="false">L224/K224</f>
        <v>0.359208271532048</v>
      </c>
      <c r="T224" s="8" t="n">
        <f aca="false">M224/K224</f>
        <v>0.640791728467952</v>
      </c>
      <c r="U224" s="9" t="n">
        <f aca="false">N224/J224</f>
        <v>0.00062602088175401</v>
      </c>
    </row>
    <row r="225" customFormat="false" ht="13.2" hidden="false" customHeight="false" outlineLevel="0" collapsed="false">
      <c r="A225" s="1" t="n">
        <v>115</v>
      </c>
      <c r="B225" s="0" t="s">
        <v>459</v>
      </c>
      <c r="C225" s="1" t="s">
        <v>460</v>
      </c>
      <c r="D225" s="0" t="s">
        <v>463</v>
      </c>
      <c r="E225" s="0" t="s">
        <v>464</v>
      </c>
      <c r="F225" s="6" t="n">
        <v>85298</v>
      </c>
      <c r="G225" s="6" t="n">
        <v>64928</v>
      </c>
      <c r="H225" s="6" t="n">
        <v>64922</v>
      </c>
      <c r="I225" s="7" t="n">
        <f aca="false">H225/F225</f>
        <v>0.761119838683205</v>
      </c>
      <c r="J225" s="6" t="n">
        <v>64922</v>
      </c>
      <c r="K225" s="6" t="n">
        <v>64890</v>
      </c>
      <c r="L225" s="6" t="n">
        <v>29888</v>
      </c>
      <c r="M225" s="6" t="n">
        <v>35002</v>
      </c>
      <c r="N225" s="6" t="n">
        <v>32</v>
      </c>
      <c r="O225" s="0" t="n">
        <v>0</v>
      </c>
      <c r="P225" s="0" t="n">
        <v>10</v>
      </c>
      <c r="Q225" s="0" t="n">
        <v>0</v>
      </c>
      <c r="R225" s="0" t="n">
        <v>22</v>
      </c>
      <c r="S225" s="8" t="n">
        <f aca="false">L225/K225</f>
        <v>0.460594852827863</v>
      </c>
      <c r="T225" s="8" t="n">
        <f aca="false">M225/K225</f>
        <v>0.539405147172138</v>
      </c>
      <c r="U225" s="9" t="n">
        <f aca="false">N225/J225</f>
        <v>0.000492899171313268</v>
      </c>
    </row>
    <row r="226" customFormat="false" ht="13.2" hidden="false" customHeight="false" outlineLevel="0" collapsed="false">
      <c r="A226" s="1" t="n">
        <v>116</v>
      </c>
      <c r="B226" s="0" t="s">
        <v>459</v>
      </c>
      <c r="C226" s="1" t="s">
        <v>460</v>
      </c>
      <c r="D226" s="0" t="s">
        <v>465</v>
      </c>
      <c r="E226" s="0" t="s">
        <v>466</v>
      </c>
      <c r="F226" s="6" t="n">
        <v>116757</v>
      </c>
      <c r="G226" s="6" t="n">
        <v>93347</v>
      </c>
      <c r="H226" s="6" t="n">
        <v>93345</v>
      </c>
      <c r="I226" s="7" t="n">
        <f aca="false">H226/F226</f>
        <v>0.799480973303528</v>
      </c>
      <c r="J226" s="6" t="n">
        <v>93345</v>
      </c>
      <c r="K226" s="6" t="n">
        <v>93277</v>
      </c>
      <c r="L226" s="6" t="n">
        <v>48300</v>
      </c>
      <c r="M226" s="6" t="n">
        <v>44977</v>
      </c>
      <c r="N226" s="6" t="n">
        <v>68</v>
      </c>
      <c r="O226" s="0" t="n">
        <v>0</v>
      </c>
      <c r="P226" s="0" t="n">
        <v>27</v>
      </c>
      <c r="Q226" s="0" t="n">
        <v>4</v>
      </c>
      <c r="R226" s="0" t="n">
        <v>37</v>
      </c>
      <c r="S226" s="8" t="n">
        <f aca="false">L226/K226</f>
        <v>0.5178125368526</v>
      </c>
      <c r="T226" s="8" t="n">
        <f aca="false">M226/K226</f>
        <v>0.4821874631474</v>
      </c>
      <c r="U226" s="9" t="n">
        <f aca="false">N226/J226</f>
        <v>0.000728480368525363</v>
      </c>
    </row>
    <row r="227" customFormat="false" ht="13.2" hidden="false" customHeight="false" outlineLevel="0" collapsed="false">
      <c r="A227" s="1" t="n">
        <v>117</v>
      </c>
      <c r="B227" s="0" t="s">
        <v>459</v>
      </c>
      <c r="C227" s="1" t="s">
        <v>460</v>
      </c>
      <c r="D227" s="0" t="s">
        <v>467</v>
      </c>
      <c r="E227" s="0" t="s">
        <v>468</v>
      </c>
      <c r="F227" s="6" t="n">
        <v>103172</v>
      </c>
      <c r="G227" s="6" t="n">
        <v>74832</v>
      </c>
      <c r="H227" s="6" t="n">
        <v>74825</v>
      </c>
      <c r="I227" s="7" t="n">
        <f aca="false">H227/F227</f>
        <v>0.725245221571744</v>
      </c>
      <c r="J227" s="6" t="n">
        <v>74826</v>
      </c>
      <c r="K227" s="6" t="n">
        <v>74767</v>
      </c>
      <c r="L227" s="6" t="n">
        <v>43385</v>
      </c>
      <c r="M227" s="6" t="n">
        <v>31382</v>
      </c>
      <c r="N227" s="6" t="n">
        <v>59</v>
      </c>
      <c r="O227" s="0" t="n">
        <v>0</v>
      </c>
      <c r="P227" s="0" t="n">
        <v>32</v>
      </c>
      <c r="Q227" s="0" t="n">
        <v>0</v>
      </c>
      <c r="R227" s="0" t="n">
        <v>27</v>
      </c>
      <c r="S227" s="8" t="n">
        <f aca="false">L227/K227</f>
        <v>0.580269370176682</v>
      </c>
      <c r="T227" s="8" t="n">
        <f aca="false">M227/K227</f>
        <v>0.419730629823318</v>
      </c>
      <c r="U227" s="9" t="n">
        <f aca="false">N227/J227</f>
        <v>0.000788495977334082</v>
      </c>
    </row>
    <row r="228" customFormat="false" ht="13.2" hidden="false" customHeight="false" outlineLevel="0" collapsed="false">
      <c r="A228" s="1" t="n">
        <v>118</v>
      </c>
      <c r="B228" s="0" t="s">
        <v>459</v>
      </c>
      <c r="C228" s="1" t="s">
        <v>460</v>
      </c>
      <c r="D228" s="0" t="s">
        <v>469</v>
      </c>
      <c r="E228" s="0" t="s">
        <v>470</v>
      </c>
      <c r="F228" s="6" t="n">
        <v>87873</v>
      </c>
      <c r="G228" s="6" t="n">
        <v>54605</v>
      </c>
      <c r="H228" s="6" t="n">
        <v>54604</v>
      </c>
      <c r="I228" s="7" t="n">
        <f aca="false">H228/F228</f>
        <v>0.621396788547108</v>
      </c>
      <c r="J228" s="6" t="n">
        <v>54598</v>
      </c>
      <c r="K228" s="6" t="n">
        <v>54542</v>
      </c>
      <c r="L228" s="6" t="n">
        <v>24911</v>
      </c>
      <c r="M228" s="6" t="n">
        <v>29631</v>
      </c>
      <c r="N228" s="6" t="n">
        <v>56</v>
      </c>
      <c r="O228" s="0" t="n">
        <v>1</v>
      </c>
      <c r="P228" s="0" t="n">
        <v>32</v>
      </c>
      <c r="Q228" s="0" t="n">
        <v>2</v>
      </c>
      <c r="R228" s="0" t="n">
        <v>21</v>
      </c>
      <c r="S228" s="8" t="n">
        <f aca="false">L228/K228</f>
        <v>0.456730592937553</v>
      </c>
      <c r="T228" s="8" t="n">
        <f aca="false">M228/K228</f>
        <v>0.543269407062447</v>
      </c>
      <c r="U228" s="9" t="n">
        <f aca="false">N228/J228</f>
        <v>0.00102567859628558</v>
      </c>
    </row>
    <row r="229" customFormat="false" ht="13.2" hidden="false" customHeight="false" outlineLevel="0" collapsed="false">
      <c r="A229" s="1" t="n">
        <v>119</v>
      </c>
      <c r="B229" s="0" t="s">
        <v>459</v>
      </c>
      <c r="C229" s="1" t="s">
        <v>460</v>
      </c>
      <c r="D229" s="0" t="s">
        <v>471</v>
      </c>
      <c r="E229" s="0" t="s">
        <v>472</v>
      </c>
      <c r="F229" s="6" t="n">
        <v>102665</v>
      </c>
      <c r="G229" s="6" t="n">
        <v>81866</v>
      </c>
      <c r="H229" s="6" t="n">
        <v>81865</v>
      </c>
      <c r="I229" s="7" t="n">
        <f aca="false">H229/F229</f>
        <v>0.797399308430332</v>
      </c>
      <c r="J229" s="6" t="n">
        <v>81855</v>
      </c>
      <c r="K229" s="6" t="n">
        <v>81792</v>
      </c>
      <c r="L229" s="6" t="n">
        <v>44086</v>
      </c>
      <c r="M229" s="6" t="n">
        <v>37706</v>
      </c>
      <c r="N229" s="6" t="n">
        <v>63</v>
      </c>
      <c r="O229" s="0" t="n">
        <v>0</v>
      </c>
      <c r="P229" s="0" t="n">
        <v>14</v>
      </c>
      <c r="Q229" s="0" t="n">
        <v>2</v>
      </c>
      <c r="R229" s="0" t="n">
        <v>47</v>
      </c>
      <c r="S229" s="8" t="n">
        <f aca="false">L229/K229</f>
        <v>0.539001369327074</v>
      </c>
      <c r="T229" s="8" t="n">
        <f aca="false">M229/K229</f>
        <v>0.460998630672926</v>
      </c>
      <c r="U229" s="9" t="n">
        <f aca="false">N229/J229</f>
        <v>0.000769653655854865</v>
      </c>
    </row>
    <row r="230" customFormat="false" ht="13.2" hidden="false" customHeight="false" outlineLevel="0" collapsed="false">
      <c r="A230" s="1" t="n">
        <v>120</v>
      </c>
      <c r="B230" s="0" t="s">
        <v>459</v>
      </c>
      <c r="C230" s="1" t="s">
        <v>460</v>
      </c>
      <c r="D230" s="0" t="s">
        <v>473</v>
      </c>
      <c r="E230" s="0" t="s">
        <v>474</v>
      </c>
      <c r="F230" s="6" t="n">
        <v>121891</v>
      </c>
      <c r="G230" s="6" t="n">
        <v>97559</v>
      </c>
      <c r="H230" s="6" t="n">
        <v>97551</v>
      </c>
      <c r="I230" s="7" t="n">
        <f aca="false">H230/F230</f>
        <v>0.80031339475433</v>
      </c>
      <c r="J230" s="6" t="n">
        <v>97551</v>
      </c>
      <c r="K230" s="6" t="n">
        <v>97501</v>
      </c>
      <c r="L230" s="6" t="n">
        <v>55272</v>
      </c>
      <c r="M230" s="6" t="n">
        <v>42229</v>
      </c>
      <c r="N230" s="6" t="n">
        <v>50</v>
      </c>
      <c r="O230" s="0" t="n">
        <v>0</v>
      </c>
      <c r="P230" s="0" t="n">
        <v>23</v>
      </c>
      <c r="Q230" s="0" t="n">
        <v>2</v>
      </c>
      <c r="R230" s="0" t="n">
        <v>25</v>
      </c>
      <c r="S230" s="8" t="n">
        <f aca="false">L230/K230</f>
        <v>0.566886493471862</v>
      </c>
      <c r="T230" s="8" t="n">
        <f aca="false">M230/K230</f>
        <v>0.433113506528138</v>
      </c>
      <c r="U230" s="9" t="n">
        <f aca="false">N230/J230</f>
        <v>0.000512552408483767</v>
      </c>
    </row>
    <row r="231" customFormat="false" ht="13.2" hidden="false" customHeight="false" outlineLevel="0" collapsed="false">
      <c r="A231" s="1" t="n">
        <v>121</v>
      </c>
      <c r="B231" s="0" t="s">
        <v>459</v>
      </c>
      <c r="C231" s="1" t="s">
        <v>460</v>
      </c>
      <c r="D231" s="0" t="s">
        <v>475</v>
      </c>
      <c r="E231" s="0" t="s">
        <v>476</v>
      </c>
      <c r="F231" s="6" t="n">
        <v>177211</v>
      </c>
      <c r="G231" s="6" t="n">
        <v>130535</v>
      </c>
      <c r="H231" s="6" t="n">
        <v>130536</v>
      </c>
      <c r="I231" s="7" t="n">
        <f aca="false">H231/F231</f>
        <v>0.736613415645756</v>
      </c>
      <c r="J231" s="6" t="n">
        <v>130534</v>
      </c>
      <c r="K231" s="6" t="n">
        <v>130456</v>
      </c>
      <c r="L231" s="6" t="n">
        <v>63393</v>
      </c>
      <c r="M231" s="6" t="n">
        <v>67063</v>
      </c>
      <c r="N231" s="6" t="n">
        <v>78</v>
      </c>
      <c r="O231" s="0" t="n">
        <v>0</v>
      </c>
      <c r="P231" s="0" t="n">
        <v>32</v>
      </c>
      <c r="Q231" s="0" t="n">
        <v>1</v>
      </c>
      <c r="R231" s="0" t="n">
        <v>45</v>
      </c>
      <c r="S231" s="8" t="n">
        <f aca="false">L231/K231</f>
        <v>0.485933954743362</v>
      </c>
      <c r="T231" s="8" t="n">
        <f aca="false">M231/K231</f>
        <v>0.514066045256638</v>
      </c>
      <c r="U231" s="9" t="n">
        <f aca="false">N231/J231</f>
        <v>0.000597545467081373</v>
      </c>
    </row>
    <row r="232" customFormat="false" ht="13.2" hidden="false" customHeight="false" outlineLevel="0" collapsed="false">
      <c r="A232" s="1" t="n">
        <v>122</v>
      </c>
      <c r="B232" s="0" t="s">
        <v>459</v>
      </c>
      <c r="C232" s="1" t="s">
        <v>460</v>
      </c>
      <c r="D232" s="0" t="s">
        <v>477</v>
      </c>
      <c r="E232" s="0" t="s">
        <v>478</v>
      </c>
      <c r="F232" s="6" t="n">
        <v>198293</v>
      </c>
      <c r="G232" s="6" t="n">
        <v>146846</v>
      </c>
      <c r="H232" s="6" t="n">
        <v>146840</v>
      </c>
      <c r="I232" s="7" t="n">
        <f aca="false">H232/F232</f>
        <v>0.740520341111386</v>
      </c>
      <c r="J232" s="6" t="n">
        <v>146829</v>
      </c>
      <c r="K232" s="6" t="n">
        <v>146675</v>
      </c>
      <c r="L232" s="6" t="n">
        <v>100648</v>
      </c>
      <c r="M232" s="6" t="n">
        <v>46027</v>
      </c>
      <c r="N232" s="6" t="n">
        <v>154</v>
      </c>
      <c r="O232" s="0" t="n">
        <v>0</v>
      </c>
      <c r="P232" s="0" t="n">
        <v>49</v>
      </c>
      <c r="Q232" s="0" t="n">
        <v>6</v>
      </c>
      <c r="R232" s="0" t="n">
        <v>99</v>
      </c>
      <c r="S232" s="8" t="n">
        <f aca="false">L232/K232</f>
        <v>0.686197375149139</v>
      </c>
      <c r="T232" s="8" t="n">
        <f aca="false">M232/K232</f>
        <v>0.313802624850861</v>
      </c>
      <c r="U232" s="9" t="n">
        <f aca="false">N232/J232</f>
        <v>0.00104883912578578</v>
      </c>
    </row>
    <row r="233" customFormat="false" ht="13.2" hidden="false" customHeight="false" outlineLevel="0" collapsed="false">
      <c r="A233" s="1" t="n">
        <v>123</v>
      </c>
      <c r="B233" s="0" t="s">
        <v>459</v>
      </c>
      <c r="C233" s="1" t="s">
        <v>460</v>
      </c>
      <c r="D233" s="0" t="s">
        <v>479</v>
      </c>
      <c r="E233" s="0" t="s">
        <v>480</v>
      </c>
      <c r="F233" s="6" t="n">
        <v>140517</v>
      </c>
      <c r="G233" s="6" t="n">
        <v>98799</v>
      </c>
      <c r="H233" s="6" t="n">
        <v>98786</v>
      </c>
      <c r="I233" s="7" t="n">
        <f aca="false">H233/F233</f>
        <v>0.70301814015386</v>
      </c>
      <c r="J233" s="6" t="n">
        <v>98786</v>
      </c>
      <c r="K233" s="6" t="n">
        <v>98720</v>
      </c>
      <c r="L233" s="6" t="n">
        <v>41384</v>
      </c>
      <c r="M233" s="6" t="n">
        <v>57336</v>
      </c>
      <c r="N233" s="6" t="n">
        <v>66</v>
      </c>
      <c r="O233" s="0" t="n">
        <v>0</v>
      </c>
      <c r="P233" s="0" t="n">
        <v>27</v>
      </c>
      <c r="Q233" s="0" t="n">
        <v>0</v>
      </c>
      <c r="R233" s="0" t="n">
        <v>39</v>
      </c>
      <c r="S233" s="8" t="n">
        <f aca="false">L233/K233</f>
        <v>0.419205834683955</v>
      </c>
      <c r="T233" s="8" t="n">
        <f aca="false">M233/K233</f>
        <v>0.580794165316045</v>
      </c>
      <c r="U233" s="9" t="n">
        <f aca="false">N233/J233</f>
        <v>0.000668110865912174</v>
      </c>
    </row>
    <row r="234" customFormat="false" ht="13.2" hidden="false" customHeight="false" outlineLevel="0" collapsed="false">
      <c r="A234" s="1" t="n">
        <v>124</v>
      </c>
      <c r="B234" s="0" t="s">
        <v>459</v>
      </c>
      <c r="C234" s="1" t="s">
        <v>460</v>
      </c>
      <c r="D234" s="0" t="s">
        <v>481</v>
      </c>
      <c r="E234" s="0" t="s">
        <v>482</v>
      </c>
      <c r="F234" s="6" t="n">
        <v>158171</v>
      </c>
      <c r="G234" s="6" t="n">
        <v>107775</v>
      </c>
      <c r="H234" s="6" t="n">
        <v>107772</v>
      </c>
      <c r="I234" s="7" t="n">
        <f aca="false">H234/F234</f>
        <v>0.681363840400579</v>
      </c>
      <c r="J234" s="6" t="n">
        <v>107775</v>
      </c>
      <c r="K234" s="6" t="n">
        <v>107665</v>
      </c>
      <c r="L234" s="6" t="n">
        <v>49738</v>
      </c>
      <c r="M234" s="6" t="n">
        <v>57927</v>
      </c>
      <c r="N234" s="6" t="n">
        <v>110</v>
      </c>
      <c r="O234" s="0" t="n">
        <v>0</v>
      </c>
      <c r="P234" s="0" t="n">
        <v>42</v>
      </c>
      <c r="Q234" s="0" t="n">
        <v>25</v>
      </c>
      <c r="R234" s="0" t="n">
        <v>43</v>
      </c>
      <c r="S234" s="8" t="n">
        <f aca="false">L234/K234</f>
        <v>0.461969999535597</v>
      </c>
      <c r="T234" s="8" t="n">
        <f aca="false">M234/K234</f>
        <v>0.538030000464403</v>
      </c>
      <c r="U234" s="9" t="n">
        <f aca="false">N234/J234</f>
        <v>0.00102064486198098</v>
      </c>
    </row>
    <row r="235" customFormat="false" ht="13.2" hidden="false" customHeight="false" outlineLevel="0" collapsed="false">
      <c r="A235" s="1" t="n">
        <v>125</v>
      </c>
      <c r="B235" s="0" t="s">
        <v>459</v>
      </c>
      <c r="C235" s="1" t="s">
        <v>460</v>
      </c>
      <c r="D235" s="0" t="s">
        <v>483</v>
      </c>
      <c r="E235" s="0" t="s">
        <v>484</v>
      </c>
      <c r="F235" s="6" t="n">
        <v>109844</v>
      </c>
      <c r="G235" s="6" t="n">
        <v>79431</v>
      </c>
      <c r="H235" s="6" t="n">
        <v>79430</v>
      </c>
      <c r="I235" s="7" t="n">
        <f aca="false">H235/F235</f>
        <v>0.723116419649685</v>
      </c>
      <c r="J235" s="6" t="n">
        <v>79430</v>
      </c>
      <c r="K235" s="6" t="n">
        <v>79380</v>
      </c>
      <c r="L235" s="6" t="n">
        <v>30207</v>
      </c>
      <c r="M235" s="6" t="n">
        <v>49173</v>
      </c>
      <c r="N235" s="6" t="n">
        <v>50</v>
      </c>
      <c r="O235" s="0" t="n">
        <v>0</v>
      </c>
      <c r="P235" s="0" t="n">
        <v>24</v>
      </c>
      <c r="Q235" s="0" t="n">
        <v>2</v>
      </c>
      <c r="R235" s="0" t="n">
        <v>24</v>
      </c>
      <c r="S235" s="8" t="n">
        <f aca="false">L235/K235</f>
        <v>0.380536659108088</v>
      </c>
      <c r="T235" s="8" t="n">
        <f aca="false">M235/K235</f>
        <v>0.619463340891912</v>
      </c>
      <c r="U235" s="9" t="n">
        <f aca="false">N235/J235</f>
        <v>0.000629485081203575</v>
      </c>
    </row>
    <row r="236" customFormat="false" ht="13.2" hidden="false" customHeight="false" outlineLevel="0" collapsed="false">
      <c r="A236" s="1" t="n">
        <v>180</v>
      </c>
      <c r="B236" s="0" t="s">
        <v>459</v>
      </c>
      <c r="C236" s="1" t="s">
        <v>460</v>
      </c>
      <c r="D236" s="0" t="s">
        <v>485</v>
      </c>
      <c r="E236" s="0" t="s">
        <v>486</v>
      </c>
      <c r="F236" s="6" t="n">
        <v>136235</v>
      </c>
      <c r="G236" s="6" t="n">
        <v>106908</v>
      </c>
      <c r="H236" s="6" t="n">
        <v>106895</v>
      </c>
      <c r="I236" s="7" t="n">
        <f aca="false">H236/F236</f>
        <v>0.78463684075311</v>
      </c>
      <c r="J236" s="6" t="n">
        <v>106895</v>
      </c>
      <c r="K236" s="6" t="n">
        <v>106833</v>
      </c>
      <c r="L236" s="6" t="n">
        <v>52877</v>
      </c>
      <c r="M236" s="6" t="n">
        <v>53956</v>
      </c>
      <c r="N236" s="6" t="n">
        <v>62</v>
      </c>
      <c r="O236" s="0" t="n">
        <v>0</v>
      </c>
      <c r="P236" s="0" t="n">
        <v>25</v>
      </c>
      <c r="Q236" s="0" t="n">
        <v>2</v>
      </c>
      <c r="R236" s="0" t="n">
        <v>35</v>
      </c>
      <c r="S236" s="8" t="n">
        <f aca="false">L236/K236</f>
        <v>0.494950062246684</v>
      </c>
      <c r="T236" s="8" t="n">
        <f aca="false">M236/K236</f>
        <v>0.505049937753316</v>
      </c>
      <c r="U236" s="9" t="n">
        <f aca="false">N236/J236</f>
        <v>0.000580008419477057</v>
      </c>
    </row>
    <row r="237" customFormat="false" ht="13.2" hidden="false" customHeight="false" outlineLevel="0" collapsed="false">
      <c r="A237" s="1" t="n">
        <v>181</v>
      </c>
      <c r="B237" s="0" t="s">
        <v>459</v>
      </c>
      <c r="C237" s="1" t="s">
        <v>460</v>
      </c>
      <c r="D237" s="0" t="s">
        <v>487</v>
      </c>
      <c r="E237" s="0" t="s">
        <v>488</v>
      </c>
      <c r="F237" s="6" t="n">
        <v>70185</v>
      </c>
      <c r="G237" s="6" t="n">
        <v>58655</v>
      </c>
      <c r="H237" s="6" t="n">
        <v>58651</v>
      </c>
      <c r="I237" s="7" t="n">
        <f aca="false">H237/F237</f>
        <v>0.835662890931111</v>
      </c>
      <c r="J237" s="6" t="n">
        <v>58651</v>
      </c>
      <c r="K237" s="6" t="n">
        <v>58604</v>
      </c>
      <c r="L237" s="6" t="n">
        <v>32241</v>
      </c>
      <c r="M237" s="6" t="n">
        <v>26363</v>
      </c>
      <c r="N237" s="6" t="n">
        <v>47</v>
      </c>
      <c r="O237" s="0" t="n">
        <v>0</v>
      </c>
      <c r="P237" s="0" t="n">
        <v>15</v>
      </c>
      <c r="Q237" s="0" t="n">
        <v>0</v>
      </c>
      <c r="R237" s="0" t="n">
        <v>32</v>
      </c>
      <c r="S237" s="8" t="n">
        <f aca="false">L237/K237</f>
        <v>0.550150160398608</v>
      </c>
      <c r="T237" s="8" t="n">
        <f aca="false">M237/K237</f>
        <v>0.449849839601392</v>
      </c>
      <c r="U237" s="9" t="n">
        <f aca="false">N237/J237</f>
        <v>0.000801350360607662</v>
      </c>
    </row>
    <row r="238" customFormat="false" ht="13.2" hidden="false" customHeight="false" outlineLevel="0" collapsed="false">
      <c r="A238" s="1" t="n">
        <v>182</v>
      </c>
      <c r="B238" s="0" t="s">
        <v>459</v>
      </c>
      <c r="C238" s="1" t="s">
        <v>460</v>
      </c>
      <c r="D238" s="0" t="s">
        <v>489</v>
      </c>
      <c r="E238" s="0" t="s">
        <v>490</v>
      </c>
      <c r="F238" s="6" t="n">
        <v>52194</v>
      </c>
      <c r="G238" s="6" t="n">
        <v>40755</v>
      </c>
      <c r="H238" s="6" t="n">
        <v>40755</v>
      </c>
      <c r="I238" s="7" t="n">
        <f aca="false">H238/F238</f>
        <v>0.780836877802046</v>
      </c>
      <c r="J238" s="6" t="n">
        <v>40755</v>
      </c>
      <c r="K238" s="6" t="n">
        <v>40724</v>
      </c>
      <c r="L238" s="6" t="n">
        <v>20077</v>
      </c>
      <c r="M238" s="6" t="n">
        <v>20647</v>
      </c>
      <c r="N238" s="6" t="n">
        <v>31</v>
      </c>
      <c r="O238" s="0" t="n">
        <v>0</v>
      </c>
      <c r="P238" s="0" t="n">
        <v>10</v>
      </c>
      <c r="Q238" s="0" t="n">
        <v>5</v>
      </c>
      <c r="R238" s="0" t="n">
        <v>16</v>
      </c>
      <c r="S238" s="8" t="n">
        <f aca="false">L238/K238</f>
        <v>0.493001669777036</v>
      </c>
      <c r="T238" s="8" t="n">
        <f aca="false">M238/K238</f>
        <v>0.506998330222964</v>
      </c>
      <c r="U238" s="9" t="n">
        <f aca="false">N238/J238</f>
        <v>0.000760642865906024</v>
      </c>
    </row>
    <row r="239" customFormat="false" ht="13.2" hidden="false" customHeight="false" outlineLevel="0" collapsed="false">
      <c r="A239" s="1" t="n">
        <v>183</v>
      </c>
      <c r="B239" s="0" t="s">
        <v>459</v>
      </c>
      <c r="C239" s="1" t="s">
        <v>460</v>
      </c>
      <c r="D239" s="0" t="s">
        <v>491</v>
      </c>
      <c r="E239" s="0" t="s">
        <v>492</v>
      </c>
      <c r="F239" s="6" t="n">
        <v>125260</v>
      </c>
      <c r="G239" s="6" t="n">
        <v>94869</v>
      </c>
      <c r="H239" s="6" t="n">
        <v>94869</v>
      </c>
      <c r="I239" s="7" t="n">
        <f aca="false">H239/F239</f>
        <v>0.757376656554367</v>
      </c>
      <c r="J239" s="6" t="n">
        <v>94869</v>
      </c>
      <c r="K239" s="6" t="n">
        <v>94790</v>
      </c>
      <c r="L239" s="6" t="n">
        <v>49261</v>
      </c>
      <c r="M239" s="6" t="n">
        <v>45529</v>
      </c>
      <c r="N239" s="6" t="n">
        <v>79</v>
      </c>
      <c r="O239" s="0" t="n">
        <v>0</v>
      </c>
      <c r="P239" s="0" t="n">
        <v>26</v>
      </c>
      <c r="Q239" s="0" t="n">
        <v>1</v>
      </c>
      <c r="R239" s="0" t="n">
        <v>52</v>
      </c>
      <c r="S239" s="8" t="n">
        <f aca="false">L239/K239</f>
        <v>0.519685620846081</v>
      </c>
      <c r="T239" s="8" t="n">
        <f aca="false">M239/K239</f>
        <v>0.480314379153919</v>
      </c>
      <c r="U239" s="9" t="n">
        <f aca="false">N239/J239</f>
        <v>0.000832727234396905</v>
      </c>
    </row>
    <row r="240" customFormat="false" ht="13.2" hidden="false" customHeight="false" outlineLevel="0" collapsed="false">
      <c r="A240" s="1" t="n">
        <v>217</v>
      </c>
      <c r="B240" s="0" t="s">
        <v>459</v>
      </c>
      <c r="C240" s="1" t="s">
        <v>460</v>
      </c>
      <c r="D240" s="0" t="s">
        <v>493</v>
      </c>
      <c r="E240" s="0" t="s">
        <v>494</v>
      </c>
      <c r="F240" s="6" t="n">
        <v>71726</v>
      </c>
      <c r="G240" s="6" t="n">
        <v>53600</v>
      </c>
      <c r="H240" s="6" t="n">
        <v>53598</v>
      </c>
      <c r="I240" s="7" t="n">
        <f aca="false">H240/F240</f>
        <v>0.747260407662493</v>
      </c>
      <c r="J240" s="6" t="n">
        <v>53598</v>
      </c>
      <c r="K240" s="6" t="n">
        <v>53545</v>
      </c>
      <c r="L240" s="6" t="n">
        <v>22845</v>
      </c>
      <c r="M240" s="6" t="n">
        <v>30700</v>
      </c>
      <c r="N240" s="6" t="n">
        <v>53</v>
      </c>
      <c r="O240" s="0" t="n">
        <v>2</v>
      </c>
      <c r="P240" s="0" t="n">
        <v>15</v>
      </c>
      <c r="Q240" s="0" t="n">
        <v>5</v>
      </c>
      <c r="R240" s="0" t="n">
        <v>31</v>
      </c>
      <c r="S240" s="8" t="n">
        <f aca="false">L240/K240</f>
        <v>0.426650480903913</v>
      </c>
      <c r="T240" s="8" t="n">
        <f aca="false">M240/K240</f>
        <v>0.573349519096087</v>
      </c>
      <c r="U240" s="9" t="n">
        <f aca="false">N240/J240</f>
        <v>0.000988842867271167</v>
      </c>
    </row>
    <row r="241" customFormat="false" ht="13.2" hidden="false" customHeight="false" outlineLevel="0" collapsed="false">
      <c r="A241" s="1" t="n">
        <v>218</v>
      </c>
      <c r="B241" s="0" t="s">
        <v>459</v>
      </c>
      <c r="C241" s="1" t="s">
        <v>460</v>
      </c>
      <c r="D241" s="0" t="s">
        <v>495</v>
      </c>
      <c r="E241" s="0" t="s">
        <v>496</v>
      </c>
      <c r="F241" s="6" t="n">
        <v>61957</v>
      </c>
      <c r="G241" s="6" t="n">
        <v>44390</v>
      </c>
      <c r="H241" s="6" t="n">
        <v>44387</v>
      </c>
      <c r="I241" s="7" t="n">
        <f aca="false">H241/F241</f>
        <v>0.716416224155463</v>
      </c>
      <c r="J241" s="6" t="n">
        <v>44387</v>
      </c>
      <c r="K241" s="6" t="n">
        <v>44350</v>
      </c>
      <c r="L241" s="6" t="n">
        <v>20011</v>
      </c>
      <c r="M241" s="6" t="n">
        <v>24339</v>
      </c>
      <c r="N241" s="6" t="n">
        <v>37</v>
      </c>
      <c r="O241" s="0" t="n">
        <v>0</v>
      </c>
      <c r="P241" s="0" t="n">
        <v>12</v>
      </c>
      <c r="Q241" s="0" t="n">
        <v>4</v>
      </c>
      <c r="R241" s="0" t="n">
        <v>21</v>
      </c>
      <c r="S241" s="8" t="n">
        <f aca="false">L241/K241</f>
        <v>0.451206313416009</v>
      </c>
      <c r="T241" s="8" t="n">
        <f aca="false">M241/K241</f>
        <v>0.548793686583991</v>
      </c>
      <c r="U241" s="9" t="n">
        <f aca="false">N241/J241</f>
        <v>0.000833577398787933</v>
      </c>
    </row>
    <row r="242" customFormat="false" ht="13.2" hidden="false" customHeight="false" outlineLevel="0" collapsed="false">
      <c r="A242" s="1" t="n">
        <v>219</v>
      </c>
      <c r="B242" s="0" t="s">
        <v>459</v>
      </c>
      <c r="C242" s="1" t="s">
        <v>460</v>
      </c>
      <c r="D242" s="0" t="s">
        <v>497</v>
      </c>
      <c r="E242" s="0" t="s">
        <v>498</v>
      </c>
      <c r="F242" s="6" t="n">
        <v>76428</v>
      </c>
      <c r="G242" s="6" t="n">
        <v>59528</v>
      </c>
      <c r="H242" s="6" t="n">
        <v>59531</v>
      </c>
      <c r="I242" s="7" t="n">
        <f aca="false">H242/F242</f>
        <v>0.778916104045638</v>
      </c>
      <c r="J242" s="6" t="n">
        <v>59531</v>
      </c>
      <c r="K242" s="6" t="n">
        <v>59482</v>
      </c>
      <c r="L242" s="6" t="n">
        <v>30974</v>
      </c>
      <c r="M242" s="6" t="n">
        <v>28508</v>
      </c>
      <c r="N242" s="6" t="n">
        <v>49</v>
      </c>
      <c r="O242" s="0" t="n">
        <v>0</v>
      </c>
      <c r="P242" s="0" t="n">
        <v>20</v>
      </c>
      <c r="Q242" s="0" t="n">
        <v>0</v>
      </c>
      <c r="R242" s="0" t="n">
        <v>29</v>
      </c>
      <c r="S242" s="8" t="n">
        <f aca="false">L242/K242</f>
        <v>0.520728960021519</v>
      </c>
      <c r="T242" s="8" t="n">
        <f aca="false">M242/K242</f>
        <v>0.479271039978481</v>
      </c>
      <c r="U242" s="9" t="n">
        <f aca="false">N242/J242</f>
        <v>0.00082310056945121</v>
      </c>
    </row>
    <row r="243" customFormat="false" ht="13.2" hidden="false" customHeight="false" outlineLevel="0" collapsed="false">
      <c r="A243" s="1" t="n">
        <v>220</v>
      </c>
      <c r="B243" s="0" t="s">
        <v>459</v>
      </c>
      <c r="C243" s="1" t="s">
        <v>460</v>
      </c>
      <c r="D243" s="0" t="s">
        <v>499</v>
      </c>
      <c r="E243" s="0" t="s">
        <v>500</v>
      </c>
      <c r="F243" s="6" t="n">
        <v>72755</v>
      </c>
      <c r="G243" s="6" t="n">
        <v>57717</v>
      </c>
      <c r="H243" s="6" t="n">
        <v>57715</v>
      </c>
      <c r="I243" s="7" t="n">
        <f aca="false">H243/F243</f>
        <v>0.793278812452752</v>
      </c>
      <c r="J243" s="6" t="n">
        <v>57715</v>
      </c>
      <c r="K243" s="6" t="n">
        <v>57669</v>
      </c>
      <c r="L243" s="6" t="n">
        <v>23916</v>
      </c>
      <c r="M243" s="6" t="n">
        <v>33753</v>
      </c>
      <c r="N243" s="6" t="n">
        <v>46</v>
      </c>
      <c r="O243" s="0" t="n">
        <v>0</v>
      </c>
      <c r="P243" s="0" t="n">
        <v>16</v>
      </c>
      <c r="Q243" s="0" t="n">
        <v>0</v>
      </c>
      <c r="R243" s="0" t="n">
        <v>30</v>
      </c>
      <c r="S243" s="8" t="n">
        <f aca="false">L243/K243</f>
        <v>0.414711543463559</v>
      </c>
      <c r="T243" s="8" t="n">
        <f aca="false">M243/K243</f>
        <v>0.585288456536441</v>
      </c>
      <c r="U243" s="9" t="n">
        <f aca="false">N243/J243</f>
        <v>0.00079701983886338</v>
      </c>
    </row>
    <row r="244" customFormat="false" ht="13.2" hidden="false" customHeight="false" outlineLevel="0" collapsed="false">
      <c r="A244" s="1" t="n">
        <v>221</v>
      </c>
      <c r="B244" s="0" t="s">
        <v>459</v>
      </c>
      <c r="C244" s="1" t="s">
        <v>460</v>
      </c>
      <c r="D244" s="0" t="s">
        <v>501</v>
      </c>
      <c r="E244" s="0" t="s">
        <v>502</v>
      </c>
      <c r="F244" s="6" t="n">
        <v>121141</v>
      </c>
      <c r="G244" s="6" t="n">
        <v>96966</v>
      </c>
      <c r="H244" s="6" t="n">
        <v>96958</v>
      </c>
      <c r="I244" s="7" t="n">
        <f aca="false">H244/F244</f>
        <v>0.800373118927531</v>
      </c>
      <c r="J244" s="6" t="n">
        <v>96944</v>
      </c>
      <c r="K244" s="6" t="n">
        <v>96892</v>
      </c>
      <c r="L244" s="6" t="n">
        <v>44084</v>
      </c>
      <c r="M244" s="6" t="n">
        <v>52808</v>
      </c>
      <c r="N244" s="6" t="n">
        <v>52</v>
      </c>
      <c r="O244" s="0" t="n">
        <v>1</v>
      </c>
      <c r="P244" s="0" t="n">
        <v>16</v>
      </c>
      <c r="Q244" s="0" t="n">
        <v>0</v>
      </c>
      <c r="R244" s="0" t="n">
        <v>35</v>
      </c>
      <c r="S244" s="8" t="n">
        <f aca="false">L244/K244</f>
        <v>0.454980803368699</v>
      </c>
      <c r="T244" s="8" t="n">
        <f aca="false">M244/K244</f>
        <v>0.545019196631301</v>
      </c>
      <c r="U244" s="9" t="n">
        <f aca="false">N244/J244</f>
        <v>0.000536392143918138</v>
      </c>
    </row>
    <row r="245" customFormat="false" ht="13.2" hidden="false" customHeight="false" outlineLevel="0" collapsed="false">
      <c r="A245" s="1" t="n">
        <v>240</v>
      </c>
      <c r="B245" s="0" t="s">
        <v>459</v>
      </c>
      <c r="C245" s="1" t="s">
        <v>460</v>
      </c>
      <c r="D245" s="0" t="s">
        <v>503</v>
      </c>
      <c r="E245" s="0" t="s">
        <v>504</v>
      </c>
      <c r="F245" s="6" t="n">
        <v>128677</v>
      </c>
      <c r="G245" s="6" t="n">
        <v>100395</v>
      </c>
      <c r="H245" s="6" t="n">
        <v>100395</v>
      </c>
      <c r="I245" s="7" t="n">
        <f aca="false">H245/F245</f>
        <v>0.780209361424342</v>
      </c>
      <c r="J245" s="6" t="n">
        <v>100395</v>
      </c>
      <c r="K245" s="6" t="n">
        <v>100328</v>
      </c>
      <c r="L245" s="6" t="n">
        <v>48257</v>
      </c>
      <c r="M245" s="6" t="n">
        <v>52071</v>
      </c>
      <c r="N245" s="6" t="n">
        <v>67</v>
      </c>
      <c r="O245" s="0" t="n">
        <v>0</v>
      </c>
      <c r="P245" s="0" t="n">
        <v>25</v>
      </c>
      <c r="Q245" s="0" t="n">
        <v>2</v>
      </c>
      <c r="R245" s="0" t="n">
        <v>40</v>
      </c>
      <c r="S245" s="8" t="n">
        <f aca="false">L245/K245</f>
        <v>0.480992345108046</v>
      </c>
      <c r="T245" s="8" t="n">
        <f aca="false">M245/K245</f>
        <v>0.519007654891954</v>
      </c>
      <c r="U245" s="9" t="n">
        <f aca="false">N245/J245</f>
        <v>0.000667363912545445</v>
      </c>
    </row>
    <row r="246" customFormat="false" ht="13.2" hidden="false" customHeight="false" outlineLevel="0" collapsed="false">
      <c r="A246" s="1" t="n">
        <v>241</v>
      </c>
      <c r="B246" s="0" t="s">
        <v>459</v>
      </c>
      <c r="C246" s="1" t="s">
        <v>460</v>
      </c>
      <c r="D246" s="0" t="s">
        <v>505</v>
      </c>
      <c r="E246" s="0" t="s">
        <v>506</v>
      </c>
      <c r="F246" s="6" t="n">
        <v>90588</v>
      </c>
      <c r="G246" s="6" t="n">
        <v>73971</v>
      </c>
      <c r="H246" s="6" t="n">
        <v>73971</v>
      </c>
      <c r="I246" s="7" t="n">
        <f aca="false">H246/F246</f>
        <v>0.816565107961319</v>
      </c>
      <c r="J246" s="6" t="n">
        <v>73967</v>
      </c>
      <c r="K246" s="6" t="n">
        <v>73922</v>
      </c>
      <c r="L246" s="6" t="n">
        <v>37346</v>
      </c>
      <c r="M246" s="6" t="n">
        <v>36576</v>
      </c>
      <c r="N246" s="6" t="n">
        <v>45</v>
      </c>
      <c r="O246" s="0" t="n">
        <v>0</v>
      </c>
      <c r="P246" s="0" t="n">
        <v>12</v>
      </c>
      <c r="Q246" s="0" t="n">
        <v>1</v>
      </c>
      <c r="R246" s="0" t="n">
        <v>32</v>
      </c>
      <c r="S246" s="8" t="n">
        <f aca="false">L246/K246</f>
        <v>0.505208192419036</v>
      </c>
      <c r="T246" s="8" t="n">
        <f aca="false">M246/K246</f>
        <v>0.494791807580964</v>
      </c>
      <c r="U246" s="9" t="n">
        <f aca="false">N246/J246</f>
        <v>0.000608379412440683</v>
      </c>
    </row>
    <row r="247" customFormat="false" ht="13.2" hidden="false" customHeight="false" outlineLevel="0" collapsed="false">
      <c r="A247" s="1" t="n">
        <v>242</v>
      </c>
      <c r="B247" s="0" t="s">
        <v>459</v>
      </c>
      <c r="C247" s="1" t="s">
        <v>460</v>
      </c>
      <c r="D247" s="0" t="s">
        <v>507</v>
      </c>
      <c r="E247" s="0" t="s">
        <v>508</v>
      </c>
      <c r="F247" s="6" t="n">
        <v>97280</v>
      </c>
      <c r="G247" s="6" t="n">
        <v>76148</v>
      </c>
      <c r="H247" s="6" t="n">
        <v>76148</v>
      </c>
      <c r="I247" s="7" t="n">
        <f aca="false">H247/F247</f>
        <v>0.782771381578947</v>
      </c>
      <c r="J247" s="6" t="n">
        <v>76148</v>
      </c>
      <c r="K247" s="6" t="n">
        <v>76074</v>
      </c>
      <c r="L247" s="6" t="n">
        <v>36172</v>
      </c>
      <c r="M247" s="6" t="n">
        <v>39902</v>
      </c>
      <c r="N247" s="6" t="n">
        <v>74</v>
      </c>
      <c r="O247" s="0" t="n">
        <v>0</v>
      </c>
      <c r="P247" s="0" t="n">
        <v>29</v>
      </c>
      <c r="Q247" s="0" t="n">
        <v>1</v>
      </c>
      <c r="R247" s="0" t="n">
        <v>44</v>
      </c>
      <c r="S247" s="8" t="n">
        <f aca="false">L247/K247</f>
        <v>0.475484396771564</v>
      </c>
      <c r="T247" s="8" t="n">
        <f aca="false">M247/K247</f>
        <v>0.524515603228435</v>
      </c>
      <c r="U247" s="9" t="n">
        <f aca="false">N247/J247</f>
        <v>0.000971791773913957</v>
      </c>
    </row>
    <row r="248" customFormat="false" ht="13.2" hidden="false" customHeight="false" outlineLevel="0" collapsed="false">
      <c r="A248" s="1" t="n">
        <v>243</v>
      </c>
      <c r="B248" s="0" t="s">
        <v>459</v>
      </c>
      <c r="C248" s="1" t="s">
        <v>460</v>
      </c>
      <c r="D248" s="0" t="s">
        <v>509</v>
      </c>
      <c r="E248" s="0" t="s">
        <v>510</v>
      </c>
      <c r="F248" s="6" t="n">
        <v>90175</v>
      </c>
      <c r="G248" s="6" t="n">
        <v>71772</v>
      </c>
      <c r="H248" s="6" t="n">
        <v>71772</v>
      </c>
      <c r="I248" s="7" t="n">
        <f aca="false">H248/F248</f>
        <v>0.795919046298863</v>
      </c>
      <c r="J248" s="6" t="n">
        <v>71772</v>
      </c>
      <c r="K248" s="6" t="n">
        <v>71735</v>
      </c>
      <c r="L248" s="6" t="n">
        <v>32210</v>
      </c>
      <c r="M248" s="6" t="n">
        <v>39525</v>
      </c>
      <c r="N248" s="6" t="n">
        <v>37</v>
      </c>
      <c r="O248" s="0" t="n">
        <v>0</v>
      </c>
      <c r="P248" s="0" t="n">
        <v>9</v>
      </c>
      <c r="Q248" s="0" t="n">
        <v>4</v>
      </c>
      <c r="R248" s="0" t="n">
        <v>24</v>
      </c>
      <c r="S248" s="8" t="n">
        <f aca="false">L248/K248</f>
        <v>0.449013731093608</v>
      </c>
      <c r="T248" s="8" t="n">
        <f aca="false">M248/K248</f>
        <v>0.550986268906392</v>
      </c>
      <c r="U248" s="9" t="n">
        <f aca="false">N248/J248</f>
        <v>0.000515521373237474</v>
      </c>
    </row>
    <row r="249" customFormat="false" ht="13.2" hidden="false" customHeight="false" outlineLevel="0" collapsed="false">
      <c r="A249" s="1" t="n">
        <v>244</v>
      </c>
      <c r="B249" s="0" t="s">
        <v>459</v>
      </c>
      <c r="C249" s="1" t="s">
        <v>460</v>
      </c>
      <c r="D249" s="0" t="s">
        <v>511</v>
      </c>
      <c r="E249" s="0" t="s">
        <v>512</v>
      </c>
      <c r="F249" s="6" t="n">
        <v>62781</v>
      </c>
      <c r="G249" s="6" t="n">
        <v>46150</v>
      </c>
      <c r="H249" s="6" t="n">
        <v>46150</v>
      </c>
      <c r="I249" s="7" t="n">
        <f aca="false">H249/F249</f>
        <v>0.735095012822351</v>
      </c>
      <c r="J249" s="6" t="n">
        <v>46150</v>
      </c>
      <c r="K249" s="6" t="n">
        <v>46127</v>
      </c>
      <c r="L249" s="6" t="n">
        <v>16671</v>
      </c>
      <c r="M249" s="6" t="n">
        <v>29456</v>
      </c>
      <c r="N249" s="6" t="n">
        <v>23</v>
      </c>
      <c r="O249" s="0" t="n">
        <v>0</v>
      </c>
      <c r="P249" s="0" t="n">
        <v>10</v>
      </c>
      <c r="Q249" s="0" t="n">
        <v>3</v>
      </c>
      <c r="R249" s="0" t="n">
        <v>10</v>
      </c>
      <c r="S249" s="8" t="n">
        <f aca="false">L249/K249</f>
        <v>0.361415223188154</v>
      </c>
      <c r="T249" s="8" t="n">
        <f aca="false">M249/K249</f>
        <v>0.638584776811846</v>
      </c>
      <c r="U249" s="9" t="n">
        <f aca="false">N249/J249</f>
        <v>0.000498374864572048</v>
      </c>
    </row>
    <row r="250" customFormat="false" ht="13.2" hidden="false" customHeight="false" outlineLevel="0" collapsed="false">
      <c r="A250" s="1" t="n">
        <v>245</v>
      </c>
      <c r="B250" s="0" t="s">
        <v>459</v>
      </c>
      <c r="C250" s="1" t="s">
        <v>460</v>
      </c>
      <c r="D250" s="0" t="s">
        <v>513</v>
      </c>
      <c r="E250" s="0" t="s">
        <v>514</v>
      </c>
      <c r="F250" s="6" t="n">
        <v>69946</v>
      </c>
      <c r="G250" s="6" t="n">
        <v>57836</v>
      </c>
      <c r="H250" s="6" t="n">
        <v>57822</v>
      </c>
      <c r="I250" s="7" t="n">
        <f aca="false">H250/F250</f>
        <v>0.826666285420181</v>
      </c>
      <c r="J250" s="6" t="n">
        <v>57827</v>
      </c>
      <c r="K250" s="6" t="n">
        <v>57795</v>
      </c>
      <c r="L250" s="6" t="n">
        <v>30282</v>
      </c>
      <c r="M250" s="6" t="n">
        <v>27513</v>
      </c>
      <c r="N250" s="6" t="n">
        <v>32</v>
      </c>
      <c r="O250" s="0" t="n">
        <v>0</v>
      </c>
      <c r="P250" s="0" t="n">
        <v>9</v>
      </c>
      <c r="Q250" s="0" t="n">
        <v>0</v>
      </c>
      <c r="R250" s="0" t="n">
        <v>23</v>
      </c>
      <c r="S250" s="8" t="n">
        <f aca="false">L250/K250</f>
        <v>0.523955359460161</v>
      </c>
      <c r="T250" s="8" t="n">
        <f aca="false">M250/K250</f>
        <v>0.476044640539839</v>
      </c>
      <c r="U250" s="9" t="n">
        <f aca="false">N250/J250</f>
        <v>0.000553374721151019</v>
      </c>
    </row>
    <row r="251" customFormat="false" ht="13.2" hidden="false" customHeight="false" outlineLevel="0" collapsed="false">
      <c r="A251" s="1" t="n">
        <v>246</v>
      </c>
      <c r="B251" s="0" t="s">
        <v>459</v>
      </c>
      <c r="C251" s="1" t="s">
        <v>460</v>
      </c>
      <c r="D251" s="0" t="s">
        <v>515</v>
      </c>
      <c r="E251" s="0" t="s">
        <v>516</v>
      </c>
      <c r="F251" s="6" t="n">
        <v>95366</v>
      </c>
      <c r="G251" s="6" t="n">
        <v>70672</v>
      </c>
      <c r="H251" s="6" t="n">
        <v>70670</v>
      </c>
      <c r="I251" s="7" t="n">
        <f aca="false">H251/F251</f>
        <v>0.741039783570665</v>
      </c>
      <c r="J251" s="6" t="n">
        <v>70670</v>
      </c>
      <c r="K251" s="6" t="n">
        <v>70629</v>
      </c>
      <c r="L251" s="6" t="n">
        <v>26582</v>
      </c>
      <c r="M251" s="6" t="n">
        <v>44047</v>
      </c>
      <c r="N251" s="6" t="n">
        <v>41</v>
      </c>
      <c r="O251" s="0" t="n">
        <v>0</v>
      </c>
      <c r="P251" s="0" t="n">
        <v>24</v>
      </c>
      <c r="Q251" s="0" t="n">
        <v>0</v>
      </c>
      <c r="R251" s="0" t="n">
        <v>17</v>
      </c>
      <c r="S251" s="8" t="n">
        <f aca="false">L251/K251</f>
        <v>0.376360984864574</v>
      </c>
      <c r="T251" s="8" t="n">
        <f aca="false">M251/K251</f>
        <v>0.623639015135426</v>
      </c>
      <c r="U251" s="9" t="n">
        <f aca="false">N251/J251</f>
        <v>0.000580161313145606</v>
      </c>
    </row>
    <row r="252" customFormat="false" ht="13.2" hidden="false" customHeight="false" outlineLevel="0" collapsed="false">
      <c r="A252" s="1" t="n">
        <v>247</v>
      </c>
      <c r="B252" s="0" t="s">
        <v>459</v>
      </c>
      <c r="C252" s="1" t="s">
        <v>460</v>
      </c>
      <c r="D252" s="0" t="s">
        <v>517</v>
      </c>
      <c r="E252" s="0" t="s">
        <v>518</v>
      </c>
      <c r="F252" s="6" t="n">
        <v>141061</v>
      </c>
      <c r="G252" s="6" t="n">
        <v>111786</v>
      </c>
      <c r="H252" s="6" t="n">
        <v>111786</v>
      </c>
      <c r="I252" s="7" t="n">
        <f aca="false">H252/F252</f>
        <v>0.792465670879974</v>
      </c>
      <c r="J252" s="6" t="n">
        <v>111786</v>
      </c>
      <c r="K252" s="6" t="n">
        <v>111740</v>
      </c>
      <c r="L252" s="6" t="n">
        <v>47199</v>
      </c>
      <c r="M252" s="6" t="n">
        <v>64541</v>
      </c>
      <c r="N252" s="6" t="n">
        <v>46</v>
      </c>
      <c r="O252" s="0" t="n">
        <v>0</v>
      </c>
      <c r="P252" s="0" t="n">
        <v>8</v>
      </c>
      <c r="Q252" s="0" t="n">
        <v>2</v>
      </c>
      <c r="R252" s="0" t="n">
        <v>36</v>
      </c>
      <c r="S252" s="8" t="n">
        <f aca="false">L252/K252</f>
        <v>0.422400214784321</v>
      </c>
      <c r="T252" s="8" t="n">
        <f aca="false">M252/K252</f>
        <v>0.577599785215679</v>
      </c>
      <c r="U252" s="9" t="n">
        <f aca="false">N252/J252</f>
        <v>0.000411500545685506</v>
      </c>
    </row>
    <row r="253" customFormat="false" ht="13.2" hidden="false" customHeight="false" outlineLevel="0" collapsed="false">
      <c r="A253" s="1" t="n">
        <v>248</v>
      </c>
      <c r="B253" s="0" t="s">
        <v>459</v>
      </c>
      <c r="C253" s="1" t="s">
        <v>460</v>
      </c>
      <c r="D253" s="0" t="s">
        <v>519</v>
      </c>
      <c r="E253" s="0" t="s">
        <v>520</v>
      </c>
      <c r="F253" s="6" t="n">
        <v>65790</v>
      </c>
      <c r="G253" s="6" t="n">
        <v>48803</v>
      </c>
      <c r="H253" s="6" t="n">
        <v>48800</v>
      </c>
      <c r="I253" s="7" t="n">
        <f aca="false">H253/F253</f>
        <v>0.741754065967472</v>
      </c>
      <c r="J253" s="6" t="n">
        <v>48800</v>
      </c>
      <c r="K253" s="6" t="n">
        <v>48780</v>
      </c>
      <c r="L253" s="6" t="n">
        <v>20384</v>
      </c>
      <c r="M253" s="6" t="n">
        <v>28396</v>
      </c>
      <c r="N253" s="6" t="n">
        <v>20</v>
      </c>
      <c r="O253" s="0" t="n">
        <v>0</v>
      </c>
      <c r="P253" s="0" t="n">
        <v>6</v>
      </c>
      <c r="Q253" s="0" t="n">
        <v>1</v>
      </c>
      <c r="R253" s="0" t="n">
        <v>13</v>
      </c>
      <c r="S253" s="8" t="n">
        <f aca="false">L253/K253</f>
        <v>0.417876178761788</v>
      </c>
      <c r="T253" s="8" t="n">
        <f aca="false">M253/K253</f>
        <v>0.582123821238212</v>
      </c>
      <c r="U253" s="9" t="n">
        <f aca="false">N253/J253</f>
        <v>0.00040983606557377</v>
      </c>
    </row>
    <row r="254" customFormat="false" ht="13.2" hidden="false" customHeight="false" outlineLevel="0" collapsed="false">
      <c r="A254" s="1" t="n">
        <v>249</v>
      </c>
      <c r="B254" s="0" t="s">
        <v>459</v>
      </c>
      <c r="C254" s="1" t="s">
        <v>460</v>
      </c>
      <c r="D254" s="0" t="s">
        <v>521</v>
      </c>
      <c r="E254" s="0" t="s">
        <v>522</v>
      </c>
      <c r="F254" s="6" t="n">
        <v>94559</v>
      </c>
      <c r="G254" s="6" t="n">
        <v>75316</v>
      </c>
      <c r="H254" s="6" t="n">
        <v>75316</v>
      </c>
      <c r="I254" s="7" t="n">
        <f aca="false">H254/F254</f>
        <v>0.796497424888165</v>
      </c>
      <c r="J254" s="6" t="n">
        <v>75316</v>
      </c>
      <c r="K254" s="6" t="n">
        <v>75261</v>
      </c>
      <c r="L254" s="6" t="n">
        <v>36170</v>
      </c>
      <c r="M254" s="6" t="n">
        <v>39091</v>
      </c>
      <c r="N254" s="6" t="n">
        <v>55</v>
      </c>
      <c r="O254" s="0" t="n">
        <v>0</v>
      </c>
      <c r="P254" s="0" t="n">
        <v>13</v>
      </c>
      <c r="Q254" s="0" t="n">
        <v>4</v>
      </c>
      <c r="R254" s="0" t="n">
        <v>38</v>
      </c>
      <c r="S254" s="8" t="n">
        <f aca="false">L254/K254</f>
        <v>0.480594198854652</v>
      </c>
      <c r="T254" s="8" t="n">
        <f aca="false">M254/K254</f>
        <v>0.519405801145348</v>
      </c>
      <c r="U254" s="9" t="n">
        <f aca="false">N254/J254</f>
        <v>0.000730256519199108</v>
      </c>
    </row>
    <row r="255" customFormat="false" ht="13.2" hidden="false" customHeight="false" outlineLevel="0" collapsed="false">
      <c r="A255" s="1" t="n">
        <v>250</v>
      </c>
      <c r="B255" s="0" t="s">
        <v>459</v>
      </c>
      <c r="C255" s="1" t="s">
        <v>460</v>
      </c>
      <c r="D255" s="0" t="s">
        <v>523</v>
      </c>
      <c r="E255" s="0" t="s">
        <v>524</v>
      </c>
      <c r="F255" s="6" t="n">
        <v>89595</v>
      </c>
      <c r="G255" s="6" t="n">
        <v>72801</v>
      </c>
      <c r="H255" s="6" t="n">
        <v>72801</v>
      </c>
      <c r="I255" s="7" t="n">
        <f aca="false">H255/F255</f>
        <v>0.812556504269211</v>
      </c>
      <c r="J255" s="6" t="n">
        <v>72801</v>
      </c>
      <c r="K255" s="6" t="n">
        <v>72764</v>
      </c>
      <c r="L255" s="6" t="n">
        <v>42878</v>
      </c>
      <c r="M255" s="6" t="n">
        <v>29886</v>
      </c>
      <c r="N255" s="6" t="n">
        <v>37</v>
      </c>
      <c r="O255" s="0" t="n">
        <v>0</v>
      </c>
      <c r="P255" s="0" t="n">
        <v>12</v>
      </c>
      <c r="Q255" s="0" t="n">
        <v>2</v>
      </c>
      <c r="R255" s="0" t="n">
        <v>23</v>
      </c>
      <c r="S255" s="8" t="n">
        <f aca="false">L255/K255</f>
        <v>0.589274916167336</v>
      </c>
      <c r="T255" s="8" t="n">
        <f aca="false">M255/K255</f>
        <v>0.410725083832664</v>
      </c>
      <c r="U255" s="9" t="n">
        <f aca="false">N255/J255</f>
        <v>0.000508234776994822</v>
      </c>
    </row>
    <row r="256" customFormat="false" ht="13.2" hidden="false" customHeight="false" outlineLevel="0" collapsed="false">
      <c r="A256" s="1" t="n">
        <v>261</v>
      </c>
      <c r="B256" s="0" t="s">
        <v>459</v>
      </c>
      <c r="C256" s="1" t="s">
        <v>460</v>
      </c>
      <c r="D256" s="0" t="s">
        <v>525</v>
      </c>
      <c r="E256" s="0" t="s">
        <v>526</v>
      </c>
      <c r="F256" s="6" t="n">
        <v>90516</v>
      </c>
      <c r="G256" s="6" t="n">
        <v>69828</v>
      </c>
      <c r="H256" s="6" t="n">
        <v>69828</v>
      </c>
      <c r="I256" s="7" t="n">
        <f aca="false">H256/F256</f>
        <v>0.771443722656768</v>
      </c>
      <c r="J256" s="6" t="n">
        <v>69827</v>
      </c>
      <c r="K256" s="6" t="n">
        <v>69786</v>
      </c>
      <c r="L256" s="6" t="n">
        <v>28314</v>
      </c>
      <c r="M256" s="6" t="n">
        <v>41472</v>
      </c>
      <c r="N256" s="6" t="n">
        <v>41</v>
      </c>
      <c r="O256" s="0" t="n">
        <v>0</v>
      </c>
      <c r="P256" s="0" t="n">
        <v>13</v>
      </c>
      <c r="Q256" s="0" t="n">
        <v>0</v>
      </c>
      <c r="R256" s="0" t="n">
        <v>28</v>
      </c>
      <c r="S256" s="8" t="n">
        <f aca="false">L256/K256</f>
        <v>0.405726076863554</v>
      </c>
      <c r="T256" s="8" t="n">
        <f aca="false">M256/K256</f>
        <v>0.594273923136446</v>
      </c>
      <c r="U256" s="9" t="n">
        <f aca="false">N256/J256</f>
        <v>0.000587165423117132</v>
      </c>
    </row>
    <row r="257" customFormat="false" ht="13.2" hidden="false" customHeight="false" outlineLevel="0" collapsed="false">
      <c r="A257" s="1" t="n">
        <v>262</v>
      </c>
      <c r="B257" s="0" t="s">
        <v>459</v>
      </c>
      <c r="C257" s="1" t="s">
        <v>460</v>
      </c>
      <c r="D257" s="0" t="s">
        <v>527</v>
      </c>
      <c r="E257" s="0" t="s">
        <v>528</v>
      </c>
      <c r="F257" s="6" t="n">
        <v>109399</v>
      </c>
      <c r="G257" s="6" t="n">
        <v>82105</v>
      </c>
      <c r="H257" s="6" t="n">
        <v>82105</v>
      </c>
      <c r="I257" s="7" t="n">
        <f aca="false">H257/F257</f>
        <v>0.750509602464373</v>
      </c>
      <c r="J257" s="6" t="n">
        <v>82105</v>
      </c>
      <c r="K257" s="6" t="n">
        <v>82048</v>
      </c>
      <c r="L257" s="6" t="n">
        <v>40169</v>
      </c>
      <c r="M257" s="6" t="n">
        <v>41879</v>
      </c>
      <c r="N257" s="6" t="n">
        <v>57</v>
      </c>
      <c r="O257" s="0" t="n">
        <v>0</v>
      </c>
      <c r="P257" s="0" t="n">
        <v>21</v>
      </c>
      <c r="Q257" s="0" t="n">
        <v>1</v>
      </c>
      <c r="R257" s="0" t="n">
        <v>35</v>
      </c>
      <c r="S257" s="8" t="n">
        <f aca="false">L257/K257</f>
        <v>0.489579270670827</v>
      </c>
      <c r="T257" s="8" t="n">
        <f aca="false">M257/K257</f>
        <v>0.510420729329173</v>
      </c>
      <c r="U257" s="9" t="n">
        <f aca="false">N257/J257</f>
        <v>0.00069423299433652</v>
      </c>
    </row>
    <row r="258" customFormat="false" ht="13.2" hidden="false" customHeight="false" outlineLevel="0" collapsed="false">
      <c r="A258" s="1" t="n">
        <v>263</v>
      </c>
      <c r="B258" s="0" t="s">
        <v>459</v>
      </c>
      <c r="C258" s="1" t="s">
        <v>460</v>
      </c>
      <c r="D258" s="0" t="s">
        <v>529</v>
      </c>
      <c r="E258" s="0" t="s">
        <v>530</v>
      </c>
      <c r="F258" s="6" t="n">
        <v>73951</v>
      </c>
      <c r="G258" s="6" t="n">
        <v>55884</v>
      </c>
      <c r="H258" s="6" t="n">
        <v>55883</v>
      </c>
      <c r="I258" s="7" t="n">
        <f aca="false">H258/F258</f>
        <v>0.755676055766656</v>
      </c>
      <c r="J258" s="6" t="n">
        <v>55883</v>
      </c>
      <c r="K258" s="6" t="n">
        <v>55855</v>
      </c>
      <c r="L258" s="6" t="n">
        <v>19985</v>
      </c>
      <c r="M258" s="6" t="n">
        <v>35870</v>
      </c>
      <c r="N258" s="6" t="n">
        <v>28</v>
      </c>
      <c r="O258" s="0" t="n">
        <v>0</v>
      </c>
      <c r="P258" s="0" t="n">
        <v>9</v>
      </c>
      <c r="Q258" s="0" t="n">
        <v>1</v>
      </c>
      <c r="R258" s="0" t="n">
        <v>18</v>
      </c>
      <c r="S258" s="8" t="n">
        <f aca="false">L258/K258</f>
        <v>0.357801450183511</v>
      </c>
      <c r="T258" s="8" t="n">
        <f aca="false">M258/K258</f>
        <v>0.642198549816489</v>
      </c>
      <c r="U258" s="9" t="n">
        <f aca="false">N258/J258</f>
        <v>0.000501046829984074</v>
      </c>
    </row>
    <row r="259" customFormat="false" ht="13.2" hidden="false" customHeight="false" outlineLevel="0" collapsed="false">
      <c r="A259" s="1" t="n">
        <v>264</v>
      </c>
      <c r="B259" s="0" t="s">
        <v>459</v>
      </c>
      <c r="C259" s="1" t="s">
        <v>460</v>
      </c>
      <c r="D259" s="0" t="s">
        <v>531</v>
      </c>
      <c r="E259" s="0" t="s">
        <v>532</v>
      </c>
      <c r="F259" s="6" t="n">
        <v>85011</v>
      </c>
      <c r="G259" s="6" t="n">
        <v>65057</v>
      </c>
      <c r="H259" s="6" t="n">
        <v>65057</v>
      </c>
      <c r="I259" s="7" t="n">
        <f aca="false">H259/F259</f>
        <v>0.765277434684923</v>
      </c>
      <c r="J259" s="6" t="n">
        <v>65057</v>
      </c>
      <c r="K259" s="6" t="n">
        <v>65016</v>
      </c>
      <c r="L259" s="6" t="n">
        <v>24606</v>
      </c>
      <c r="M259" s="6" t="n">
        <v>40410</v>
      </c>
      <c r="N259" s="6" t="n">
        <v>41</v>
      </c>
      <c r="O259" s="0" t="n">
        <v>0</v>
      </c>
      <c r="P259" s="0" t="n">
        <v>10</v>
      </c>
      <c r="Q259" s="0" t="n">
        <v>0</v>
      </c>
      <c r="R259" s="0" t="n">
        <v>31</v>
      </c>
      <c r="S259" s="8" t="n">
        <f aca="false">L259/K259</f>
        <v>0.378460686600221</v>
      </c>
      <c r="T259" s="8" t="n">
        <f aca="false">M259/K259</f>
        <v>0.621539313399779</v>
      </c>
      <c r="U259" s="9" t="n">
        <f aca="false">N259/J259</f>
        <v>0.000630216579307377</v>
      </c>
    </row>
    <row r="260" customFormat="false" ht="13.2" hidden="false" customHeight="false" outlineLevel="0" collapsed="false">
      <c r="A260" s="1" t="n">
        <v>265</v>
      </c>
      <c r="B260" s="0" t="s">
        <v>459</v>
      </c>
      <c r="C260" s="1" t="s">
        <v>460</v>
      </c>
      <c r="D260" s="0" t="s">
        <v>533</v>
      </c>
      <c r="E260" s="0" t="s">
        <v>534</v>
      </c>
      <c r="F260" s="6" t="n">
        <v>72808</v>
      </c>
      <c r="G260" s="6" t="n">
        <v>54554</v>
      </c>
      <c r="H260" s="6" t="n">
        <v>54553</v>
      </c>
      <c r="I260" s="7" t="n">
        <f aca="false">H260/F260</f>
        <v>0.749272058015603</v>
      </c>
      <c r="J260" s="6" t="n">
        <v>54553</v>
      </c>
      <c r="K260" s="6" t="n">
        <v>54519</v>
      </c>
      <c r="L260" s="6" t="n">
        <v>18876</v>
      </c>
      <c r="M260" s="6" t="n">
        <v>35643</v>
      </c>
      <c r="N260" s="6" t="n">
        <v>34</v>
      </c>
      <c r="O260" s="0" t="n">
        <v>0</v>
      </c>
      <c r="P260" s="0" t="n">
        <v>6</v>
      </c>
      <c r="Q260" s="0" t="n">
        <v>0</v>
      </c>
      <c r="R260" s="0" t="n">
        <v>28</v>
      </c>
      <c r="S260" s="8" t="n">
        <f aca="false">L260/K260</f>
        <v>0.346227920541463</v>
      </c>
      <c r="T260" s="8" t="n">
        <f aca="false">M260/K260</f>
        <v>0.653772079458537</v>
      </c>
      <c r="U260" s="9" t="n">
        <f aca="false">N260/J260</f>
        <v>0.000623247117482082</v>
      </c>
    </row>
    <row r="261" customFormat="false" ht="13.2" hidden="false" customHeight="false" outlineLevel="0" collapsed="false">
      <c r="A261" s="1" t="n">
        <v>266</v>
      </c>
      <c r="B261" s="0" t="s">
        <v>459</v>
      </c>
      <c r="C261" s="1" t="s">
        <v>460</v>
      </c>
      <c r="D261" s="0" t="s">
        <v>535</v>
      </c>
      <c r="E261" s="0" t="s">
        <v>536</v>
      </c>
      <c r="F261" s="6" t="n">
        <v>117298</v>
      </c>
      <c r="G261" s="6" t="n">
        <v>89177</v>
      </c>
      <c r="H261" s="6" t="n">
        <v>89173</v>
      </c>
      <c r="I261" s="7" t="n">
        <f aca="false">H261/F261</f>
        <v>0.760226090811438</v>
      </c>
      <c r="J261" s="6" t="n">
        <v>89173</v>
      </c>
      <c r="K261" s="6" t="n">
        <v>89127</v>
      </c>
      <c r="L261" s="6" t="n">
        <v>36762</v>
      </c>
      <c r="M261" s="6" t="n">
        <v>52365</v>
      </c>
      <c r="N261" s="6" t="n">
        <v>46</v>
      </c>
      <c r="O261" s="0" t="n">
        <v>3</v>
      </c>
      <c r="P261" s="0" t="n">
        <v>8</v>
      </c>
      <c r="Q261" s="0" t="n">
        <v>1</v>
      </c>
      <c r="R261" s="0" t="n">
        <v>34</v>
      </c>
      <c r="S261" s="8" t="n">
        <f aca="false">L261/K261</f>
        <v>0.412467602410044</v>
      </c>
      <c r="T261" s="8" t="n">
        <f aca="false">M261/K261</f>
        <v>0.587532397589956</v>
      </c>
      <c r="U261" s="9" t="n">
        <f aca="false">N261/J261</f>
        <v>0.000515851210568221</v>
      </c>
    </row>
    <row r="262" customFormat="false" ht="13.2" hidden="false" customHeight="false" outlineLevel="0" collapsed="false">
      <c r="A262" s="1" t="n">
        <v>267</v>
      </c>
      <c r="B262" s="0" t="s">
        <v>459</v>
      </c>
      <c r="C262" s="1" t="s">
        <v>460</v>
      </c>
      <c r="D262" s="0" t="s">
        <v>537</v>
      </c>
      <c r="E262" s="0" t="s">
        <v>538</v>
      </c>
      <c r="F262" s="6" t="n">
        <v>87253</v>
      </c>
      <c r="G262" s="6" t="n">
        <v>70399</v>
      </c>
      <c r="H262" s="6" t="n">
        <v>70393</v>
      </c>
      <c r="I262" s="7" t="n">
        <f aca="false">H262/F262</f>
        <v>0.806768821702406</v>
      </c>
      <c r="J262" s="6" t="n">
        <v>70393</v>
      </c>
      <c r="K262" s="6" t="n">
        <v>70349</v>
      </c>
      <c r="L262" s="6" t="n">
        <v>32091</v>
      </c>
      <c r="M262" s="6" t="n">
        <v>38258</v>
      </c>
      <c r="N262" s="6" t="n">
        <v>44</v>
      </c>
      <c r="O262" s="0" t="n">
        <v>0</v>
      </c>
      <c r="P262" s="0" t="n">
        <v>18</v>
      </c>
      <c r="Q262" s="0" t="n">
        <v>4</v>
      </c>
      <c r="R262" s="0" t="n">
        <v>22</v>
      </c>
      <c r="S262" s="8" t="n">
        <f aca="false">L262/K262</f>
        <v>0.456168531180258</v>
      </c>
      <c r="T262" s="8" t="n">
        <f aca="false">M262/K262</f>
        <v>0.543831468819742</v>
      </c>
      <c r="U262" s="9" t="n">
        <f aca="false">N262/J262</f>
        <v>0.000625062151066157</v>
      </c>
    </row>
    <row r="263" customFormat="false" ht="13.2" hidden="false" customHeight="false" outlineLevel="0" collapsed="false">
      <c r="A263" s="1" t="n">
        <v>268</v>
      </c>
      <c r="B263" s="0" t="s">
        <v>459</v>
      </c>
      <c r="C263" s="1" t="s">
        <v>460</v>
      </c>
      <c r="D263" s="0" t="s">
        <v>539</v>
      </c>
      <c r="E263" s="0" t="s">
        <v>540</v>
      </c>
      <c r="F263" s="6" t="n">
        <v>80879</v>
      </c>
      <c r="G263" s="6" t="n">
        <v>60659</v>
      </c>
      <c r="H263" s="6" t="n">
        <v>60659</v>
      </c>
      <c r="I263" s="7" t="n">
        <f aca="false">H263/F263</f>
        <v>0.749996908962772</v>
      </c>
      <c r="J263" s="6" t="n">
        <v>60659</v>
      </c>
      <c r="K263" s="6" t="n">
        <v>60613</v>
      </c>
      <c r="L263" s="6" t="n">
        <v>22884</v>
      </c>
      <c r="M263" s="6" t="n">
        <v>37729</v>
      </c>
      <c r="N263" s="6" t="n">
        <v>46</v>
      </c>
      <c r="O263" s="0" t="n">
        <v>0</v>
      </c>
      <c r="P263" s="0" t="n">
        <v>13</v>
      </c>
      <c r="Q263" s="0" t="n">
        <v>2</v>
      </c>
      <c r="R263" s="0" t="n">
        <v>31</v>
      </c>
      <c r="S263" s="8" t="n">
        <f aca="false">L263/K263</f>
        <v>0.37754277135268</v>
      </c>
      <c r="T263" s="8" t="n">
        <f aca="false">M263/K263</f>
        <v>0.62245722864732</v>
      </c>
      <c r="U263" s="9" t="n">
        <f aca="false">N263/J263</f>
        <v>0.000758337592113289</v>
      </c>
    </row>
    <row r="264" customFormat="false" ht="13.2" hidden="false" customHeight="false" outlineLevel="0" collapsed="false">
      <c r="A264" s="1" t="n">
        <v>269</v>
      </c>
      <c r="B264" s="0" t="s">
        <v>459</v>
      </c>
      <c r="C264" s="1" t="s">
        <v>460</v>
      </c>
      <c r="D264" s="0" t="s">
        <v>541</v>
      </c>
      <c r="E264" s="0" t="s">
        <v>542</v>
      </c>
      <c r="F264" s="6" t="n">
        <v>102209</v>
      </c>
      <c r="G264" s="6" t="n">
        <v>75913</v>
      </c>
      <c r="H264" s="6" t="n">
        <v>75913</v>
      </c>
      <c r="I264" s="7" t="n">
        <f aca="false">H264/F264</f>
        <v>0.742723243549981</v>
      </c>
      <c r="J264" s="6" t="n">
        <v>75913</v>
      </c>
      <c r="K264" s="6" t="n">
        <v>75869</v>
      </c>
      <c r="L264" s="6" t="n">
        <v>28481</v>
      </c>
      <c r="M264" s="6" t="n">
        <v>47388</v>
      </c>
      <c r="N264" s="6" t="n">
        <v>44</v>
      </c>
      <c r="O264" s="0" t="n">
        <v>0</v>
      </c>
      <c r="P264" s="0" t="n">
        <v>16</v>
      </c>
      <c r="Q264" s="0" t="n">
        <v>0</v>
      </c>
      <c r="R264" s="0" t="n">
        <v>28</v>
      </c>
      <c r="S264" s="8" t="n">
        <f aca="false">L264/K264</f>
        <v>0.375397065995334</v>
      </c>
      <c r="T264" s="8" t="n">
        <f aca="false">M264/K264</f>
        <v>0.624602934004666</v>
      </c>
      <c r="U264" s="9" t="n">
        <f aca="false">N264/J264</f>
        <v>0.000579610870338414</v>
      </c>
    </row>
    <row r="265" customFormat="false" ht="13.2" hidden="false" customHeight="false" outlineLevel="0" collapsed="false">
      <c r="A265" s="1" t="n">
        <v>270</v>
      </c>
      <c r="B265" s="0" t="s">
        <v>459</v>
      </c>
      <c r="C265" s="1" t="s">
        <v>460</v>
      </c>
      <c r="D265" s="0" t="s">
        <v>543</v>
      </c>
      <c r="E265" s="0" t="s">
        <v>544</v>
      </c>
      <c r="F265" s="6" t="n">
        <v>99108</v>
      </c>
      <c r="G265" s="6" t="n">
        <v>72149</v>
      </c>
      <c r="H265" s="6" t="n">
        <v>72146</v>
      </c>
      <c r="I265" s="7" t="n">
        <f aca="false">H265/F265</f>
        <v>0.727953343826936</v>
      </c>
      <c r="J265" s="6" t="n">
        <v>72146</v>
      </c>
      <c r="K265" s="6" t="n">
        <v>72102</v>
      </c>
      <c r="L265" s="6" t="n">
        <v>26065</v>
      </c>
      <c r="M265" s="6" t="n">
        <v>46037</v>
      </c>
      <c r="N265" s="6" t="n">
        <v>44</v>
      </c>
      <c r="O265" s="0" t="n">
        <v>0</v>
      </c>
      <c r="P265" s="0" t="n">
        <v>14</v>
      </c>
      <c r="Q265" s="0" t="n">
        <v>1</v>
      </c>
      <c r="R265" s="0" t="n">
        <v>29</v>
      </c>
      <c r="S265" s="8" t="n">
        <f aca="false">L265/K265</f>
        <v>0.361501761393581</v>
      </c>
      <c r="T265" s="8" t="n">
        <f aca="false">M265/K265</f>
        <v>0.638498238606419</v>
      </c>
      <c r="U265" s="9" t="n">
        <f aca="false">N265/J265</f>
        <v>0.000609874421312339</v>
      </c>
    </row>
    <row r="266" customFormat="false" ht="13.2" hidden="false" customHeight="false" outlineLevel="0" collapsed="false">
      <c r="A266" s="1" t="n">
        <v>271</v>
      </c>
      <c r="B266" s="0" t="s">
        <v>459</v>
      </c>
      <c r="C266" s="1" t="s">
        <v>460</v>
      </c>
      <c r="D266" s="0" t="s">
        <v>545</v>
      </c>
      <c r="E266" s="0" t="s">
        <v>546</v>
      </c>
      <c r="F266" s="6" t="n">
        <v>93019</v>
      </c>
      <c r="G266" s="6" t="n">
        <v>74070</v>
      </c>
      <c r="H266" s="6" t="n">
        <v>74066</v>
      </c>
      <c r="I266" s="7" t="n">
        <f aca="false">H266/F266</f>
        <v>0.796245928251218</v>
      </c>
      <c r="J266" s="6" t="n">
        <v>74066</v>
      </c>
      <c r="K266" s="6" t="n">
        <v>74021</v>
      </c>
      <c r="L266" s="6" t="n">
        <v>32792</v>
      </c>
      <c r="M266" s="6" t="n">
        <v>41229</v>
      </c>
      <c r="N266" s="6" t="n">
        <v>45</v>
      </c>
      <c r="O266" s="0" t="n">
        <v>0</v>
      </c>
      <c r="P266" s="0" t="n">
        <v>15</v>
      </c>
      <c r="Q266" s="0" t="n">
        <v>1</v>
      </c>
      <c r="R266" s="0" t="n">
        <v>29</v>
      </c>
      <c r="S266" s="8" t="n">
        <f aca="false">L266/K266</f>
        <v>0.443009416246741</v>
      </c>
      <c r="T266" s="8" t="n">
        <f aca="false">M266/K266</f>
        <v>0.556990583753259</v>
      </c>
      <c r="U266" s="9" t="n">
        <f aca="false">N266/J266</f>
        <v>0.000607566224718494</v>
      </c>
    </row>
    <row r="267" customFormat="false" ht="13.2" hidden="false" customHeight="false" outlineLevel="0" collapsed="false">
      <c r="A267" s="1" t="n">
        <v>272</v>
      </c>
      <c r="B267" s="0" t="s">
        <v>459</v>
      </c>
      <c r="C267" s="1" t="s">
        <v>460</v>
      </c>
      <c r="D267" s="0" t="s">
        <v>547</v>
      </c>
      <c r="E267" s="0" t="s">
        <v>548</v>
      </c>
      <c r="F267" s="6" t="n">
        <v>82181</v>
      </c>
      <c r="G267" s="6" t="n">
        <v>65051</v>
      </c>
      <c r="H267" s="6" t="n">
        <v>65047</v>
      </c>
      <c r="I267" s="7" t="n">
        <f aca="false">H267/F267</f>
        <v>0.791508986262031</v>
      </c>
      <c r="J267" s="6" t="n">
        <v>65039</v>
      </c>
      <c r="K267" s="6" t="n">
        <v>64996</v>
      </c>
      <c r="L267" s="6" t="n">
        <v>35676</v>
      </c>
      <c r="M267" s="6" t="n">
        <v>29320</v>
      </c>
      <c r="N267" s="6" t="n">
        <v>43</v>
      </c>
      <c r="O267" s="0" t="n">
        <v>0</v>
      </c>
      <c r="P267" s="0" t="n">
        <v>13</v>
      </c>
      <c r="Q267" s="0" t="n">
        <v>2</v>
      </c>
      <c r="R267" s="0" t="n">
        <v>28</v>
      </c>
      <c r="S267" s="8" t="n">
        <f aca="false">L267/K267</f>
        <v>0.54889531663487</v>
      </c>
      <c r="T267" s="8" t="n">
        <f aca="false">M267/K267</f>
        <v>0.45110468336513</v>
      </c>
      <c r="U267" s="9" t="n">
        <f aca="false">N267/J267</f>
        <v>0.000661141776472578</v>
      </c>
    </row>
    <row r="268" customFormat="false" ht="13.2" hidden="false" customHeight="false" outlineLevel="0" collapsed="false">
      <c r="A268" s="1" t="n">
        <v>327</v>
      </c>
      <c r="B268" s="0" t="s">
        <v>459</v>
      </c>
      <c r="C268" s="1" t="s">
        <v>460</v>
      </c>
      <c r="D268" s="0" t="s">
        <v>549</v>
      </c>
      <c r="E268" s="0" t="s">
        <v>550</v>
      </c>
      <c r="F268" s="6" t="n">
        <v>108342</v>
      </c>
      <c r="G268" s="6" t="n">
        <v>81909</v>
      </c>
      <c r="H268" s="6" t="n">
        <v>81912</v>
      </c>
      <c r="I268" s="7" t="n">
        <f aca="false">H268/F268</f>
        <v>0.756050285207953</v>
      </c>
      <c r="J268" s="6" t="n">
        <v>81908</v>
      </c>
      <c r="K268" s="6" t="n">
        <v>81836</v>
      </c>
      <c r="L268" s="6" t="n">
        <v>40668</v>
      </c>
      <c r="M268" s="6" t="n">
        <v>41168</v>
      </c>
      <c r="N268" s="6" t="n">
        <v>72</v>
      </c>
      <c r="O268" s="0" t="n">
        <v>0</v>
      </c>
      <c r="P268" s="0" t="n">
        <v>29</v>
      </c>
      <c r="Q268" s="0" t="n">
        <v>1</v>
      </c>
      <c r="R268" s="0" t="n">
        <v>42</v>
      </c>
      <c r="S268" s="8" t="n">
        <f aca="false">L268/K268</f>
        <v>0.496945109731658</v>
      </c>
      <c r="T268" s="8" t="n">
        <f aca="false">M268/K268</f>
        <v>0.503054890268342</v>
      </c>
      <c r="U268" s="9" t="n">
        <f aca="false">N268/J268</f>
        <v>0.00087903501489476</v>
      </c>
    </row>
    <row r="269" customFormat="false" ht="13.2" hidden="false" customHeight="false" outlineLevel="0" collapsed="false">
      <c r="A269" s="1" t="n">
        <v>328</v>
      </c>
      <c r="B269" s="0" t="s">
        <v>459</v>
      </c>
      <c r="C269" s="1" t="s">
        <v>460</v>
      </c>
      <c r="D269" s="0" t="s">
        <v>551</v>
      </c>
      <c r="E269" s="0" t="s">
        <v>552</v>
      </c>
      <c r="F269" s="6" t="n">
        <v>97331</v>
      </c>
      <c r="G269" s="6" t="n">
        <v>70421</v>
      </c>
      <c r="H269" s="6" t="n">
        <v>70411</v>
      </c>
      <c r="I269" s="7" t="n">
        <f aca="false">H269/F269</f>
        <v>0.723418027144486</v>
      </c>
      <c r="J269" s="6" t="n">
        <v>70411</v>
      </c>
      <c r="K269" s="6" t="n">
        <v>70337</v>
      </c>
      <c r="L269" s="6" t="n">
        <v>49424</v>
      </c>
      <c r="M269" s="6" t="n">
        <v>20913</v>
      </c>
      <c r="N269" s="6" t="n">
        <v>74</v>
      </c>
      <c r="O269" s="0" t="n">
        <v>0</v>
      </c>
      <c r="P269" s="0" t="n">
        <v>29</v>
      </c>
      <c r="Q269" s="0" t="n">
        <v>1</v>
      </c>
      <c r="R269" s="0" t="n">
        <v>44</v>
      </c>
      <c r="S269" s="8" t="n">
        <f aca="false">L269/K269</f>
        <v>0.702674268166115</v>
      </c>
      <c r="T269" s="8" t="n">
        <f aca="false">M269/K269</f>
        <v>0.297325731833885</v>
      </c>
      <c r="U269" s="9" t="n">
        <f aca="false">N269/J269</f>
        <v>0.00105097214923805</v>
      </c>
    </row>
    <row r="270" customFormat="false" ht="13.2" hidden="false" customHeight="false" outlineLevel="0" collapsed="false">
      <c r="A270" s="1" t="n">
        <v>329</v>
      </c>
      <c r="B270" s="0" t="s">
        <v>459</v>
      </c>
      <c r="C270" s="1" t="s">
        <v>460</v>
      </c>
      <c r="D270" s="0" t="s">
        <v>553</v>
      </c>
      <c r="E270" s="0" t="s">
        <v>554</v>
      </c>
      <c r="F270" s="6" t="n">
        <v>104231</v>
      </c>
      <c r="G270" s="6" t="n">
        <v>84167</v>
      </c>
      <c r="H270" s="6" t="n">
        <v>84167</v>
      </c>
      <c r="I270" s="7" t="n">
        <f aca="false">H270/F270</f>
        <v>0.807504485229922</v>
      </c>
      <c r="J270" s="6" t="n">
        <v>84167</v>
      </c>
      <c r="K270" s="6" t="n">
        <v>84110</v>
      </c>
      <c r="L270" s="6" t="n">
        <v>46245</v>
      </c>
      <c r="M270" s="6" t="n">
        <v>37865</v>
      </c>
      <c r="N270" s="6" t="n">
        <v>57</v>
      </c>
      <c r="O270" s="0" t="n">
        <v>0</v>
      </c>
      <c r="P270" s="0" t="n">
        <v>18</v>
      </c>
      <c r="Q270" s="0" t="n">
        <v>0</v>
      </c>
      <c r="R270" s="0" t="n">
        <v>39</v>
      </c>
      <c r="S270" s="8" t="n">
        <f aca="false">L270/K270</f>
        <v>0.549815717512781</v>
      </c>
      <c r="T270" s="8" t="n">
        <f aca="false">M270/K270</f>
        <v>0.450184282487219</v>
      </c>
      <c r="U270" s="9" t="n">
        <f aca="false">N270/J270</f>
        <v>0.000677225040692908</v>
      </c>
    </row>
    <row r="271" customFormat="false" ht="13.2" hidden="false" customHeight="false" outlineLevel="0" collapsed="false">
      <c r="A271" s="1" t="n">
        <v>330</v>
      </c>
      <c r="B271" s="0" t="s">
        <v>459</v>
      </c>
      <c r="C271" s="1" t="s">
        <v>460</v>
      </c>
      <c r="D271" s="0" t="s">
        <v>555</v>
      </c>
      <c r="E271" s="0" t="s">
        <v>556</v>
      </c>
      <c r="F271" s="6" t="n">
        <v>94487</v>
      </c>
      <c r="G271" s="6" t="n">
        <v>76706</v>
      </c>
      <c r="H271" s="6" t="n">
        <v>76706</v>
      </c>
      <c r="I271" s="7" t="n">
        <f aca="false">H271/F271</f>
        <v>0.811815382010224</v>
      </c>
      <c r="J271" s="6" t="n">
        <v>76706</v>
      </c>
      <c r="K271" s="6" t="n">
        <v>76654</v>
      </c>
      <c r="L271" s="6" t="n">
        <v>43462</v>
      </c>
      <c r="M271" s="6" t="n">
        <v>33192</v>
      </c>
      <c r="N271" s="6" t="n">
        <v>52</v>
      </c>
      <c r="O271" s="0" t="n">
        <v>0</v>
      </c>
      <c r="P271" s="0" t="n">
        <v>13</v>
      </c>
      <c r="Q271" s="0" t="n">
        <v>0</v>
      </c>
      <c r="R271" s="0" t="n">
        <v>39</v>
      </c>
      <c r="S271" s="8" t="n">
        <f aca="false">L271/K271</f>
        <v>0.566989328671694</v>
      </c>
      <c r="T271" s="8" t="n">
        <f aca="false">M271/K271</f>
        <v>0.433010671328306</v>
      </c>
      <c r="U271" s="9" t="n">
        <f aca="false">N271/J271</f>
        <v>0.000677913070685474</v>
      </c>
    </row>
    <row r="272" customFormat="false" ht="13.2" hidden="false" customHeight="false" outlineLevel="0" collapsed="false">
      <c r="A272" s="1" t="n">
        <v>331</v>
      </c>
      <c r="B272" s="0" t="s">
        <v>459</v>
      </c>
      <c r="C272" s="1" t="s">
        <v>460</v>
      </c>
      <c r="D272" s="0" t="s">
        <v>557</v>
      </c>
      <c r="E272" s="0" t="s">
        <v>558</v>
      </c>
      <c r="F272" s="6" t="n">
        <v>82441</v>
      </c>
      <c r="G272" s="6" t="n">
        <v>65721</v>
      </c>
      <c r="H272" s="6" t="n">
        <v>65719</v>
      </c>
      <c r="I272" s="7" t="n">
        <f aca="false">H272/F272</f>
        <v>0.797164032459577</v>
      </c>
      <c r="J272" s="6" t="n">
        <v>65719</v>
      </c>
      <c r="K272" s="6" t="n">
        <v>65671</v>
      </c>
      <c r="L272" s="6" t="n">
        <v>35236</v>
      </c>
      <c r="M272" s="6" t="n">
        <v>30435</v>
      </c>
      <c r="N272" s="6" t="n">
        <v>48</v>
      </c>
      <c r="O272" s="0" t="n">
        <v>0</v>
      </c>
      <c r="P272" s="0" t="n">
        <v>8</v>
      </c>
      <c r="Q272" s="0" t="n">
        <v>1</v>
      </c>
      <c r="R272" s="0" t="n">
        <v>39</v>
      </c>
      <c r="S272" s="8" t="n">
        <f aca="false">L272/K272</f>
        <v>0.536553425408476</v>
      </c>
      <c r="T272" s="8" t="n">
        <f aca="false">M272/K272</f>
        <v>0.463446574591524</v>
      </c>
      <c r="U272" s="9" t="n">
        <f aca="false">N272/J272</f>
        <v>0.000730382385611467</v>
      </c>
    </row>
    <row r="273" customFormat="false" ht="13.2" hidden="false" customHeight="false" outlineLevel="0" collapsed="false">
      <c r="A273" s="1" t="n">
        <v>352</v>
      </c>
      <c r="B273" s="0" t="s">
        <v>459</v>
      </c>
      <c r="C273" s="1" t="s">
        <v>460</v>
      </c>
      <c r="D273" s="0" t="s">
        <v>559</v>
      </c>
      <c r="E273" s="0" t="s">
        <v>560</v>
      </c>
      <c r="F273" s="6" t="n">
        <v>98613</v>
      </c>
      <c r="G273" s="6" t="n">
        <v>77069</v>
      </c>
      <c r="H273" s="6" t="n">
        <v>77063</v>
      </c>
      <c r="I273" s="7" t="n">
        <f aca="false">H273/F273</f>
        <v>0.781468974678795</v>
      </c>
      <c r="J273" s="6" t="n">
        <v>77058</v>
      </c>
      <c r="K273" s="6" t="n">
        <v>77003</v>
      </c>
      <c r="L273" s="6" t="n">
        <v>45841</v>
      </c>
      <c r="M273" s="6" t="n">
        <v>31162</v>
      </c>
      <c r="N273" s="6" t="n">
        <v>55</v>
      </c>
      <c r="O273" s="0" t="n">
        <v>0</v>
      </c>
      <c r="P273" s="0" t="n">
        <v>16</v>
      </c>
      <c r="Q273" s="0" t="n">
        <v>3</v>
      </c>
      <c r="R273" s="0" t="n">
        <v>36</v>
      </c>
      <c r="S273" s="8" t="n">
        <f aca="false">L273/K273</f>
        <v>0.59531446826747</v>
      </c>
      <c r="T273" s="8" t="n">
        <f aca="false">M273/K273</f>
        <v>0.40468553173253</v>
      </c>
      <c r="U273" s="9" t="n">
        <f aca="false">N273/J273</f>
        <v>0.000713748085857406</v>
      </c>
    </row>
    <row r="274" customFormat="false" ht="13.2" hidden="false" customHeight="false" outlineLevel="0" collapsed="false">
      <c r="A274" s="1" t="n">
        <v>353</v>
      </c>
      <c r="B274" s="0" t="s">
        <v>459</v>
      </c>
      <c r="C274" s="1" t="s">
        <v>460</v>
      </c>
      <c r="D274" s="0" t="s">
        <v>561</v>
      </c>
      <c r="E274" s="0" t="s">
        <v>562</v>
      </c>
      <c r="F274" s="6" t="n">
        <v>56382</v>
      </c>
      <c r="G274" s="6" t="n">
        <v>45348</v>
      </c>
      <c r="H274" s="6" t="n">
        <v>45343</v>
      </c>
      <c r="I274" s="7" t="n">
        <f aca="false">H274/F274</f>
        <v>0.804210563655067</v>
      </c>
      <c r="J274" s="6" t="n">
        <v>45343</v>
      </c>
      <c r="K274" s="6" t="n">
        <v>45303</v>
      </c>
      <c r="L274" s="6" t="n">
        <v>23596</v>
      </c>
      <c r="M274" s="6" t="n">
        <v>21707</v>
      </c>
      <c r="N274" s="6" t="n">
        <v>40</v>
      </c>
      <c r="O274" s="0" t="n">
        <v>0</v>
      </c>
      <c r="P274" s="0" t="n">
        <v>11</v>
      </c>
      <c r="Q274" s="0" t="n">
        <v>5</v>
      </c>
      <c r="R274" s="0" t="n">
        <v>24</v>
      </c>
      <c r="S274" s="8" t="n">
        <f aca="false">L274/K274</f>
        <v>0.520848508928769</v>
      </c>
      <c r="T274" s="8" t="n">
        <f aca="false">M274/K274</f>
        <v>0.479151491071232</v>
      </c>
      <c r="U274" s="9" t="n">
        <f aca="false">N274/J274</f>
        <v>0.000882164832498952</v>
      </c>
    </row>
    <row r="275" customFormat="false" ht="13.2" hidden="false" customHeight="false" outlineLevel="0" collapsed="false">
      <c r="A275" s="1" t="n">
        <v>354</v>
      </c>
      <c r="B275" s="0" t="s">
        <v>459</v>
      </c>
      <c r="C275" s="1" t="s">
        <v>460</v>
      </c>
      <c r="D275" s="0" t="s">
        <v>563</v>
      </c>
      <c r="E275" s="0" t="s">
        <v>564</v>
      </c>
      <c r="F275" s="6" t="n">
        <v>102209</v>
      </c>
      <c r="G275" s="6" t="n">
        <v>78672</v>
      </c>
      <c r="H275" s="6" t="n">
        <v>78671</v>
      </c>
      <c r="I275" s="7" t="n">
        <f aca="false">H275/F275</f>
        <v>0.76970716864464</v>
      </c>
      <c r="J275" s="6" t="n">
        <v>78657</v>
      </c>
      <c r="K275" s="6" t="n">
        <v>78613</v>
      </c>
      <c r="L275" s="6" t="n">
        <v>44155</v>
      </c>
      <c r="M275" s="6" t="n">
        <v>34458</v>
      </c>
      <c r="N275" s="6" t="n">
        <v>44</v>
      </c>
      <c r="O275" s="0" t="n">
        <v>0</v>
      </c>
      <c r="P275" s="0" t="n">
        <v>19</v>
      </c>
      <c r="Q275" s="0" t="n">
        <v>6</v>
      </c>
      <c r="R275" s="0" t="n">
        <v>19</v>
      </c>
      <c r="S275" s="8" t="n">
        <f aca="false">L275/K275</f>
        <v>0.561675549845445</v>
      </c>
      <c r="T275" s="8" t="n">
        <f aca="false">M275/K275</f>
        <v>0.438324450154555</v>
      </c>
      <c r="U275" s="9" t="n">
        <f aca="false">N275/J275</f>
        <v>0.000559390772594938</v>
      </c>
    </row>
    <row r="276" customFormat="false" ht="13.2" hidden="false" customHeight="false" outlineLevel="0" collapsed="false">
      <c r="A276" s="1" t="n">
        <v>355</v>
      </c>
      <c r="B276" s="0" t="s">
        <v>459</v>
      </c>
      <c r="C276" s="1" t="s">
        <v>460</v>
      </c>
      <c r="D276" s="0" t="s">
        <v>565</v>
      </c>
      <c r="E276" s="0" t="s">
        <v>566</v>
      </c>
      <c r="F276" s="6" t="n">
        <v>66730</v>
      </c>
      <c r="G276" s="6" t="n">
        <v>54832</v>
      </c>
      <c r="H276" s="6" t="n">
        <v>54830</v>
      </c>
      <c r="I276" s="7" t="n">
        <f aca="false">H276/F276</f>
        <v>0.821669414056646</v>
      </c>
      <c r="J276" s="6" t="n">
        <v>54829</v>
      </c>
      <c r="K276" s="6" t="n">
        <v>54796</v>
      </c>
      <c r="L276" s="6" t="n">
        <v>29088</v>
      </c>
      <c r="M276" s="6" t="n">
        <v>25708</v>
      </c>
      <c r="N276" s="6" t="n">
        <v>33</v>
      </c>
      <c r="O276" s="0" t="n">
        <v>0</v>
      </c>
      <c r="P276" s="0" t="n">
        <v>11</v>
      </c>
      <c r="Q276" s="0" t="n">
        <v>0</v>
      </c>
      <c r="R276" s="0" t="n">
        <v>22</v>
      </c>
      <c r="S276" s="8" t="n">
        <f aca="false">L276/K276</f>
        <v>0.530841667274984</v>
      </c>
      <c r="T276" s="8" t="n">
        <f aca="false">M276/K276</f>
        <v>0.469158332725016</v>
      </c>
      <c r="U276" s="9" t="n">
        <f aca="false">N276/J276</f>
        <v>0.000601871272501778</v>
      </c>
    </row>
    <row r="277" customFormat="false" ht="13.2" hidden="false" customHeight="false" outlineLevel="0" collapsed="false">
      <c r="A277" s="1" t="n">
        <v>356</v>
      </c>
      <c r="B277" s="0" t="s">
        <v>459</v>
      </c>
      <c r="C277" s="1" t="s">
        <v>460</v>
      </c>
      <c r="D277" s="0" t="s">
        <v>567</v>
      </c>
      <c r="E277" s="0" t="s">
        <v>568</v>
      </c>
      <c r="F277" s="6" t="n">
        <v>103731</v>
      </c>
      <c r="G277" s="6" t="n">
        <v>81200</v>
      </c>
      <c r="H277" s="6" t="n">
        <v>81200</v>
      </c>
      <c r="I277" s="7" t="n">
        <f aca="false">H277/F277</f>
        <v>0.782793957447629</v>
      </c>
      <c r="J277" s="6" t="n">
        <v>81200</v>
      </c>
      <c r="K277" s="6" t="n">
        <v>81161</v>
      </c>
      <c r="L277" s="6" t="n">
        <v>40181</v>
      </c>
      <c r="M277" s="6" t="n">
        <v>40980</v>
      </c>
      <c r="N277" s="6" t="n">
        <v>39</v>
      </c>
      <c r="O277" s="0" t="n">
        <v>1</v>
      </c>
      <c r="P277" s="0" t="n">
        <v>9</v>
      </c>
      <c r="Q277" s="0" t="n">
        <v>1</v>
      </c>
      <c r="R277" s="0" t="n">
        <v>28</v>
      </c>
      <c r="S277" s="8" t="n">
        <f aca="false">L277/K277</f>
        <v>0.495077685095058</v>
      </c>
      <c r="T277" s="8" t="n">
        <f aca="false">M277/K277</f>
        <v>0.504922314904942</v>
      </c>
      <c r="U277" s="9" t="n">
        <f aca="false">N277/J277</f>
        <v>0.000480295566502463</v>
      </c>
    </row>
    <row r="278" customFormat="false" ht="13.2" hidden="false" customHeight="false" outlineLevel="0" collapsed="false">
      <c r="A278" s="1" t="n">
        <v>357</v>
      </c>
      <c r="B278" s="0" t="s">
        <v>459</v>
      </c>
      <c r="C278" s="1" t="s">
        <v>460</v>
      </c>
      <c r="D278" s="0" t="s">
        <v>569</v>
      </c>
      <c r="E278" s="0" t="s">
        <v>570</v>
      </c>
      <c r="F278" s="6" t="n">
        <v>58272</v>
      </c>
      <c r="G278" s="6" t="n">
        <v>44328</v>
      </c>
      <c r="H278" s="6" t="n">
        <v>44326</v>
      </c>
      <c r="I278" s="7" t="n">
        <f aca="false">H278/F278</f>
        <v>0.760674080175728</v>
      </c>
      <c r="J278" s="6" t="n">
        <v>44326</v>
      </c>
      <c r="K278" s="6" t="n">
        <v>44294</v>
      </c>
      <c r="L278" s="6" t="n">
        <v>20259</v>
      </c>
      <c r="M278" s="6" t="n">
        <v>24035</v>
      </c>
      <c r="N278" s="6" t="n">
        <v>32</v>
      </c>
      <c r="O278" s="0" t="n">
        <v>0</v>
      </c>
      <c r="P278" s="0" t="n">
        <v>10</v>
      </c>
      <c r="Q278" s="0" t="n">
        <v>2</v>
      </c>
      <c r="R278" s="0" t="n">
        <v>20</v>
      </c>
      <c r="S278" s="8" t="n">
        <f aca="false">L278/K278</f>
        <v>0.457375716801373</v>
      </c>
      <c r="T278" s="8" t="n">
        <f aca="false">M278/K278</f>
        <v>0.542624283198627</v>
      </c>
      <c r="U278" s="9" t="n">
        <f aca="false">N278/J278</f>
        <v>0.000721923927266164</v>
      </c>
    </row>
    <row r="279" customFormat="false" ht="13.2" hidden="false" customHeight="false" outlineLevel="0" collapsed="false">
      <c r="A279" s="1" t="n">
        <v>358</v>
      </c>
      <c r="B279" s="0" t="s">
        <v>459</v>
      </c>
      <c r="C279" s="1" t="s">
        <v>460</v>
      </c>
      <c r="D279" s="0" t="s">
        <v>571</v>
      </c>
      <c r="E279" s="0" t="s">
        <v>572</v>
      </c>
      <c r="F279" s="6" t="n">
        <v>72674</v>
      </c>
      <c r="G279" s="6" t="n">
        <v>56635</v>
      </c>
      <c r="H279" s="6" t="n">
        <v>56639</v>
      </c>
      <c r="I279" s="7" t="n">
        <f aca="false">H279/F279</f>
        <v>0.779357129097064</v>
      </c>
      <c r="J279" s="6" t="n">
        <v>56638</v>
      </c>
      <c r="K279" s="6" t="n">
        <v>56609</v>
      </c>
      <c r="L279" s="6" t="n">
        <v>22474</v>
      </c>
      <c r="M279" s="6" t="n">
        <v>34135</v>
      </c>
      <c r="N279" s="6" t="n">
        <v>29</v>
      </c>
      <c r="O279" s="0" t="n">
        <v>0</v>
      </c>
      <c r="P279" s="0" t="n">
        <v>13</v>
      </c>
      <c r="Q279" s="0" t="n">
        <v>2</v>
      </c>
      <c r="R279" s="0" t="n">
        <v>14</v>
      </c>
      <c r="S279" s="8" t="n">
        <f aca="false">L279/K279</f>
        <v>0.39700400996308</v>
      </c>
      <c r="T279" s="8" t="n">
        <f aca="false">M279/K279</f>
        <v>0.60299599003692</v>
      </c>
      <c r="U279" s="9" t="n">
        <f aca="false">N279/J279</f>
        <v>0.000512023729651471</v>
      </c>
    </row>
    <row r="280" customFormat="false" ht="13.2" hidden="false" customHeight="false" outlineLevel="0" collapsed="false">
      <c r="A280" s="1" t="n">
        <v>359</v>
      </c>
      <c r="B280" s="0" t="s">
        <v>459</v>
      </c>
      <c r="C280" s="1" t="s">
        <v>460</v>
      </c>
      <c r="D280" s="0" t="s">
        <v>573</v>
      </c>
      <c r="E280" s="0" t="s">
        <v>574</v>
      </c>
      <c r="F280" s="6" t="n">
        <v>65569</v>
      </c>
      <c r="G280" s="6" t="n">
        <v>52330</v>
      </c>
      <c r="H280" s="6" t="n">
        <v>52330</v>
      </c>
      <c r="I280" s="7" t="n">
        <f aca="false">H280/F280</f>
        <v>0.798090561088319</v>
      </c>
      <c r="J280" s="6" t="n">
        <v>52330</v>
      </c>
      <c r="K280" s="6" t="n">
        <v>52305</v>
      </c>
      <c r="L280" s="6" t="n">
        <v>25638</v>
      </c>
      <c r="M280" s="6" t="n">
        <v>26667</v>
      </c>
      <c r="N280" s="6" t="n">
        <v>25</v>
      </c>
      <c r="O280" s="0" t="n">
        <v>0</v>
      </c>
      <c r="P280" s="0" t="n">
        <v>8</v>
      </c>
      <c r="Q280" s="0" t="n">
        <v>1</v>
      </c>
      <c r="R280" s="0" t="n">
        <v>16</v>
      </c>
      <c r="S280" s="8" t="n">
        <f aca="false">L280/K280</f>
        <v>0.490163464295956</v>
      </c>
      <c r="T280" s="8" t="n">
        <f aca="false">M280/K280</f>
        <v>0.509836535704044</v>
      </c>
      <c r="U280" s="9" t="n">
        <f aca="false">N280/J280</f>
        <v>0.000477737435505446</v>
      </c>
    </row>
    <row r="281" customFormat="false" ht="13.2" hidden="false" customHeight="false" outlineLevel="0" collapsed="false">
      <c r="A281" s="1" t="n">
        <v>360</v>
      </c>
      <c r="B281" s="0" t="s">
        <v>459</v>
      </c>
      <c r="C281" s="1" t="s">
        <v>460</v>
      </c>
      <c r="D281" s="0" t="s">
        <v>575</v>
      </c>
      <c r="E281" s="0" t="s">
        <v>576</v>
      </c>
      <c r="F281" s="6" t="n">
        <v>64044</v>
      </c>
      <c r="G281" s="6" t="n">
        <v>51468</v>
      </c>
      <c r="H281" s="6" t="n">
        <v>51466</v>
      </c>
      <c r="I281" s="7" t="n">
        <f aca="false">H281/F281</f>
        <v>0.803603772406471</v>
      </c>
      <c r="J281" s="6" t="n">
        <v>51466</v>
      </c>
      <c r="K281" s="6" t="n">
        <v>51420</v>
      </c>
      <c r="L281" s="6" t="n">
        <v>24251</v>
      </c>
      <c r="M281" s="6" t="n">
        <v>27169</v>
      </c>
      <c r="N281" s="6" t="n">
        <v>46</v>
      </c>
      <c r="O281" s="0" t="n">
        <v>0</v>
      </c>
      <c r="P281" s="0" t="n">
        <v>16</v>
      </c>
      <c r="Q281" s="0" t="n">
        <v>0</v>
      </c>
      <c r="R281" s="0" t="n">
        <v>30</v>
      </c>
      <c r="S281" s="8" t="n">
        <f aca="false">L281/K281</f>
        <v>0.471625826526643</v>
      </c>
      <c r="T281" s="8" t="n">
        <f aca="false">M281/K281</f>
        <v>0.528374173473357</v>
      </c>
      <c r="U281" s="9" t="n">
        <f aca="false">N281/J281</f>
        <v>0.000893793961061672</v>
      </c>
    </row>
    <row r="282" customFormat="false" ht="13.2" hidden="false" customHeight="false" outlineLevel="0" collapsed="false">
      <c r="A282" s="1" t="n">
        <v>361</v>
      </c>
      <c r="B282" s="0" t="s">
        <v>459</v>
      </c>
      <c r="C282" s="1" t="s">
        <v>460</v>
      </c>
      <c r="D282" s="0" t="s">
        <v>577</v>
      </c>
      <c r="E282" s="0" t="s">
        <v>578</v>
      </c>
      <c r="F282" s="6" t="n">
        <v>92291</v>
      </c>
      <c r="G282" s="6" t="n">
        <v>75999</v>
      </c>
      <c r="H282" s="6" t="n">
        <v>75999</v>
      </c>
      <c r="I282" s="7" t="n">
        <f aca="false">H282/F282</f>
        <v>0.82347141108017</v>
      </c>
      <c r="J282" s="6" t="n">
        <v>75999</v>
      </c>
      <c r="K282" s="6" t="n">
        <v>75942</v>
      </c>
      <c r="L282" s="6" t="n">
        <v>44341</v>
      </c>
      <c r="M282" s="6" t="n">
        <v>31601</v>
      </c>
      <c r="N282" s="6" t="n">
        <v>57</v>
      </c>
      <c r="O282" s="0" t="n">
        <v>0</v>
      </c>
      <c r="P282" s="0" t="n">
        <v>19</v>
      </c>
      <c r="Q282" s="0" t="n">
        <v>1</v>
      </c>
      <c r="R282" s="0" t="n">
        <v>37</v>
      </c>
      <c r="S282" s="8" t="n">
        <f aca="false">L282/K282</f>
        <v>0.583879803007558</v>
      </c>
      <c r="T282" s="8" t="n">
        <f aca="false">M282/K282</f>
        <v>0.416120196992442</v>
      </c>
      <c r="U282" s="9" t="n">
        <f aca="false">N282/J282</f>
        <v>0.000750009868550902</v>
      </c>
    </row>
    <row r="283" customFormat="false" ht="13.2" hidden="false" customHeight="false" outlineLevel="0" collapsed="false">
      <c r="A283" s="1" t="n">
        <v>362</v>
      </c>
      <c r="B283" s="0" t="s">
        <v>459</v>
      </c>
      <c r="C283" s="1" t="s">
        <v>460</v>
      </c>
      <c r="D283" s="0" t="s">
        <v>579</v>
      </c>
      <c r="E283" s="0" t="s">
        <v>580</v>
      </c>
      <c r="F283" s="6" t="n">
        <v>71313</v>
      </c>
      <c r="G283" s="6" t="n">
        <v>55261</v>
      </c>
      <c r="H283" s="6" t="n">
        <v>55261</v>
      </c>
      <c r="I283" s="7" t="n">
        <f aca="false">H283/F283</f>
        <v>0.77490780082173</v>
      </c>
      <c r="J283" s="6" t="n">
        <v>55261</v>
      </c>
      <c r="K283" s="6" t="n">
        <v>55221</v>
      </c>
      <c r="L283" s="6" t="n">
        <v>31007</v>
      </c>
      <c r="M283" s="6" t="n">
        <v>24214</v>
      </c>
      <c r="N283" s="6" t="n">
        <v>40</v>
      </c>
      <c r="O283" s="0" t="n">
        <v>0</v>
      </c>
      <c r="P283" s="0" t="n">
        <v>18</v>
      </c>
      <c r="Q283" s="0" t="n">
        <v>1</v>
      </c>
      <c r="R283" s="0" t="n">
        <v>21</v>
      </c>
      <c r="S283" s="8" t="n">
        <f aca="false">L283/K283</f>
        <v>0.561507397548034</v>
      </c>
      <c r="T283" s="8" t="n">
        <f aca="false">M283/K283</f>
        <v>0.438492602451966</v>
      </c>
      <c r="U283" s="9" t="n">
        <f aca="false">N283/J283</f>
        <v>0.00072383778795172</v>
      </c>
    </row>
    <row r="284" customFormat="false" ht="13.2" hidden="false" customHeight="false" outlineLevel="0" collapsed="false">
      <c r="A284" s="1" t="n">
        <v>368</v>
      </c>
      <c r="B284" s="0" t="s">
        <v>459</v>
      </c>
      <c r="C284" s="1" t="s">
        <v>460</v>
      </c>
      <c r="D284" s="0" t="s">
        <v>581</v>
      </c>
      <c r="E284" s="0" t="s">
        <v>582</v>
      </c>
      <c r="F284" s="6" t="n">
        <v>48755</v>
      </c>
      <c r="G284" s="6" t="n">
        <v>37253</v>
      </c>
      <c r="H284" s="6" t="n">
        <v>37251</v>
      </c>
      <c r="I284" s="7" t="n">
        <f aca="false">H284/F284</f>
        <v>0.764044713362732</v>
      </c>
      <c r="J284" s="6" t="n">
        <v>37251</v>
      </c>
      <c r="K284" s="6" t="n">
        <v>37229</v>
      </c>
      <c r="L284" s="6" t="n">
        <v>16914</v>
      </c>
      <c r="M284" s="6" t="n">
        <v>20315</v>
      </c>
      <c r="N284" s="6" t="n">
        <v>22</v>
      </c>
      <c r="O284" s="0" t="n">
        <v>0</v>
      </c>
      <c r="P284" s="0" t="n">
        <v>8</v>
      </c>
      <c r="Q284" s="0" t="n">
        <v>0</v>
      </c>
      <c r="R284" s="0" t="n">
        <v>14</v>
      </c>
      <c r="S284" s="8" t="n">
        <f aca="false">L284/K284</f>
        <v>0.454323242633431</v>
      </c>
      <c r="T284" s="8" t="n">
        <f aca="false">M284/K284</f>
        <v>0.545676757366569</v>
      </c>
      <c r="U284" s="9" t="n">
        <f aca="false">N284/J284</f>
        <v>0.000590588172129607</v>
      </c>
    </row>
    <row r="285" customFormat="false" ht="13.2" hidden="false" customHeight="false" outlineLevel="0" collapsed="false">
      <c r="A285" s="1" t="n">
        <v>369</v>
      </c>
      <c r="B285" s="0" t="s">
        <v>459</v>
      </c>
      <c r="C285" s="1" t="s">
        <v>460</v>
      </c>
      <c r="D285" s="0" t="s">
        <v>583</v>
      </c>
      <c r="E285" s="0" t="s">
        <v>584</v>
      </c>
      <c r="F285" s="6" t="n">
        <v>117138</v>
      </c>
      <c r="G285" s="6" t="n">
        <v>91203</v>
      </c>
      <c r="H285" s="6" t="n">
        <v>91198</v>
      </c>
      <c r="I285" s="7" t="n">
        <f aca="false">H285/F285</f>
        <v>0.778551793610955</v>
      </c>
      <c r="J285" s="6" t="n">
        <v>91199</v>
      </c>
      <c r="K285" s="6" t="n">
        <v>91129</v>
      </c>
      <c r="L285" s="6" t="n">
        <v>34193</v>
      </c>
      <c r="M285" s="6" t="n">
        <v>56936</v>
      </c>
      <c r="N285" s="6" t="n">
        <v>70</v>
      </c>
      <c r="O285" s="0" t="n">
        <v>0</v>
      </c>
      <c r="P285" s="0" t="n">
        <v>22</v>
      </c>
      <c r="Q285" s="0" t="n">
        <v>2</v>
      </c>
      <c r="R285" s="0" t="n">
        <v>46</v>
      </c>
      <c r="S285" s="8" t="n">
        <f aca="false">L285/K285</f>
        <v>0.375215354058532</v>
      </c>
      <c r="T285" s="8" t="n">
        <f aca="false">M285/K285</f>
        <v>0.624784645941468</v>
      </c>
      <c r="U285" s="9" t="n">
        <f aca="false">N285/J285</f>
        <v>0.000767552275792498</v>
      </c>
    </row>
    <row r="286" customFormat="false" ht="13.2" hidden="false" customHeight="false" outlineLevel="0" collapsed="false">
      <c r="A286" s="1" t="n">
        <v>370</v>
      </c>
      <c r="B286" s="0" t="s">
        <v>459</v>
      </c>
      <c r="C286" s="1" t="s">
        <v>460</v>
      </c>
      <c r="D286" s="0" t="s">
        <v>585</v>
      </c>
      <c r="E286" s="0" t="s">
        <v>586</v>
      </c>
      <c r="F286" s="6" t="n">
        <v>91659</v>
      </c>
      <c r="G286" s="6" t="n">
        <v>71411</v>
      </c>
      <c r="H286" s="6" t="n">
        <v>71406</v>
      </c>
      <c r="I286" s="7" t="n">
        <f aca="false">H286/F286</f>
        <v>0.779039701502308</v>
      </c>
      <c r="J286" s="6" t="n">
        <v>71407</v>
      </c>
      <c r="K286" s="6" t="n">
        <v>71337</v>
      </c>
      <c r="L286" s="6" t="n">
        <v>35011</v>
      </c>
      <c r="M286" s="6" t="n">
        <v>36326</v>
      </c>
      <c r="N286" s="6" t="n">
        <v>70</v>
      </c>
      <c r="O286" s="0" t="n">
        <v>3</v>
      </c>
      <c r="P286" s="0" t="n">
        <v>27</v>
      </c>
      <c r="Q286" s="0" t="n">
        <v>1</v>
      </c>
      <c r="R286" s="0" t="n">
        <v>39</v>
      </c>
      <c r="S286" s="8" t="n">
        <f aca="false">L286/K286</f>
        <v>0.490783184041942</v>
      </c>
      <c r="T286" s="8" t="n">
        <f aca="false">M286/K286</f>
        <v>0.509216815958058</v>
      </c>
      <c r="U286" s="9" t="n">
        <f aca="false">N286/J286</f>
        <v>0.000980296049406921</v>
      </c>
    </row>
    <row r="287" customFormat="false" ht="13.2" hidden="false" customHeight="false" outlineLevel="0" collapsed="false">
      <c r="A287" s="1" t="n">
        <v>371</v>
      </c>
      <c r="B287" s="0" t="s">
        <v>459</v>
      </c>
      <c r="C287" s="1" t="s">
        <v>460</v>
      </c>
      <c r="D287" s="0" t="s">
        <v>587</v>
      </c>
      <c r="E287" s="0" t="s">
        <v>588</v>
      </c>
      <c r="F287" s="6" t="n">
        <v>73575</v>
      </c>
      <c r="G287" s="6" t="n">
        <v>53884</v>
      </c>
      <c r="H287" s="6" t="n">
        <v>53883</v>
      </c>
      <c r="I287" s="7" t="n">
        <f aca="false">H287/F287</f>
        <v>0.732354740061162</v>
      </c>
      <c r="J287" s="6" t="n">
        <v>53884</v>
      </c>
      <c r="K287" s="6" t="n">
        <v>53835</v>
      </c>
      <c r="L287" s="6" t="n">
        <v>22388</v>
      </c>
      <c r="M287" s="6" t="n">
        <v>31447</v>
      </c>
      <c r="N287" s="6" t="n">
        <v>49</v>
      </c>
      <c r="O287" s="0" t="n">
        <v>0</v>
      </c>
      <c r="P287" s="0" t="n">
        <v>19</v>
      </c>
      <c r="Q287" s="0" t="n">
        <v>9</v>
      </c>
      <c r="R287" s="0" t="n">
        <v>21</v>
      </c>
      <c r="S287" s="8" t="n">
        <f aca="false">L287/K287</f>
        <v>0.415863285966379</v>
      </c>
      <c r="T287" s="8" t="n">
        <f aca="false">M287/K287</f>
        <v>0.584136714033621</v>
      </c>
      <c r="U287" s="9" t="n">
        <f aca="false">N287/J287</f>
        <v>0.000909360849231683</v>
      </c>
    </row>
    <row r="288" customFormat="false" ht="13.2" hidden="false" customHeight="false" outlineLevel="0" collapsed="false">
      <c r="A288" s="1" t="n">
        <v>372</v>
      </c>
      <c r="B288" s="0" t="s">
        <v>459</v>
      </c>
      <c r="C288" s="1" t="s">
        <v>460</v>
      </c>
      <c r="D288" s="0" t="s">
        <v>589</v>
      </c>
      <c r="E288" s="0" t="s">
        <v>590</v>
      </c>
      <c r="F288" s="6" t="n">
        <v>104270</v>
      </c>
      <c r="G288" s="6" t="n">
        <v>85131</v>
      </c>
      <c r="H288" s="6" t="n">
        <v>85133</v>
      </c>
      <c r="I288" s="7" t="n">
        <f aca="false">H288/F288</f>
        <v>0.816466864870049</v>
      </c>
      <c r="J288" s="6" t="n">
        <v>85132</v>
      </c>
      <c r="K288" s="6" t="n">
        <v>85088</v>
      </c>
      <c r="L288" s="6" t="n">
        <v>43785</v>
      </c>
      <c r="M288" s="6" t="n">
        <v>41303</v>
      </c>
      <c r="N288" s="6" t="n">
        <v>44</v>
      </c>
      <c r="O288" s="0" t="n">
        <v>2</v>
      </c>
      <c r="P288" s="0" t="n">
        <v>16</v>
      </c>
      <c r="Q288" s="0" t="n">
        <v>5</v>
      </c>
      <c r="R288" s="0" t="n">
        <v>21</v>
      </c>
      <c r="S288" s="8" t="n">
        <f aca="false">L288/K288</f>
        <v>0.514584900338473</v>
      </c>
      <c r="T288" s="8" t="n">
        <f aca="false">M288/K288</f>
        <v>0.485415099661527</v>
      </c>
      <c r="U288" s="9" t="n">
        <f aca="false">N288/J288</f>
        <v>0.000516844429826622</v>
      </c>
    </row>
    <row r="289" customFormat="false" ht="13.2" hidden="false" customHeight="false" outlineLevel="0" collapsed="false">
      <c r="A289" s="1" t="n">
        <v>373</v>
      </c>
      <c r="B289" s="0" t="s">
        <v>459</v>
      </c>
      <c r="C289" s="1" t="s">
        <v>460</v>
      </c>
      <c r="D289" s="0" t="s">
        <v>591</v>
      </c>
      <c r="E289" s="0" t="s">
        <v>592</v>
      </c>
      <c r="F289" s="6" t="n">
        <v>108416</v>
      </c>
      <c r="G289" s="6" t="n">
        <v>87588</v>
      </c>
      <c r="H289" s="6" t="n">
        <v>87588</v>
      </c>
      <c r="I289" s="7" t="n">
        <f aca="false">H289/F289</f>
        <v>0.80788813459268</v>
      </c>
      <c r="J289" s="6" t="n">
        <v>87588</v>
      </c>
      <c r="K289" s="6" t="n">
        <v>87528</v>
      </c>
      <c r="L289" s="6" t="n">
        <v>46471</v>
      </c>
      <c r="M289" s="6" t="n">
        <v>41057</v>
      </c>
      <c r="N289" s="6" t="n">
        <v>60</v>
      </c>
      <c r="O289" s="0" t="n">
        <v>0</v>
      </c>
      <c r="P289" s="0" t="n">
        <v>40</v>
      </c>
      <c r="Q289" s="0" t="n">
        <v>2</v>
      </c>
      <c r="R289" s="0" t="n">
        <v>18</v>
      </c>
      <c r="S289" s="8" t="n">
        <f aca="false">L289/K289</f>
        <v>0.530927246138379</v>
      </c>
      <c r="T289" s="8" t="n">
        <f aca="false">M289/K289</f>
        <v>0.469072753861621</v>
      </c>
      <c r="U289" s="9" t="n">
        <f aca="false">N289/J289</f>
        <v>0.0006850253459378</v>
      </c>
    </row>
    <row r="290" customFormat="false" ht="13.2" hidden="false" customHeight="false" outlineLevel="0" collapsed="false">
      <c r="A290" s="1" t="n">
        <v>374</v>
      </c>
      <c r="B290" s="0" t="s">
        <v>459</v>
      </c>
      <c r="C290" s="1" t="s">
        <v>460</v>
      </c>
      <c r="D290" s="0" t="s">
        <v>593</v>
      </c>
      <c r="E290" s="0" t="s">
        <v>594</v>
      </c>
      <c r="F290" s="6" t="n">
        <v>81384</v>
      </c>
      <c r="G290" s="6" t="n">
        <v>61420</v>
      </c>
      <c r="H290" s="6" t="n">
        <v>61416</v>
      </c>
      <c r="I290" s="7" t="n">
        <f aca="false">H290/F290</f>
        <v>0.754644647596579</v>
      </c>
      <c r="J290" s="6" t="n">
        <v>61416</v>
      </c>
      <c r="K290" s="6" t="n">
        <v>61366</v>
      </c>
      <c r="L290" s="6" t="n">
        <v>28851</v>
      </c>
      <c r="M290" s="6" t="n">
        <v>32515</v>
      </c>
      <c r="N290" s="6" t="n">
        <v>50</v>
      </c>
      <c r="O290" s="0" t="n">
        <v>0</v>
      </c>
      <c r="P290" s="0" t="n">
        <v>11</v>
      </c>
      <c r="Q290" s="0" t="n">
        <v>1</v>
      </c>
      <c r="R290" s="0" t="n">
        <v>38</v>
      </c>
      <c r="S290" s="8" t="n">
        <f aca="false">L290/K290</f>
        <v>0.470146335104129</v>
      </c>
      <c r="T290" s="8" t="n">
        <f aca="false">M290/K290</f>
        <v>0.529853664895871</v>
      </c>
      <c r="U290" s="9" t="n">
        <f aca="false">N290/J290</f>
        <v>0.000814120098997004</v>
      </c>
    </row>
    <row r="291" customFormat="false" ht="13.2" hidden="false" customHeight="false" outlineLevel="0" collapsed="false">
      <c r="A291" s="1" t="n">
        <v>96</v>
      </c>
      <c r="B291" s="0" t="s">
        <v>595</v>
      </c>
      <c r="C291" s="1" t="s">
        <v>596</v>
      </c>
      <c r="D291" s="0" t="s">
        <v>597</v>
      </c>
      <c r="E291" s="0" t="s">
        <v>598</v>
      </c>
      <c r="F291" s="6" t="n">
        <v>136522</v>
      </c>
      <c r="G291" s="6" t="n">
        <v>105300</v>
      </c>
      <c r="H291" s="6" t="n">
        <v>105298</v>
      </c>
      <c r="I291" s="7" t="n">
        <f aca="false">H291/F291</f>
        <v>0.771289609000747</v>
      </c>
      <c r="J291" s="6" t="n">
        <v>105300</v>
      </c>
      <c r="K291" s="6" t="n">
        <v>105230</v>
      </c>
      <c r="L291" s="6" t="n">
        <v>60878</v>
      </c>
      <c r="M291" s="6" t="n">
        <v>44352</v>
      </c>
      <c r="N291" s="6" t="n">
        <v>70</v>
      </c>
      <c r="O291" s="0" t="n">
        <v>0</v>
      </c>
      <c r="P291" s="0" t="n">
        <v>20</v>
      </c>
      <c r="Q291" s="0" t="n">
        <v>5</v>
      </c>
      <c r="R291" s="0" t="n">
        <v>45</v>
      </c>
      <c r="S291" s="8" t="n">
        <f aca="false">L291/K291</f>
        <v>0.578523234818968</v>
      </c>
      <c r="T291" s="8" t="n">
        <f aca="false">M291/K291</f>
        <v>0.421476765181032</v>
      </c>
      <c r="U291" s="9" t="n">
        <f aca="false">N291/J291</f>
        <v>0.000664767331433998</v>
      </c>
    </row>
    <row r="292" customFormat="false" ht="13.2" hidden="false" customHeight="false" outlineLevel="0" collapsed="false">
      <c r="A292" s="1" t="n">
        <v>97</v>
      </c>
      <c r="B292" s="0" t="s">
        <v>595</v>
      </c>
      <c r="C292" s="1" t="s">
        <v>596</v>
      </c>
      <c r="D292" s="0" t="s">
        <v>599</v>
      </c>
      <c r="E292" s="0" t="s">
        <v>600</v>
      </c>
      <c r="F292" s="6" t="n">
        <v>312465</v>
      </c>
      <c r="G292" s="6" t="n">
        <v>228704</v>
      </c>
      <c r="H292" s="6" t="n">
        <v>228678</v>
      </c>
      <c r="I292" s="7" t="n">
        <f aca="false">H292/F292</f>
        <v>0.731851567375546</v>
      </c>
      <c r="J292" s="6" t="n">
        <v>228646</v>
      </c>
      <c r="K292" s="6" t="n">
        <v>228445</v>
      </c>
      <c r="L292" s="6" t="n">
        <v>141027</v>
      </c>
      <c r="M292" s="6" t="n">
        <v>87418</v>
      </c>
      <c r="N292" s="6" t="n">
        <v>201</v>
      </c>
      <c r="O292" s="0" t="n">
        <v>0</v>
      </c>
      <c r="P292" s="0" t="n">
        <v>63</v>
      </c>
      <c r="Q292" s="0" t="n">
        <v>6</v>
      </c>
      <c r="R292" s="0" t="n">
        <v>132</v>
      </c>
      <c r="S292" s="8" t="n">
        <f aca="false">L292/K292</f>
        <v>0.617334588194095</v>
      </c>
      <c r="T292" s="8" t="n">
        <f aca="false">M292/K292</f>
        <v>0.382665411805905</v>
      </c>
      <c r="U292" s="9" t="n">
        <f aca="false">N292/J292</f>
        <v>0.000879088197475574</v>
      </c>
    </row>
    <row r="293" customFormat="false" ht="13.2" hidden="false" customHeight="false" outlineLevel="0" collapsed="false">
      <c r="A293" s="1" t="n">
        <v>98</v>
      </c>
      <c r="B293" s="0" t="s">
        <v>595</v>
      </c>
      <c r="C293" s="1" t="s">
        <v>596</v>
      </c>
      <c r="D293" s="0" t="s">
        <v>601</v>
      </c>
      <c r="E293" s="0" t="s">
        <v>602</v>
      </c>
      <c r="F293" s="6" t="n">
        <v>160860</v>
      </c>
      <c r="G293" s="6" t="n">
        <v>124637</v>
      </c>
      <c r="H293" s="6" t="n">
        <v>124622</v>
      </c>
      <c r="I293" s="7" t="n">
        <f aca="false">H293/F293</f>
        <v>0.774723361929628</v>
      </c>
      <c r="J293" s="6" t="n">
        <v>124622</v>
      </c>
      <c r="K293" s="6" t="n">
        <v>124548</v>
      </c>
      <c r="L293" s="6" t="n">
        <v>59572</v>
      </c>
      <c r="M293" s="6" t="n">
        <v>64976</v>
      </c>
      <c r="N293" s="6" t="n">
        <v>74</v>
      </c>
      <c r="O293" s="0" t="n">
        <v>0</v>
      </c>
      <c r="P293" s="0" t="n">
        <v>33</v>
      </c>
      <c r="Q293" s="0" t="n">
        <v>0</v>
      </c>
      <c r="R293" s="0" t="n">
        <v>41</v>
      </c>
      <c r="S293" s="8" t="n">
        <f aca="false">L293/K293</f>
        <v>0.478305552879211</v>
      </c>
      <c r="T293" s="8" t="n">
        <f aca="false">M293/K293</f>
        <v>0.521694447120789</v>
      </c>
      <c r="U293" s="9" t="n">
        <f aca="false">N293/J293</f>
        <v>0.00059379563800934</v>
      </c>
    </row>
    <row r="294" customFormat="false" ht="13.2" hidden="false" customHeight="false" outlineLevel="0" collapsed="false">
      <c r="A294" s="1" t="n">
        <v>99</v>
      </c>
      <c r="B294" s="0" t="s">
        <v>595</v>
      </c>
      <c r="C294" s="1" t="s">
        <v>596</v>
      </c>
      <c r="D294" s="0" t="s">
        <v>603</v>
      </c>
      <c r="E294" s="0" t="s">
        <v>604</v>
      </c>
      <c r="F294" s="6" t="n">
        <v>207793</v>
      </c>
      <c r="G294" s="6" t="n">
        <v>158444</v>
      </c>
      <c r="H294" s="6" t="n">
        <v>158424</v>
      </c>
      <c r="I294" s="7" t="n">
        <f aca="false">H294/F294</f>
        <v>0.762412593301988</v>
      </c>
      <c r="J294" s="6" t="n">
        <v>158427</v>
      </c>
      <c r="K294" s="6" t="n">
        <v>158333</v>
      </c>
      <c r="L294" s="6" t="n">
        <v>74928</v>
      </c>
      <c r="M294" s="6" t="n">
        <v>83405</v>
      </c>
      <c r="N294" s="6" t="n">
        <v>94</v>
      </c>
      <c r="O294" s="0" t="n">
        <v>0</v>
      </c>
      <c r="P294" s="0" t="n">
        <v>28</v>
      </c>
      <c r="Q294" s="0" t="n">
        <v>4</v>
      </c>
      <c r="R294" s="0" t="n">
        <v>62</v>
      </c>
      <c r="S294" s="8" t="n">
        <f aca="false">L294/K294</f>
        <v>0.473230469958884</v>
      </c>
      <c r="T294" s="8" t="n">
        <f aca="false">M294/K294</f>
        <v>0.526769530041116</v>
      </c>
      <c r="U294" s="9" t="n">
        <f aca="false">N294/J294</f>
        <v>0.000593333207092225</v>
      </c>
    </row>
    <row r="295" customFormat="false" ht="13.2" hidden="false" customHeight="false" outlineLevel="0" collapsed="false">
      <c r="A295" s="1" t="n">
        <v>102</v>
      </c>
      <c r="B295" s="0" t="s">
        <v>595</v>
      </c>
      <c r="C295" s="1" t="s">
        <v>596</v>
      </c>
      <c r="D295" s="0" t="s">
        <v>605</v>
      </c>
      <c r="E295" s="0" t="s">
        <v>606</v>
      </c>
      <c r="F295" s="6" t="n">
        <v>186989</v>
      </c>
      <c r="G295" s="6" t="n">
        <v>133537</v>
      </c>
      <c r="H295" s="6" t="n">
        <v>133524</v>
      </c>
      <c r="I295" s="7" t="n">
        <f aca="false">H295/F295</f>
        <v>0.714074089919728</v>
      </c>
      <c r="J295" s="6" t="n">
        <v>133523</v>
      </c>
      <c r="K295" s="6" t="n">
        <v>133455</v>
      </c>
      <c r="L295" s="6" t="n">
        <v>53458</v>
      </c>
      <c r="M295" s="6" t="n">
        <v>79997</v>
      </c>
      <c r="N295" s="6" t="n">
        <v>68</v>
      </c>
      <c r="O295" s="0" t="n">
        <v>1</v>
      </c>
      <c r="P295" s="0" t="n">
        <v>18</v>
      </c>
      <c r="Q295" s="0" t="n">
        <v>1</v>
      </c>
      <c r="R295" s="0" t="n">
        <v>48</v>
      </c>
      <c r="S295" s="8" t="n">
        <f aca="false">L295/K295</f>
        <v>0.400569480349181</v>
      </c>
      <c r="T295" s="8" t="n">
        <f aca="false">M295/K295</f>
        <v>0.599430519650819</v>
      </c>
      <c r="U295" s="9" t="n">
        <f aca="false">N295/J295</f>
        <v>0.00050927555552227</v>
      </c>
    </row>
    <row r="296" customFormat="false" ht="13.2" hidden="false" customHeight="false" outlineLevel="0" collapsed="false">
      <c r="A296" s="1" t="n">
        <v>103</v>
      </c>
      <c r="B296" s="0" t="s">
        <v>595</v>
      </c>
      <c r="C296" s="1" t="s">
        <v>596</v>
      </c>
      <c r="D296" s="0" t="s">
        <v>607</v>
      </c>
      <c r="E296" s="0" t="s">
        <v>608</v>
      </c>
      <c r="F296" s="6" t="n">
        <v>102961</v>
      </c>
      <c r="G296" s="6" t="n">
        <v>75873</v>
      </c>
      <c r="H296" s="6" t="n">
        <v>75868</v>
      </c>
      <c r="I296" s="7" t="n">
        <f aca="false">H296/F296</f>
        <v>0.736861530093919</v>
      </c>
      <c r="J296" s="6" t="n">
        <v>75868</v>
      </c>
      <c r="K296" s="6" t="n">
        <v>75824</v>
      </c>
      <c r="L296" s="6" t="n">
        <v>27935</v>
      </c>
      <c r="M296" s="6" t="n">
        <v>47889</v>
      </c>
      <c r="N296" s="6" t="n">
        <v>44</v>
      </c>
      <c r="O296" s="0" t="n">
        <v>0</v>
      </c>
      <c r="P296" s="0" t="n">
        <v>18</v>
      </c>
      <c r="Q296" s="0" t="n">
        <v>0</v>
      </c>
      <c r="R296" s="0" t="n">
        <v>26</v>
      </c>
      <c r="S296" s="8" t="n">
        <f aca="false">L296/K296</f>
        <v>0.368418970246887</v>
      </c>
      <c r="T296" s="8" t="n">
        <f aca="false">M296/K296</f>
        <v>0.631581029753112</v>
      </c>
      <c r="U296" s="9" t="n">
        <f aca="false">N296/J296</f>
        <v>0.000579954658090368</v>
      </c>
    </row>
    <row r="297" customFormat="false" ht="13.2" hidden="false" customHeight="false" outlineLevel="0" collapsed="false">
      <c r="A297" s="1" t="n">
        <v>104</v>
      </c>
      <c r="B297" s="0" t="s">
        <v>595</v>
      </c>
      <c r="C297" s="1" t="s">
        <v>596</v>
      </c>
      <c r="D297" s="0" t="s">
        <v>609</v>
      </c>
      <c r="E297" s="0" t="s">
        <v>610</v>
      </c>
      <c r="F297" s="6" t="n">
        <v>132752</v>
      </c>
      <c r="G297" s="6" t="n">
        <v>92002</v>
      </c>
      <c r="H297" s="6" t="n">
        <v>91998</v>
      </c>
      <c r="I297" s="7" t="n">
        <f aca="false">H297/F297</f>
        <v>0.693006508376522</v>
      </c>
      <c r="J297" s="6" t="n">
        <v>91997</v>
      </c>
      <c r="K297" s="6" t="n">
        <v>91926</v>
      </c>
      <c r="L297" s="6" t="n">
        <v>41473</v>
      </c>
      <c r="M297" s="6" t="n">
        <v>50453</v>
      </c>
      <c r="N297" s="6" t="n">
        <v>71</v>
      </c>
      <c r="O297" s="0" t="n">
        <v>0</v>
      </c>
      <c r="P297" s="0" t="n">
        <v>31</v>
      </c>
      <c r="Q297" s="0" t="n">
        <v>1</v>
      </c>
      <c r="R297" s="0" t="n">
        <v>39</v>
      </c>
      <c r="S297" s="8" t="n">
        <f aca="false">L297/K297</f>
        <v>0.451156364902204</v>
      </c>
      <c r="T297" s="8" t="n">
        <f aca="false">M297/K297</f>
        <v>0.548843635097796</v>
      </c>
      <c r="U297" s="9" t="n">
        <f aca="false">N297/J297</f>
        <v>0.000771764296661848</v>
      </c>
    </row>
    <row r="298" customFormat="false" ht="13.2" hidden="false" customHeight="false" outlineLevel="0" collapsed="false">
      <c r="A298" s="1" t="n">
        <v>105</v>
      </c>
      <c r="B298" s="0" t="s">
        <v>595</v>
      </c>
      <c r="C298" s="1" t="s">
        <v>596</v>
      </c>
      <c r="D298" s="0" t="s">
        <v>611</v>
      </c>
      <c r="E298" s="0" t="s">
        <v>612</v>
      </c>
      <c r="F298" s="6" t="n">
        <v>113421</v>
      </c>
      <c r="G298" s="6" t="n">
        <v>85500</v>
      </c>
      <c r="H298" s="6" t="n">
        <v>85494</v>
      </c>
      <c r="I298" s="7" t="n">
        <f aca="false">H298/F298</f>
        <v>0.753775755812416</v>
      </c>
      <c r="J298" s="6" t="n">
        <v>85493</v>
      </c>
      <c r="K298" s="6" t="n">
        <v>85448</v>
      </c>
      <c r="L298" s="6" t="n">
        <v>35741</v>
      </c>
      <c r="M298" s="6" t="n">
        <v>49707</v>
      </c>
      <c r="N298" s="6" t="n">
        <v>45</v>
      </c>
      <c r="O298" s="0" t="n">
        <v>2</v>
      </c>
      <c r="P298" s="0" t="n">
        <v>12</v>
      </c>
      <c r="Q298" s="0" t="n">
        <v>0</v>
      </c>
      <c r="R298" s="0" t="n">
        <v>31</v>
      </c>
      <c r="S298" s="8" t="n">
        <f aca="false">L298/K298</f>
        <v>0.418277782979122</v>
      </c>
      <c r="T298" s="8" t="n">
        <f aca="false">M298/K298</f>
        <v>0.581722217020878</v>
      </c>
      <c r="U298" s="9" t="n">
        <f aca="false">N298/J298</f>
        <v>0.000526358883183419</v>
      </c>
    </row>
    <row r="299" customFormat="false" ht="13.2" hidden="false" customHeight="false" outlineLevel="0" collapsed="false">
      <c r="A299" s="1" t="n">
        <v>106</v>
      </c>
      <c r="B299" s="0" t="s">
        <v>595</v>
      </c>
      <c r="C299" s="1" t="s">
        <v>596</v>
      </c>
      <c r="D299" s="0" t="s">
        <v>613</v>
      </c>
      <c r="E299" s="0" t="s">
        <v>614</v>
      </c>
      <c r="F299" s="6" t="n">
        <v>148960</v>
      </c>
      <c r="G299" s="6" t="n">
        <v>113064</v>
      </c>
      <c r="H299" s="6" t="n">
        <v>113060</v>
      </c>
      <c r="I299" s="7" t="n">
        <f aca="false">H299/F299</f>
        <v>0.758995703544576</v>
      </c>
      <c r="J299" s="6" t="n">
        <v>113060</v>
      </c>
      <c r="K299" s="6" t="n">
        <v>112965</v>
      </c>
      <c r="L299" s="6" t="n">
        <v>51220</v>
      </c>
      <c r="M299" s="6" t="n">
        <v>61745</v>
      </c>
      <c r="N299" s="6" t="n">
        <v>95</v>
      </c>
      <c r="O299" s="0" t="n">
        <v>0</v>
      </c>
      <c r="P299" s="0" t="n">
        <v>33</v>
      </c>
      <c r="Q299" s="0" t="n">
        <v>5</v>
      </c>
      <c r="R299" s="0" t="n">
        <v>57</v>
      </c>
      <c r="S299" s="8" t="n">
        <f aca="false">L299/K299</f>
        <v>0.453414774487673</v>
      </c>
      <c r="T299" s="8" t="n">
        <f aca="false">M299/K299</f>
        <v>0.546585225512327</v>
      </c>
      <c r="U299" s="9" t="n">
        <f aca="false">N299/J299</f>
        <v>0.000840261807889616</v>
      </c>
    </row>
    <row r="300" customFormat="false" ht="13.2" hidden="false" customHeight="false" outlineLevel="0" collapsed="false">
      <c r="A300" s="1" t="n">
        <v>100</v>
      </c>
      <c r="B300" s="0" t="s">
        <v>595</v>
      </c>
      <c r="C300" s="1" t="s">
        <v>596</v>
      </c>
      <c r="D300" s="0" t="s">
        <v>615</v>
      </c>
      <c r="E300" s="0" t="s">
        <v>616</v>
      </c>
      <c r="F300" s="6" t="n">
        <v>419755</v>
      </c>
      <c r="G300" s="6" t="n">
        <v>323528</v>
      </c>
      <c r="H300" s="6" t="n">
        <v>323491</v>
      </c>
      <c r="I300" s="7" t="n">
        <f aca="false">H300/F300</f>
        <v>0.770666221962812</v>
      </c>
      <c r="J300" s="6" t="n">
        <v>323442</v>
      </c>
      <c r="K300" s="6" t="n">
        <v>323205</v>
      </c>
      <c r="L300" s="6" t="n">
        <v>140540</v>
      </c>
      <c r="M300" s="6" t="n">
        <v>182665</v>
      </c>
      <c r="N300" s="6" t="n">
        <v>237</v>
      </c>
      <c r="O300" s="0" t="n">
        <v>0</v>
      </c>
      <c r="P300" s="0" t="n">
        <v>71</v>
      </c>
      <c r="Q300" s="0" t="n">
        <v>0</v>
      </c>
      <c r="R300" s="0" t="n">
        <v>166</v>
      </c>
      <c r="S300" s="8" t="n">
        <f aca="false">L300/K300</f>
        <v>0.434832381924785</v>
      </c>
      <c r="T300" s="8" t="n">
        <f aca="false">M300/K300</f>
        <v>0.565167618075215</v>
      </c>
      <c r="U300" s="9" t="n">
        <f aca="false">N300/J300</f>
        <v>0.000732743428497227</v>
      </c>
    </row>
    <row r="301" customFormat="false" ht="13.2" hidden="false" customHeight="false" outlineLevel="0" collapsed="false">
      <c r="A301" s="1" t="n">
        <v>101</v>
      </c>
      <c r="B301" s="0" t="s">
        <v>595</v>
      </c>
      <c r="C301" s="1" t="s">
        <v>596</v>
      </c>
      <c r="D301" s="0" t="s">
        <v>617</v>
      </c>
      <c r="E301" s="0" t="s">
        <v>618</v>
      </c>
      <c r="F301" s="6" t="n">
        <v>1799</v>
      </c>
      <c r="G301" s="6" t="n">
        <v>1424</v>
      </c>
      <c r="H301" s="6" t="n">
        <v>1424</v>
      </c>
      <c r="I301" s="7" t="n">
        <f aca="false">H301/F301</f>
        <v>0.791550861589772</v>
      </c>
      <c r="J301" s="6" t="n">
        <v>1424</v>
      </c>
      <c r="K301" s="6" t="n">
        <v>1424</v>
      </c>
      <c r="L301" s="6" t="n">
        <v>803</v>
      </c>
      <c r="M301" s="6" t="n">
        <v>621</v>
      </c>
      <c r="N301" s="6" t="n">
        <v>0</v>
      </c>
      <c r="O301" s="0" t="n">
        <v>0</v>
      </c>
      <c r="P301" s="0" t="n">
        <v>0</v>
      </c>
      <c r="Q301" s="0" t="n">
        <v>0</v>
      </c>
      <c r="R301" s="0" t="n">
        <v>0</v>
      </c>
      <c r="S301" s="8" t="n">
        <f aca="false">L301/K301</f>
        <v>0.563904494382023</v>
      </c>
      <c r="T301" s="8" t="n">
        <f aca="false">M301/K301</f>
        <v>0.436095505617978</v>
      </c>
      <c r="U301" s="9" t="n">
        <f aca="false">N301/J301</f>
        <v>0</v>
      </c>
    </row>
    <row r="302" customFormat="false" ht="13.2" hidden="false" customHeight="false" outlineLevel="0" collapsed="false">
      <c r="A302" s="1" t="n">
        <v>107</v>
      </c>
      <c r="B302" s="0" t="s">
        <v>595</v>
      </c>
      <c r="C302" s="1" t="s">
        <v>596</v>
      </c>
      <c r="D302" s="0" t="s">
        <v>619</v>
      </c>
      <c r="E302" s="0" t="s">
        <v>620</v>
      </c>
      <c r="F302" s="6" t="n">
        <v>366555</v>
      </c>
      <c r="G302" s="6" t="n">
        <v>289110</v>
      </c>
      <c r="H302" s="6" t="n">
        <v>289102</v>
      </c>
      <c r="I302" s="7" t="n">
        <f aca="false">H302/F302</f>
        <v>0.788700195059404</v>
      </c>
      <c r="J302" s="6" t="n">
        <v>289102</v>
      </c>
      <c r="K302" s="6" t="n">
        <v>288895</v>
      </c>
      <c r="L302" s="6" t="n">
        <v>137258</v>
      </c>
      <c r="M302" s="6" t="n">
        <v>151637</v>
      </c>
      <c r="N302" s="6" t="n">
        <v>207</v>
      </c>
      <c r="O302" s="0" t="n">
        <v>0</v>
      </c>
      <c r="P302" s="0" t="n">
        <v>70</v>
      </c>
      <c r="Q302" s="0" t="n">
        <v>9</v>
      </c>
      <c r="R302" s="0" t="n">
        <v>128</v>
      </c>
      <c r="S302" s="8" t="n">
        <f aca="false">L302/K302</f>
        <v>0.475113795669707</v>
      </c>
      <c r="T302" s="8" t="n">
        <f aca="false">M302/K302</f>
        <v>0.524886204330293</v>
      </c>
      <c r="U302" s="9" t="n">
        <f aca="false">N302/J302</f>
        <v>0.000716010266272803</v>
      </c>
    </row>
    <row r="303" customFormat="false" ht="13.2" hidden="false" customHeight="false" outlineLevel="0" collapsed="false">
      <c r="A303" s="1" t="n">
        <v>203</v>
      </c>
      <c r="B303" s="0" t="s">
        <v>595</v>
      </c>
      <c r="C303" s="1" t="s">
        <v>596</v>
      </c>
      <c r="D303" s="0" t="s">
        <v>621</v>
      </c>
      <c r="E303" s="0" t="s">
        <v>622</v>
      </c>
      <c r="F303" s="6" t="n">
        <v>112527</v>
      </c>
      <c r="G303" s="6" t="n">
        <v>88831</v>
      </c>
      <c r="H303" s="6" t="n">
        <v>88831</v>
      </c>
      <c r="I303" s="7" t="n">
        <f aca="false">H303/F303</f>
        <v>0.789419428226115</v>
      </c>
      <c r="J303" s="6" t="n">
        <v>88831</v>
      </c>
      <c r="K303" s="6" t="n">
        <v>88783</v>
      </c>
      <c r="L303" s="6" t="n">
        <v>40743</v>
      </c>
      <c r="M303" s="6" t="n">
        <v>48040</v>
      </c>
      <c r="N303" s="6" t="n">
        <v>48</v>
      </c>
      <c r="O303" s="0" t="n">
        <v>0</v>
      </c>
      <c r="P303" s="0" t="n">
        <v>23</v>
      </c>
      <c r="Q303" s="0" t="n">
        <v>0</v>
      </c>
      <c r="R303" s="0" t="n">
        <v>25</v>
      </c>
      <c r="S303" s="8" t="n">
        <f aca="false">L303/K303</f>
        <v>0.458905421082865</v>
      </c>
      <c r="T303" s="8" t="n">
        <f aca="false">M303/K303</f>
        <v>0.541094578917135</v>
      </c>
      <c r="U303" s="9" t="n">
        <f aca="false">N303/J303</f>
        <v>0.000540351904177596</v>
      </c>
    </row>
    <row r="304" customFormat="false" ht="13.2" hidden="false" customHeight="false" outlineLevel="0" collapsed="false">
      <c r="A304" s="1" t="n">
        <v>204</v>
      </c>
      <c r="B304" s="0" t="s">
        <v>595</v>
      </c>
      <c r="C304" s="1" t="s">
        <v>596</v>
      </c>
      <c r="D304" s="0" t="s">
        <v>623</v>
      </c>
      <c r="E304" s="0" t="s">
        <v>624</v>
      </c>
      <c r="F304" s="6" t="n">
        <v>86417</v>
      </c>
      <c r="G304" s="6" t="n">
        <v>63888</v>
      </c>
      <c r="H304" s="6" t="n">
        <v>63877</v>
      </c>
      <c r="I304" s="7" t="n">
        <f aca="false">H304/F304</f>
        <v>0.739171690755291</v>
      </c>
      <c r="J304" s="6" t="n">
        <v>63867</v>
      </c>
      <c r="K304" s="6" t="n">
        <v>63803</v>
      </c>
      <c r="L304" s="6" t="n">
        <v>35270</v>
      </c>
      <c r="M304" s="6" t="n">
        <v>28533</v>
      </c>
      <c r="N304" s="6" t="n">
        <v>64</v>
      </c>
      <c r="O304" s="0" t="n">
        <v>0</v>
      </c>
      <c r="P304" s="0" t="n">
        <v>19</v>
      </c>
      <c r="Q304" s="0" t="n">
        <v>3</v>
      </c>
      <c r="R304" s="0" t="n">
        <v>42</v>
      </c>
      <c r="S304" s="8" t="n">
        <f aca="false">L304/K304</f>
        <v>0.552795323103929</v>
      </c>
      <c r="T304" s="8" t="n">
        <f aca="false">M304/K304</f>
        <v>0.447204676896071</v>
      </c>
      <c r="U304" s="9" t="n">
        <f aca="false">N304/J304</f>
        <v>0.0010020824525968</v>
      </c>
    </row>
    <row r="305" customFormat="false" ht="13.2" hidden="false" customHeight="false" outlineLevel="0" collapsed="false">
      <c r="A305" s="1" t="n">
        <v>205</v>
      </c>
      <c r="B305" s="0" t="s">
        <v>595</v>
      </c>
      <c r="C305" s="1" t="s">
        <v>596</v>
      </c>
      <c r="D305" s="0" t="s">
        <v>625</v>
      </c>
      <c r="E305" s="0" t="s">
        <v>626</v>
      </c>
      <c r="F305" s="6" t="n">
        <v>60532</v>
      </c>
      <c r="G305" s="6" t="n">
        <v>48049</v>
      </c>
      <c r="H305" s="6" t="n">
        <v>48049</v>
      </c>
      <c r="I305" s="7" t="n">
        <f aca="false">H305/F305</f>
        <v>0.79377849732373</v>
      </c>
      <c r="J305" s="6" t="n">
        <v>48049</v>
      </c>
      <c r="K305" s="6" t="n">
        <v>48006</v>
      </c>
      <c r="L305" s="6" t="n">
        <v>22400</v>
      </c>
      <c r="M305" s="6" t="n">
        <v>25606</v>
      </c>
      <c r="N305" s="6" t="n">
        <v>43</v>
      </c>
      <c r="O305" s="0" t="n">
        <v>0</v>
      </c>
      <c r="P305" s="0" t="n">
        <v>7</v>
      </c>
      <c r="Q305" s="0" t="n">
        <v>3</v>
      </c>
      <c r="R305" s="0" t="n">
        <v>33</v>
      </c>
      <c r="S305" s="8" t="n">
        <f aca="false">L305/K305</f>
        <v>0.466608340624089</v>
      </c>
      <c r="T305" s="8" t="n">
        <f aca="false">M305/K305</f>
        <v>0.533391659375911</v>
      </c>
      <c r="U305" s="9" t="n">
        <f aca="false">N305/J305</f>
        <v>0.000894919769402069</v>
      </c>
    </row>
    <row r="306" customFormat="false" ht="13.2" hidden="false" customHeight="false" outlineLevel="0" collapsed="false">
      <c r="A306" s="1" t="n">
        <v>206</v>
      </c>
      <c r="B306" s="0" t="s">
        <v>595</v>
      </c>
      <c r="C306" s="1" t="s">
        <v>596</v>
      </c>
      <c r="D306" s="0" t="s">
        <v>627</v>
      </c>
      <c r="E306" s="0" t="s">
        <v>628</v>
      </c>
      <c r="F306" s="6" t="n">
        <v>75548</v>
      </c>
      <c r="G306" s="6" t="n">
        <v>58054</v>
      </c>
      <c r="H306" s="6" t="n">
        <v>58056</v>
      </c>
      <c r="I306" s="7" t="n">
        <f aca="false">H306/F306</f>
        <v>0.768465081802298</v>
      </c>
      <c r="J306" s="6" t="n">
        <v>58056</v>
      </c>
      <c r="K306" s="6" t="n">
        <v>58031</v>
      </c>
      <c r="L306" s="6" t="n">
        <v>24931</v>
      </c>
      <c r="M306" s="6" t="n">
        <v>33100</v>
      </c>
      <c r="N306" s="6" t="n">
        <v>25</v>
      </c>
      <c r="O306" s="0" t="n">
        <v>0</v>
      </c>
      <c r="P306" s="0" t="n">
        <v>10</v>
      </c>
      <c r="Q306" s="0" t="n">
        <v>1</v>
      </c>
      <c r="R306" s="0" t="n">
        <v>14</v>
      </c>
      <c r="S306" s="8" t="n">
        <f aca="false">L306/K306</f>
        <v>0.429615205665937</v>
      </c>
      <c r="T306" s="8" t="n">
        <f aca="false">M306/K306</f>
        <v>0.570384794334063</v>
      </c>
      <c r="U306" s="9" t="n">
        <f aca="false">N306/J306</f>
        <v>0.000430618712966791</v>
      </c>
    </row>
    <row r="307" customFormat="false" ht="13.2" hidden="false" customHeight="false" outlineLevel="0" collapsed="false">
      <c r="A307" s="1" t="n">
        <v>207</v>
      </c>
      <c r="B307" s="0" t="s">
        <v>595</v>
      </c>
      <c r="C307" s="1" t="s">
        <v>596</v>
      </c>
      <c r="D307" s="0" t="s">
        <v>629</v>
      </c>
      <c r="E307" s="0" t="s">
        <v>630</v>
      </c>
      <c r="F307" s="6" t="n">
        <v>69121</v>
      </c>
      <c r="G307" s="6" t="n">
        <v>55488</v>
      </c>
      <c r="H307" s="6" t="n">
        <v>55486</v>
      </c>
      <c r="I307" s="7" t="n">
        <f aca="false">H307/F307</f>
        <v>0.802737228917406</v>
      </c>
      <c r="J307" s="6" t="n">
        <v>55485</v>
      </c>
      <c r="K307" s="6" t="n">
        <v>55450</v>
      </c>
      <c r="L307" s="6" t="n">
        <v>29308</v>
      </c>
      <c r="M307" s="6" t="n">
        <v>26142</v>
      </c>
      <c r="N307" s="6" t="n">
        <v>35</v>
      </c>
      <c r="O307" s="0" t="n">
        <v>0</v>
      </c>
      <c r="P307" s="0" t="n">
        <v>15</v>
      </c>
      <c r="Q307" s="0" t="n">
        <v>0</v>
      </c>
      <c r="R307" s="0" t="n">
        <v>20</v>
      </c>
      <c r="S307" s="8" t="n">
        <f aca="false">L307/K307</f>
        <v>0.528548241659152</v>
      </c>
      <c r="T307" s="8" t="n">
        <f aca="false">M307/K307</f>
        <v>0.471451758340848</v>
      </c>
      <c r="U307" s="9" t="n">
        <f aca="false">N307/J307</f>
        <v>0.000630801117419122</v>
      </c>
    </row>
    <row r="308" customFormat="false" ht="13.2" hidden="false" customHeight="false" outlineLevel="0" collapsed="false">
      <c r="A308" s="1" t="n">
        <v>208</v>
      </c>
      <c r="B308" s="0" t="s">
        <v>595</v>
      </c>
      <c r="C308" s="1" t="s">
        <v>596</v>
      </c>
      <c r="D308" s="0" t="s">
        <v>631</v>
      </c>
      <c r="E308" s="0" t="s">
        <v>632</v>
      </c>
      <c r="F308" s="6" t="n">
        <v>103740</v>
      </c>
      <c r="G308" s="6" t="n">
        <v>82383</v>
      </c>
      <c r="H308" s="6" t="n">
        <v>82377</v>
      </c>
      <c r="I308" s="7" t="n">
        <f aca="false">H308/F308</f>
        <v>0.794071717755928</v>
      </c>
      <c r="J308" s="6" t="n">
        <v>82369</v>
      </c>
      <c r="K308" s="6" t="n">
        <v>82312</v>
      </c>
      <c r="L308" s="6" t="n">
        <v>37949</v>
      </c>
      <c r="M308" s="6" t="n">
        <v>44363</v>
      </c>
      <c r="N308" s="6" t="n">
        <v>57</v>
      </c>
      <c r="O308" s="0" t="n">
        <v>0</v>
      </c>
      <c r="P308" s="0" t="n">
        <v>19</v>
      </c>
      <c r="Q308" s="0" t="n">
        <v>0</v>
      </c>
      <c r="R308" s="0" t="n">
        <v>38</v>
      </c>
      <c r="S308" s="8" t="n">
        <f aca="false">L308/K308</f>
        <v>0.461038487705316</v>
      </c>
      <c r="T308" s="8" t="n">
        <f aca="false">M308/K308</f>
        <v>0.538961512294684</v>
      </c>
      <c r="U308" s="9" t="n">
        <f aca="false">N308/J308</f>
        <v>0.000692007915599315</v>
      </c>
    </row>
    <row r="309" customFormat="false" ht="13.2" hidden="false" customHeight="false" outlineLevel="0" collapsed="false">
      <c r="A309" s="1" t="n">
        <v>209</v>
      </c>
      <c r="B309" s="0" t="s">
        <v>595</v>
      </c>
      <c r="C309" s="1" t="s">
        <v>596</v>
      </c>
      <c r="D309" s="0" t="s">
        <v>633</v>
      </c>
      <c r="E309" s="0" t="s">
        <v>634</v>
      </c>
      <c r="F309" s="6" t="n">
        <v>52881</v>
      </c>
      <c r="G309" s="6" t="n">
        <v>41462</v>
      </c>
      <c r="H309" s="6" t="n">
        <v>41461</v>
      </c>
      <c r="I309" s="7" t="n">
        <f aca="false">H309/F309</f>
        <v>0.784043418240956</v>
      </c>
      <c r="J309" s="6" t="n">
        <v>41462</v>
      </c>
      <c r="K309" s="6" t="n">
        <v>41429</v>
      </c>
      <c r="L309" s="6" t="n">
        <v>16229</v>
      </c>
      <c r="M309" s="6" t="n">
        <v>25200</v>
      </c>
      <c r="N309" s="6" t="n">
        <v>33</v>
      </c>
      <c r="O309" s="0" t="n">
        <v>0</v>
      </c>
      <c r="P309" s="0" t="n">
        <v>11</v>
      </c>
      <c r="Q309" s="0" t="n">
        <v>1</v>
      </c>
      <c r="R309" s="0" t="n">
        <v>21</v>
      </c>
      <c r="S309" s="8" t="n">
        <f aca="false">L309/K309</f>
        <v>0.391730430374858</v>
      </c>
      <c r="T309" s="8" t="n">
        <f aca="false">M309/K309</f>
        <v>0.608269569625142</v>
      </c>
      <c r="U309" s="9" t="n">
        <f aca="false">N309/J309</f>
        <v>0.000795909507500844</v>
      </c>
    </row>
    <row r="310" customFormat="false" ht="13.2" hidden="false" customHeight="false" outlineLevel="0" collapsed="false">
      <c r="A310" s="1" t="n">
        <v>210</v>
      </c>
      <c r="B310" s="0" t="s">
        <v>595</v>
      </c>
      <c r="C310" s="1" t="s">
        <v>596</v>
      </c>
      <c r="D310" s="0" t="s">
        <v>635</v>
      </c>
      <c r="E310" s="0" t="s">
        <v>636</v>
      </c>
      <c r="F310" s="6" t="n">
        <v>43823</v>
      </c>
      <c r="G310" s="6" t="n">
        <v>35613</v>
      </c>
      <c r="H310" s="6" t="n">
        <v>35613</v>
      </c>
      <c r="I310" s="7" t="n">
        <f aca="false">H310/F310</f>
        <v>0.812655454898113</v>
      </c>
      <c r="J310" s="6" t="n">
        <v>35612</v>
      </c>
      <c r="K310" s="6" t="n">
        <v>35595</v>
      </c>
      <c r="L310" s="6" t="n">
        <v>16658</v>
      </c>
      <c r="M310" s="6" t="n">
        <v>18937</v>
      </c>
      <c r="N310" s="6" t="n">
        <v>17</v>
      </c>
      <c r="O310" s="0" t="n">
        <v>0</v>
      </c>
      <c r="P310" s="0" t="n">
        <v>5</v>
      </c>
      <c r="Q310" s="0" t="n">
        <v>1</v>
      </c>
      <c r="R310" s="0" t="n">
        <v>11</v>
      </c>
      <c r="S310" s="8" t="n">
        <f aca="false">L310/K310</f>
        <v>0.467987076836634</v>
      </c>
      <c r="T310" s="8" t="n">
        <f aca="false">M310/K310</f>
        <v>0.532012923163366</v>
      </c>
      <c r="U310" s="9" t="n">
        <f aca="false">N310/J310</f>
        <v>0.000477367179602381</v>
      </c>
    </row>
    <row r="311" customFormat="false" ht="13.2" hidden="false" customHeight="false" outlineLevel="0" collapsed="false">
      <c r="A311" s="1" t="n">
        <v>211</v>
      </c>
      <c r="B311" s="0" t="s">
        <v>595</v>
      </c>
      <c r="C311" s="1" t="s">
        <v>596</v>
      </c>
      <c r="D311" s="0" t="s">
        <v>637</v>
      </c>
      <c r="E311" s="0" t="s">
        <v>638</v>
      </c>
      <c r="F311" s="6" t="n">
        <v>39176</v>
      </c>
      <c r="G311" s="6" t="n">
        <v>31071</v>
      </c>
      <c r="H311" s="6" t="n">
        <v>31066</v>
      </c>
      <c r="I311" s="7" t="n">
        <f aca="false">H311/F311</f>
        <v>0.792985501327343</v>
      </c>
      <c r="J311" s="6" t="n">
        <v>31066</v>
      </c>
      <c r="K311" s="6" t="n">
        <v>31050</v>
      </c>
      <c r="L311" s="6" t="n">
        <v>12782</v>
      </c>
      <c r="M311" s="6" t="n">
        <v>18268</v>
      </c>
      <c r="N311" s="6" t="n">
        <v>16</v>
      </c>
      <c r="O311" s="0" t="n">
        <v>0</v>
      </c>
      <c r="P311" s="0" t="n">
        <v>6</v>
      </c>
      <c r="Q311" s="0" t="n">
        <v>2</v>
      </c>
      <c r="R311" s="0" t="n">
        <v>8</v>
      </c>
      <c r="S311" s="8" t="n">
        <f aca="false">L311/K311</f>
        <v>0.411658615136876</v>
      </c>
      <c r="T311" s="8" t="n">
        <f aca="false">M311/K311</f>
        <v>0.588341384863124</v>
      </c>
      <c r="U311" s="9" t="n">
        <f aca="false">N311/J311</f>
        <v>0.000515032511427284</v>
      </c>
    </row>
    <row r="312" customFormat="false" ht="13.2" hidden="false" customHeight="false" outlineLevel="0" collapsed="false">
      <c r="A312" s="1" t="n">
        <v>212</v>
      </c>
      <c r="B312" s="0" t="s">
        <v>595</v>
      </c>
      <c r="C312" s="1" t="s">
        <v>596</v>
      </c>
      <c r="D312" s="0" t="s">
        <v>639</v>
      </c>
      <c r="E312" s="0" t="s">
        <v>640</v>
      </c>
      <c r="F312" s="6" t="n">
        <v>71966</v>
      </c>
      <c r="G312" s="6" t="n">
        <v>58530</v>
      </c>
      <c r="H312" s="6" t="n">
        <v>58530</v>
      </c>
      <c r="I312" s="7" t="n">
        <f aca="false">H312/F312</f>
        <v>0.813300725342523</v>
      </c>
      <c r="J312" s="6" t="n">
        <v>58530</v>
      </c>
      <c r="K312" s="6" t="n">
        <v>58488</v>
      </c>
      <c r="L312" s="6" t="n">
        <v>24786</v>
      </c>
      <c r="M312" s="6" t="n">
        <v>33702</v>
      </c>
      <c r="N312" s="6" t="n">
        <v>42</v>
      </c>
      <c r="O312" s="0" t="n">
        <v>0</v>
      </c>
      <c r="P312" s="0" t="n">
        <v>12</v>
      </c>
      <c r="Q312" s="0" t="n">
        <v>2</v>
      </c>
      <c r="R312" s="0" t="n">
        <v>28</v>
      </c>
      <c r="S312" s="8" t="n">
        <f aca="false">L312/K312</f>
        <v>0.423779236766516</v>
      </c>
      <c r="T312" s="8" t="n">
        <f aca="false">M312/K312</f>
        <v>0.576220763233484</v>
      </c>
      <c r="U312" s="9" t="n">
        <f aca="false">N312/J312</f>
        <v>0.000717580727831881</v>
      </c>
    </row>
    <row r="313" customFormat="false" ht="13.2" hidden="false" customHeight="false" outlineLevel="0" collapsed="false">
      <c r="A313" s="1" t="n">
        <v>213</v>
      </c>
      <c r="B313" s="0" t="s">
        <v>595</v>
      </c>
      <c r="C313" s="1" t="s">
        <v>596</v>
      </c>
      <c r="D313" s="0" t="s">
        <v>641</v>
      </c>
      <c r="E313" s="0" t="s">
        <v>642</v>
      </c>
      <c r="F313" s="6" t="n">
        <v>52980</v>
      </c>
      <c r="G313" s="6" t="n">
        <v>42228</v>
      </c>
      <c r="H313" s="6" t="n">
        <v>42223</v>
      </c>
      <c r="I313" s="7" t="n">
        <f aca="false">H313/F313</f>
        <v>0.796961117402794</v>
      </c>
      <c r="J313" s="6" t="n">
        <v>42228</v>
      </c>
      <c r="K313" s="6" t="n">
        <v>42201</v>
      </c>
      <c r="L313" s="6" t="n">
        <v>18399</v>
      </c>
      <c r="M313" s="6" t="n">
        <v>23802</v>
      </c>
      <c r="N313" s="6" t="n">
        <v>27</v>
      </c>
      <c r="O313" s="0" t="n">
        <v>0</v>
      </c>
      <c r="P313" s="0" t="n">
        <v>0</v>
      </c>
      <c r="Q313" s="0" t="n">
        <v>0</v>
      </c>
      <c r="R313" s="0" t="n">
        <v>27</v>
      </c>
      <c r="S313" s="8" t="n">
        <f aca="false">L313/K313</f>
        <v>0.435984929267079</v>
      </c>
      <c r="T313" s="8" t="n">
        <f aca="false">M313/K313</f>
        <v>0.564015070732921</v>
      </c>
      <c r="U313" s="9" t="n">
        <f aca="false">N313/J313</f>
        <v>0.000639386189258312</v>
      </c>
    </row>
    <row r="314" customFormat="false" ht="13.2" hidden="false" customHeight="false" outlineLevel="0" collapsed="false">
      <c r="A314" s="1" t="n">
        <v>214</v>
      </c>
      <c r="B314" s="0" t="s">
        <v>595</v>
      </c>
      <c r="C314" s="1" t="s">
        <v>596</v>
      </c>
      <c r="D314" s="0" t="s">
        <v>643</v>
      </c>
      <c r="E314" s="0" t="s">
        <v>644</v>
      </c>
      <c r="F314" s="6" t="n">
        <v>36418</v>
      </c>
      <c r="G314" s="6" t="n">
        <v>28736</v>
      </c>
      <c r="H314" s="6" t="n">
        <v>28736</v>
      </c>
      <c r="I314" s="7" t="n">
        <f aca="false">H314/F314</f>
        <v>0.789060354769619</v>
      </c>
      <c r="J314" s="6" t="n">
        <v>28736</v>
      </c>
      <c r="K314" s="6" t="n">
        <v>28720</v>
      </c>
      <c r="L314" s="6" t="n">
        <v>11754</v>
      </c>
      <c r="M314" s="6" t="n">
        <v>16966</v>
      </c>
      <c r="N314" s="6" t="n">
        <v>16</v>
      </c>
      <c r="O314" s="0" t="n">
        <v>0</v>
      </c>
      <c r="P314" s="0" t="n">
        <v>6</v>
      </c>
      <c r="Q314" s="0" t="n">
        <v>0</v>
      </c>
      <c r="R314" s="0" t="n">
        <v>10</v>
      </c>
      <c r="S314" s="8" t="n">
        <f aca="false">L314/K314</f>
        <v>0.409261838440111</v>
      </c>
      <c r="T314" s="8" t="n">
        <f aca="false">M314/K314</f>
        <v>0.590738161559889</v>
      </c>
      <c r="U314" s="9" t="n">
        <f aca="false">N314/J314</f>
        <v>0.000556792873051225</v>
      </c>
    </row>
    <row r="315" customFormat="false" ht="13.2" hidden="false" customHeight="false" outlineLevel="0" collapsed="false">
      <c r="A315" s="1" t="n">
        <v>215</v>
      </c>
      <c r="B315" s="0" t="s">
        <v>595</v>
      </c>
      <c r="C315" s="1" t="s">
        <v>596</v>
      </c>
      <c r="D315" s="0" t="s">
        <v>645</v>
      </c>
      <c r="E315" s="0" t="s">
        <v>646</v>
      </c>
      <c r="F315" s="6" t="n">
        <v>82071</v>
      </c>
      <c r="G315" s="6" t="n">
        <v>65237</v>
      </c>
      <c r="H315" s="6" t="n">
        <v>65237</v>
      </c>
      <c r="I315" s="7" t="n">
        <f aca="false">H315/F315</f>
        <v>0.794884916718451</v>
      </c>
      <c r="J315" s="6" t="n">
        <v>65237</v>
      </c>
      <c r="K315" s="6" t="n">
        <v>65191</v>
      </c>
      <c r="L315" s="6" t="n">
        <v>31924</v>
      </c>
      <c r="M315" s="6" t="n">
        <v>33267</v>
      </c>
      <c r="N315" s="6" t="n">
        <v>46</v>
      </c>
      <c r="O315" s="0" t="n">
        <v>0</v>
      </c>
      <c r="P315" s="0" t="n">
        <v>14</v>
      </c>
      <c r="Q315" s="0" t="n">
        <v>1</v>
      </c>
      <c r="R315" s="0" t="n">
        <v>31</v>
      </c>
      <c r="S315" s="8" t="n">
        <f aca="false">L315/K315</f>
        <v>0.489699498397018</v>
      </c>
      <c r="T315" s="8" t="n">
        <f aca="false">M315/K315</f>
        <v>0.510300501602982</v>
      </c>
      <c r="U315" s="9" t="n">
        <f aca="false">N315/J315</f>
        <v>0.000705121326854392</v>
      </c>
    </row>
    <row r="316" customFormat="false" ht="13.2" hidden="false" customHeight="false" outlineLevel="0" collapsed="false">
      <c r="A316" s="1" t="n">
        <v>216</v>
      </c>
      <c r="B316" s="0" t="s">
        <v>595</v>
      </c>
      <c r="C316" s="1" t="s">
        <v>596</v>
      </c>
      <c r="D316" s="0" t="s">
        <v>647</v>
      </c>
      <c r="E316" s="0" t="s">
        <v>648</v>
      </c>
      <c r="F316" s="6" t="n">
        <v>50442</v>
      </c>
      <c r="G316" s="6" t="n">
        <v>38273</v>
      </c>
      <c r="H316" s="6" t="n">
        <v>38271</v>
      </c>
      <c r="I316" s="7" t="n">
        <f aca="false">H316/F316</f>
        <v>0.758712977280837</v>
      </c>
      <c r="J316" s="6" t="n">
        <v>38271</v>
      </c>
      <c r="K316" s="6" t="n">
        <v>38255</v>
      </c>
      <c r="L316" s="6" t="n">
        <v>14903</v>
      </c>
      <c r="M316" s="6" t="n">
        <v>23352</v>
      </c>
      <c r="N316" s="6" t="n">
        <v>16</v>
      </c>
      <c r="O316" s="0" t="n">
        <v>0</v>
      </c>
      <c r="P316" s="0" t="n">
        <v>6</v>
      </c>
      <c r="Q316" s="0" t="n">
        <v>0</v>
      </c>
      <c r="R316" s="0" t="n">
        <v>10</v>
      </c>
      <c r="S316" s="8" t="n">
        <f aca="false">L316/K316</f>
        <v>0.389569990850869</v>
      </c>
      <c r="T316" s="8" t="n">
        <f aca="false">M316/K316</f>
        <v>0.610430009149131</v>
      </c>
      <c r="U316" s="9" t="n">
        <f aca="false">N316/J316</f>
        <v>0.00041807112435003</v>
      </c>
    </row>
    <row r="317" customFormat="false" ht="13.2" hidden="false" customHeight="false" outlineLevel="0" collapsed="false">
      <c r="A317" s="1" t="n">
        <v>234</v>
      </c>
      <c r="B317" s="0" t="s">
        <v>595</v>
      </c>
      <c r="C317" s="1" t="s">
        <v>596</v>
      </c>
      <c r="D317" s="0" t="s">
        <v>649</v>
      </c>
      <c r="E317" s="0" t="s">
        <v>650</v>
      </c>
      <c r="F317" s="6" t="n">
        <v>87060</v>
      </c>
      <c r="G317" s="6" t="n">
        <v>66060</v>
      </c>
      <c r="H317" s="6" t="n">
        <v>66059</v>
      </c>
      <c r="I317" s="7" t="n">
        <f aca="false">H317/F317</f>
        <v>0.758775557087066</v>
      </c>
      <c r="J317" s="6" t="n">
        <v>66057</v>
      </c>
      <c r="K317" s="6" t="n">
        <v>66013</v>
      </c>
      <c r="L317" s="6" t="n">
        <v>37081</v>
      </c>
      <c r="M317" s="6" t="n">
        <v>28932</v>
      </c>
      <c r="N317" s="6" t="n">
        <v>44</v>
      </c>
      <c r="O317" s="0" t="n">
        <v>0</v>
      </c>
      <c r="P317" s="0" t="n">
        <v>18</v>
      </c>
      <c r="Q317" s="0" t="n">
        <v>2</v>
      </c>
      <c r="R317" s="0" t="n">
        <v>24</v>
      </c>
      <c r="S317" s="8" t="n">
        <f aca="false">L317/K317</f>
        <v>0.561722690985109</v>
      </c>
      <c r="T317" s="8" t="n">
        <f aca="false">M317/K317</f>
        <v>0.438277309014891</v>
      </c>
      <c r="U317" s="9" t="n">
        <f aca="false">N317/J317</f>
        <v>0.00066609140590702</v>
      </c>
    </row>
    <row r="318" customFormat="false" ht="13.2" hidden="false" customHeight="false" outlineLevel="0" collapsed="false">
      <c r="A318" s="1" t="n">
        <v>235</v>
      </c>
      <c r="B318" s="0" t="s">
        <v>595</v>
      </c>
      <c r="C318" s="1" t="s">
        <v>596</v>
      </c>
      <c r="D318" s="0" t="s">
        <v>651</v>
      </c>
      <c r="E318" s="0" t="s">
        <v>652</v>
      </c>
      <c r="F318" s="6" t="n">
        <v>68734</v>
      </c>
      <c r="G318" s="6" t="n">
        <v>54847</v>
      </c>
      <c r="H318" s="6" t="n">
        <v>54847</v>
      </c>
      <c r="I318" s="7" t="n">
        <f aca="false">H318/F318</f>
        <v>0.79796025256787</v>
      </c>
      <c r="J318" s="6" t="n">
        <v>54847</v>
      </c>
      <c r="K318" s="6" t="n">
        <v>54821</v>
      </c>
      <c r="L318" s="6" t="n">
        <v>28015</v>
      </c>
      <c r="M318" s="6" t="n">
        <v>26806</v>
      </c>
      <c r="N318" s="6" t="n">
        <v>26</v>
      </c>
      <c r="O318" s="0" t="n">
        <v>0</v>
      </c>
      <c r="P318" s="0" t="n">
        <v>10</v>
      </c>
      <c r="Q318" s="0" t="n">
        <v>2</v>
      </c>
      <c r="R318" s="0" t="n">
        <v>14</v>
      </c>
      <c r="S318" s="8" t="n">
        <f aca="false">L318/K318</f>
        <v>0.511026796300688</v>
      </c>
      <c r="T318" s="8" t="n">
        <f aca="false">M318/K318</f>
        <v>0.488973203699312</v>
      </c>
      <c r="U318" s="9" t="n">
        <f aca="false">N318/J318</f>
        <v>0.000474045982460299</v>
      </c>
    </row>
    <row r="319" customFormat="false" ht="13.2" hidden="false" customHeight="false" outlineLevel="0" collapsed="false">
      <c r="A319" s="1" t="n">
        <v>236</v>
      </c>
      <c r="B319" s="0" t="s">
        <v>595</v>
      </c>
      <c r="C319" s="1" t="s">
        <v>596</v>
      </c>
      <c r="D319" s="0" t="s">
        <v>653</v>
      </c>
      <c r="E319" s="0" t="s">
        <v>654</v>
      </c>
      <c r="F319" s="6" t="n">
        <v>66705</v>
      </c>
      <c r="G319" s="6" t="n">
        <v>51679</v>
      </c>
      <c r="H319" s="6" t="n">
        <v>51678</v>
      </c>
      <c r="I319" s="7" t="n">
        <f aca="false">H319/F319</f>
        <v>0.774724533393299</v>
      </c>
      <c r="J319" s="6" t="n">
        <v>51677</v>
      </c>
      <c r="K319" s="6" t="n">
        <v>51643</v>
      </c>
      <c r="L319" s="6" t="n">
        <v>21392</v>
      </c>
      <c r="M319" s="6" t="n">
        <v>30251</v>
      </c>
      <c r="N319" s="6" t="n">
        <v>34</v>
      </c>
      <c r="O319" s="0" t="n">
        <v>0</v>
      </c>
      <c r="P319" s="0" t="n">
        <v>17</v>
      </c>
      <c r="Q319" s="0" t="n">
        <v>1</v>
      </c>
      <c r="R319" s="0" t="n">
        <v>16</v>
      </c>
      <c r="S319" s="8" t="n">
        <f aca="false">L319/K319</f>
        <v>0.414228453033325</v>
      </c>
      <c r="T319" s="8" t="n">
        <f aca="false">M319/K319</f>
        <v>0.585771546966675</v>
      </c>
      <c r="U319" s="9" t="n">
        <f aca="false">N319/J319</f>
        <v>0.000657932929543124</v>
      </c>
    </row>
    <row r="320" customFormat="false" ht="13.2" hidden="false" customHeight="false" outlineLevel="0" collapsed="false">
      <c r="A320" s="1" t="n">
        <v>237</v>
      </c>
      <c r="B320" s="0" t="s">
        <v>595</v>
      </c>
      <c r="C320" s="1" t="s">
        <v>596</v>
      </c>
      <c r="D320" s="0" t="s">
        <v>655</v>
      </c>
      <c r="E320" s="0" t="s">
        <v>656</v>
      </c>
      <c r="F320" s="6" t="n">
        <v>89661</v>
      </c>
      <c r="G320" s="6" t="n">
        <v>64605</v>
      </c>
      <c r="H320" s="6" t="n">
        <v>64608</v>
      </c>
      <c r="I320" s="7" t="n">
        <f aca="false">H320/F320</f>
        <v>0.720580854552146</v>
      </c>
      <c r="J320" s="6" t="n">
        <v>64606</v>
      </c>
      <c r="K320" s="6" t="n">
        <v>64577</v>
      </c>
      <c r="L320" s="6" t="n">
        <v>26801</v>
      </c>
      <c r="M320" s="6" t="n">
        <v>37776</v>
      </c>
      <c r="N320" s="6" t="n">
        <v>29</v>
      </c>
      <c r="O320" s="0" t="n">
        <v>0</v>
      </c>
      <c r="P320" s="0" t="n">
        <v>14</v>
      </c>
      <c r="Q320" s="0" t="n">
        <v>1</v>
      </c>
      <c r="R320" s="0" t="n">
        <v>14</v>
      </c>
      <c r="S320" s="8" t="n">
        <f aca="false">L320/K320</f>
        <v>0.415023924926832</v>
      </c>
      <c r="T320" s="8" t="n">
        <f aca="false">M320/K320</f>
        <v>0.584976075073168</v>
      </c>
      <c r="U320" s="9" t="n">
        <f aca="false">N320/J320</f>
        <v>0.000448874717518497</v>
      </c>
    </row>
    <row r="321" customFormat="false" ht="13.2" hidden="false" customHeight="false" outlineLevel="0" collapsed="false">
      <c r="A321" s="1" t="n">
        <v>238</v>
      </c>
      <c r="B321" s="0" t="s">
        <v>595</v>
      </c>
      <c r="C321" s="1" t="s">
        <v>596</v>
      </c>
      <c r="D321" s="0" t="s">
        <v>657</v>
      </c>
      <c r="E321" s="0" t="s">
        <v>658</v>
      </c>
      <c r="F321" s="6" t="n">
        <v>92631</v>
      </c>
      <c r="G321" s="6" t="n">
        <v>74129</v>
      </c>
      <c r="H321" s="6" t="n">
        <v>74128</v>
      </c>
      <c r="I321" s="7" t="n">
        <f aca="false">H321/F321</f>
        <v>0.800250456110805</v>
      </c>
      <c r="J321" s="6" t="n">
        <v>74128</v>
      </c>
      <c r="K321" s="6" t="n">
        <v>74064</v>
      </c>
      <c r="L321" s="6" t="n">
        <v>40446</v>
      </c>
      <c r="M321" s="6" t="n">
        <v>33618</v>
      </c>
      <c r="N321" s="6" t="n">
        <v>64</v>
      </c>
      <c r="O321" s="0" t="n">
        <v>0</v>
      </c>
      <c r="P321" s="0" t="n">
        <v>20</v>
      </c>
      <c r="Q321" s="0" t="n">
        <v>5</v>
      </c>
      <c r="R321" s="0" t="n">
        <v>39</v>
      </c>
      <c r="S321" s="8" t="n">
        <f aca="false">L321/K321</f>
        <v>0.546095268956578</v>
      </c>
      <c r="T321" s="8" t="n">
        <f aca="false">M321/K321</f>
        <v>0.453904731043422</v>
      </c>
      <c r="U321" s="9" t="n">
        <f aca="false">N321/J321</f>
        <v>0.000863371465573063</v>
      </c>
    </row>
    <row r="322" customFormat="false" ht="13.2" hidden="false" customHeight="false" outlineLevel="0" collapsed="false">
      <c r="A322" s="1" t="n">
        <v>239</v>
      </c>
      <c r="B322" s="0" t="s">
        <v>595</v>
      </c>
      <c r="C322" s="1" t="s">
        <v>596</v>
      </c>
      <c r="D322" s="0" t="s">
        <v>659</v>
      </c>
      <c r="E322" s="0" t="s">
        <v>660</v>
      </c>
      <c r="F322" s="6" t="n">
        <v>67831</v>
      </c>
      <c r="G322" s="6" t="n">
        <v>53687</v>
      </c>
      <c r="H322" s="6" t="n">
        <v>53686</v>
      </c>
      <c r="I322" s="7" t="n">
        <f aca="false">H322/F322</f>
        <v>0.79146702834987</v>
      </c>
      <c r="J322" s="6" t="n">
        <v>53686</v>
      </c>
      <c r="K322" s="6" t="n">
        <v>53652</v>
      </c>
      <c r="L322" s="6" t="n">
        <v>25084</v>
      </c>
      <c r="M322" s="6" t="n">
        <v>28568</v>
      </c>
      <c r="N322" s="6" t="n">
        <v>34</v>
      </c>
      <c r="O322" s="0" t="n">
        <v>0</v>
      </c>
      <c r="P322" s="0" t="n">
        <v>16</v>
      </c>
      <c r="Q322" s="0" t="n">
        <v>2</v>
      </c>
      <c r="R322" s="0" t="n">
        <v>16</v>
      </c>
      <c r="S322" s="8" t="n">
        <f aca="false">L322/K322</f>
        <v>0.467531499291732</v>
      </c>
      <c r="T322" s="8" t="n">
        <f aca="false">M322/K322</f>
        <v>0.532468500708268</v>
      </c>
      <c r="U322" s="9" t="n">
        <f aca="false">N322/J322</f>
        <v>0.000633312222925902</v>
      </c>
    </row>
    <row r="323" customFormat="false" ht="13.2" hidden="false" customHeight="false" outlineLevel="0" collapsed="false">
      <c r="A323" s="1" t="n">
        <v>332</v>
      </c>
      <c r="B323" s="0" t="s">
        <v>595</v>
      </c>
      <c r="C323" s="1" t="s">
        <v>596</v>
      </c>
      <c r="D323" s="0" t="s">
        <v>661</v>
      </c>
      <c r="E323" s="0" t="s">
        <v>662</v>
      </c>
      <c r="F323" s="6" t="n">
        <v>85068</v>
      </c>
      <c r="G323" s="6" t="n">
        <v>65529</v>
      </c>
      <c r="H323" s="6" t="n">
        <v>65509</v>
      </c>
      <c r="I323" s="7" t="n">
        <f aca="false">H323/F323</f>
        <v>0.770078055202897</v>
      </c>
      <c r="J323" s="6" t="n">
        <v>65509</v>
      </c>
      <c r="K323" s="6" t="n">
        <v>65455</v>
      </c>
      <c r="L323" s="6" t="n">
        <v>33427</v>
      </c>
      <c r="M323" s="6" t="n">
        <v>32028</v>
      </c>
      <c r="N323" s="6" t="n">
        <v>54</v>
      </c>
      <c r="O323" s="0" t="n">
        <v>0</v>
      </c>
      <c r="P323" s="0" t="n">
        <v>16</v>
      </c>
      <c r="Q323" s="0" t="n">
        <v>5</v>
      </c>
      <c r="R323" s="0" t="n">
        <v>33</v>
      </c>
      <c r="S323" s="8" t="n">
        <f aca="false">L323/K323</f>
        <v>0.510686731342144</v>
      </c>
      <c r="T323" s="8" t="n">
        <f aca="false">M323/K323</f>
        <v>0.489313268657857</v>
      </c>
      <c r="U323" s="9" t="n">
        <f aca="false">N323/J323</f>
        <v>0.000824314216367217</v>
      </c>
    </row>
    <row r="324" customFormat="false" ht="13.2" hidden="false" customHeight="false" outlineLevel="0" collapsed="false">
      <c r="A324" s="1" t="n">
        <v>333</v>
      </c>
      <c r="B324" s="0" t="s">
        <v>595</v>
      </c>
      <c r="C324" s="1" t="s">
        <v>596</v>
      </c>
      <c r="D324" s="0" t="s">
        <v>663</v>
      </c>
      <c r="E324" s="0" t="s">
        <v>664</v>
      </c>
      <c r="F324" s="6" t="n">
        <v>89714</v>
      </c>
      <c r="G324" s="6" t="n">
        <v>68451</v>
      </c>
      <c r="H324" s="6" t="n">
        <v>68448</v>
      </c>
      <c r="I324" s="7" t="n">
        <f aca="false">H324/F324</f>
        <v>0.762957843814789</v>
      </c>
      <c r="J324" s="6" t="n">
        <v>68450</v>
      </c>
      <c r="K324" s="6" t="n">
        <v>68414</v>
      </c>
      <c r="L324" s="6" t="n">
        <v>26545</v>
      </c>
      <c r="M324" s="6" t="n">
        <v>41869</v>
      </c>
      <c r="N324" s="6" t="n">
        <v>36</v>
      </c>
      <c r="O324" s="0" t="n">
        <v>1</v>
      </c>
      <c r="P324" s="0" t="n">
        <v>13</v>
      </c>
      <c r="Q324" s="0" t="n">
        <v>1</v>
      </c>
      <c r="R324" s="0" t="n">
        <v>21</v>
      </c>
      <c r="S324" s="8" t="n">
        <f aca="false">L324/K324</f>
        <v>0.388005379015991</v>
      </c>
      <c r="T324" s="8" t="n">
        <f aca="false">M324/K324</f>
        <v>0.611994620984009</v>
      </c>
      <c r="U324" s="9" t="n">
        <f aca="false">N324/J324</f>
        <v>0.000525931336742148</v>
      </c>
    </row>
    <row r="325" customFormat="false" ht="13.2" hidden="false" customHeight="false" outlineLevel="0" collapsed="false">
      <c r="A325" s="1" t="n">
        <v>334</v>
      </c>
      <c r="B325" s="0" t="s">
        <v>595</v>
      </c>
      <c r="C325" s="1" t="s">
        <v>596</v>
      </c>
      <c r="D325" s="0" t="s">
        <v>665</v>
      </c>
      <c r="E325" s="0" t="s">
        <v>666</v>
      </c>
      <c r="F325" s="6" t="n">
        <v>126495</v>
      </c>
      <c r="G325" s="6" t="n">
        <v>99535</v>
      </c>
      <c r="H325" s="6" t="n">
        <v>99535</v>
      </c>
      <c r="I325" s="7" t="n">
        <f aca="false">H325/F325</f>
        <v>0.78686904620736</v>
      </c>
      <c r="J325" s="6" t="n">
        <v>99535</v>
      </c>
      <c r="K325" s="6" t="n">
        <v>99467</v>
      </c>
      <c r="L325" s="6" t="n">
        <v>42527</v>
      </c>
      <c r="M325" s="6" t="n">
        <v>56940</v>
      </c>
      <c r="N325" s="6" t="n">
        <v>68</v>
      </c>
      <c r="O325" s="0" t="n">
        <v>0</v>
      </c>
      <c r="P325" s="0" t="n">
        <v>22</v>
      </c>
      <c r="Q325" s="0" t="n">
        <v>0</v>
      </c>
      <c r="R325" s="0" t="n">
        <v>46</v>
      </c>
      <c r="S325" s="8" t="n">
        <f aca="false">L325/K325</f>
        <v>0.427548835292107</v>
      </c>
      <c r="T325" s="8" t="n">
        <f aca="false">M325/K325</f>
        <v>0.572451164707893</v>
      </c>
      <c r="U325" s="9" t="n">
        <f aca="false">N325/J325</f>
        <v>0.000683176771989752</v>
      </c>
    </row>
    <row r="326" customFormat="false" ht="13.2" hidden="false" customHeight="false" outlineLevel="0" collapsed="false">
      <c r="A326" s="1" t="n">
        <v>335</v>
      </c>
      <c r="B326" s="0" t="s">
        <v>595</v>
      </c>
      <c r="C326" s="1" t="s">
        <v>596</v>
      </c>
      <c r="D326" s="0" t="s">
        <v>667</v>
      </c>
      <c r="E326" s="0" t="s">
        <v>668</v>
      </c>
      <c r="F326" s="6" t="n">
        <v>84164</v>
      </c>
      <c r="G326" s="6" t="n">
        <v>65789</v>
      </c>
      <c r="H326" s="6" t="n">
        <v>65785</v>
      </c>
      <c r="I326" s="7" t="n">
        <f aca="false">H326/F326</f>
        <v>0.781628724870491</v>
      </c>
      <c r="J326" s="6" t="n">
        <v>65786</v>
      </c>
      <c r="K326" s="6" t="n">
        <v>65733</v>
      </c>
      <c r="L326" s="6" t="n">
        <v>30944</v>
      </c>
      <c r="M326" s="6" t="n">
        <v>34789</v>
      </c>
      <c r="N326" s="6" t="n">
        <v>53</v>
      </c>
      <c r="O326" s="0" t="n">
        <v>0</v>
      </c>
      <c r="P326" s="0" t="n">
        <v>21</v>
      </c>
      <c r="Q326" s="0" t="n">
        <v>1</v>
      </c>
      <c r="R326" s="0" t="n">
        <v>31</v>
      </c>
      <c r="S326" s="8" t="n">
        <f aca="false">L326/K326</f>
        <v>0.470752894284454</v>
      </c>
      <c r="T326" s="8" t="n">
        <f aca="false">M326/K326</f>
        <v>0.529247105715546</v>
      </c>
      <c r="U326" s="9" t="n">
        <f aca="false">N326/J326</f>
        <v>0.000805642537926003</v>
      </c>
    </row>
    <row r="327" customFormat="false" ht="13.2" hidden="false" customHeight="false" outlineLevel="0" collapsed="false">
      <c r="A327" s="1" t="n">
        <v>336</v>
      </c>
      <c r="B327" s="0" t="s">
        <v>595</v>
      </c>
      <c r="C327" s="1" t="s">
        <v>596</v>
      </c>
      <c r="D327" s="0" t="s">
        <v>669</v>
      </c>
      <c r="E327" s="0" t="s">
        <v>670</v>
      </c>
      <c r="F327" s="6" t="n">
        <v>27478</v>
      </c>
      <c r="G327" s="6" t="n">
        <v>21755</v>
      </c>
      <c r="H327" s="6" t="n">
        <v>21752</v>
      </c>
      <c r="I327" s="7" t="n">
        <f aca="false">H327/F327</f>
        <v>0.791615110270034</v>
      </c>
      <c r="J327" s="6" t="n">
        <v>21753</v>
      </c>
      <c r="K327" s="6" t="n">
        <v>21734</v>
      </c>
      <c r="L327" s="6" t="n">
        <v>8566</v>
      </c>
      <c r="M327" s="6" t="n">
        <v>13168</v>
      </c>
      <c r="N327" s="6" t="n">
        <v>19</v>
      </c>
      <c r="O327" s="0" t="n">
        <v>1</v>
      </c>
      <c r="P327" s="0" t="n">
        <v>10</v>
      </c>
      <c r="Q327" s="0" t="n">
        <v>0</v>
      </c>
      <c r="R327" s="0" t="n">
        <v>8</v>
      </c>
      <c r="S327" s="8" t="n">
        <f aca="false">L327/K327</f>
        <v>0.39412901444741</v>
      </c>
      <c r="T327" s="8" t="n">
        <f aca="false">M327/K327</f>
        <v>0.60587098555259</v>
      </c>
      <c r="U327" s="9" t="n">
        <f aca="false">N327/J327</f>
        <v>0.000873442743529628</v>
      </c>
    </row>
    <row r="328" customFormat="false" ht="13.2" hidden="false" customHeight="false" outlineLevel="0" collapsed="false">
      <c r="A328" s="1" t="n">
        <v>382</v>
      </c>
      <c r="B328" s="0" t="s">
        <v>595</v>
      </c>
      <c r="C328" s="1" t="s">
        <v>596</v>
      </c>
      <c r="D328" s="0" t="s">
        <v>671</v>
      </c>
      <c r="E328" s="0" t="s">
        <v>672</v>
      </c>
      <c r="F328" s="6" t="n">
        <v>24119</v>
      </c>
      <c r="G328" s="6" t="n">
        <v>20172</v>
      </c>
      <c r="H328" s="6" t="n">
        <v>20172</v>
      </c>
      <c r="I328" s="7" t="n">
        <f aca="false">H328/F328</f>
        <v>0.83635308263195</v>
      </c>
      <c r="J328" s="6" t="n">
        <v>20172</v>
      </c>
      <c r="K328" s="6" t="n">
        <v>20145</v>
      </c>
      <c r="L328" s="6" t="n">
        <v>19322</v>
      </c>
      <c r="M328" s="6" t="n">
        <v>823</v>
      </c>
      <c r="N328" s="6" t="n">
        <v>27</v>
      </c>
      <c r="O328" s="0" t="n">
        <v>0</v>
      </c>
      <c r="P328" s="0" t="n">
        <v>8</v>
      </c>
      <c r="Q328" s="0" t="n">
        <v>0</v>
      </c>
      <c r="R328" s="0" t="n">
        <v>19</v>
      </c>
      <c r="S328" s="8" t="n">
        <f aca="false">L328/K328</f>
        <v>0.959146190121618</v>
      </c>
      <c r="T328" s="8" t="n">
        <f aca="false">M328/K328</f>
        <v>0.0408538098783817</v>
      </c>
      <c r="U328" s="9" t="n">
        <f aca="false">N328/J328</f>
        <v>0.00133848899464604</v>
      </c>
    </row>
    <row r="329" customFormat="false" ht="13.2" hidden="false" customHeight="false" outlineLevel="0" collapsed="false">
      <c r="A329" s="1" t="n">
        <v>126</v>
      </c>
      <c r="B329" s="0" t="s">
        <v>673</v>
      </c>
      <c r="C329" s="1" t="s">
        <v>674</v>
      </c>
      <c r="D329" s="0" t="s">
        <v>675</v>
      </c>
      <c r="E329" s="0" t="s">
        <v>676</v>
      </c>
      <c r="F329" s="6" t="n">
        <v>51445</v>
      </c>
      <c r="G329" s="6" t="n">
        <v>37980</v>
      </c>
      <c r="H329" s="6" t="n">
        <v>37981</v>
      </c>
      <c r="I329" s="7" t="n">
        <f aca="false">H329/F329</f>
        <v>0.738283603848771</v>
      </c>
      <c r="J329" s="6" t="n">
        <v>37978</v>
      </c>
      <c r="K329" s="6" t="n">
        <v>37951</v>
      </c>
      <c r="L329" s="6" t="n">
        <v>18618</v>
      </c>
      <c r="M329" s="6" t="n">
        <v>19333</v>
      </c>
      <c r="N329" s="6" t="n">
        <v>27</v>
      </c>
      <c r="O329" s="0" t="n">
        <v>0</v>
      </c>
      <c r="P329" s="0" t="n">
        <v>11</v>
      </c>
      <c r="Q329" s="0" t="n">
        <v>0</v>
      </c>
      <c r="R329" s="0" t="n">
        <v>16</v>
      </c>
      <c r="S329" s="8" t="n">
        <f aca="false">L329/K329</f>
        <v>0.490579958367368</v>
      </c>
      <c r="T329" s="8" t="n">
        <f aca="false">M329/K329</f>
        <v>0.509420041632632</v>
      </c>
      <c r="U329" s="9" t="n">
        <f aca="false">N329/J329</f>
        <v>0.000710937911422402</v>
      </c>
    </row>
    <row r="330" customFormat="false" ht="13.2" hidden="false" customHeight="false" outlineLevel="0" collapsed="false">
      <c r="A330" s="1" t="n">
        <v>127</v>
      </c>
      <c r="B330" s="0" t="s">
        <v>673</v>
      </c>
      <c r="C330" s="1" t="s">
        <v>674</v>
      </c>
      <c r="D330" s="0" t="s">
        <v>677</v>
      </c>
      <c r="E330" s="0" t="s">
        <v>678</v>
      </c>
      <c r="F330" s="6" t="n">
        <v>84575</v>
      </c>
      <c r="G330" s="6" t="n">
        <v>61245</v>
      </c>
      <c r="H330" s="6" t="n">
        <v>61245</v>
      </c>
      <c r="I330" s="7" t="n">
        <f aca="false">H330/F330</f>
        <v>0.724150162577594</v>
      </c>
      <c r="J330" s="6" t="n">
        <v>61245</v>
      </c>
      <c r="K330" s="6" t="n">
        <v>61182</v>
      </c>
      <c r="L330" s="6" t="n">
        <v>35517</v>
      </c>
      <c r="M330" s="6" t="n">
        <v>25665</v>
      </c>
      <c r="N330" s="6" t="n">
        <v>63</v>
      </c>
      <c r="O330" s="0" t="n">
        <v>14</v>
      </c>
      <c r="P330" s="0" t="n">
        <v>17</v>
      </c>
      <c r="Q330" s="0" t="n">
        <v>2</v>
      </c>
      <c r="R330" s="0" t="n">
        <v>30</v>
      </c>
      <c r="S330" s="8" t="n">
        <f aca="false">L330/K330</f>
        <v>0.580513876630381</v>
      </c>
      <c r="T330" s="8" t="n">
        <f aca="false">M330/K330</f>
        <v>0.419486123369618</v>
      </c>
      <c r="U330" s="9" t="n">
        <f aca="false">N330/J330</f>
        <v>0.00102865540044085</v>
      </c>
    </row>
    <row r="331" customFormat="false" ht="13.2" hidden="false" customHeight="false" outlineLevel="0" collapsed="false">
      <c r="A331" s="1" t="n">
        <v>128</v>
      </c>
      <c r="B331" s="0" t="s">
        <v>673</v>
      </c>
      <c r="C331" s="1" t="s">
        <v>674</v>
      </c>
      <c r="D331" s="0" t="s">
        <v>679</v>
      </c>
      <c r="E331" s="0" t="s">
        <v>680</v>
      </c>
      <c r="F331" s="6" t="n">
        <v>91368</v>
      </c>
      <c r="G331" s="6" t="n">
        <v>65558</v>
      </c>
      <c r="H331" s="6" t="n">
        <v>65558</v>
      </c>
      <c r="I331" s="7" t="n">
        <f aca="false">H331/F331</f>
        <v>0.71751597933631</v>
      </c>
      <c r="J331" s="6" t="n">
        <v>65554</v>
      </c>
      <c r="K331" s="6" t="n">
        <v>65504</v>
      </c>
      <c r="L331" s="6" t="n">
        <v>30147</v>
      </c>
      <c r="M331" s="6" t="n">
        <v>35357</v>
      </c>
      <c r="N331" s="6" t="n">
        <v>50</v>
      </c>
      <c r="O331" s="0" t="n">
        <v>0</v>
      </c>
      <c r="P331" s="0" t="n">
        <v>19</v>
      </c>
      <c r="Q331" s="0" t="n">
        <v>0</v>
      </c>
      <c r="R331" s="0" t="n">
        <v>31</v>
      </c>
      <c r="S331" s="8" t="n">
        <f aca="false">L331/K331</f>
        <v>0.460231436248168</v>
      </c>
      <c r="T331" s="8" t="n">
        <f aca="false">M331/K331</f>
        <v>0.539768563751832</v>
      </c>
      <c r="U331" s="9" t="n">
        <f aca="false">N331/J331</f>
        <v>0.00076272996308387</v>
      </c>
    </row>
    <row r="332" customFormat="false" ht="13.2" hidden="false" customHeight="false" outlineLevel="0" collapsed="false">
      <c r="A332" s="1" t="n">
        <v>129</v>
      </c>
      <c r="B332" s="0" t="s">
        <v>673</v>
      </c>
      <c r="C332" s="1" t="s">
        <v>674</v>
      </c>
      <c r="D332" s="0" t="s">
        <v>681</v>
      </c>
      <c r="E332" s="0" t="s">
        <v>682</v>
      </c>
      <c r="F332" s="6" t="n">
        <v>75362</v>
      </c>
      <c r="G332" s="6" t="n">
        <v>52108</v>
      </c>
      <c r="H332" s="6" t="n">
        <v>52108</v>
      </c>
      <c r="I332" s="7" t="n">
        <f aca="false">H332/F332</f>
        <v>0.69143600222924</v>
      </c>
      <c r="J332" s="6" t="n">
        <v>52108</v>
      </c>
      <c r="K332" s="6" t="n">
        <v>52072</v>
      </c>
      <c r="L332" s="6" t="n">
        <v>23955</v>
      </c>
      <c r="M332" s="6" t="n">
        <v>28117</v>
      </c>
      <c r="N332" s="6" t="n">
        <v>36</v>
      </c>
      <c r="O332" s="0" t="n">
        <v>1</v>
      </c>
      <c r="P332" s="0" t="n">
        <v>10</v>
      </c>
      <c r="Q332" s="0" t="n">
        <v>0</v>
      </c>
      <c r="R332" s="0" t="n">
        <v>25</v>
      </c>
      <c r="S332" s="8" t="n">
        <f aca="false">L332/K332</f>
        <v>0.460036103856199</v>
      </c>
      <c r="T332" s="8" t="n">
        <f aca="false">M332/K332</f>
        <v>0.539963896143801</v>
      </c>
      <c r="U332" s="9" t="n">
        <f aca="false">N332/J332</f>
        <v>0.000690872802640669</v>
      </c>
    </row>
    <row r="333" customFormat="false" ht="13.2" hidden="false" customHeight="false" outlineLevel="0" collapsed="false">
      <c r="A333" s="1" t="n">
        <v>130</v>
      </c>
      <c r="B333" s="0" t="s">
        <v>673</v>
      </c>
      <c r="C333" s="1" t="s">
        <v>674</v>
      </c>
      <c r="D333" s="0" t="s">
        <v>683</v>
      </c>
      <c r="E333" s="0" t="s">
        <v>684</v>
      </c>
      <c r="F333" s="6" t="n">
        <v>115964</v>
      </c>
      <c r="G333" s="6" t="n">
        <v>86857</v>
      </c>
      <c r="H333" s="6" t="n">
        <v>86854</v>
      </c>
      <c r="I333" s="7" t="n">
        <f aca="false">H333/F333</f>
        <v>0.748973819461212</v>
      </c>
      <c r="J333" s="6" t="n">
        <v>86854</v>
      </c>
      <c r="K333" s="6" t="n">
        <v>86797</v>
      </c>
      <c r="L333" s="6" t="n">
        <v>37867</v>
      </c>
      <c r="M333" s="6" t="n">
        <v>48930</v>
      </c>
      <c r="N333" s="6" t="n">
        <v>57</v>
      </c>
      <c r="O333" s="0" t="n">
        <v>0</v>
      </c>
      <c r="P333" s="0" t="n">
        <v>22</v>
      </c>
      <c r="Q333" s="0" t="n">
        <v>2</v>
      </c>
      <c r="R333" s="0" t="n">
        <v>33</v>
      </c>
      <c r="S333" s="8" t="n">
        <f aca="false">L333/K333</f>
        <v>0.436270838853877</v>
      </c>
      <c r="T333" s="8" t="n">
        <f aca="false">M333/K333</f>
        <v>0.563729161146123</v>
      </c>
      <c r="U333" s="9" t="n">
        <f aca="false">N333/J333</f>
        <v>0.000656273746747415</v>
      </c>
    </row>
    <row r="334" customFormat="false" ht="13.2" hidden="false" customHeight="false" outlineLevel="0" collapsed="false">
      <c r="A334" s="1" t="n">
        <v>131</v>
      </c>
      <c r="B334" s="0" t="s">
        <v>673</v>
      </c>
      <c r="C334" s="1" t="s">
        <v>674</v>
      </c>
      <c r="D334" s="0" t="s">
        <v>685</v>
      </c>
      <c r="E334" s="0" t="s">
        <v>686</v>
      </c>
      <c r="F334" s="6" t="n">
        <v>98384</v>
      </c>
      <c r="G334" s="6" t="n">
        <v>70409</v>
      </c>
      <c r="H334" s="6" t="n">
        <v>70407</v>
      </c>
      <c r="I334" s="7" t="n">
        <f aca="false">H334/F334</f>
        <v>0.715634656041633</v>
      </c>
      <c r="J334" s="6" t="n">
        <v>70407</v>
      </c>
      <c r="K334" s="6" t="n">
        <v>70366</v>
      </c>
      <c r="L334" s="6" t="n">
        <v>28822</v>
      </c>
      <c r="M334" s="6" t="n">
        <v>41544</v>
      </c>
      <c r="N334" s="6" t="n">
        <v>41</v>
      </c>
      <c r="O334" s="0" t="n">
        <v>0</v>
      </c>
      <c r="P334" s="0" t="n">
        <v>17</v>
      </c>
      <c r="Q334" s="0" t="n">
        <v>0</v>
      </c>
      <c r="R334" s="0" t="n">
        <v>24</v>
      </c>
      <c r="S334" s="8" t="n">
        <f aca="false">L334/K334</f>
        <v>0.409601227865731</v>
      </c>
      <c r="T334" s="8" t="n">
        <f aca="false">M334/K334</f>
        <v>0.590398772134269</v>
      </c>
      <c r="U334" s="9" t="n">
        <f aca="false">N334/J334</f>
        <v>0.000582328461658642</v>
      </c>
    </row>
    <row r="335" customFormat="false" ht="13.2" hidden="false" customHeight="false" outlineLevel="0" collapsed="false">
      <c r="A335" s="1" t="n">
        <v>133</v>
      </c>
      <c r="B335" s="0" t="s">
        <v>673</v>
      </c>
      <c r="C335" s="1" t="s">
        <v>674</v>
      </c>
      <c r="D335" s="0" t="s">
        <v>687</v>
      </c>
      <c r="E335" s="0" t="s">
        <v>688</v>
      </c>
      <c r="F335" s="6" t="n">
        <v>53400</v>
      </c>
      <c r="G335" s="6" t="n">
        <v>39775</v>
      </c>
      <c r="H335" s="6" t="n">
        <v>39772</v>
      </c>
      <c r="I335" s="7" t="n">
        <f aca="false">H335/F335</f>
        <v>0.744794007490637</v>
      </c>
      <c r="J335" s="6" t="n">
        <v>39772</v>
      </c>
      <c r="K335" s="6" t="n">
        <v>39742</v>
      </c>
      <c r="L335" s="6" t="n">
        <v>21711</v>
      </c>
      <c r="M335" s="6" t="n">
        <v>18031</v>
      </c>
      <c r="N335" s="6" t="n">
        <v>30</v>
      </c>
      <c r="O335" s="0" t="n">
        <v>0</v>
      </c>
      <c r="P335" s="0" t="n">
        <v>8</v>
      </c>
      <c r="Q335" s="0" t="n">
        <v>1</v>
      </c>
      <c r="R335" s="0" t="n">
        <v>21</v>
      </c>
      <c r="S335" s="8" t="n">
        <f aca="false">L335/K335</f>
        <v>0.546298626138594</v>
      </c>
      <c r="T335" s="8" t="n">
        <f aca="false">M335/K335</f>
        <v>0.453701373861406</v>
      </c>
      <c r="U335" s="9" t="n">
        <f aca="false">N335/J335</f>
        <v>0.000754299507190989</v>
      </c>
    </row>
    <row r="336" customFormat="false" ht="13.2" hidden="false" customHeight="false" outlineLevel="0" collapsed="false">
      <c r="A336" s="1" t="n">
        <v>134</v>
      </c>
      <c r="B336" s="0" t="s">
        <v>673</v>
      </c>
      <c r="C336" s="1" t="s">
        <v>674</v>
      </c>
      <c r="D336" s="0" t="s">
        <v>689</v>
      </c>
      <c r="E336" s="0" t="s">
        <v>690</v>
      </c>
      <c r="F336" s="6" t="n">
        <v>92155</v>
      </c>
      <c r="G336" s="6" t="n">
        <v>68556</v>
      </c>
      <c r="H336" s="6" t="n">
        <v>68555</v>
      </c>
      <c r="I336" s="7" t="n">
        <f aca="false">H336/F336</f>
        <v>0.743909717324074</v>
      </c>
      <c r="J336" s="6" t="n">
        <v>68555</v>
      </c>
      <c r="K336" s="6" t="n">
        <v>68522</v>
      </c>
      <c r="L336" s="6" t="n">
        <v>29367</v>
      </c>
      <c r="M336" s="6" t="n">
        <v>39155</v>
      </c>
      <c r="N336" s="6" t="n">
        <v>33</v>
      </c>
      <c r="O336" s="0" t="n">
        <v>0</v>
      </c>
      <c r="P336" s="0" t="n">
        <v>15</v>
      </c>
      <c r="Q336" s="0" t="n">
        <v>0</v>
      </c>
      <c r="R336" s="0" t="n">
        <v>18</v>
      </c>
      <c r="S336" s="8" t="n">
        <f aca="false">L336/K336</f>
        <v>0.428577683079887</v>
      </c>
      <c r="T336" s="8" t="n">
        <f aca="false">M336/K336</f>
        <v>0.571422316920113</v>
      </c>
      <c r="U336" s="9" t="n">
        <f aca="false">N336/J336</f>
        <v>0.00048136532710962</v>
      </c>
    </row>
    <row r="337" customFormat="false" ht="13.2" hidden="false" customHeight="false" outlineLevel="0" collapsed="false">
      <c r="A337" s="1" t="n">
        <v>135</v>
      </c>
      <c r="B337" s="0" t="s">
        <v>673</v>
      </c>
      <c r="C337" s="1" t="s">
        <v>674</v>
      </c>
      <c r="D337" s="0" t="s">
        <v>691</v>
      </c>
      <c r="E337" s="0" t="s">
        <v>692</v>
      </c>
      <c r="F337" s="6" t="n">
        <v>139227</v>
      </c>
      <c r="G337" s="6" t="n">
        <v>103129</v>
      </c>
      <c r="H337" s="6" t="n">
        <v>103126</v>
      </c>
      <c r="I337" s="7" t="n">
        <f aca="false">H337/F337</f>
        <v>0.740704030109102</v>
      </c>
      <c r="J337" s="6" t="n">
        <v>103126</v>
      </c>
      <c r="K337" s="6" t="n">
        <v>103035</v>
      </c>
      <c r="L337" s="6" t="n">
        <v>47654</v>
      </c>
      <c r="M337" s="6" t="n">
        <v>55381</v>
      </c>
      <c r="N337" s="6" t="n">
        <v>91</v>
      </c>
      <c r="O337" s="0" t="n">
        <v>0</v>
      </c>
      <c r="P337" s="0" t="n">
        <v>30</v>
      </c>
      <c r="Q337" s="0" t="n">
        <v>0</v>
      </c>
      <c r="R337" s="0" t="n">
        <v>61</v>
      </c>
      <c r="S337" s="8" t="n">
        <f aca="false">L337/K337</f>
        <v>0.462503032949968</v>
      </c>
      <c r="T337" s="8" t="n">
        <f aca="false">M337/K337</f>
        <v>0.537496967050032</v>
      </c>
      <c r="U337" s="9" t="n">
        <f aca="false">N337/J337</f>
        <v>0.000882415685666078</v>
      </c>
    </row>
    <row r="338" customFormat="false" ht="13.2" hidden="false" customHeight="false" outlineLevel="0" collapsed="false">
      <c r="A338" s="1" t="n">
        <v>136</v>
      </c>
      <c r="B338" s="0" t="s">
        <v>673</v>
      </c>
      <c r="C338" s="1" t="s">
        <v>674</v>
      </c>
      <c r="D338" s="0" t="s">
        <v>693</v>
      </c>
      <c r="E338" s="0" t="s">
        <v>694</v>
      </c>
      <c r="F338" s="6" t="n">
        <v>172941</v>
      </c>
      <c r="G338" s="6" t="n">
        <v>120371</v>
      </c>
      <c r="H338" s="6" t="n">
        <v>120362</v>
      </c>
      <c r="I338" s="7" t="n">
        <f aca="false">H338/F338</f>
        <v>0.695971458474277</v>
      </c>
      <c r="J338" s="6" t="n">
        <v>120362</v>
      </c>
      <c r="K338" s="6" t="n">
        <v>120243</v>
      </c>
      <c r="L338" s="6" t="n">
        <v>58307</v>
      </c>
      <c r="M338" s="6" t="n">
        <v>61936</v>
      </c>
      <c r="N338" s="6" t="n">
        <v>119</v>
      </c>
      <c r="O338" s="0" t="n">
        <v>0</v>
      </c>
      <c r="P338" s="0" t="n">
        <v>52</v>
      </c>
      <c r="Q338" s="0" t="n">
        <v>3</v>
      </c>
      <c r="R338" s="0" t="n">
        <v>64</v>
      </c>
      <c r="S338" s="8" t="n">
        <f aca="false">L338/K338</f>
        <v>0.484909724474606</v>
      </c>
      <c r="T338" s="8" t="n">
        <f aca="false">M338/K338</f>
        <v>0.515090275525394</v>
      </c>
      <c r="U338" s="9" t="n">
        <f aca="false">N338/J338</f>
        <v>0.000988684136189163</v>
      </c>
    </row>
    <row r="339" customFormat="false" ht="13.2" hidden="false" customHeight="false" outlineLevel="0" collapsed="false">
      <c r="A339" s="1" t="n">
        <v>137</v>
      </c>
      <c r="B339" s="0" t="s">
        <v>673</v>
      </c>
      <c r="C339" s="1" t="s">
        <v>674</v>
      </c>
      <c r="D339" s="0" t="s">
        <v>695</v>
      </c>
      <c r="E339" s="0" t="s">
        <v>696</v>
      </c>
      <c r="F339" s="6" t="n">
        <v>105766</v>
      </c>
      <c r="G339" s="6" t="n">
        <v>75695</v>
      </c>
      <c r="H339" s="6" t="n">
        <v>75694</v>
      </c>
      <c r="I339" s="7" t="n">
        <f aca="false">H339/F339</f>
        <v>0.715674224230849</v>
      </c>
      <c r="J339" s="6" t="n">
        <v>75694</v>
      </c>
      <c r="K339" s="6" t="n">
        <v>75652</v>
      </c>
      <c r="L339" s="6" t="n">
        <v>32651</v>
      </c>
      <c r="M339" s="6" t="n">
        <v>43001</v>
      </c>
      <c r="N339" s="6" t="n">
        <v>42</v>
      </c>
      <c r="O339" s="0" t="n">
        <v>1</v>
      </c>
      <c r="P339" s="0" t="n">
        <v>17</v>
      </c>
      <c r="Q339" s="0" t="n">
        <v>0</v>
      </c>
      <c r="R339" s="0" t="n">
        <v>24</v>
      </c>
      <c r="S339" s="8" t="n">
        <f aca="false">L339/K339</f>
        <v>0.431594670332575</v>
      </c>
      <c r="T339" s="8" t="n">
        <f aca="false">M339/K339</f>
        <v>0.568405329667425</v>
      </c>
      <c r="U339" s="9" t="n">
        <f aca="false">N339/J339</f>
        <v>0.000554865643247814</v>
      </c>
    </row>
    <row r="340" customFormat="false" ht="13.2" hidden="false" customHeight="false" outlineLevel="0" collapsed="false">
      <c r="A340" s="1" t="n">
        <v>138</v>
      </c>
      <c r="B340" s="0" t="s">
        <v>673</v>
      </c>
      <c r="C340" s="1" t="s">
        <v>674</v>
      </c>
      <c r="D340" s="0" t="s">
        <v>697</v>
      </c>
      <c r="E340" s="0" t="s">
        <v>698</v>
      </c>
      <c r="F340" s="6" t="n">
        <v>104492</v>
      </c>
      <c r="G340" s="6" t="n">
        <v>74379</v>
      </c>
      <c r="H340" s="6" t="n">
        <v>74380</v>
      </c>
      <c r="I340" s="7" t="n">
        <f aca="false">H340/F340</f>
        <v>0.71182482869502</v>
      </c>
      <c r="J340" s="6" t="n">
        <v>74378</v>
      </c>
      <c r="K340" s="6" t="n">
        <v>74345</v>
      </c>
      <c r="L340" s="6" t="n">
        <v>33723</v>
      </c>
      <c r="M340" s="6" t="n">
        <v>40622</v>
      </c>
      <c r="N340" s="6" t="n">
        <v>33</v>
      </c>
      <c r="O340" s="0" t="n">
        <v>0</v>
      </c>
      <c r="P340" s="0" t="n">
        <v>12</v>
      </c>
      <c r="Q340" s="0" t="n">
        <v>1</v>
      </c>
      <c r="R340" s="0" t="n">
        <v>20</v>
      </c>
      <c r="S340" s="8" t="n">
        <f aca="false">L340/K340</f>
        <v>0.453601452686798</v>
      </c>
      <c r="T340" s="8" t="n">
        <f aca="false">M340/K340</f>
        <v>0.546398547313202</v>
      </c>
      <c r="U340" s="9" t="n">
        <f aca="false">N340/J340</f>
        <v>0.000443679582672296</v>
      </c>
    </row>
    <row r="341" customFormat="false" ht="13.2" hidden="false" customHeight="false" outlineLevel="0" collapsed="false">
      <c r="A341" s="1" t="n">
        <v>139</v>
      </c>
      <c r="B341" s="0" t="s">
        <v>673</v>
      </c>
      <c r="C341" s="1" t="s">
        <v>674</v>
      </c>
      <c r="D341" s="0" t="s">
        <v>699</v>
      </c>
      <c r="E341" s="0" t="s">
        <v>700</v>
      </c>
      <c r="F341" s="6" t="n">
        <v>95011</v>
      </c>
      <c r="G341" s="6" t="n">
        <v>72348</v>
      </c>
      <c r="H341" s="6" t="n">
        <v>72347</v>
      </c>
      <c r="I341" s="7" t="n">
        <f aca="false">H341/F341</f>
        <v>0.761459199461115</v>
      </c>
      <c r="J341" s="6" t="n">
        <v>72348</v>
      </c>
      <c r="K341" s="6" t="n">
        <v>72309</v>
      </c>
      <c r="L341" s="6" t="n">
        <v>36681</v>
      </c>
      <c r="M341" s="6" t="n">
        <v>35628</v>
      </c>
      <c r="N341" s="6" t="n">
        <v>39</v>
      </c>
      <c r="O341" s="0" t="n">
        <v>0</v>
      </c>
      <c r="P341" s="0" t="n">
        <v>12</v>
      </c>
      <c r="Q341" s="0" t="n">
        <v>0</v>
      </c>
      <c r="R341" s="0" t="n">
        <v>27</v>
      </c>
      <c r="S341" s="8" t="n">
        <f aca="false">L341/K341</f>
        <v>0.507281251296519</v>
      </c>
      <c r="T341" s="8" t="n">
        <f aca="false">M341/K341</f>
        <v>0.492718748703481</v>
      </c>
      <c r="U341" s="9" t="n">
        <f aca="false">N341/J341</f>
        <v>0.000539061204179798</v>
      </c>
    </row>
    <row r="342" customFormat="false" ht="13.2" hidden="false" customHeight="false" outlineLevel="0" collapsed="false">
      <c r="A342" s="1" t="n">
        <v>147</v>
      </c>
      <c r="B342" s="0" t="s">
        <v>673</v>
      </c>
      <c r="C342" s="1" t="s">
        <v>674</v>
      </c>
      <c r="D342" s="0" t="s">
        <v>701</v>
      </c>
      <c r="E342" s="0" t="s">
        <v>702</v>
      </c>
      <c r="F342" s="6" t="n">
        <v>243689</v>
      </c>
      <c r="G342" s="6" t="n">
        <v>169762</v>
      </c>
      <c r="H342" s="6" t="n">
        <v>169753</v>
      </c>
      <c r="I342" s="7" t="n">
        <f aca="false">H342/F342</f>
        <v>0.696596891940137</v>
      </c>
      <c r="J342" s="6" t="n">
        <v>169745</v>
      </c>
      <c r="K342" s="6" t="n">
        <v>169604</v>
      </c>
      <c r="L342" s="6" t="n">
        <v>101788</v>
      </c>
      <c r="M342" s="6" t="n">
        <v>67816</v>
      </c>
      <c r="N342" s="6" t="n">
        <v>141</v>
      </c>
      <c r="O342" s="0" t="n">
        <v>0</v>
      </c>
      <c r="P342" s="0" t="n">
        <v>56</v>
      </c>
      <c r="Q342" s="0" t="n">
        <v>3</v>
      </c>
      <c r="R342" s="0" t="n">
        <v>82</v>
      </c>
      <c r="S342" s="8" t="n">
        <f aca="false">L342/K342</f>
        <v>0.600150939836325</v>
      </c>
      <c r="T342" s="8" t="n">
        <f aca="false">M342/K342</f>
        <v>0.399849060163675</v>
      </c>
      <c r="U342" s="9" t="n">
        <f aca="false">N342/J342</f>
        <v>0.000830657751332882</v>
      </c>
    </row>
    <row r="343" customFormat="false" ht="13.2" hidden="false" customHeight="false" outlineLevel="0" collapsed="false">
      <c r="A343" s="1" t="n">
        <v>140</v>
      </c>
      <c r="B343" s="0" t="s">
        <v>673</v>
      </c>
      <c r="C343" s="1" t="s">
        <v>674</v>
      </c>
      <c r="D343" s="0" t="s">
        <v>703</v>
      </c>
      <c r="E343" s="0" t="s">
        <v>704</v>
      </c>
      <c r="F343" s="6" t="n">
        <v>172890</v>
      </c>
      <c r="G343" s="6" t="n">
        <v>116645</v>
      </c>
      <c r="H343" s="6" t="n">
        <v>116645</v>
      </c>
      <c r="I343" s="7" t="n">
        <f aca="false">H343/F343</f>
        <v>0.674677540632772</v>
      </c>
      <c r="J343" s="6" t="n">
        <v>116645</v>
      </c>
      <c r="K343" s="6" t="n">
        <v>116563</v>
      </c>
      <c r="L343" s="6" t="n">
        <v>53973</v>
      </c>
      <c r="M343" s="6" t="n">
        <v>62590</v>
      </c>
      <c r="N343" s="6" t="n">
        <v>82</v>
      </c>
      <c r="O343" s="0" t="n">
        <v>0</v>
      </c>
      <c r="P343" s="0" t="n">
        <v>34</v>
      </c>
      <c r="Q343" s="0" t="n">
        <v>0</v>
      </c>
      <c r="R343" s="0" t="n">
        <v>48</v>
      </c>
      <c r="S343" s="8" t="n">
        <f aca="false">L343/K343</f>
        <v>0.46303715587279</v>
      </c>
      <c r="T343" s="8" t="n">
        <f aca="false">M343/K343</f>
        <v>0.53696284412721</v>
      </c>
      <c r="U343" s="9" t="n">
        <f aca="false">N343/J343</f>
        <v>0.00070298769771529</v>
      </c>
    </row>
    <row r="344" customFormat="false" ht="13.2" hidden="false" customHeight="false" outlineLevel="0" collapsed="false">
      <c r="A344" s="1" t="n">
        <v>142</v>
      </c>
      <c r="B344" s="0" t="s">
        <v>673</v>
      </c>
      <c r="C344" s="1" t="s">
        <v>674</v>
      </c>
      <c r="D344" s="0" t="s">
        <v>705</v>
      </c>
      <c r="E344" s="0" t="s">
        <v>706</v>
      </c>
      <c r="F344" s="6" t="n">
        <v>130801</v>
      </c>
      <c r="G344" s="6" t="n">
        <v>92531</v>
      </c>
      <c r="H344" s="6" t="n">
        <v>92528</v>
      </c>
      <c r="I344" s="7" t="n">
        <f aca="false">H344/F344</f>
        <v>0.707395203400586</v>
      </c>
      <c r="J344" s="6" t="n">
        <v>92525</v>
      </c>
      <c r="K344" s="6" t="n">
        <v>92473</v>
      </c>
      <c r="L344" s="6" t="n">
        <v>39178</v>
      </c>
      <c r="M344" s="6" t="n">
        <v>53295</v>
      </c>
      <c r="N344" s="6" t="n">
        <v>52</v>
      </c>
      <c r="O344" s="0" t="n">
        <v>1</v>
      </c>
      <c r="P344" s="0" t="n">
        <v>19</v>
      </c>
      <c r="Q344" s="0" t="n">
        <v>3</v>
      </c>
      <c r="R344" s="0" t="n">
        <v>29</v>
      </c>
      <c r="S344" s="8" t="n">
        <f aca="false">L344/K344</f>
        <v>0.423669611670434</v>
      </c>
      <c r="T344" s="8" t="n">
        <f aca="false">M344/K344</f>
        <v>0.576330388329567</v>
      </c>
      <c r="U344" s="9" t="n">
        <f aca="false">N344/J344</f>
        <v>0.000562010267495272</v>
      </c>
    </row>
    <row r="345" customFormat="false" ht="13.2" hidden="false" customHeight="false" outlineLevel="0" collapsed="false">
      <c r="A345" s="1" t="n">
        <v>143</v>
      </c>
      <c r="B345" s="0" t="s">
        <v>673</v>
      </c>
      <c r="C345" s="1" t="s">
        <v>674</v>
      </c>
      <c r="D345" s="0" t="s">
        <v>707</v>
      </c>
      <c r="E345" s="0" t="s">
        <v>708</v>
      </c>
      <c r="F345" s="6" t="n">
        <v>51136</v>
      </c>
      <c r="G345" s="6" t="n">
        <v>34812</v>
      </c>
      <c r="H345" s="6" t="n">
        <v>34812</v>
      </c>
      <c r="I345" s="7" t="n">
        <f aca="false">H345/F345</f>
        <v>0.680772841051314</v>
      </c>
      <c r="J345" s="6" t="n">
        <v>34812</v>
      </c>
      <c r="K345" s="6" t="n">
        <v>34802</v>
      </c>
      <c r="L345" s="6" t="n">
        <v>13215</v>
      </c>
      <c r="M345" s="6" t="n">
        <v>21587</v>
      </c>
      <c r="N345" s="6" t="n">
        <v>10</v>
      </c>
      <c r="O345" s="0" t="n">
        <v>0</v>
      </c>
      <c r="P345" s="0" t="n">
        <v>3</v>
      </c>
      <c r="Q345" s="0" t="n">
        <v>0</v>
      </c>
      <c r="R345" s="0" t="n">
        <v>7</v>
      </c>
      <c r="S345" s="8" t="n">
        <f aca="false">L345/K345</f>
        <v>0.379719556347336</v>
      </c>
      <c r="T345" s="8" t="n">
        <f aca="false">M345/K345</f>
        <v>0.620280443652664</v>
      </c>
      <c r="U345" s="9" t="n">
        <f aca="false">N345/J345</f>
        <v>0.00028725726760887</v>
      </c>
    </row>
    <row r="346" customFormat="false" ht="13.2" hidden="false" customHeight="false" outlineLevel="0" collapsed="false">
      <c r="A346" s="1" t="n">
        <v>144</v>
      </c>
      <c r="B346" s="0" t="s">
        <v>673</v>
      </c>
      <c r="C346" s="1" t="s">
        <v>674</v>
      </c>
      <c r="D346" s="0" t="s">
        <v>709</v>
      </c>
      <c r="E346" s="0" t="s">
        <v>710</v>
      </c>
      <c r="F346" s="6" t="n">
        <v>68957</v>
      </c>
      <c r="G346" s="6" t="n">
        <v>48177</v>
      </c>
      <c r="H346" s="6" t="n">
        <v>48172</v>
      </c>
      <c r="I346" s="7" t="n">
        <f aca="false">H346/F346</f>
        <v>0.698580274663921</v>
      </c>
      <c r="J346" s="6" t="n">
        <v>48172</v>
      </c>
      <c r="K346" s="6" t="n">
        <v>48144</v>
      </c>
      <c r="L346" s="6" t="n">
        <v>19363</v>
      </c>
      <c r="M346" s="6" t="n">
        <v>28781</v>
      </c>
      <c r="N346" s="6" t="n">
        <v>28</v>
      </c>
      <c r="O346" s="0" t="n">
        <v>0</v>
      </c>
      <c r="P346" s="0" t="n">
        <v>11</v>
      </c>
      <c r="Q346" s="0" t="n">
        <v>2</v>
      </c>
      <c r="R346" s="0" t="n">
        <v>15</v>
      </c>
      <c r="S346" s="8" t="n">
        <f aca="false">L346/K346</f>
        <v>0.402189265536723</v>
      </c>
      <c r="T346" s="8" t="n">
        <f aca="false">M346/K346</f>
        <v>0.597810734463277</v>
      </c>
      <c r="U346" s="9" t="n">
        <f aca="false">N346/J346</f>
        <v>0.000581250518973678</v>
      </c>
    </row>
    <row r="347" customFormat="false" ht="13.2" hidden="false" customHeight="false" outlineLevel="0" collapsed="false">
      <c r="A347" s="1" t="n">
        <v>145</v>
      </c>
      <c r="B347" s="0" t="s">
        <v>673</v>
      </c>
      <c r="C347" s="1" t="s">
        <v>674</v>
      </c>
      <c r="D347" s="0" t="s">
        <v>711</v>
      </c>
      <c r="E347" s="0" t="s">
        <v>712</v>
      </c>
      <c r="F347" s="6" t="n">
        <v>71607</v>
      </c>
      <c r="G347" s="6" t="n">
        <v>55670</v>
      </c>
      <c r="H347" s="6" t="n">
        <v>55670</v>
      </c>
      <c r="I347" s="7" t="n">
        <f aca="false">H347/F347</f>
        <v>0.77743795997598</v>
      </c>
      <c r="J347" s="6" t="n">
        <v>55670</v>
      </c>
      <c r="K347" s="6" t="n">
        <v>55630</v>
      </c>
      <c r="L347" s="6" t="n">
        <v>28061</v>
      </c>
      <c r="M347" s="6" t="n">
        <v>27569</v>
      </c>
      <c r="N347" s="6" t="n">
        <v>40</v>
      </c>
      <c r="O347" s="0" t="n">
        <v>19</v>
      </c>
      <c r="P347" s="0" t="n">
        <v>0</v>
      </c>
      <c r="Q347" s="0" t="n">
        <v>0</v>
      </c>
      <c r="R347" s="0" t="n">
        <v>21</v>
      </c>
      <c r="S347" s="8" t="n">
        <f aca="false">L347/K347</f>
        <v>0.504422074420277</v>
      </c>
      <c r="T347" s="8" t="n">
        <f aca="false">M347/K347</f>
        <v>0.495577925579723</v>
      </c>
      <c r="U347" s="9" t="n">
        <f aca="false">N347/J347</f>
        <v>0.000718519849110832</v>
      </c>
    </row>
    <row r="348" customFormat="false" ht="13.2" hidden="false" customHeight="false" outlineLevel="0" collapsed="false">
      <c r="A348" s="1" t="n">
        <v>146</v>
      </c>
      <c r="B348" s="0" t="s">
        <v>673</v>
      </c>
      <c r="C348" s="1" t="s">
        <v>674</v>
      </c>
      <c r="D348" s="0" t="s">
        <v>713</v>
      </c>
      <c r="E348" s="0" t="s">
        <v>714</v>
      </c>
      <c r="F348" s="6" t="n">
        <v>104977</v>
      </c>
      <c r="G348" s="6" t="n">
        <v>73708</v>
      </c>
      <c r="H348" s="6" t="n">
        <v>73708</v>
      </c>
      <c r="I348" s="7" t="n">
        <f aca="false">H348/F348</f>
        <v>0.702134753326919</v>
      </c>
      <c r="J348" s="6" t="n">
        <v>73708</v>
      </c>
      <c r="K348" s="6" t="n">
        <v>73649</v>
      </c>
      <c r="L348" s="6" t="n">
        <v>32413</v>
      </c>
      <c r="M348" s="6" t="n">
        <v>41236</v>
      </c>
      <c r="N348" s="6" t="n">
        <v>59</v>
      </c>
      <c r="O348" s="0" t="n">
        <v>3</v>
      </c>
      <c r="P348" s="0" t="n">
        <v>29</v>
      </c>
      <c r="Q348" s="0" t="n">
        <v>2</v>
      </c>
      <c r="R348" s="0" t="n">
        <v>25</v>
      </c>
      <c r="S348" s="8" t="n">
        <f aca="false">L348/K348</f>
        <v>0.440101019701557</v>
      </c>
      <c r="T348" s="8" t="n">
        <f aca="false">M348/K348</f>
        <v>0.559898980298443</v>
      </c>
      <c r="U348" s="9" t="n">
        <f aca="false">N348/J348</f>
        <v>0.000800455852824659</v>
      </c>
    </row>
    <row r="349" customFormat="false" ht="13.2" hidden="false" customHeight="false" outlineLevel="0" collapsed="false">
      <c r="A349" s="1" t="n">
        <v>132</v>
      </c>
      <c r="B349" s="0" t="s">
        <v>673</v>
      </c>
      <c r="C349" s="1" t="s">
        <v>674</v>
      </c>
      <c r="D349" s="0" t="s">
        <v>715</v>
      </c>
      <c r="E349" s="0" t="s">
        <v>716</v>
      </c>
      <c r="F349" s="6" t="n">
        <v>103270</v>
      </c>
      <c r="G349" s="6" t="n">
        <v>79519</v>
      </c>
      <c r="H349" s="6" t="n">
        <v>79517</v>
      </c>
      <c r="I349" s="7" t="n">
        <f aca="false">H349/F349</f>
        <v>0.769991284981117</v>
      </c>
      <c r="J349" s="6" t="n">
        <v>79515</v>
      </c>
      <c r="K349" s="6" t="n">
        <v>79469</v>
      </c>
      <c r="L349" s="6" t="n">
        <v>36762</v>
      </c>
      <c r="M349" s="6" t="n">
        <v>42707</v>
      </c>
      <c r="N349" s="6" t="n">
        <v>46</v>
      </c>
      <c r="O349" s="0" t="n">
        <v>0</v>
      </c>
      <c r="P349" s="0" t="n">
        <v>17</v>
      </c>
      <c r="Q349" s="0" t="n">
        <v>7</v>
      </c>
      <c r="R349" s="0" t="n">
        <v>22</v>
      </c>
      <c r="S349" s="8" t="n">
        <f aca="false">L349/K349</f>
        <v>0.462595477481785</v>
      </c>
      <c r="T349" s="8" t="n">
        <f aca="false">M349/K349</f>
        <v>0.537404522518215</v>
      </c>
      <c r="U349" s="9" t="n">
        <f aca="false">N349/J349</f>
        <v>0.00057850719989939</v>
      </c>
    </row>
    <row r="350" customFormat="false" ht="13.2" hidden="false" customHeight="false" outlineLevel="0" collapsed="false">
      <c r="A350" s="1" t="n">
        <v>141</v>
      </c>
      <c r="B350" s="0" t="s">
        <v>673</v>
      </c>
      <c r="C350" s="1" t="s">
        <v>674</v>
      </c>
      <c r="D350" s="0" t="s">
        <v>717</v>
      </c>
      <c r="E350" s="0" t="s">
        <v>718</v>
      </c>
      <c r="F350" s="6" t="n">
        <v>42855</v>
      </c>
      <c r="G350" s="6" t="n">
        <v>28881</v>
      </c>
      <c r="H350" s="6" t="n">
        <v>28881</v>
      </c>
      <c r="I350" s="7" t="n">
        <f aca="false">H350/F350</f>
        <v>0.673923696184809</v>
      </c>
      <c r="J350" s="6" t="n">
        <v>28881</v>
      </c>
      <c r="K350" s="6" t="n">
        <v>28865</v>
      </c>
      <c r="L350" s="6" t="n">
        <v>12574</v>
      </c>
      <c r="M350" s="6" t="n">
        <v>16291</v>
      </c>
      <c r="N350" s="6" t="n">
        <v>16</v>
      </c>
      <c r="O350" s="0" t="n">
        <v>0</v>
      </c>
      <c r="P350" s="0" t="n">
        <v>7</v>
      </c>
      <c r="Q350" s="0" t="n">
        <v>1</v>
      </c>
      <c r="R350" s="0" t="n">
        <v>8</v>
      </c>
      <c r="S350" s="8" t="n">
        <f aca="false">L350/K350</f>
        <v>0.435614065477222</v>
      </c>
      <c r="T350" s="8" t="n">
        <f aca="false">M350/K350</f>
        <v>0.564385934522778</v>
      </c>
      <c r="U350" s="9" t="n">
        <f aca="false">N350/J350</f>
        <v>0.00055399743776185</v>
      </c>
    </row>
    <row r="351" customFormat="false" ht="13.2" hidden="false" customHeight="false" outlineLevel="0" collapsed="false">
      <c r="A351" s="1" t="n">
        <v>92</v>
      </c>
      <c r="B351" s="0" t="s">
        <v>719</v>
      </c>
      <c r="C351" s="1" t="s">
        <v>720</v>
      </c>
      <c r="D351" s="0" t="s">
        <v>721</v>
      </c>
      <c r="E351" s="0" t="s">
        <v>722</v>
      </c>
      <c r="F351" s="6" t="n">
        <v>138247</v>
      </c>
      <c r="G351" s="6" t="n">
        <v>108336</v>
      </c>
      <c r="H351" s="6" t="n">
        <v>108336</v>
      </c>
      <c r="I351" s="7" t="n">
        <f aca="false">H351/F351</f>
        <v>0.783640874666358</v>
      </c>
      <c r="J351" s="6" t="n">
        <v>108336</v>
      </c>
      <c r="K351" s="6" t="n">
        <v>108270</v>
      </c>
      <c r="L351" s="6" t="n">
        <v>44148</v>
      </c>
      <c r="M351" s="6" t="n">
        <v>64122</v>
      </c>
      <c r="N351" s="6" t="n">
        <v>66</v>
      </c>
      <c r="O351" s="0" t="n">
        <v>0</v>
      </c>
      <c r="P351" s="0" t="n">
        <v>22</v>
      </c>
      <c r="Q351" s="0" t="n">
        <v>1</v>
      </c>
      <c r="R351" s="0" t="n">
        <v>43</v>
      </c>
      <c r="S351" s="8" t="n">
        <f aca="false">L351/K351</f>
        <v>0.40775838182322</v>
      </c>
      <c r="T351" s="8" t="n">
        <f aca="false">M351/K351</f>
        <v>0.59224161817678</v>
      </c>
      <c r="U351" s="9" t="n">
        <f aca="false">N351/J351</f>
        <v>0.000609215773150199</v>
      </c>
    </row>
    <row r="352" customFormat="false" ht="13.2" hidden="false" customHeight="false" outlineLevel="0" collapsed="false">
      <c r="A352" s="1" t="n">
        <v>93</v>
      </c>
      <c r="B352" s="0" t="s">
        <v>719</v>
      </c>
      <c r="C352" s="1" t="s">
        <v>720</v>
      </c>
      <c r="D352" s="0" t="s">
        <v>723</v>
      </c>
      <c r="E352" s="0" t="s">
        <v>724</v>
      </c>
      <c r="F352" s="6" t="n">
        <v>124338</v>
      </c>
      <c r="G352" s="6" t="n">
        <v>89707</v>
      </c>
      <c r="H352" s="6" t="n">
        <v>89704</v>
      </c>
      <c r="I352" s="7" t="n">
        <f aca="false">H352/F352</f>
        <v>0.721452814103492</v>
      </c>
      <c r="J352" s="6" t="n">
        <v>89704</v>
      </c>
      <c r="K352" s="6" t="n">
        <v>89603</v>
      </c>
      <c r="L352" s="6" t="n">
        <v>32954</v>
      </c>
      <c r="M352" s="6" t="n">
        <v>56649</v>
      </c>
      <c r="N352" s="6" t="n">
        <v>101</v>
      </c>
      <c r="O352" s="0" t="n">
        <v>0</v>
      </c>
      <c r="P352" s="0" t="n">
        <v>11</v>
      </c>
      <c r="Q352" s="0" t="n">
        <v>0</v>
      </c>
      <c r="R352" s="0" t="n">
        <v>90</v>
      </c>
      <c r="S352" s="8" t="n">
        <f aca="false">L352/K352</f>
        <v>0.367777864580427</v>
      </c>
      <c r="T352" s="8" t="n">
        <f aca="false">M352/K352</f>
        <v>0.632222135419573</v>
      </c>
      <c r="U352" s="9" t="n">
        <f aca="false">N352/J352</f>
        <v>0.00112592526531704</v>
      </c>
    </row>
    <row r="353" customFormat="false" ht="13.2" hidden="false" customHeight="false" outlineLevel="0" collapsed="false">
      <c r="A353" s="1" t="n">
        <v>95</v>
      </c>
      <c r="B353" s="0" t="s">
        <v>719</v>
      </c>
      <c r="C353" s="1" t="s">
        <v>720</v>
      </c>
      <c r="D353" s="0" t="s">
        <v>725</v>
      </c>
      <c r="E353" s="0" t="s">
        <v>726</v>
      </c>
      <c r="F353" s="6" t="n">
        <v>179010</v>
      </c>
      <c r="G353" s="6" t="n">
        <v>117691</v>
      </c>
      <c r="H353" s="6" t="n">
        <v>117680</v>
      </c>
      <c r="I353" s="7" t="n">
        <f aca="false">H353/F353</f>
        <v>0.657393441707167</v>
      </c>
      <c r="J353" s="6" t="n">
        <v>117674</v>
      </c>
      <c r="K353" s="6" t="n">
        <v>117590</v>
      </c>
      <c r="L353" s="6" t="n">
        <v>36027</v>
      </c>
      <c r="M353" s="6" t="n">
        <v>81563</v>
      </c>
      <c r="N353" s="6" t="n">
        <v>84</v>
      </c>
      <c r="O353" s="0" t="n">
        <v>0</v>
      </c>
      <c r="P353" s="0" t="n">
        <v>19</v>
      </c>
      <c r="Q353" s="0" t="n">
        <v>6</v>
      </c>
      <c r="R353" s="0" t="n">
        <v>59</v>
      </c>
      <c r="S353" s="8" t="n">
        <f aca="false">L353/K353</f>
        <v>0.306378093375287</v>
      </c>
      <c r="T353" s="8" t="n">
        <f aca="false">M353/K353</f>
        <v>0.693621906624713</v>
      </c>
      <c r="U353" s="9" t="n">
        <f aca="false">N353/J353</f>
        <v>0.000713836531434302</v>
      </c>
    </row>
    <row r="354" customFormat="false" ht="13.2" hidden="false" customHeight="false" outlineLevel="0" collapsed="false">
      <c r="A354" s="1" t="n">
        <v>94</v>
      </c>
      <c r="B354" s="0" t="s">
        <v>719</v>
      </c>
      <c r="C354" s="1" t="s">
        <v>720</v>
      </c>
      <c r="D354" s="0" t="s">
        <v>727</v>
      </c>
      <c r="E354" s="0" t="s">
        <v>728</v>
      </c>
      <c r="F354" s="6" t="n">
        <v>236788</v>
      </c>
      <c r="G354" s="6" t="n">
        <v>183328</v>
      </c>
      <c r="H354" s="6" t="n">
        <v>183324</v>
      </c>
      <c r="I354" s="7" t="n">
        <f aca="false">H354/F354</f>
        <v>0.774211530989746</v>
      </c>
      <c r="J354" s="6" t="n">
        <v>183323</v>
      </c>
      <c r="K354" s="6" t="n">
        <v>183153</v>
      </c>
      <c r="L354" s="6" t="n">
        <v>78987</v>
      </c>
      <c r="M354" s="6" t="n">
        <v>104166</v>
      </c>
      <c r="N354" s="6" t="n">
        <v>170</v>
      </c>
      <c r="O354" s="0" t="n">
        <v>0</v>
      </c>
      <c r="P354" s="0" t="n">
        <v>42</v>
      </c>
      <c r="Q354" s="0" t="n">
        <v>0</v>
      </c>
      <c r="R354" s="0" t="n">
        <v>128</v>
      </c>
      <c r="S354" s="8" t="n">
        <f aca="false">L354/K354</f>
        <v>0.431262387184485</v>
      </c>
      <c r="T354" s="8" t="n">
        <f aca="false">M354/K354</f>
        <v>0.568737612815515</v>
      </c>
      <c r="U354" s="9" t="n">
        <f aca="false">N354/J354</f>
        <v>0.000927324994681518</v>
      </c>
    </row>
    <row r="355" customFormat="false" ht="13.2" hidden="false" customHeight="false" outlineLevel="0" collapsed="false">
      <c r="A355" s="1" t="n">
        <v>337</v>
      </c>
      <c r="B355" s="0" t="s">
        <v>719</v>
      </c>
      <c r="C355" s="1" t="s">
        <v>720</v>
      </c>
      <c r="D355" s="0" t="s">
        <v>729</v>
      </c>
      <c r="E355" s="0" t="s">
        <v>730</v>
      </c>
      <c r="F355" s="6" t="n">
        <v>75010</v>
      </c>
      <c r="G355" s="6" t="n">
        <v>53610</v>
      </c>
      <c r="H355" s="6" t="n">
        <v>53610</v>
      </c>
      <c r="I355" s="7" t="n">
        <f aca="false">H355/F355</f>
        <v>0.714704706039195</v>
      </c>
      <c r="J355" s="6" t="n">
        <v>53607</v>
      </c>
      <c r="K355" s="6" t="n">
        <v>53578</v>
      </c>
      <c r="L355" s="6" t="n">
        <v>16684</v>
      </c>
      <c r="M355" s="6" t="n">
        <v>36894</v>
      </c>
      <c r="N355" s="6" t="n">
        <v>29</v>
      </c>
      <c r="O355" s="0" t="n">
        <v>0</v>
      </c>
      <c r="P355" s="0" t="n">
        <v>15</v>
      </c>
      <c r="Q355" s="0" t="n">
        <v>2</v>
      </c>
      <c r="R355" s="0" t="n">
        <v>12</v>
      </c>
      <c r="S355" s="8" t="n">
        <f aca="false">L355/K355</f>
        <v>0.311396468699839</v>
      </c>
      <c r="T355" s="8" t="n">
        <f aca="false">M355/K355</f>
        <v>0.688603531300161</v>
      </c>
      <c r="U355" s="9" t="n">
        <f aca="false">N355/J355</f>
        <v>0.000540974126513328</v>
      </c>
    </row>
    <row r="356" customFormat="false" ht="13.2" hidden="false" customHeight="false" outlineLevel="0" collapsed="false">
      <c r="A356" s="1" t="n">
        <v>338</v>
      </c>
      <c r="B356" s="0" t="s">
        <v>719</v>
      </c>
      <c r="C356" s="1" t="s">
        <v>720</v>
      </c>
      <c r="D356" s="0" t="s">
        <v>731</v>
      </c>
      <c r="E356" s="0" t="s">
        <v>732</v>
      </c>
      <c r="F356" s="6" t="n">
        <v>83558</v>
      </c>
      <c r="G356" s="6" t="n">
        <v>62164</v>
      </c>
      <c r="H356" s="6" t="n">
        <v>62160</v>
      </c>
      <c r="I356" s="7" t="n">
        <f aca="false">H356/F356</f>
        <v>0.743914406759377</v>
      </c>
      <c r="J356" s="6" t="n">
        <v>62161</v>
      </c>
      <c r="K356" s="6" t="n">
        <v>62116</v>
      </c>
      <c r="L356" s="6" t="n">
        <v>22850</v>
      </c>
      <c r="M356" s="6" t="n">
        <v>39266</v>
      </c>
      <c r="N356" s="6" t="n">
        <v>45</v>
      </c>
      <c r="O356" s="0" t="n">
        <v>0</v>
      </c>
      <c r="P356" s="0" t="n">
        <v>9</v>
      </c>
      <c r="Q356" s="0" t="n">
        <v>1</v>
      </c>
      <c r="R356" s="0" t="n">
        <v>35</v>
      </c>
      <c r="S356" s="8" t="n">
        <f aca="false">L356/K356</f>
        <v>0.367860132655032</v>
      </c>
      <c r="T356" s="8" t="n">
        <f aca="false">M356/K356</f>
        <v>0.632139867344968</v>
      </c>
      <c r="U356" s="9" t="n">
        <f aca="false">N356/J356</f>
        <v>0.000723926577757758</v>
      </c>
    </row>
    <row r="357" customFormat="false" ht="13.2" hidden="false" customHeight="false" outlineLevel="0" collapsed="false">
      <c r="A357" s="1" t="n">
        <v>339</v>
      </c>
      <c r="B357" s="0" t="s">
        <v>719</v>
      </c>
      <c r="C357" s="1" t="s">
        <v>720</v>
      </c>
      <c r="D357" s="0" t="s">
        <v>733</v>
      </c>
      <c r="E357" s="0" t="s">
        <v>734</v>
      </c>
      <c r="F357" s="6" t="n">
        <v>80369</v>
      </c>
      <c r="G357" s="6" t="n">
        <v>63324</v>
      </c>
      <c r="H357" s="6" t="n">
        <v>63318</v>
      </c>
      <c r="I357" s="7" t="n">
        <f aca="false">H357/F357</f>
        <v>0.787841083004641</v>
      </c>
      <c r="J357" s="6" t="n">
        <v>63318</v>
      </c>
      <c r="K357" s="6" t="n">
        <v>63278</v>
      </c>
      <c r="L357" s="6" t="n">
        <v>26064</v>
      </c>
      <c r="M357" s="6" t="n">
        <v>37214</v>
      </c>
      <c r="N357" s="6" t="n">
        <v>40</v>
      </c>
      <c r="O357" s="0" t="n">
        <v>0</v>
      </c>
      <c r="P357" s="0" t="n">
        <v>16</v>
      </c>
      <c r="Q357" s="0" t="n">
        <v>1</v>
      </c>
      <c r="R357" s="0" t="n">
        <v>23</v>
      </c>
      <c r="S357" s="8" t="n">
        <f aca="false">L357/K357</f>
        <v>0.411896709756946</v>
      </c>
      <c r="T357" s="8" t="n">
        <f aca="false">M357/K357</f>
        <v>0.588103290243054</v>
      </c>
      <c r="U357" s="9" t="n">
        <f aca="false">N357/J357</f>
        <v>0.000631731892984617</v>
      </c>
    </row>
    <row r="358" customFormat="false" ht="13.2" hidden="false" customHeight="false" outlineLevel="0" collapsed="false">
      <c r="A358" s="1" t="n">
        <v>340</v>
      </c>
      <c r="B358" s="0" t="s">
        <v>719</v>
      </c>
      <c r="C358" s="1" t="s">
        <v>720</v>
      </c>
      <c r="D358" s="0" t="s">
        <v>735</v>
      </c>
      <c r="E358" s="0" t="s">
        <v>736</v>
      </c>
      <c r="F358" s="6" t="n">
        <v>92816</v>
      </c>
      <c r="G358" s="6" t="n">
        <v>68966</v>
      </c>
      <c r="H358" s="6" t="n">
        <v>68966</v>
      </c>
      <c r="I358" s="7" t="n">
        <f aca="false">H358/F358</f>
        <v>0.743039993104637</v>
      </c>
      <c r="J358" s="6" t="n">
        <v>68966</v>
      </c>
      <c r="K358" s="6" t="n">
        <v>68934</v>
      </c>
      <c r="L358" s="6" t="n">
        <v>25477</v>
      </c>
      <c r="M358" s="6" t="n">
        <v>43457</v>
      </c>
      <c r="N358" s="6" t="n">
        <v>32</v>
      </c>
      <c r="O358" s="0" t="n">
        <v>0</v>
      </c>
      <c r="P358" s="0" t="n">
        <v>13</v>
      </c>
      <c r="Q358" s="0" t="n">
        <v>0</v>
      </c>
      <c r="R358" s="0" t="n">
        <v>19</v>
      </c>
      <c r="S358" s="8" t="n">
        <f aca="false">L358/K358</f>
        <v>0.369585400528041</v>
      </c>
      <c r="T358" s="8" t="n">
        <f aca="false">M358/K358</f>
        <v>0.630414599471959</v>
      </c>
      <c r="U358" s="9" t="n">
        <f aca="false">N358/J358</f>
        <v>0.000463996752022736</v>
      </c>
    </row>
    <row r="359" customFormat="false" ht="13.2" hidden="false" customHeight="false" outlineLevel="0" collapsed="false">
      <c r="A359" s="1" t="n">
        <v>341</v>
      </c>
      <c r="B359" s="0" t="s">
        <v>719</v>
      </c>
      <c r="C359" s="1" t="s">
        <v>720</v>
      </c>
      <c r="D359" s="0" t="s">
        <v>737</v>
      </c>
      <c r="E359" s="0" t="s">
        <v>738</v>
      </c>
      <c r="F359" s="6" t="n">
        <v>85777</v>
      </c>
      <c r="G359" s="6" t="n">
        <v>66741</v>
      </c>
      <c r="H359" s="6" t="n">
        <v>66741</v>
      </c>
      <c r="I359" s="7" t="n">
        <f aca="false">H359/F359</f>
        <v>0.778075707940357</v>
      </c>
      <c r="J359" s="6" t="n">
        <v>66739</v>
      </c>
      <c r="K359" s="6" t="n">
        <v>66692</v>
      </c>
      <c r="L359" s="6" t="n">
        <v>23444</v>
      </c>
      <c r="M359" s="6" t="n">
        <v>43248</v>
      </c>
      <c r="N359" s="6" t="n">
        <v>47</v>
      </c>
      <c r="O359" s="0" t="n">
        <v>0</v>
      </c>
      <c r="P359" s="0" t="n">
        <v>6</v>
      </c>
      <c r="Q359" s="0" t="n">
        <v>2</v>
      </c>
      <c r="R359" s="0" t="n">
        <v>39</v>
      </c>
      <c r="S359" s="8" t="n">
        <f aca="false">L359/K359</f>
        <v>0.351526419960415</v>
      </c>
      <c r="T359" s="8" t="n">
        <f aca="false">M359/K359</f>
        <v>0.648473580039585</v>
      </c>
      <c r="U359" s="9" t="n">
        <f aca="false">N359/J359</f>
        <v>0.000704235904044112</v>
      </c>
    </row>
    <row r="360" customFormat="false" ht="13.2" hidden="false" customHeight="false" outlineLevel="0" collapsed="false">
      <c r="A360" s="1" t="n">
        <v>342</v>
      </c>
      <c r="B360" s="0" t="s">
        <v>719</v>
      </c>
      <c r="C360" s="1" t="s">
        <v>720</v>
      </c>
      <c r="D360" s="0" t="s">
        <v>739</v>
      </c>
      <c r="E360" s="0" t="s">
        <v>740</v>
      </c>
      <c r="F360" s="6" t="n">
        <v>99612</v>
      </c>
      <c r="G360" s="6" t="n">
        <v>77524</v>
      </c>
      <c r="H360" s="6" t="n">
        <v>77527</v>
      </c>
      <c r="I360" s="7" t="n">
        <f aca="false">H360/F360</f>
        <v>0.778289764285428</v>
      </c>
      <c r="J360" s="6" t="n">
        <v>77527</v>
      </c>
      <c r="K360" s="6" t="n">
        <v>77484</v>
      </c>
      <c r="L360" s="6" t="n">
        <v>34098</v>
      </c>
      <c r="M360" s="6" t="n">
        <v>43386</v>
      </c>
      <c r="N360" s="6" t="n">
        <v>43</v>
      </c>
      <c r="O360" s="0" t="n">
        <v>0</v>
      </c>
      <c r="P360" s="0" t="n">
        <v>11</v>
      </c>
      <c r="Q360" s="0" t="n">
        <v>3</v>
      </c>
      <c r="R360" s="0" t="n">
        <v>29</v>
      </c>
      <c r="S360" s="8" t="n">
        <f aca="false">L360/K360</f>
        <v>0.440065045686851</v>
      </c>
      <c r="T360" s="8" t="n">
        <f aca="false">M360/K360</f>
        <v>0.559934954313149</v>
      </c>
      <c r="U360" s="9" t="n">
        <f aca="false">N360/J360</f>
        <v>0.000554645478349478</v>
      </c>
    </row>
    <row r="361" customFormat="false" ht="13.2" hidden="false" customHeight="false" outlineLevel="0" collapsed="false">
      <c r="A361" s="1" t="n">
        <v>343</v>
      </c>
      <c r="B361" s="0" t="s">
        <v>719</v>
      </c>
      <c r="C361" s="1" t="s">
        <v>720</v>
      </c>
      <c r="D361" s="0" t="s">
        <v>741</v>
      </c>
      <c r="E361" s="0" t="s">
        <v>742</v>
      </c>
      <c r="F361" s="6" t="n">
        <v>79347</v>
      </c>
      <c r="G361" s="6" t="n">
        <v>59794</v>
      </c>
      <c r="H361" s="6" t="n">
        <v>59793</v>
      </c>
      <c r="I361" s="7" t="n">
        <f aca="false">H361/F361</f>
        <v>0.753563461756588</v>
      </c>
      <c r="J361" s="6" t="n">
        <v>59793</v>
      </c>
      <c r="K361" s="6" t="n">
        <v>59760</v>
      </c>
      <c r="L361" s="6" t="n">
        <v>21076</v>
      </c>
      <c r="M361" s="6" t="n">
        <v>38684</v>
      </c>
      <c r="N361" s="6" t="n">
        <v>33</v>
      </c>
      <c r="O361" s="0" t="n">
        <v>0</v>
      </c>
      <c r="P361" s="0" t="n">
        <v>13</v>
      </c>
      <c r="Q361" s="0" t="n">
        <v>0</v>
      </c>
      <c r="R361" s="0" t="n">
        <v>20</v>
      </c>
      <c r="S361" s="8" t="n">
        <f aca="false">L361/K361</f>
        <v>0.352677376171352</v>
      </c>
      <c r="T361" s="8" t="n">
        <f aca="false">M361/K361</f>
        <v>0.647322623828648</v>
      </c>
      <c r="U361" s="9" t="n">
        <f aca="false">N361/J361</f>
        <v>0.000551904069038182</v>
      </c>
    </row>
    <row r="362" customFormat="false" ht="13.2" hidden="false" customHeight="false" outlineLevel="0" collapsed="false">
      <c r="A362" s="1" t="n">
        <v>344</v>
      </c>
      <c r="B362" s="0" t="s">
        <v>719</v>
      </c>
      <c r="C362" s="1" t="s">
        <v>720</v>
      </c>
      <c r="D362" s="0" t="s">
        <v>743</v>
      </c>
      <c r="E362" s="0" t="s">
        <v>744</v>
      </c>
      <c r="F362" s="6" t="n">
        <v>56825</v>
      </c>
      <c r="G362" s="6" t="n">
        <v>42152</v>
      </c>
      <c r="H362" s="6" t="n">
        <v>42151</v>
      </c>
      <c r="I362" s="7" t="n">
        <f aca="false">H362/F362</f>
        <v>0.741768587769468</v>
      </c>
      <c r="J362" s="6" t="n">
        <v>42151</v>
      </c>
      <c r="K362" s="6" t="n">
        <v>42129</v>
      </c>
      <c r="L362" s="6" t="n">
        <v>13705</v>
      </c>
      <c r="M362" s="6" t="n">
        <v>28424</v>
      </c>
      <c r="N362" s="6" t="n">
        <v>22</v>
      </c>
      <c r="O362" s="0" t="n">
        <v>0</v>
      </c>
      <c r="P362" s="0" t="n">
        <v>12</v>
      </c>
      <c r="Q362" s="0" t="n">
        <v>0</v>
      </c>
      <c r="R362" s="0" t="n">
        <v>10</v>
      </c>
      <c r="S362" s="8" t="n">
        <f aca="false">L362/K362</f>
        <v>0.325310356286643</v>
      </c>
      <c r="T362" s="8" t="n">
        <f aca="false">M362/K362</f>
        <v>0.674689643713357</v>
      </c>
      <c r="U362" s="9" t="n">
        <f aca="false">N362/J362</f>
        <v>0.000521933050224194</v>
      </c>
    </row>
    <row r="363" customFormat="false" ht="13.2" hidden="false" customHeight="false" outlineLevel="0" collapsed="false">
      <c r="A363" s="1" t="n">
        <v>363</v>
      </c>
      <c r="B363" s="0" t="s">
        <v>719</v>
      </c>
      <c r="C363" s="1" t="s">
        <v>720</v>
      </c>
      <c r="D363" s="0" t="s">
        <v>745</v>
      </c>
      <c r="E363" s="0" t="s">
        <v>746</v>
      </c>
      <c r="F363" s="6" t="n">
        <v>49790</v>
      </c>
      <c r="G363" s="6" t="n">
        <v>37975</v>
      </c>
      <c r="H363" s="6" t="n">
        <v>37975</v>
      </c>
      <c r="I363" s="7" t="n">
        <f aca="false">H363/F363</f>
        <v>0.762703354087166</v>
      </c>
      <c r="J363" s="6" t="n">
        <v>37975</v>
      </c>
      <c r="K363" s="6" t="n">
        <v>37954</v>
      </c>
      <c r="L363" s="6" t="n">
        <v>12569</v>
      </c>
      <c r="M363" s="6" t="n">
        <v>25385</v>
      </c>
      <c r="N363" s="6" t="n">
        <v>21</v>
      </c>
      <c r="O363" s="0" t="n">
        <v>0</v>
      </c>
      <c r="P363" s="0" t="n">
        <v>9</v>
      </c>
      <c r="Q363" s="0" t="n">
        <v>0</v>
      </c>
      <c r="R363" s="0" t="n">
        <v>12</v>
      </c>
      <c r="S363" s="8" t="n">
        <f aca="false">L363/K363</f>
        <v>0.331164040680824</v>
      </c>
      <c r="T363" s="8" t="n">
        <f aca="false">M363/K363</f>
        <v>0.668835959319176</v>
      </c>
      <c r="U363" s="9" t="n">
        <f aca="false">N363/J363</f>
        <v>0.000552995391705069</v>
      </c>
    </row>
    <row r="364" customFormat="false" ht="13.2" hidden="false" customHeight="false" outlineLevel="0" collapsed="false">
      <c r="A364" s="1" t="n">
        <v>364</v>
      </c>
      <c r="B364" s="0" t="s">
        <v>719</v>
      </c>
      <c r="C364" s="1" t="s">
        <v>720</v>
      </c>
      <c r="D364" s="0" t="s">
        <v>747</v>
      </c>
      <c r="E364" s="0" t="s">
        <v>748</v>
      </c>
      <c r="F364" s="6" t="n">
        <v>93978</v>
      </c>
      <c r="G364" s="6" t="n">
        <v>69878</v>
      </c>
      <c r="H364" s="6" t="n">
        <v>69876</v>
      </c>
      <c r="I364" s="7" t="n">
        <f aca="false">H364/F364</f>
        <v>0.743535721126221</v>
      </c>
      <c r="J364" s="6" t="n">
        <v>69876</v>
      </c>
      <c r="K364" s="6" t="n">
        <v>69831</v>
      </c>
      <c r="L364" s="6" t="n">
        <v>23736</v>
      </c>
      <c r="M364" s="6" t="n">
        <v>46095</v>
      </c>
      <c r="N364" s="6" t="n">
        <v>45</v>
      </c>
      <c r="O364" s="0" t="n">
        <v>0</v>
      </c>
      <c r="P364" s="0" t="n">
        <v>20</v>
      </c>
      <c r="Q364" s="0" t="n">
        <v>2</v>
      </c>
      <c r="R364" s="0" t="n">
        <v>23</v>
      </c>
      <c r="S364" s="8" t="n">
        <f aca="false">L364/K364</f>
        <v>0.339906345319414</v>
      </c>
      <c r="T364" s="8" t="n">
        <f aca="false">M364/K364</f>
        <v>0.660093654680586</v>
      </c>
      <c r="U364" s="9" t="n">
        <f aca="false">N364/J364</f>
        <v>0.000643997939206595</v>
      </c>
    </row>
    <row r="365" customFormat="false" ht="13.2" hidden="false" customHeight="false" outlineLevel="0" collapsed="false">
      <c r="A365" s="1" t="n">
        <v>365</v>
      </c>
      <c r="B365" s="0" t="s">
        <v>719</v>
      </c>
      <c r="C365" s="1" t="s">
        <v>720</v>
      </c>
      <c r="D365" s="0" t="s">
        <v>749</v>
      </c>
      <c r="E365" s="0" t="s">
        <v>750</v>
      </c>
      <c r="F365" s="6" t="n">
        <v>74137</v>
      </c>
      <c r="G365" s="6" t="n">
        <v>58599</v>
      </c>
      <c r="H365" s="6" t="n">
        <v>58593</v>
      </c>
      <c r="I365" s="7" t="n">
        <f aca="false">H365/F365</f>
        <v>0.790334111172559</v>
      </c>
      <c r="J365" s="6" t="n">
        <v>58593</v>
      </c>
      <c r="K365" s="6" t="n">
        <v>58549</v>
      </c>
      <c r="L365" s="6" t="n">
        <v>25350</v>
      </c>
      <c r="M365" s="6" t="n">
        <v>33199</v>
      </c>
      <c r="N365" s="6" t="n">
        <v>44</v>
      </c>
      <c r="O365" s="0" t="n">
        <v>0</v>
      </c>
      <c r="P365" s="0" t="n">
        <v>13</v>
      </c>
      <c r="Q365" s="0" t="n">
        <v>2</v>
      </c>
      <c r="R365" s="0" t="n">
        <v>29</v>
      </c>
      <c r="S365" s="8" t="n">
        <f aca="false">L365/K365</f>
        <v>0.432970674136194</v>
      </c>
      <c r="T365" s="8" t="n">
        <f aca="false">M365/K365</f>
        <v>0.567029325863806</v>
      </c>
      <c r="U365" s="9" t="n">
        <f aca="false">N365/J365</f>
        <v>0.000750942945403035</v>
      </c>
    </row>
    <row r="366" customFormat="false" ht="13.2" hidden="false" customHeight="false" outlineLevel="0" collapsed="false">
      <c r="A366" s="1" t="n">
        <v>366</v>
      </c>
      <c r="B366" s="0" t="s">
        <v>719</v>
      </c>
      <c r="C366" s="1" t="s">
        <v>720</v>
      </c>
      <c r="D366" s="0" t="s">
        <v>751</v>
      </c>
      <c r="E366" s="0" t="s">
        <v>752</v>
      </c>
      <c r="F366" s="6" t="n">
        <v>98014</v>
      </c>
      <c r="G366" s="6" t="n">
        <v>79223</v>
      </c>
      <c r="H366" s="6" t="n">
        <v>79217</v>
      </c>
      <c r="I366" s="7" t="n">
        <f aca="false">H366/F366</f>
        <v>0.808221274511804</v>
      </c>
      <c r="J366" s="6" t="n">
        <v>79217</v>
      </c>
      <c r="K366" s="6" t="n">
        <v>79158</v>
      </c>
      <c r="L366" s="6" t="n">
        <v>38341</v>
      </c>
      <c r="M366" s="6" t="n">
        <v>40817</v>
      </c>
      <c r="N366" s="6" t="n">
        <v>59</v>
      </c>
      <c r="O366" s="0" t="n">
        <v>0</v>
      </c>
      <c r="P366" s="0" t="n">
        <v>9</v>
      </c>
      <c r="Q366" s="0" t="n">
        <v>0</v>
      </c>
      <c r="R366" s="0" t="n">
        <v>50</v>
      </c>
      <c r="S366" s="8" t="n">
        <f aca="false">L366/K366</f>
        <v>0.484360393137775</v>
      </c>
      <c r="T366" s="8" t="n">
        <f aca="false">M366/K366</f>
        <v>0.515639606862225</v>
      </c>
      <c r="U366" s="9" t="n">
        <f aca="false">N366/J366</f>
        <v>0.000744789628488834</v>
      </c>
    </row>
    <row r="367" customFormat="false" ht="13.2" hidden="false" customHeight="false" outlineLevel="0" collapsed="false">
      <c r="A367" s="1" t="n">
        <v>367</v>
      </c>
      <c r="B367" s="0" t="s">
        <v>719</v>
      </c>
      <c r="C367" s="1" t="s">
        <v>720</v>
      </c>
      <c r="D367" s="0" t="s">
        <v>753</v>
      </c>
      <c r="E367" s="0" t="s">
        <v>754</v>
      </c>
      <c r="F367" s="6" t="n">
        <v>103099</v>
      </c>
      <c r="G367" s="6" t="n">
        <v>81695</v>
      </c>
      <c r="H367" s="6" t="n">
        <v>81695</v>
      </c>
      <c r="I367" s="7" t="n">
        <f aca="false">H367/F367</f>
        <v>0.792393718658765</v>
      </c>
      <c r="J367" s="6" t="n">
        <v>81680</v>
      </c>
      <c r="K367" s="6" t="n">
        <v>81618</v>
      </c>
      <c r="L367" s="6" t="n">
        <v>47976</v>
      </c>
      <c r="M367" s="6" t="n">
        <v>33642</v>
      </c>
      <c r="N367" s="6" t="n">
        <v>62</v>
      </c>
      <c r="O367" s="0" t="n">
        <v>0</v>
      </c>
      <c r="P367" s="0" t="n">
        <v>33</v>
      </c>
      <c r="Q367" s="0" t="n">
        <v>0</v>
      </c>
      <c r="R367" s="0" t="n">
        <v>29</v>
      </c>
      <c r="S367" s="8" t="n">
        <f aca="false">L367/K367</f>
        <v>0.587811512166434</v>
      </c>
      <c r="T367" s="8" t="n">
        <f aca="false">M367/K367</f>
        <v>0.412188487833566</v>
      </c>
      <c r="U367" s="9" t="n">
        <f aca="false">N367/J367</f>
        <v>0.000759059745347698</v>
      </c>
    </row>
    <row r="368" customFormat="false" ht="13.2" hidden="false" customHeight="false" outlineLevel="0" collapsed="false">
      <c r="A368" s="1" t="n">
        <v>375</v>
      </c>
      <c r="B368" s="0" t="s">
        <v>719</v>
      </c>
      <c r="C368" s="1" t="s">
        <v>720</v>
      </c>
      <c r="D368" s="0" t="s">
        <v>755</v>
      </c>
      <c r="E368" s="0" t="s">
        <v>756</v>
      </c>
      <c r="F368" s="6" t="n">
        <v>74170</v>
      </c>
      <c r="G368" s="6" t="n">
        <v>58855</v>
      </c>
      <c r="H368" s="6" t="n">
        <v>58855</v>
      </c>
      <c r="I368" s="7" t="n">
        <f aca="false">H368/F368</f>
        <v>0.793514898206822</v>
      </c>
      <c r="J368" s="6" t="n">
        <v>58855</v>
      </c>
      <c r="K368" s="6" t="n">
        <v>58815</v>
      </c>
      <c r="L368" s="6" t="n">
        <v>26252</v>
      </c>
      <c r="M368" s="6" t="n">
        <v>32563</v>
      </c>
      <c r="N368" s="6" t="n">
        <v>40</v>
      </c>
      <c r="O368" s="0" t="n">
        <v>0</v>
      </c>
      <c r="P368" s="0" t="n">
        <v>11</v>
      </c>
      <c r="Q368" s="0" t="n">
        <v>2</v>
      </c>
      <c r="R368" s="0" t="n">
        <v>27</v>
      </c>
      <c r="S368" s="8" t="n">
        <f aca="false">L368/K368</f>
        <v>0.446348720564482</v>
      </c>
      <c r="T368" s="8" t="n">
        <f aca="false">M368/K368</f>
        <v>0.553651279435518</v>
      </c>
      <c r="U368" s="9" t="n">
        <f aca="false">N368/J368</f>
        <v>0.000679636394528927</v>
      </c>
    </row>
    <row r="369" customFormat="false" ht="13.2" hidden="false" customHeight="false" outlineLevel="0" collapsed="false">
      <c r="A369" s="1" t="n">
        <v>376</v>
      </c>
      <c r="B369" s="0" t="s">
        <v>719</v>
      </c>
      <c r="C369" s="1" t="s">
        <v>720</v>
      </c>
      <c r="D369" s="0" t="s">
        <v>757</v>
      </c>
      <c r="E369" s="0" t="s">
        <v>758</v>
      </c>
      <c r="F369" s="6" t="n">
        <v>60217</v>
      </c>
      <c r="G369" s="6" t="n">
        <v>48538</v>
      </c>
      <c r="H369" s="6" t="n">
        <v>48538</v>
      </c>
      <c r="I369" s="7" t="n">
        <f aca="false">H369/F369</f>
        <v>0.806051447265722</v>
      </c>
      <c r="J369" s="6" t="n">
        <v>48538</v>
      </c>
      <c r="K369" s="6" t="n">
        <v>48497</v>
      </c>
      <c r="L369" s="6" t="n">
        <v>23203</v>
      </c>
      <c r="M369" s="6" t="n">
        <v>25294</v>
      </c>
      <c r="N369" s="6" t="n">
        <v>41</v>
      </c>
      <c r="O369" s="0" t="n">
        <v>0</v>
      </c>
      <c r="P369" s="0" t="n">
        <v>10</v>
      </c>
      <c r="Q369" s="0" t="n">
        <v>0</v>
      </c>
      <c r="R369" s="0" t="n">
        <v>31</v>
      </c>
      <c r="S369" s="8" t="n">
        <f aca="false">L369/K369</f>
        <v>0.478441965482401</v>
      </c>
      <c r="T369" s="8" t="n">
        <f aca="false">M369/K369</f>
        <v>0.521558034517599</v>
      </c>
      <c r="U369" s="9" t="n">
        <f aca="false">N369/J369</f>
        <v>0.00084469899872265</v>
      </c>
    </row>
    <row r="370" customFormat="false" ht="13.2" hidden="false" customHeight="false" outlineLevel="0" collapsed="false">
      <c r="A370" s="1" t="n">
        <v>377</v>
      </c>
      <c r="B370" s="0" t="s">
        <v>719</v>
      </c>
      <c r="C370" s="1" t="s">
        <v>720</v>
      </c>
      <c r="D370" s="0" t="s">
        <v>759</v>
      </c>
      <c r="E370" s="0" t="s">
        <v>760</v>
      </c>
      <c r="F370" s="6" t="n">
        <v>61038</v>
      </c>
      <c r="G370" s="6" t="n">
        <v>45914</v>
      </c>
      <c r="H370" s="6" t="n">
        <v>45913</v>
      </c>
      <c r="I370" s="7" t="n">
        <f aca="false">H370/F370</f>
        <v>0.752203545332416</v>
      </c>
      <c r="J370" s="6" t="n">
        <v>45912</v>
      </c>
      <c r="K370" s="6" t="n">
        <v>45882</v>
      </c>
      <c r="L370" s="6" t="n">
        <v>17303</v>
      </c>
      <c r="M370" s="6" t="n">
        <v>28579</v>
      </c>
      <c r="N370" s="6" t="n">
        <v>30</v>
      </c>
      <c r="O370" s="0" t="n">
        <v>0</v>
      </c>
      <c r="P370" s="0" t="n">
        <v>7</v>
      </c>
      <c r="Q370" s="0" t="n">
        <v>0</v>
      </c>
      <c r="R370" s="0" t="n">
        <v>23</v>
      </c>
      <c r="S370" s="8" t="n">
        <f aca="false">L370/K370</f>
        <v>0.377119567586417</v>
      </c>
      <c r="T370" s="8" t="n">
        <f aca="false">M370/K370</f>
        <v>0.622880432413583</v>
      </c>
      <c r="U370" s="9" t="n">
        <f aca="false">N370/J370</f>
        <v>0.000653423941453215</v>
      </c>
    </row>
    <row r="371" customFormat="false" ht="13.2" hidden="false" customHeight="false" outlineLevel="0" collapsed="false">
      <c r="A371" s="1" t="n">
        <v>378</v>
      </c>
      <c r="B371" s="0" t="s">
        <v>719</v>
      </c>
      <c r="C371" s="1" t="s">
        <v>720</v>
      </c>
      <c r="D371" s="0" t="s">
        <v>761</v>
      </c>
      <c r="E371" s="0" t="s">
        <v>762</v>
      </c>
      <c r="F371" s="6" t="n">
        <v>73516</v>
      </c>
      <c r="G371" s="6" t="n">
        <v>54293</v>
      </c>
      <c r="H371" s="6" t="n">
        <v>54289</v>
      </c>
      <c r="I371" s="7" t="n">
        <f aca="false">H371/F371</f>
        <v>0.738465096033517</v>
      </c>
      <c r="J371" s="6" t="n">
        <v>54290</v>
      </c>
      <c r="K371" s="6" t="n">
        <v>54239</v>
      </c>
      <c r="L371" s="6" t="n">
        <v>25125</v>
      </c>
      <c r="M371" s="6" t="n">
        <v>29114</v>
      </c>
      <c r="N371" s="6" t="n">
        <v>51</v>
      </c>
      <c r="O371" s="0" t="n">
        <v>7</v>
      </c>
      <c r="P371" s="0" t="n">
        <v>22</v>
      </c>
      <c r="Q371" s="0" t="n">
        <v>2</v>
      </c>
      <c r="R371" s="0" t="n">
        <v>20</v>
      </c>
      <c r="S371" s="8" t="n">
        <f aca="false">L371/K371</f>
        <v>0.46322756687992</v>
      </c>
      <c r="T371" s="8" t="n">
        <f aca="false">M371/K371</f>
        <v>0.53677243312008</v>
      </c>
      <c r="U371" s="9" t="n">
        <f aca="false">N371/J371</f>
        <v>0.00093939952109044</v>
      </c>
    </row>
    <row r="372" customFormat="false" ht="13.2" hidden="false" customHeight="false" outlineLevel="0" collapsed="false">
      <c r="A372" s="1" t="n">
        <v>379</v>
      </c>
      <c r="B372" s="0" t="s">
        <v>719</v>
      </c>
      <c r="C372" s="1" t="s">
        <v>720</v>
      </c>
      <c r="D372" s="0" t="s">
        <v>763</v>
      </c>
      <c r="E372" s="0" t="s">
        <v>764</v>
      </c>
      <c r="F372" s="6" t="n">
        <v>94497</v>
      </c>
      <c r="G372" s="6" t="n">
        <v>76428</v>
      </c>
      <c r="H372" s="6" t="n">
        <v>76425</v>
      </c>
      <c r="I372" s="7" t="n">
        <f aca="false">H372/F372</f>
        <v>0.808755833518524</v>
      </c>
      <c r="J372" s="6" t="n">
        <v>76425</v>
      </c>
      <c r="K372" s="6" t="n">
        <v>76389</v>
      </c>
      <c r="L372" s="6" t="n">
        <v>32188</v>
      </c>
      <c r="M372" s="6" t="n">
        <v>44201</v>
      </c>
      <c r="N372" s="6" t="n">
        <v>36</v>
      </c>
      <c r="O372" s="0" t="n">
        <v>0</v>
      </c>
      <c r="P372" s="0" t="n">
        <v>15</v>
      </c>
      <c r="Q372" s="0" t="n">
        <v>0</v>
      </c>
      <c r="R372" s="0" t="n">
        <v>21</v>
      </c>
      <c r="S372" s="8" t="n">
        <f aca="false">L372/K372</f>
        <v>0.421369568916991</v>
      </c>
      <c r="T372" s="8" t="n">
        <f aca="false">M372/K372</f>
        <v>0.578630431083009</v>
      </c>
      <c r="U372" s="9" t="n">
        <f aca="false">N372/J372</f>
        <v>0.000471050049067713</v>
      </c>
    </row>
    <row r="373" customFormat="false" ht="13.2" hidden="false" customHeight="false" outlineLevel="0" collapsed="false">
      <c r="A373" s="1" t="n">
        <v>380</v>
      </c>
      <c r="B373" s="0" t="s">
        <v>719</v>
      </c>
      <c r="C373" s="1" t="s">
        <v>720</v>
      </c>
      <c r="D373" s="0" t="s">
        <v>765</v>
      </c>
      <c r="E373" s="0" t="s">
        <v>766</v>
      </c>
      <c r="F373" s="6" t="n">
        <v>77878</v>
      </c>
      <c r="G373" s="6" t="n">
        <v>57668</v>
      </c>
      <c r="H373" s="6" t="n">
        <v>57666</v>
      </c>
      <c r="I373" s="7" t="n">
        <f aca="false">H373/F373</f>
        <v>0.740465856853027</v>
      </c>
      <c r="J373" s="6" t="n">
        <v>57666</v>
      </c>
      <c r="K373" s="6" t="n">
        <v>57632</v>
      </c>
      <c r="L373" s="6" t="n">
        <v>21240</v>
      </c>
      <c r="M373" s="6" t="n">
        <v>36392</v>
      </c>
      <c r="N373" s="6" t="n">
        <v>34</v>
      </c>
      <c r="O373" s="0" t="n">
        <v>0</v>
      </c>
      <c r="P373" s="0" t="n">
        <v>6</v>
      </c>
      <c r="Q373" s="0" t="n">
        <v>0</v>
      </c>
      <c r="R373" s="0" t="n">
        <v>28</v>
      </c>
      <c r="S373" s="8" t="n">
        <f aca="false">L373/K373</f>
        <v>0.368545252637424</v>
      </c>
      <c r="T373" s="8" t="n">
        <f aca="false">M373/K373</f>
        <v>0.631454747362576</v>
      </c>
      <c r="U373" s="9" t="n">
        <f aca="false">N373/J373</f>
        <v>0.000589602191932855</v>
      </c>
    </row>
    <row r="374" customFormat="false" ht="13.2" hidden="false" customHeight="false" outlineLevel="0" collapsed="false">
      <c r="A374" s="1" t="n">
        <v>58</v>
      </c>
      <c r="B374" s="0" t="s">
        <v>719</v>
      </c>
      <c r="C374" s="1" t="s">
        <v>720</v>
      </c>
      <c r="D374" s="0" t="s">
        <v>767</v>
      </c>
      <c r="E374" s="0" t="s">
        <v>768</v>
      </c>
      <c r="F374" s="6" t="n">
        <v>707293</v>
      </c>
      <c r="G374" s="6" t="n">
        <v>451422</v>
      </c>
      <c r="H374" s="6" t="n">
        <v>451336</v>
      </c>
      <c r="I374" s="7" t="n">
        <f aca="false">H374/F374</f>
        <v>0.638117442135013</v>
      </c>
      <c r="J374" s="6" t="n">
        <v>451316</v>
      </c>
      <c r="K374" s="6" t="n">
        <v>450702</v>
      </c>
      <c r="L374" s="6" t="n">
        <v>223451</v>
      </c>
      <c r="M374" s="6" t="n">
        <v>227251</v>
      </c>
      <c r="N374" s="6" t="n">
        <v>614</v>
      </c>
      <c r="O374" s="0" t="n">
        <v>0</v>
      </c>
      <c r="P374" s="0" t="n">
        <v>311</v>
      </c>
      <c r="Q374" s="0" t="n">
        <v>17</v>
      </c>
      <c r="R374" s="0" t="n">
        <v>286</v>
      </c>
      <c r="S374" s="8" t="n">
        <f aca="false">L374/K374</f>
        <v>0.495784354185249</v>
      </c>
      <c r="T374" s="8" t="n">
        <f aca="false">M374/K374</f>
        <v>0.504215645814751</v>
      </c>
      <c r="U374" s="9" t="n">
        <f aca="false">N374/J374</f>
        <v>0.00136046583768357</v>
      </c>
    </row>
    <row r="375" customFormat="false" ht="13.2" hidden="false" customHeight="false" outlineLevel="0" collapsed="false">
      <c r="A375" s="1" t="n">
        <v>59</v>
      </c>
      <c r="B375" s="0" t="s">
        <v>719</v>
      </c>
      <c r="C375" s="1" t="s">
        <v>720</v>
      </c>
      <c r="D375" s="0" t="s">
        <v>769</v>
      </c>
      <c r="E375" s="0" t="s">
        <v>770</v>
      </c>
      <c r="F375" s="6" t="n">
        <v>221389</v>
      </c>
      <c r="G375" s="6" t="n">
        <v>153241</v>
      </c>
      <c r="H375" s="6" t="n">
        <v>153234</v>
      </c>
      <c r="I375" s="7" t="n">
        <f aca="false">H375/F375</f>
        <v>0.692148209712316</v>
      </c>
      <c r="J375" s="6" t="n">
        <v>153234</v>
      </c>
      <c r="K375" s="6" t="n">
        <v>153064</v>
      </c>
      <c r="L375" s="6" t="n">
        <v>67967</v>
      </c>
      <c r="M375" s="6" t="n">
        <v>85097</v>
      </c>
      <c r="N375" s="6" t="n">
        <v>170</v>
      </c>
      <c r="O375" s="0" t="n">
        <v>0</v>
      </c>
      <c r="P375" s="0" t="n">
        <v>85</v>
      </c>
      <c r="Q375" s="0" t="n">
        <v>0</v>
      </c>
      <c r="R375" s="0" t="n">
        <v>85</v>
      </c>
      <c r="S375" s="8" t="n">
        <f aca="false">L375/K375</f>
        <v>0.444043014686667</v>
      </c>
      <c r="T375" s="8" t="n">
        <f aca="false">M375/K375</f>
        <v>0.555956985313333</v>
      </c>
      <c r="U375" s="9" t="n">
        <f aca="false">N375/J375</f>
        <v>0.00110941435973739</v>
      </c>
    </row>
    <row r="376" customFormat="false" ht="13.2" hidden="false" customHeight="false" outlineLevel="0" collapsed="false">
      <c r="A376" s="1" t="n">
        <v>60</v>
      </c>
      <c r="B376" s="0" t="s">
        <v>719</v>
      </c>
      <c r="C376" s="1" t="s">
        <v>720</v>
      </c>
      <c r="D376" s="0" t="s">
        <v>771</v>
      </c>
      <c r="E376" s="0" t="s">
        <v>772</v>
      </c>
      <c r="F376" s="6" t="n">
        <v>244516</v>
      </c>
      <c r="G376" s="6" t="n">
        <v>175351</v>
      </c>
      <c r="H376" s="6" t="n">
        <v>175333</v>
      </c>
      <c r="I376" s="7" t="n">
        <f aca="false">H376/F376</f>
        <v>0.717061460190744</v>
      </c>
      <c r="J376" s="6" t="n">
        <v>175333</v>
      </c>
      <c r="K376" s="6" t="n">
        <v>175226</v>
      </c>
      <c r="L376" s="6" t="n">
        <v>56780</v>
      </c>
      <c r="M376" s="6" t="n">
        <v>118446</v>
      </c>
      <c r="N376" s="6" t="n">
        <v>107</v>
      </c>
      <c r="O376" s="0" t="n">
        <v>0</v>
      </c>
      <c r="P376" s="0" t="n">
        <v>41</v>
      </c>
      <c r="Q376" s="0" t="n">
        <v>2</v>
      </c>
      <c r="R376" s="0" t="n">
        <v>64</v>
      </c>
      <c r="S376" s="8" t="n">
        <f aca="false">L376/K376</f>
        <v>0.324038670060379</v>
      </c>
      <c r="T376" s="8" t="n">
        <f aca="false">M376/K376</f>
        <v>0.675961329939621</v>
      </c>
      <c r="U376" s="9" t="n">
        <f aca="false">N376/J376</f>
        <v>0.000610267319899848</v>
      </c>
    </row>
    <row r="377" customFormat="false" ht="13.2" hidden="false" customHeight="false" outlineLevel="0" collapsed="false">
      <c r="A377" s="1" t="n">
        <v>61</v>
      </c>
      <c r="B377" s="0" t="s">
        <v>719</v>
      </c>
      <c r="C377" s="1" t="s">
        <v>720</v>
      </c>
      <c r="D377" s="0" t="s">
        <v>773</v>
      </c>
      <c r="E377" s="0" t="s">
        <v>774</v>
      </c>
      <c r="F377" s="6" t="n">
        <v>221429</v>
      </c>
      <c r="G377" s="6" t="n">
        <v>147428</v>
      </c>
      <c r="H377" s="6" t="n">
        <v>147418</v>
      </c>
      <c r="I377" s="7" t="n">
        <f aca="false">H377/F377</f>
        <v>0.665757421114669</v>
      </c>
      <c r="J377" s="6" t="n">
        <v>147418</v>
      </c>
      <c r="K377" s="6" t="n">
        <v>147254</v>
      </c>
      <c r="L377" s="6" t="n">
        <v>49004</v>
      </c>
      <c r="M377" s="6" t="n">
        <v>98250</v>
      </c>
      <c r="N377" s="6" t="n">
        <v>164</v>
      </c>
      <c r="O377" s="0" t="n">
        <v>0</v>
      </c>
      <c r="P377" s="0" t="n">
        <v>90</v>
      </c>
      <c r="Q377" s="0" t="n">
        <v>2</v>
      </c>
      <c r="R377" s="0" t="n">
        <v>72</v>
      </c>
      <c r="S377" s="8" t="n">
        <f aca="false">L377/K377</f>
        <v>0.332785527048501</v>
      </c>
      <c r="T377" s="8" t="n">
        <f aca="false">M377/K377</f>
        <v>0.667214472951499</v>
      </c>
      <c r="U377" s="9" t="n">
        <f aca="false">N377/J377</f>
        <v>0.00111248287183383</v>
      </c>
    </row>
    <row r="378" customFormat="false" ht="13.2" hidden="false" customHeight="false" outlineLevel="0" collapsed="false">
      <c r="A378" s="1" t="n">
        <v>62</v>
      </c>
      <c r="B378" s="0" t="s">
        <v>719</v>
      </c>
      <c r="C378" s="1" t="s">
        <v>720</v>
      </c>
      <c r="D378" s="0" t="s">
        <v>775</v>
      </c>
      <c r="E378" s="0" t="s">
        <v>776</v>
      </c>
      <c r="F378" s="6" t="n">
        <v>160425</v>
      </c>
      <c r="G378" s="6" t="n">
        <v>122026</v>
      </c>
      <c r="H378" s="6" t="n">
        <v>122017</v>
      </c>
      <c r="I378" s="7" t="n">
        <f aca="false">H378/F378</f>
        <v>0.760585943587346</v>
      </c>
      <c r="J378" s="6" t="n">
        <v>122020</v>
      </c>
      <c r="K378" s="6" t="n">
        <v>121950</v>
      </c>
      <c r="L378" s="6" t="n">
        <v>53466</v>
      </c>
      <c r="M378" s="6" t="n">
        <v>68484</v>
      </c>
      <c r="N378" s="6" t="n">
        <v>70</v>
      </c>
      <c r="O378" s="0" t="n">
        <v>0</v>
      </c>
      <c r="P378" s="0" t="n">
        <v>25</v>
      </c>
      <c r="Q378" s="0" t="n">
        <v>0</v>
      </c>
      <c r="R378" s="0" t="n">
        <v>45</v>
      </c>
      <c r="S378" s="8" t="n">
        <f aca="false">L378/K378</f>
        <v>0.438425584255843</v>
      </c>
      <c r="T378" s="8" t="n">
        <f aca="false">M378/K378</f>
        <v>0.561574415744157</v>
      </c>
      <c r="U378" s="9" t="n">
        <f aca="false">N378/J378</f>
        <v>0.000573676446484183</v>
      </c>
    </row>
    <row r="379" customFormat="false" ht="13.2" hidden="false" customHeight="false" outlineLevel="0" collapsed="false">
      <c r="A379" s="1" t="n">
        <v>63</v>
      </c>
      <c r="B379" s="0" t="s">
        <v>719</v>
      </c>
      <c r="C379" s="1" t="s">
        <v>720</v>
      </c>
      <c r="D379" s="0" t="s">
        <v>777</v>
      </c>
      <c r="E379" s="0" t="s">
        <v>778</v>
      </c>
      <c r="F379" s="6" t="n">
        <v>194729</v>
      </c>
      <c r="G379" s="6" t="n">
        <v>135690</v>
      </c>
      <c r="H379" s="6" t="n">
        <v>135684</v>
      </c>
      <c r="I379" s="7" t="n">
        <f aca="false">H379/F379</f>
        <v>0.696783735345018</v>
      </c>
      <c r="J379" s="6" t="n">
        <v>135685</v>
      </c>
      <c r="K379" s="6" t="n">
        <v>135579</v>
      </c>
      <c r="L379" s="6" t="n">
        <v>43572</v>
      </c>
      <c r="M379" s="6" t="n">
        <v>92007</v>
      </c>
      <c r="N379" s="6" t="n">
        <v>106</v>
      </c>
      <c r="O379" s="0" t="n">
        <v>0</v>
      </c>
      <c r="P379" s="0" t="n">
        <v>59</v>
      </c>
      <c r="Q379" s="0" t="n">
        <v>3</v>
      </c>
      <c r="R379" s="0" t="n">
        <v>44</v>
      </c>
      <c r="S379" s="8" t="n">
        <f aca="false">L379/K379</f>
        <v>0.321377204434315</v>
      </c>
      <c r="T379" s="8" t="n">
        <f aca="false">M379/K379</f>
        <v>0.678622795565685</v>
      </c>
      <c r="U379" s="9" t="n">
        <f aca="false">N379/J379</f>
        <v>0.000781221210892877</v>
      </c>
    </row>
    <row r="380" customFormat="false" ht="13.2" hidden="false" customHeight="false" outlineLevel="0" collapsed="false">
      <c r="A380" s="1" t="n">
        <v>64</v>
      </c>
      <c r="B380" s="0" t="s">
        <v>719</v>
      </c>
      <c r="C380" s="1" t="s">
        <v>720</v>
      </c>
      <c r="D380" s="0" t="s">
        <v>779</v>
      </c>
      <c r="E380" s="0" t="s">
        <v>780</v>
      </c>
      <c r="F380" s="6" t="n">
        <v>174760</v>
      </c>
      <c r="G380" s="6" t="n">
        <v>118038</v>
      </c>
      <c r="H380" s="6" t="n">
        <v>118037</v>
      </c>
      <c r="I380" s="7" t="n">
        <f aca="false">H380/F380</f>
        <v>0.675423437857633</v>
      </c>
      <c r="J380" s="6" t="n">
        <v>118037</v>
      </c>
      <c r="K380" s="6" t="n">
        <v>117936</v>
      </c>
      <c r="L380" s="6" t="n">
        <v>44138</v>
      </c>
      <c r="M380" s="6" t="n">
        <v>73798</v>
      </c>
      <c r="N380" s="6" t="n">
        <v>101</v>
      </c>
      <c r="O380" s="0" t="n">
        <v>0</v>
      </c>
      <c r="P380" s="0" t="n">
        <v>45</v>
      </c>
      <c r="Q380" s="0" t="n">
        <v>7</v>
      </c>
      <c r="R380" s="0" t="n">
        <v>49</v>
      </c>
      <c r="S380" s="8" t="n">
        <f aca="false">L380/K380</f>
        <v>0.374253832587166</v>
      </c>
      <c r="T380" s="8" t="n">
        <f aca="false">M380/K380</f>
        <v>0.625746167412834</v>
      </c>
      <c r="U380" s="9" t="n">
        <f aca="false">N380/J380</f>
        <v>0.000855663901996831</v>
      </c>
    </row>
    <row r="381" customFormat="false" ht="13.2" hidden="false" customHeight="false" outlineLevel="0" collapsed="false">
      <c r="A381" s="1" t="n">
        <v>83</v>
      </c>
      <c r="B381" s="0" t="s">
        <v>781</v>
      </c>
      <c r="C381" s="1" t="s">
        <v>782</v>
      </c>
      <c r="D381" s="0" t="s">
        <v>783</v>
      </c>
      <c r="E381" s="0" t="s">
        <v>784</v>
      </c>
      <c r="F381" s="6" t="n">
        <v>180230</v>
      </c>
      <c r="G381" s="6" t="n">
        <v>113439</v>
      </c>
      <c r="H381" s="6" t="n">
        <v>113439</v>
      </c>
      <c r="I381" s="7" t="n">
        <f aca="false">H381/F381</f>
        <v>0.629412417466571</v>
      </c>
      <c r="J381" s="6" t="n">
        <v>113436</v>
      </c>
      <c r="K381" s="6" t="n">
        <v>113355</v>
      </c>
      <c r="L381" s="6" t="n">
        <v>36709</v>
      </c>
      <c r="M381" s="6" t="n">
        <v>76646</v>
      </c>
      <c r="N381" s="6" t="n">
        <v>81</v>
      </c>
      <c r="O381" s="0" t="n">
        <v>0</v>
      </c>
      <c r="P381" s="0" t="n">
        <v>23</v>
      </c>
      <c r="Q381" s="0" t="n">
        <v>4</v>
      </c>
      <c r="R381" s="0" t="n">
        <v>54</v>
      </c>
      <c r="S381" s="8" t="n">
        <f aca="false">L381/K381</f>
        <v>0.323841030391249</v>
      </c>
      <c r="T381" s="8" t="n">
        <f aca="false">M381/K381</f>
        <v>0.676158969608751</v>
      </c>
      <c r="U381" s="9" t="n">
        <f aca="false">N381/J381</f>
        <v>0.000714059028879721</v>
      </c>
    </row>
    <row r="382" customFormat="false" ht="13.2" hidden="false" customHeight="false" outlineLevel="0" collapsed="false">
      <c r="A382" s="1" t="n">
        <v>84</v>
      </c>
      <c r="B382" s="0" t="s">
        <v>781</v>
      </c>
      <c r="C382" s="1" t="s">
        <v>782</v>
      </c>
      <c r="D382" s="0" t="s">
        <v>785</v>
      </c>
      <c r="E382" s="0" t="s">
        <v>786</v>
      </c>
      <c r="F382" s="6" t="n">
        <v>266047</v>
      </c>
      <c r="G382" s="6" t="n">
        <v>199056</v>
      </c>
      <c r="H382" s="6" t="n">
        <v>199039</v>
      </c>
      <c r="I382" s="7" t="n">
        <f aca="false">H382/F382</f>
        <v>0.748134728074363</v>
      </c>
      <c r="J382" s="6" t="n">
        <v>199036</v>
      </c>
      <c r="K382" s="6" t="n">
        <v>198915</v>
      </c>
      <c r="L382" s="6" t="n">
        <v>78779</v>
      </c>
      <c r="M382" s="6" t="n">
        <v>120136</v>
      </c>
      <c r="N382" s="6" t="n">
        <v>121</v>
      </c>
      <c r="O382" s="0" t="n">
        <v>0</v>
      </c>
      <c r="P382" s="0" t="n">
        <v>36</v>
      </c>
      <c r="Q382" s="0" t="n">
        <v>3</v>
      </c>
      <c r="R382" s="0" t="n">
        <v>82</v>
      </c>
      <c r="S382" s="8" t="n">
        <f aca="false">L382/K382</f>
        <v>0.396043536183797</v>
      </c>
      <c r="T382" s="8" t="n">
        <f aca="false">M382/K382</f>
        <v>0.603956463816203</v>
      </c>
      <c r="U382" s="9" t="n">
        <f aca="false">N382/J382</f>
        <v>0.000607930223678129</v>
      </c>
    </row>
    <row r="383" customFormat="false" ht="13.2" hidden="false" customHeight="false" outlineLevel="0" collapsed="false">
      <c r="A383" s="1" t="n">
        <v>85</v>
      </c>
      <c r="B383" s="0" t="s">
        <v>781</v>
      </c>
      <c r="C383" s="1" t="s">
        <v>782</v>
      </c>
      <c r="D383" s="0" t="s">
        <v>787</v>
      </c>
      <c r="E383" s="0" t="s">
        <v>788</v>
      </c>
      <c r="F383" s="6" t="n">
        <v>116302</v>
      </c>
      <c r="G383" s="6" t="n">
        <v>79016</v>
      </c>
      <c r="H383" s="6" t="n">
        <v>79013</v>
      </c>
      <c r="I383" s="7" t="n">
        <f aca="false">H383/F383</f>
        <v>0.679377826692576</v>
      </c>
      <c r="J383" s="6" t="n">
        <v>79011</v>
      </c>
      <c r="K383" s="6" t="n">
        <v>78982</v>
      </c>
      <c r="L383" s="6" t="n">
        <v>23797</v>
      </c>
      <c r="M383" s="6" t="n">
        <v>55185</v>
      </c>
      <c r="N383" s="6" t="n">
        <v>29</v>
      </c>
      <c r="O383" s="0" t="n">
        <v>1</v>
      </c>
      <c r="P383" s="0" t="n">
        <v>4</v>
      </c>
      <c r="Q383" s="0" t="n">
        <v>1</v>
      </c>
      <c r="R383" s="0" t="n">
        <v>23</v>
      </c>
      <c r="S383" s="8" t="n">
        <f aca="false">L383/K383</f>
        <v>0.301296497936239</v>
      </c>
      <c r="T383" s="8" t="n">
        <f aca="false">M383/K383</f>
        <v>0.698703502063761</v>
      </c>
      <c r="U383" s="9" t="n">
        <f aca="false">N383/J383</f>
        <v>0.000367037501107441</v>
      </c>
    </row>
    <row r="384" customFormat="false" ht="13.2" hidden="false" customHeight="false" outlineLevel="0" collapsed="false">
      <c r="A384" s="1" t="n">
        <v>86</v>
      </c>
      <c r="B384" s="0" t="s">
        <v>781</v>
      </c>
      <c r="C384" s="1" t="s">
        <v>782</v>
      </c>
      <c r="D384" s="0" t="s">
        <v>789</v>
      </c>
      <c r="E384" s="0" t="s">
        <v>790</v>
      </c>
      <c r="F384" s="6" t="n">
        <v>123611</v>
      </c>
      <c r="G384" s="6" t="n">
        <v>88912</v>
      </c>
      <c r="H384" s="6" t="n">
        <v>88907</v>
      </c>
      <c r="I384" s="7" t="n">
        <f aca="false">H384/F384</f>
        <v>0.719248286964752</v>
      </c>
      <c r="J384" s="6" t="n">
        <v>88906</v>
      </c>
      <c r="K384" s="6" t="n">
        <v>88862</v>
      </c>
      <c r="L384" s="6" t="n">
        <v>29947</v>
      </c>
      <c r="M384" s="6" t="n">
        <v>58915</v>
      </c>
      <c r="N384" s="6" t="n">
        <v>44</v>
      </c>
      <c r="O384" s="0" t="n">
        <v>0</v>
      </c>
      <c r="P384" s="0" t="n">
        <v>11</v>
      </c>
      <c r="Q384" s="0" t="n">
        <v>3</v>
      </c>
      <c r="R384" s="0" t="n">
        <v>30</v>
      </c>
      <c r="S384" s="8" t="n">
        <f aca="false">L384/K384</f>
        <v>0.337005694222502</v>
      </c>
      <c r="T384" s="8" t="n">
        <f aca="false">M384/K384</f>
        <v>0.662994305777498</v>
      </c>
      <c r="U384" s="9" t="n">
        <f aca="false">N384/J384</f>
        <v>0.000494904730839313</v>
      </c>
    </row>
    <row r="385" customFormat="false" ht="13.2" hidden="false" customHeight="false" outlineLevel="0" collapsed="false">
      <c r="A385" s="1" t="n">
        <v>87</v>
      </c>
      <c r="B385" s="0" t="s">
        <v>781</v>
      </c>
      <c r="C385" s="1" t="s">
        <v>782</v>
      </c>
      <c r="D385" s="0" t="s">
        <v>791</v>
      </c>
      <c r="E385" s="0" t="s">
        <v>792</v>
      </c>
      <c r="F385" s="6" t="n">
        <v>155157</v>
      </c>
      <c r="G385" s="6" t="n">
        <v>109695</v>
      </c>
      <c r="H385" s="6" t="n">
        <v>109691</v>
      </c>
      <c r="I385" s="7" t="n">
        <f aca="false">H385/F385</f>
        <v>0.706967781021804</v>
      </c>
      <c r="J385" s="6" t="n">
        <v>109681</v>
      </c>
      <c r="K385" s="6" t="n">
        <v>109600</v>
      </c>
      <c r="L385" s="6" t="n">
        <v>63617</v>
      </c>
      <c r="M385" s="6" t="n">
        <v>45983</v>
      </c>
      <c r="N385" s="6" t="n">
        <v>81</v>
      </c>
      <c r="O385" s="0" t="n">
        <v>0</v>
      </c>
      <c r="P385" s="0" t="n">
        <v>20</v>
      </c>
      <c r="Q385" s="0" t="n">
        <v>5</v>
      </c>
      <c r="R385" s="0" t="n">
        <v>56</v>
      </c>
      <c r="S385" s="8" t="n">
        <f aca="false">L385/K385</f>
        <v>0.580447080291971</v>
      </c>
      <c r="T385" s="8" t="n">
        <f aca="false">M385/K385</f>
        <v>0.419552919708029</v>
      </c>
      <c r="U385" s="9" t="n">
        <f aca="false">N385/J385</f>
        <v>0.000738505301738678</v>
      </c>
    </row>
    <row r="386" customFormat="false" ht="13.2" hidden="false" customHeight="false" outlineLevel="0" collapsed="false">
      <c r="A386" s="1" t="n">
        <v>313</v>
      </c>
      <c r="B386" s="0" t="s">
        <v>781</v>
      </c>
      <c r="C386" s="1" t="s">
        <v>782</v>
      </c>
      <c r="D386" s="0" t="s">
        <v>793</v>
      </c>
      <c r="E386" s="0" t="s">
        <v>794</v>
      </c>
      <c r="F386" s="6" t="n">
        <v>44320</v>
      </c>
      <c r="G386" s="6" t="n">
        <v>35907</v>
      </c>
      <c r="H386" s="6" t="n">
        <v>35907</v>
      </c>
      <c r="I386" s="7" t="n">
        <f aca="false">H386/F386</f>
        <v>0.810175992779783</v>
      </c>
      <c r="J386" s="6" t="n">
        <v>35907</v>
      </c>
      <c r="K386" s="6" t="n">
        <v>35891</v>
      </c>
      <c r="L386" s="6" t="n">
        <v>16930</v>
      </c>
      <c r="M386" s="6" t="n">
        <v>18961</v>
      </c>
      <c r="N386" s="6" t="n">
        <v>16</v>
      </c>
      <c r="O386" s="0" t="n">
        <v>0</v>
      </c>
      <c r="P386" s="0" t="n">
        <v>6</v>
      </c>
      <c r="Q386" s="0" t="n">
        <v>0</v>
      </c>
      <c r="R386" s="0" t="n">
        <v>10</v>
      </c>
      <c r="S386" s="8" t="n">
        <f aca="false">L386/K386</f>
        <v>0.471705998718342</v>
      </c>
      <c r="T386" s="8" t="n">
        <f aca="false">M386/K386</f>
        <v>0.528294001281658</v>
      </c>
      <c r="U386" s="9" t="n">
        <f aca="false">N386/J386</f>
        <v>0.000445595566324115</v>
      </c>
    </row>
    <row r="387" customFormat="false" ht="13.2" hidden="false" customHeight="false" outlineLevel="0" collapsed="false">
      <c r="A387" s="1" t="n">
        <v>314</v>
      </c>
      <c r="B387" s="0" t="s">
        <v>781</v>
      </c>
      <c r="C387" s="1" t="s">
        <v>782</v>
      </c>
      <c r="D387" s="0" t="s">
        <v>795</v>
      </c>
      <c r="E387" s="0" t="s">
        <v>796</v>
      </c>
      <c r="F387" s="6" t="n">
        <v>70133</v>
      </c>
      <c r="G387" s="6" t="n">
        <v>55016</v>
      </c>
      <c r="H387" s="6" t="n">
        <v>55016</v>
      </c>
      <c r="I387" s="7" t="n">
        <f aca="false">H387/F387</f>
        <v>0.784452397587441</v>
      </c>
      <c r="J387" s="6" t="n">
        <v>55016</v>
      </c>
      <c r="K387" s="6" t="n">
        <v>54982</v>
      </c>
      <c r="L387" s="6" t="n">
        <v>25480</v>
      </c>
      <c r="M387" s="6" t="n">
        <v>29502</v>
      </c>
      <c r="N387" s="6" t="n">
        <v>34</v>
      </c>
      <c r="O387" s="0" t="n">
        <v>0</v>
      </c>
      <c r="P387" s="0" t="n">
        <v>18</v>
      </c>
      <c r="Q387" s="0" t="n">
        <v>1</v>
      </c>
      <c r="R387" s="0" t="n">
        <v>15</v>
      </c>
      <c r="S387" s="8" t="n">
        <f aca="false">L387/K387</f>
        <v>0.463424393437852</v>
      </c>
      <c r="T387" s="8" t="n">
        <f aca="false">M387/K387</f>
        <v>0.536575606562148</v>
      </c>
      <c r="U387" s="9" t="n">
        <f aca="false">N387/J387</f>
        <v>0.000618002035771412</v>
      </c>
    </row>
    <row r="388" customFormat="false" ht="13.2" hidden="false" customHeight="false" outlineLevel="0" collapsed="false">
      <c r="A388" s="1" t="n">
        <v>315</v>
      </c>
      <c r="B388" s="0" t="s">
        <v>781</v>
      </c>
      <c r="C388" s="1" t="s">
        <v>782</v>
      </c>
      <c r="D388" s="0" t="s">
        <v>797</v>
      </c>
      <c r="E388" s="0" t="s">
        <v>798</v>
      </c>
      <c r="F388" s="6" t="n">
        <v>119987</v>
      </c>
      <c r="G388" s="6" t="n">
        <v>94669</v>
      </c>
      <c r="H388" s="6" t="n">
        <v>94665</v>
      </c>
      <c r="I388" s="7" t="n">
        <f aca="false">H388/F388</f>
        <v>0.788960470717661</v>
      </c>
      <c r="J388" s="6" t="n">
        <v>94653</v>
      </c>
      <c r="K388" s="6" t="n">
        <v>94585</v>
      </c>
      <c r="L388" s="6" t="n">
        <v>48211</v>
      </c>
      <c r="M388" s="6" t="n">
        <v>46374</v>
      </c>
      <c r="N388" s="6" t="n">
        <v>68</v>
      </c>
      <c r="O388" s="0" t="n">
        <v>2</v>
      </c>
      <c r="P388" s="0" t="n">
        <v>25</v>
      </c>
      <c r="Q388" s="0" t="n">
        <v>3</v>
      </c>
      <c r="R388" s="0" t="n">
        <v>38</v>
      </c>
      <c r="S388" s="8" t="n">
        <f aca="false">L388/K388</f>
        <v>0.509710842099699</v>
      </c>
      <c r="T388" s="8" t="n">
        <f aca="false">M388/K388</f>
        <v>0.490289157900301</v>
      </c>
      <c r="U388" s="9" t="n">
        <f aca="false">N388/J388</f>
        <v>0.000718413573790582</v>
      </c>
    </row>
    <row r="389" customFormat="false" ht="13.2" hidden="false" customHeight="false" outlineLevel="0" collapsed="false">
      <c r="A389" s="1" t="n">
        <v>316</v>
      </c>
      <c r="B389" s="0" t="s">
        <v>781</v>
      </c>
      <c r="C389" s="1" t="s">
        <v>782</v>
      </c>
      <c r="D389" s="0" t="s">
        <v>799</v>
      </c>
      <c r="E389" s="0" t="s">
        <v>800</v>
      </c>
      <c r="F389" s="6" t="n">
        <v>36794</v>
      </c>
      <c r="G389" s="6" t="n">
        <v>27652</v>
      </c>
      <c r="H389" s="6" t="n">
        <v>27652</v>
      </c>
      <c r="I389" s="7" t="n">
        <f aca="false">H389/F389</f>
        <v>0.751535576452683</v>
      </c>
      <c r="J389" s="6" t="n">
        <v>27652</v>
      </c>
      <c r="K389" s="6" t="n">
        <v>27636</v>
      </c>
      <c r="L389" s="6" t="n">
        <v>11945</v>
      </c>
      <c r="M389" s="6" t="n">
        <v>15691</v>
      </c>
      <c r="N389" s="6" t="n">
        <v>16</v>
      </c>
      <c r="O389" s="0" t="n">
        <v>0</v>
      </c>
      <c r="P389" s="0" t="n">
        <v>6</v>
      </c>
      <c r="Q389" s="0" t="n">
        <v>0</v>
      </c>
      <c r="R389" s="0" t="n">
        <v>10</v>
      </c>
      <c r="S389" s="8" t="n">
        <f aca="false">L389/K389</f>
        <v>0.432226081922131</v>
      </c>
      <c r="T389" s="8" t="n">
        <f aca="false">M389/K389</f>
        <v>0.567773918077869</v>
      </c>
      <c r="U389" s="9" t="n">
        <f aca="false">N389/J389</f>
        <v>0.0005786199913207</v>
      </c>
    </row>
    <row r="390" customFormat="false" ht="13.2" hidden="false" customHeight="false" outlineLevel="0" collapsed="false">
      <c r="A390" s="1" t="n">
        <v>317</v>
      </c>
      <c r="B390" s="0" t="s">
        <v>781</v>
      </c>
      <c r="C390" s="1" t="s">
        <v>782</v>
      </c>
      <c r="D390" s="0" t="s">
        <v>801</v>
      </c>
      <c r="E390" s="0" t="s">
        <v>802</v>
      </c>
      <c r="F390" s="6" t="n">
        <v>41529</v>
      </c>
      <c r="G390" s="6" t="n">
        <v>32069</v>
      </c>
      <c r="H390" s="6" t="n">
        <v>32069</v>
      </c>
      <c r="I390" s="7" t="n">
        <f aca="false">H390/F390</f>
        <v>0.772207373160924</v>
      </c>
      <c r="J390" s="6" t="n">
        <v>32069</v>
      </c>
      <c r="K390" s="6" t="n">
        <v>32050</v>
      </c>
      <c r="L390" s="6" t="n">
        <v>14340</v>
      </c>
      <c r="M390" s="6" t="n">
        <v>17710</v>
      </c>
      <c r="N390" s="6" t="n">
        <v>19</v>
      </c>
      <c r="O390" s="0" t="n">
        <v>0</v>
      </c>
      <c r="P390" s="0" t="n">
        <v>5</v>
      </c>
      <c r="Q390" s="0" t="n">
        <v>2</v>
      </c>
      <c r="R390" s="0" t="n">
        <v>12</v>
      </c>
      <c r="S390" s="8" t="n">
        <f aca="false">L390/K390</f>
        <v>0.447425897035881</v>
      </c>
      <c r="T390" s="8" t="n">
        <f aca="false">M390/K390</f>
        <v>0.552574102964119</v>
      </c>
      <c r="U390" s="9" t="n">
        <f aca="false">N390/J390</f>
        <v>0.000592472481212386</v>
      </c>
    </row>
    <row r="391" customFormat="false" ht="13.2" hidden="false" customHeight="false" outlineLevel="0" collapsed="false">
      <c r="A391" s="1" t="n">
        <v>318</v>
      </c>
      <c r="B391" s="0" t="s">
        <v>781</v>
      </c>
      <c r="C391" s="1" t="s">
        <v>782</v>
      </c>
      <c r="D391" s="0" t="s">
        <v>803</v>
      </c>
      <c r="E391" s="0" t="s">
        <v>804</v>
      </c>
      <c r="F391" s="6" t="n">
        <v>82900</v>
      </c>
      <c r="G391" s="6" t="n">
        <v>60540</v>
      </c>
      <c r="H391" s="6" t="n">
        <v>60539</v>
      </c>
      <c r="I391" s="7" t="n">
        <f aca="false">H391/F391</f>
        <v>0.730265379975875</v>
      </c>
      <c r="J391" s="6" t="n">
        <v>60539</v>
      </c>
      <c r="K391" s="6" t="n">
        <v>60511</v>
      </c>
      <c r="L391" s="6" t="n">
        <v>22999</v>
      </c>
      <c r="M391" s="6" t="n">
        <v>37512</v>
      </c>
      <c r="N391" s="6" t="n">
        <v>28</v>
      </c>
      <c r="O391" s="0" t="n">
        <v>0</v>
      </c>
      <c r="P391" s="0" t="n">
        <v>6</v>
      </c>
      <c r="Q391" s="0" t="n">
        <v>0</v>
      </c>
      <c r="R391" s="0" t="n">
        <v>22</v>
      </c>
      <c r="S391" s="8" t="n">
        <f aca="false">L391/K391</f>
        <v>0.380079654938771</v>
      </c>
      <c r="T391" s="8" t="n">
        <f aca="false">M391/K391</f>
        <v>0.619920345061229</v>
      </c>
      <c r="U391" s="9" t="n">
        <f aca="false">N391/J391</f>
        <v>0.0004625117692727</v>
      </c>
    </row>
    <row r="392" customFormat="false" ht="13.2" hidden="false" customHeight="false" outlineLevel="0" collapsed="false">
      <c r="A392" s="1" t="n">
        <v>319</v>
      </c>
      <c r="B392" s="0" t="s">
        <v>781</v>
      </c>
      <c r="C392" s="1" t="s">
        <v>782</v>
      </c>
      <c r="D392" s="0" t="s">
        <v>805</v>
      </c>
      <c r="E392" s="0" t="s">
        <v>806</v>
      </c>
      <c r="F392" s="6" t="n">
        <v>65278</v>
      </c>
      <c r="G392" s="6" t="n">
        <v>51641</v>
      </c>
      <c r="H392" s="6" t="n">
        <v>51639</v>
      </c>
      <c r="I392" s="7" t="n">
        <f aca="false">H392/F392</f>
        <v>0.791062838935016</v>
      </c>
      <c r="J392" s="6" t="n">
        <v>51636</v>
      </c>
      <c r="K392" s="6" t="n">
        <v>51603</v>
      </c>
      <c r="L392" s="6" t="n">
        <v>21071</v>
      </c>
      <c r="M392" s="6" t="n">
        <v>30532</v>
      </c>
      <c r="N392" s="6" t="n">
        <v>33</v>
      </c>
      <c r="O392" s="0" t="n">
        <v>0</v>
      </c>
      <c r="P392" s="0" t="n">
        <v>7</v>
      </c>
      <c r="Q392" s="0" t="n">
        <v>2</v>
      </c>
      <c r="R392" s="0" t="n">
        <v>24</v>
      </c>
      <c r="S392" s="8" t="n">
        <f aca="false">L392/K392</f>
        <v>0.408328973121718</v>
      </c>
      <c r="T392" s="8" t="n">
        <f aca="false">M392/K392</f>
        <v>0.591671026878282</v>
      </c>
      <c r="U392" s="9" t="n">
        <f aca="false">N392/J392</f>
        <v>0.000639089007669068</v>
      </c>
    </row>
    <row r="393" customFormat="false" ht="13.2" hidden="false" customHeight="false" outlineLevel="0" collapsed="false">
      <c r="A393" s="1" t="n">
        <v>49</v>
      </c>
      <c r="B393" s="0" t="s">
        <v>781</v>
      </c>
      <c r="C393" s="1" t="s">
        <v>782</v>
      </c>
      <c r="D393" s="0" t="s">
        <v>807</v>
      </c>
      <c r="E393" s="0" t="s">
        <v>808</v>
      </c>
      <c r="F393" s="6" t="n">
        <v>175809</v>
      </c>
      <c r="G393" s="6" t="n">
        <v>122982</v>
      </c>
      <c r="H393" s="6" t="n">
        <v>122972</v>
      </c>
      <c r="I393" s="7" t="n">
        <f aca="false">H393/F393</f>
        <v>0.699463622453913</v>
      </c>
      <c r="J393" s="6" t="n">
        <v>122972</v>
      </c>
      <c r="K393" s="6" t="n">
        <v>122909</v>
      </c>
      <c r="L393" s="6" t="n">
        <v>38951</v>
      </c>
      <c r="M393" s="6" t="n">
        <v>83958</v>
      </c>
      <c r="N393" s="6" t="n">
        <v>63</v>
      </c>
      <c r="O393" s="0" t="n">
        <v>0</v>
      </c>
      <c r="P393" s="0" t="n">
        <v>17</v>
      </c>
      <c r="Q393" s="0" t="n">
        <v>1</v>
      </c>
      <c r="R393" s="0" t="n">
        <v>45</v>
      </c>
      <c r="S393" s="8" t="n">
        <f aca="false">L393/K393</f>
        <v>0.316909258068978</v>
      </c>
      <c r="T393" s="8" t="n">
        <f aca="false">M393/K393</f>
        <v>0.683090741931022</v>
      </c>
      <c r="U393" s="9" t="n">
        <f aca="false">N393/J393</f>
        <v>0.000512311745763263</v>
      </c>
    </row>
    <row r="394" customFormat="false" ht="13.2" hidden="false" customHeight="false" outlineLevel="0" collapsed="false">
      <c r="A394" s="1" t="n">
        <v>50</v>
      </c>
      <c r="B394" s="0" t="s">
        <v>781</v>
      </c>
      <c r="C394" s="1" t="s">
        <v>782</v>
      </c>
      <c r="D394" s="0" t="s">
        <v>809</v>
      </c>
      <c r="E394" s="0" t="s">
        <v>810</v>
      </c>
      <c r="F394" s="6" t="n">
        <v>217432</v>
      </c>
      <c r="G394" s="6" t="n">
        <v>151254</v>
      </c>
      <c r="H394" s="6" t="n">
        <v>151246</v>
      </c>
      <c r="I394" s="7" t="n">
        <f aca="false">H394/F394</f>
        <v>0.695601383421024</v>
      </c>
      <c r="J394" s="6" t="n">
        <v>151246</v>
      </c>
      <c r="K394" s="6" t="n">
        <v>151182</v>
      </c>
      <c r="L394" s="6" t="n">
        <v>46922</v>
      </c>
      <c r="M394" s="6" t="n">
        <v>104260</v>
      </c>
      <c r="N394" s="6" t="n">
        <v>64</v>
      </c>
      <c r="O394" s="0" t="n">
        <v>0</v>
      </c>
      <c r="P394" s="0" t="n">
        <v>19</v>
      </c>
      <c r="Q394" s="0" t="n">
        <v>0</v>
      </c>
      <c r="R394" s="0" t="n">
        <v>45</v>
      </c>
      <c r="S394" s="8" t="n">
        <f aca="false">L394/K394</f>
        <v>0.310367636358826</v>
      </c>
      <c r="T394" s="8" t="n">
        <f aca="false">M394/K394</f>
        <v>0.689632363641174</v>
      </c>
      <c r="U394" s="9" t="n">
        <f aca="false">N394/J394</f>
        <v>0.000423151686656176</v>
      </c>
    </row>
    <row r="395" customFormat="false" ht="13.2" hidden="false" customHeight="false" outlineLevel="0" collapsed="false">
      <c r="A395" s="1" t="n">
        <v>51</v>
      </c>
      <c r="B395" s="0" t="s">
        <v>781</v>
      </c>
      <c r="C395" s="1" t="s">
        <v>782</v>
      </c>
      <c r="D395" s="0" t="s">
        <v>811</v>
      </c>
      <c r="E395" s="0" t="s">
        <v>812</v>
      </c>
      <c r="F395" s="6" t="n">
        <v>197623</v>
      </c>
      <c r="G395" s="6" t="n">
        <v>137478</v>
      </c>
      <c r="H395" s="6" t="n">
        <v>137474</v>
      </c>
      <c r="I395" s="7" t="n">
        <f aca="false">H395/F395</f>
        <v>0.69563765351199</v>
      </c>
      <c r="J395" s="6" t="n">
        <v>137470</v>
      </c>
      <c r="K395" s="6" t="n">
        <v>137387</v>
      </c>
      <c r="L395" s="6" t="n">
        <v>44115</v>
      </c>
      <c r="M395" s="6" t="n">
        <v>93272</v>
      </c>
      <c r="N395" s="6" t="n">
        <v>83</v>
      </c>
      <c r="O395" s="0" t="n">
        <v>0</v>
      </c>
      <c r="P395" s="0" t="n">
        <v>30</v>
      </c>
      <c r="Q395" s="0" t="n">
        <v>4</v>
      </c>
      <c r="R395" s="0" t="n">
        <v>49</v>
      </c>
      <c r="S395" s="8" t="n">
        <f aca="false">L395/K395</f>
        <v>0.32110024965972</v>
      </c>
      <c r="T395" s="8" t="n">
        <f aca="false">M395/K395</f>
        <v>0.67889975034028</v>
      </c>
      <c r="U395" s="9" t="n">
        <f aca="false">N395/J395</f>
        <v>0.00060376809485706</v>
      </c>
    </row>
    <row r="396" customFormat="false" ht="13.2" hidden="false" customHeight="false" outlineLevel="0" collapsed="false">
      <c r="A396" s="1" t="n">
        <v>52</v>
      </c>
      <c r="B396" s="0" t="s">
        <v>781</v>
      </c>
      <c r="C396" s="1" t="s">
        <v>782</v>
      </c>
      <c r="D396" s="0" t="s">
        <v>813</v>
      </c>
      <c r="E396" s="0" t="s">
        <v>814</v>
      </c>
      <c r="F396" s="6" t="n">
        <v>396406</v>
      </c>
      <c r="G396" s="6" t="n">
        <v>266954</v>
      </c>
      <c r="H396" s="6" t="n">
        <v>266951</v>
      </c>
      <c r="I396" s="7" t="n">
        <f aca="false">H396/F396</f>
        <v>0.673428252851874</v>
      </c>
      <c r="J396" s="6" t="n">
        <v>266951</v>
      </c>
      <c r="K396" s="6" t="n">
        <v>266753</v>
      </c>
      <c r="L396" s="6" t="n">
        <v>130735</v>
      </c>
      <c r="M396" s="6" t="n">
        <v>136018</v>
      </c>
      <c r="N396" s="6" t="n">
        <v>198</v>
      </c>
      <c r="O396" s="0" t="n">
        <v>0</v>
      </c>
      <c r="P396" s="0" t="n">
        <v>76</v>
      </c>
      <c r="Q396" s="0" t="n">
        <v>6</v>
      </c>
      <c r="R396" s="0" t="n">
        <v>116</v>
      </c>
      <c r="S396" s="8" t="n">
        <f aca="false">L396/K396</f>
        <v>0.490097580908181</v>
      </c>
      <c r="T396" s="8" t="n">
        <f aca="false">M396/K396</f>
        <v>0.509902419091819</v>
      </c>
      <c r="U396" s="9" t="n">
        <f aca="false">N396/J396</f>
        <v>0.000741709152616023</v>
      </c>
    </row>
    <row r="397" customFormat="false" ht="13.2" hidden="false" customHeight="false" outlineLevel="0" collapsed="false">
      <c r="A397" s="1" t="n">
        <v>65</v>
      </c>
      <c r="B397" s="0" t="s">
        <v>781</v>
      </c>
      <c r="C397" s="1" t="s">
        <v>782</v>
      </c>
      <c r="D397" s="0" t="s">
        <v>815</v>
      </c>
      <c r="E397" s="0" t="s">
        <v>816</v>
      </c>
      <c r="F397" s="6" t="n">
        <v>342817</v>
      </c>
      <c r="G397" s="6" t="n">
        <v>228729</v>
      </c>
      <c r="H397" s="6" t="n">
        <v>228729</v>
      </c>
      <c r="I397" s="7" t="n">
        <f aca="false">H397/F397</f>
        <v>0.66720436851148</v>
      </c>
      <c r="J397" s="6" t="n">
        <v>228727</v>
      </c>
      <c r="K397" s="6" t="n">
        <v>228488</v>
      </c>
      <c r="L397" s="6" t="n">
        <v>104575</v>
      </c>
      <c r="M397" s="6" t="n">
        <v>123913</v>
      </c>
      <c r="N397" s="6" t="n">
        <v>239</v>
      </c>
      <c r="O397" s="0" t="n">
        <v>0</v>
      </c>
      <c r="P397" s="0" t="n">
        <v>121</v>
      </c>
      <c r="Q397" s="0" t="n">
        <v>5</v>
      </c>
      <c r="R397" s="0" t="n">
        <v>113</v>
      </c>
      <c r="S397" s="8" t="n">
        <f aca="false">L397/K397</f>
        <v>0.4576826791779</v>
      </c>
      <c r="T397" s="8" t="n">
        <f aca="false">M397/K397</f>
        <v>0.5423173208221</v>
      </c>
      <c r="U397" s="9" t="n">
        <f aca="false">N397/J397</f>
        <v>0.0010449138055411</v>
      </c>
    </row>
    <row r="398" customFormat="false" ht="13.2" hidden="false" customHeight="false" outlineLevel="0" collapsed="false">
      <c r="A398" s="1" t="n">
        <v>66</v>
      </c>
      <c r="B398" s="0" t="s">
        <v>781</v>
      </c>
      <c r="C398" s="1" t="s">
        <v>782</v>
      </c>
      <c r="D398" s="0" t="s">
        <v>817</v>
      </c>
      <c r="E398" s="0" t="s">
        <v>818</v>
      </c>
      <c r="F398" s="6" t="n">
        <v>149195</v>
      </c>
      <c r="G398" s="6" t="n">
        <v>106005</v>
      </c>
      <c r="H398" s="6" t="n">
        <v>106008</v>
      </c>
      <c r="I398" s="7" t="n">
        <f aca="false">H398/F398</f>
        <v>0.710533194812159</v>
      </c>
      <c r="J398" s="6" t="n">
        <v>106004</v>
      </c>
      <c r="K398" s="6" t="n">
        <v>105925</v>
      </c>
      <c r="L398" s="6" t="n">
        <v>46950</v>
      </c>
      <c r="M398" s="6" t="n">
        <v>58975</v>
      </c>
      <c r="N398" s="6" t="n">
        <v>79</v>
      </c>
      <c r="O398" s="0" t="n">
        <v>0</v>
      </c>
      <c r="P398" s="0" t="n">
        <v>22</v>
      </c>
      <c r="Q398" s="0" t="n">
        <v>15</v>
      </c>
      <c r="R398" s="0" t="n">
        <v>42</v>
      </c>
      <c r="S398" s="8" t="n">
        <f aca="false">L398/K398</f>
        <v>0.443238140193533</v>
      </c>
      <c r="T398" s="8" t="n">
        <f aca="false">M398/K398</f>
        <v>0.556761859806467</v>
      </c>
      <c r="U398" s="9" t="n">
        <f aca="false">N398/J398</f>
        <v>0.000745254896041659</v>
      </c>
    </row>
    <row r="399" customFormat="false" ht="13.2" hidden="false" customHeight="false" outlineLevel="0" collapsed="false">
      <c r="A399" s="1" t="n">
        <v>67</v>
      </c>
      <c r="B399" s="0" t="s">
        <v>781</v>
      </c>
      <c r="C399" s="1" t="s">
        <v>782</v>
      </c>
      <c r="D399" s="0" t="s">
        <v>819</v>
      </c>
      <c r="E399" s="0" t="s">
        <v>820</v>
      </c>
      <c r="F399" s="6" t="n">
        <v>307081</v>
      </c>
      <c r="G399" s="6" t="n">
        <v>217460</v>
      </c>
      <c r="H399" s="6" t="n">
        <v>217449</v>
      </c>
      <c r="I399" s="7" t="n">
        <f aca="false">H399/F399</f>
        <v>0.708116099661001</v>
      </c>
      <c r="J399" s="6" t="n">
        <v>217428</v>
      </c>
      <c r="K399" s="6" t="n">
        <v>217240</v>
      </c>
      <c r="L399" s="6" t="n">
        <v>98485</v>
      </c>
      <c r="M399" s="6" t="n">
        <v>118755</v>
      </c>
      <c r="N399" s="6" t="n">
        <v>188</v>
      </c>
      <c r="O399" s="0" t="n">
        <v>0</v>
      </c>
      <c r="P399" s="0" t="n">
        <v>86</v>
      </c>
      <c r="Q399" s="0" t="n">
        <v>7</v>
      </c>
      <c r="R399" s="0" t="n">
        <v>95</v>
      </c>
      <c r="S399" s="8" t="n">
        <f aca="false">L399/K399</f>
        <v>0.453346529184312</v>
      </c>
      <c r="T399" s="8" t="n">
        <f aca="false">M399/K399</f>
        <v>0.546653470815688</v>
      </c>
      <c r="U399" s="9" t="n">
        <f aca="false">N399/J399</f>
        <v>0.000864654046396968</v>
      </c>
    </row>
    <row r="400" customFormat="false" ht="13.2" hidden="false" customHeight="false" outlineLevel="0" collapsed="false">
      <c r="A400" s="1" t="n">
        <v>68</v>
      </c>
      <c r="B400" s="0" t="s">
        <v>781</v>
      </c>
      <c r="C400" s="1" t="s">
        <v>782</v>
      </c>
      <c r="D400" s="0" t="s">
        <v>821</v>
      </c>
      <c r="E400" s="0" t="s">
        <v>822</v>
      </c>
      <c r="F400" s="6" t="n">
        <v>543033</v>
      </c>
      <c r="G400" s="6" t="n">
        <v>387730</v>
      </c>
      <c r="H400" s="6" t="n">
        <v>387730</v>
      </c>
      <c r="I400" s="7" t="n">
        <f aca="false">H400/F400</f>
        <v>0.71400817261566</v>
      </c>
      <c r="J400" s="6" t="n">
        <v>387677</v>
      </c>
      <c r="K400" s="6" t="n">
        <v>387337</v>
      </c>
      <c r="L400" s="6" t="n">
        <v>194863</v>
      </c>
      <c r="M400" s="6" t="n">
        <v>192474</v>
      </c>
      <c r="N400" s="6" t="n">
        <v>340</v>
      </c>
      <c r="O400" s="0" t="n">
        <v>39</v>
      </c>
      <c r="P400" s="0" t="n">
        <v>116</v>
      </c>
      <c r="Q400" s="0" t="n">
        <v>8</v>
      </c>
      <c r="R400" s="0" t="n">
        <v>177</v>
      </c>
      <c r="S400" s="8" t="n">
        <f aca="false">L400/K400</f>
        <v>0.503083877863463</v>
      </c>
      <c r="T400" s="8" t="n">
        <f aca="false">M400/K400</f>
        <v>0.496916122136537</v>
      </c>
      <c r="U400" s="9" t="n">
        <f aca="false">N400/J400</f>
        <v>0.000877018755304029</v>
      </c>
    </row>
    <row r="401" customFormat="false" ht="13.2" hidden="false" customHeight="false" outlineLevel="0" collapsed="false">
      <c r="A401" s="1" t="n">
        <v>69</v>
      </c>
      <c r="B401" s="0" t="s">
        <v>781</v>
      </c>
      <c r="C401" s="1" t="s">
        <v>782</v>
      </c>
      <c r="D401" s="0" t="s">
        <v>823</v>
      </c>
      <c r="E401" s="0" t="s">
        <v>824</v>
      </c>
      <c r="F401" s="6" t="n">
        <v>246096</v>
      </c>
      <c r="G401" s="6" t="n">
        <v>175261</v>
      </c>
      <c r="H401" s="6" t="n">
        <v>175259</v>
      </c>
      <c r="I401" s="7" t="n">
        <f aca="false">H401/F401</f>
        <v>0.712157044405435</v>
      </c>
      <c r="J401" s="6" t="n">
        <v>175155</v>
      </c>
      <c r="K401" s="6" t="n">
        <v>175042</v>
      </c>
      <c r="L401" s="6" t="n">
        <v>58877</v>
      </c>
      <c r="M401" s="6" t="n">
        <v>116165</v>
      </c>
      <c r="N401" s="6" t="n">
        <v>113</v>
      </c>
      <c r="O401" s="0" t="n">
        <v>0</v>
      </c>
      <c r="P401" s="0" t="n">
        <v>46</v>
      </c>
      <c r="Q401" s="0" t="n">
        <v>4</v>
      </c>
      <c r="R401" s="0" t="n">
        <v>63</v>
      </c>
      <c r="S401" s="8" t="n">
        <f aca="false">L401/K401</f>
        <v>0.336359273774294</v>
      </c>
      <c r="T401" s="8" t="n">
        <f aca="false">M401/K401</f>
        <v>0.663640726225706</v>
      </c>
      <c r="U401" s="9" t="n">
        <f aca="false">N401/J401</f>
        <v>0.00064514287345494</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C1:C40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9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H8" activeCellId="0" sqref="H8"/>
    </sheetView>
  </sheetViews>
  <sheetFormatPr defaultRowHeight="13.2" zeroHeight="false" outlineLevelRow="0" outlineLevelCol="0"/>
  <cols>
    <col collapsed="false" customWidth="true" hidden="false" outlineLevel="0" max="1" min="1" style="0" width="15.66"/>
    <col collapsed="false" customWidth="true" hidden="false" outlineLevel="0" max="2" min="2" style="0" width="39.67"/>
    <col collapsed="false" customWidth="true" hidden="false" outlineLevel="0" max="4" min="3" style="170" width="13.11"/>
    <col collapsed="false" customWidth="true" hidden="false" outlineLevel="0" max="1025" min="5" style="0" width="8.59"/>
  </cols>
  <sheetData>
    <row r="1" customFormat="false" ht="13.2" hidden="false" customHeight="false" outlineLevel="0" collapsed="false">
      <c r="A1" s="171" t="s">
        <v>2575</v>
      </c>
      <c r="B1" s="10"/>
      <c r="C1" s="172"/>
      <c r="D1" s="172"/>
      <c r="E1" s="10"/>
      <c r="F1" s="10"/>
    </row>
    <row r="2" customFormat="false" ht="13.2" hidden="false" customHeight="false" outlineLevel="0" collapsed="false">
      <c r="A2" s="173" t="s">
        <v>2576</v>
      </c>
      <c r="B2" s="10"/>
      <c r="C2" s="172"/>
      <c r="D2" s="172"/>
      <c r="E2" s="10"/>
      <c r="F2" s="10"/>
    </row>
    <row r="3" customFormat="false" ht="52.8" hidden="false" customHeight="false" outlineLevel="0" collapsed="false">
      <c r="A3" s="25"/>
      <c r="B3" s="24"/>
      <c r="C3" s="26" t="s">
        <v>2577</v>
      </c>
      <c r="D3" s="26" t="s">
        <v>2578</v>
      </c>
      <c r="E3" s="10"/>
      <c r="F3" s="10"/>
    </row>
    <row r="4" customFormat="false" ht="13.2" hidden="false" customHeight="false" outlineLevel="0" collapsed="false">
      <c r="A4" s="27" t="s">
        <v>373</v>
      </c>
      <c r="B4" s="27" t="s">
        <v>374</v>
      </c>
      <c r="C4" s="28" t="n">
        <v>36295</v>
      </c>
      <c r="D4" s="174" t="n">
        <f aca="false">3.1/100</f>
        <v>0.031</v>
      </c>
      <c r="E4" s="10"/>
      <c r="F4" s="10"/>
    </row>
    <row r="5" customFormat="false" ht="13.2" hidden="false" customHeight="false" outlineLevel="0" collapsed="false">
      <c r="A5" s="27" t="s">
        <v>1491</v>
      </c>
      <c r="B5" s="27" t="s">
        <v>1492</v>
      </c>
      <c r="C5" s="28" t="n">
        <v>756240</v>
      </c>
      <c r="D5" s="174" t="n">
        <f aca="false">1.8/100</f>
        <v>0.018</v>
      </c>
      <c r="E5" s="10"/>
      <c r="F5" s="10"/>
    </row>
    <row r="6" customFormat="false" ht="13.2" hidden="false" customHeight="false" outlineLevel="0" collapsed="false">
      <c r="A6" s="29"/>
      <c r="B6" s="29"/>
      <c r="C6" s="30"/>
      <c r="D6" s="175"/>
      <c r="E6" s="10"/>
      <c r="F6" s="10"/>
    </row>
    <row r="7" customFormat="false" ht="13.2" hidden="false" customHeight="false" outlineLevel="0" collapsed="false">
      <c r="A7" s="29" t="s">
        <v>435</v>
      </c>
      <c r="B7" s="29" t="s">
        <v>436</v>
      </c>
      <c r="C7" s="30" t="n">
        <v>3405</v>
      </c>
      <c r="D7" s="176" t="n">
        <f aca="false">2.1/100</f>
        <v>0.021</v>
      </c>
      <c r="E7" s="10"/>
      <c r="F7" s="10"/>
    </row>
    <row r="8" customFormat="false" ht="13.2" hidden="false" customHeight="false" outlineLevel="0" collapsed="false">
      <c r="A8" s="29" t="s">
        <v>437</v>
      </c>
      <c r="B8" s="29" t="s">
        <v>438</v>
      </c>
      <c r="C8" s="30" t="n">
        <v>2470</v>
      </c>
      <c r="D8" s="176" t="n">
        <f aca="false">1.5/100</f>
        <v>0.015</v>
      </c>
      <c r="E8" s="10"/>
      <c r="F8" s="10"/>
    </row>
    <row r="9" customFormat="false" ht="13.2" hidden="false" customHeight="false" outlineLevel="0" collapsed="false">
      <c r="A9" s="29" t="s">
        <v>581</v>
      </c>
      <c r="B9" s="29" t="s">
        <v>582</v>
      </c>
      <c r="C9" s="30" t="n">
        <v>445</v>
      </c>
      <c r="D9" s="176" t="n">
        <f aca="false">1.2/100</f>
        <v>0.012</v>
      </c>
      <c r="E9" s="10"/>
      <c r="F9" s="10"/>
    </row>
    <row r="10" customFormat="false" ht="13.2" hidden="false" customHeight="false" outlineLevel="0" collapsed="false">
      <c r="A10" s="29" t="s">
        <v>307</v>
      </c>
      <c r="B10" s="29" t="s">
        <v>308</v>
      </c>
      <c r="C10" s="30" t="n">
        <v>1095</v>
      </c>
      <c r="D10" s="176" t="n">
        <f aca="false">1.9/100</f>
        <v>0.019</v>
      </c>
      <c r="E10" s="10"/>
      <c r="F10" s="10"/>
    </row>
    <row r="11" customFormat="false" ht="13.2" hidden="false" customHeight="false" outlineLevel="0" collapsed="false">
      <c r="A11" s="29" t="s">
        <v>127</v>
      </c>
      <c r="B11" s="29" t="s">
        <v>128</v>
      </c>
      <c r="C11" s="30" t="n">
        <v>970</v>
      </c>
      <c r="D11" s="176" t="n">
        <f aca="false">1.3/100</f>
        <v>0.013</v>
      </c>
      <c r="E11" s="10"/>
      <c r="F11" s="10"/>
    </row>
    <row r="12" customFormat="false" ht="13.2" hidden="false" customHeight="false" outlineLevel="0" collapsed="false">
      <c r="A12" s="29" t="s">
        <v>675</v>
      </c>
      <c r="B12" s="29" t="s">
        <v>840</v>
      </c>
      <c r="C12" s="30" t="n">
        <v>1215</v>
      </c>
      <c r="D12" s="176" t="n">
        <f aca="false">3/100</f>
        <v>0.03</v>
      </c>
      <c r="E12" s="10"/>
      <c r="F12" s="10"/>
    </row>
    <row r="13" customFormat="false" ht="13.2" hidden="false" customHeight="false" outlineLevel="0" collapsed="false">
      <c r="A13" s="29" t="s">
        <v>449</v>
      </c>
      <c r="B13" s="29" t="s">
        <v>450</v>
      </c>
      <c r="C13" s="30" t="n">
        <v>1415</v>
      </c>
      <c r="D13" s="176" t="n">
        <f aca="false">2/100</f>
        <v>0.02</v>
      </c>
      <c r="E13" s="10"/>
      <c r="F13" s="10"/>
    </row>
    <row r="14" customFormat="false" ht="13.2" hidden="false" customHeight="false" outlineLevel="0" collapsed="false">
      <c r="A14" s="29" t="s">
        <v>2551</v>
      </c>
      <c r="B14" s="29" t="s">
        <v>2552</v>
      </c>
      <c r="C14" s="30" t="n">
        <v>2160</v>
      </c>
      <c r="D14" s="176" t="n">
        <f aca="false">2.4/100</f>
        <v>0.024</v>
      </c>
      <c r="E14" s="10"/>
      <c r="F14" s="10"/>
    </row>
    <row r="15" customFormat="false" ht="13.2" hidden="false" customHeight="false" outlineLevel="0" collapsed="false">
      <c r="A15" s="29" t="s">
        <v>2553</v>
      </c>
      <c r="B15" s="29" t="s">
        <v>2554</v>
      </c>
      <c r="C15" s="30" t="n">
        <v>2560</v>
      </c>
      <c r="D15" s="176" t="n">
        <f aca="false">2.6/100</f>
        <v>0.026</v>
      </c>
      <c r="E15" s="10"/>
      <c r="F15" s="10"/>
    </row>
    <row r="16" customFormat="false" ht="13.2" hidden="false" customHeight="false" outlineLevel="0" collapsed="false">
      <c r="A16" s="29" t="s">
        <v>439</v>
      </c>
      <c r="B16" s="29" t="s">
        <v>440</v>
      </c>
      <c r="C16" s="30" t="n">
        <v>840</v>
      </c>
      <c r="D16" s="176" t="n">
        <f aca="false">1.6/100</f>
        <v>0.016</v>
      </c>
      <c r="E16" s="10"/>
      <c r="F16" s="10"/>
    </row>
    <row r="17" customFormat="false" ht="13.2" hidden="false" customHeight="false" outlineLevel="0" collapsed="false">
      <c r="A17" s="29" t="s">
        <v>2555</v>
      </c>
      <c r="B17" s="29" t="s">
        <v>2556</v>
      </c>
      <c r="C17" s="30" t="n">
        <v>3125</v>
      </c>
      <c r="D17" s="176" t="n">
        <f aca="false">2.4/100</f>
        <v>0.024</v>
      </c>
      <c r="E17" s="10"/>
      <c r="F17" s="10"/>
    </row>
    <row r="18" customFormat="false" ht="13.2" hidden="false" customHeight="false" outlineLevel="0" collapsed="false">
      <c r="A18" s="29" t="s">
        <v>583</v>
      </c>
      <c r="B18" s="29" t="s">
        <v>584</v>
      </c>
      <c r="C18" s="30" t="n">
        <v>950</v>
      </c>
      <c r="D18" s="176" t="n">
        <f aca="false">1.1/100</f>
        <v>0.011</v>
      </c>
      <c r="E18" s="10"/>
      <c r="F18" s="10"/>
    </row>
    <row r="19" customFormat="false" ht="13.2" hidden="false" customHeight="false" outlineLevel="0" collapsed="false">
      <c r="A19" s="29" t="s">
        <v>185</v>
      </c>
      <c r="B19" s="29" t="s">
        <v>186</v>
      </c>
      <c r="C19" s="30" t="n">
        <v>1585</v>
      </c>
      <c r="D19" s="176" t="n">
        <f aca="false">2.1/100</f>
        <v>0.021</v>
      </c>
      <c r="E19" s="10"/>
      <c r="F19" s="10"/>
    </row>
    <row r="20" customFormat="false" ht="13.2" hidden="false" customHeight="false" outlineLevel="0" collapsed="false">
      <c r="A20" s="29" t="s">
        <v>525</v>
      </c>
      <c r="B20" s="29" t="s">
        <v>526</v>
      </c>
      <c r="C20" s="30" t="n">
        <v>1050</v>
      </c>
      <c r="D20" s="176" t="n">
        <f aca="false">1.4/100</f>
        <v>0.014</v>
      </c>
      <c r="E20" s="10"/>
      <c r="F20" s="10"/>
    </row>
    <row r="21" customFormat="false" ht="13.2" hidden="false" customHeight="false" outlineLevel="0" collapsed="false">
      <c r="A21" s="29" t="s">
        <v>485</v>
      </c>
      <c r="B21" s="29" t="s">
        <v>486</v>
      </c>
      <c r="C21" s="30" t="n">
        <v>805</v>
      </c>
      <c r="D21" s="176" t="n">
        <f aca="false">0.7/100</f>
        <v>0.007</v>
      </c>
      <c r="E21" s="10"/>
      <c r="F21" s="10"/>
    </row>
    <row r="22" customFormat="false" ht="13.2" hidden="false" customHeight="false" outlineLevel="0" collapsed="false">
      <c r="A22" s="29" t="s">
        <v>95</v>
      </c>
      <c r="B22" s="29" t="s">
        <v>96</v>
      </c>
      <c r="C22" s="30" t="n">
        <v>425</v>
      </c>
      <c r="D22" s="176" t="n">
        <f aca="false">0.8/100</f>
        <v>0.008</v>
      </c>
      <c r="E22" s="10"/>
      <c r="F22" s="10"/>
    </row>
    <row r="23" customFormat="false" ht="13.2" hidden="false" customHeight="false" outlineLevel="0" collapsed="false">
      <c r="A23" s="29" t="s">
        <v>203</v>
      </c>
      <c r="B23" s="29" t="s">
        <v>204</v>
      </c>
      <c r="C23" s="30" t="n">
        <v>3110</v>
      </c>
      <c r="D23" s="176" t="n">
        <f aca="false">2.5/100</f>
        <v>0.025</v>
      </c>
      <c r="E23" s="10"/>
      <c r="F23" s="10"/>
    </row>
    <row r="24" customFormat="false" ht="13.2" hidden="false" customHeight="false" outlineLevel="0" collapsed="false">
      <c r="A24" s="29" t="s">
        <v>205</v>
      </c>
      <c r="B24" s="29" t="s">
        <v>206</v>
      </c>
      <c r="C24" s="30" t="n">
        <v>3565</v>
      </c>
      <c r="D24" s="176" t="n">
        <f aca="false">1.5/100</f>
        <v>0.015</v>
      </c>
      <c r="E24" s="10"/>
      <c r="F24" s="10"/>
    </row>
    <row r="25" customFormat="false" ht="13.2" hidden="false" customHeight="false" outlineLevel="0" collapsed="false">
      <c r="A25" s="29" t="s">
        <v>807</v>
      </c>
      <c r="B25" s="29" t="s">
        <v>808</v>
      </c>
      <c r="C25" s="30" t="n">
        <v>3325</v>
      </c>
      <c r="D25" s="176" t="n">
        <f aca="false">2.2/100</f>
        <v>0.022</v>
      </c>
      <c r="E25" s="10"/>
      <c r="F25" s="10"/>
    </row>
    <row r="26" customFormat="false" ht="13.2" hidden="false" customHeight="false" outlineLevel="0" collapsed="false">
      <c r="A26" s="29" t="s">
        <v>309</v>
      </c>
      <c r="B26" s="29" t="s">
        <v>310</v>
      </c>
      <c r="C26" s="30" t="n">
        <v>1150</v>
      </c>
      <c r="D26" s="176" t="n">
        <f aca="false">2.8/100</f>
        <v>0.028</v>
      </c>
      <c r="E26" s="10"/>
      <c r="F26" s="10"/>
    </row>
    <row r="27" customFormat="false" ht="13.2" hidden="false" customHeight="false" outlineLevel="0" collapsed="false">
      <c r="A27" s="29" t="s">
        <v>45</v>
      </c>
      <c r="B27" s="29" t="s">
        <v>46</v>
      </c>
      <c r="C27" s="30" t="n">
        <v>2035</v>
      </c>
      <c r="D27" s="176" t="n">
        <f aca="false">1.8/100</f>
        <v>0.018</v>
      </c>
      <c r="E27" s="10"/>
      <c r="F27" s="10"/>
    </row>
    <row r="28" customFormat="false" ht="13.2" hidden="false" customHeight="false" outlineLevel="0" collapsed="false">
      <c r="A28" s="29" t="s">
        <v>503</v>
      </c>
      <c r="B28" s="29" t="s">
        <v>504</v>
      </c>
      <c r="C28" s="30" t="n">
        <v>880</v>
      </c>
      <c r="D28" s="176" t="n">
        <f aca="false">0.8/100</f>
        <v>0.008</v>
      </c>
      <c r="E28" s="10"/>
      <c r="F28" s="10"/>
    </row>
    <row r="29" customFormat="false" ht="13.2" hidden="false" customHeight="false" outlineLevel="0" collapsed="false">
      <c r="A29" s="29" t="s">
        <v>187</v>
      </c>
      <c r="B29" s="29" t="s">
        <v>188</v>
      </c>
      <c r="C29" s="30" t="n">
        <v>1080</v>
      </c>
      <c r="D29" s="176" t="n">
        <f aca="false">1.5/100</f>
        <v>0.015</v>
      </c>
      <c r="E29" s="10"/>
      <c r="F29" s="10"/>
    </row>
    <row r="30" customFormat="false" ht="13.2" hidden="false" customHeight="false" outlineLevel="0" collapsed="false">
      <c r="A30" s="29" t="s">
        <v>597</v>
      </c>
      <c r="B30" s="29" t="s">
        <v>598</v>
      </c>
      <c r="C30" s="30" t="n">
        <v>1115</v>
      </c>
      <c r="D30" s="176" t="n">
        <f aca="false">1/100</f>
        <v>0.01</v>
      </c>
      <c r="E30" s="10"/>
      <c r="F30" s="10"/>
    </row>
    <row r="31" customFormat="false" ht="13.2" hidden="false" customHeight="false" outlineLevel="0" collapsed="false">
      <c r="A31" s="29" t="s">
        <v>31</v>
      </c>
      <c r="B31" s="29" t="s">
        <v>32</v>
      </c>
      <c r="C31" s="30" t="n">
        <v>2115</v>
      </c>
      <c r="D31" s="176" t="n">
        <f aca="false">2.1/100</f>
        <v>0.021</v>
      </c>
      <c r="E31" s="10"/>
      <c r="F31" s="10"/>
    </row>
    <row r="32" customFormat="false" ht="13.2" hidden="false" customHeight="false" outlineLevel="0" collapsed="false">
      <c r="A32" s="29" t="s">
        <v>2557</v>
      </c>
      <c r="B32" s="29" t="s">
        <v>853</v>
      </c>
      <c r="C32" s="30" t="n">
        <v>9230</v>
      </c>
      <c r="D32" s="176" t="n">
        <f aca="false">4.2/100</f>
        <v>0.042</v>
      </c>
      <c r="E32" s="10"/>
      <c r="F32" s="10"/>
    </row>
    <row r="33" customFormat="false" ht="13.2" hidden="false" customHeight="false" outlineLevel="0" collapsed="false">
      <c r="A33" s="29" t="s">
        <v>207</v>
      </c>
      <c r="B33" s="29" t="s">
        <v>208</v>
      </c>
      <c r="C33" s="30" t="n">
        <v>1900</v>
      </c>
      <c r="D33" s="176" t="n">
        <f aca="false">1.3/100</f>
        <v>0.013</v>
      </c>
      <c r="E33" s="10"/>
      <c r="F33" s="10"/>
    </row>
    <row r="34" customFormat="false" ht="13.2" hidden="false" customHeight="false" outlineLevel="0" collapsed="false">
      <c r="A34" s="29" t="s">
        <v>767</v>
      </c>
      <c r="B34" s="29" t="s">
        <v>768</v>
      </c>
      <c r="C34" s="30" t="n">
        <v>29900</v>
      </c>
      <c r="D34" s="176" t="n">
        <f aca="false">4.2/100</f>
        <v>0.042</v>
      </c>
      <c r="E34" s="10"/>
      <c r="F34" s="10"/>
    </row>
    <row r="35" customFormat="false" ht="13.2" hidden="false" customHeight="false" outlineLevel="0" collapsed="false">
      <c r="A35" s="29" t="s">
        <v>143</v>
      </c>
      <c r="B35" s="29" t="s">
        <v>144</v>
      </c>
      <c r="C35" s="30" t="n">
        <v>420</v>
      </c>
      <c r="D35" s="176" t="n">
        <f aca="false">0.7/100</f>
        <v>0.007</v>
      </c>
      <c r="E35" s="10"/>
      <c r="F35" s="10"/>
    </row>
    <row r="36" customFormat="false" ht="13.2" hidden="false" customHeight="false" outlineLevel="0" collapsed="false">
      <c r="A36" s="29" t="s">
        <v>299</v>
      </c>
      <c r="B36" s="29" t="s">
        <v>300</v>
      </c>
      <c r="C36" s="30" t="n">
        <v>2745</v>
      </c>
      <c r="D36" s="176" t="n">
        <f aca="false">3/100</f>
        <v>0.03</v>
      </c>
      <c r="E36" s="10"/>
      <c r="F36" s="10"/>
    </row>
    <row r="37" customFormat="false" ht="13.2" hidden="false" customHeight="false" outlineLevel="0" collapsed="false">
      <c r="A37" s="29" t="s">
        <v>301</v>
      </c>
      <c r="B37" s="29" t="s">
        <v>302</v>
      </c>
      <c r="C37" s="30" t="n">
        <v>3290</v>
      </c>
      <c r="D37" s="176" t="n">
        <f aca="false">3.8/100</f>
        <v>0.038</v>
      </c>
      <c r="E37" s="10"/>
      <c r="F37" s="10"/>
    </row>
    <row r="38" customFormat="false" ht="13.2" hidden="false" customHeight="false" outlineLevel="0" collapsed="false">
      <c r="A38" s="29" t="s">
        <v>707</v>
      </c>
      <c r="B38" s="29" t="s">
        <v>708</v>
      </c>
      <c r="C38" s="30" t="n">
        <v>1670</v>
      </c>
      <c r="D38" s="176" t="n">
        <f aca="false">3.8/100</f>
        <v>0.038</v>
      </c>
      <c r="E38" s="10"/>
      <c r="F38" s="10"/>
    </row>
    <row r="39" customFormat="false" ht="13.2" hidden="false" customHeight="false" outlineLevel="0" collapsed="false">
      <c r="A39" s="29" t="s">
        <v>129</v>
      </c>
      <c r="B39" s="29" t="s">
        <v>130</v>
      </c>
      <c r="C39" s="30" t="n">
        <v>710</v>
      </c>
      <c r="D39" s="176" t="n">
        <f aca="false">1.5/100</f>
        <v>0.015</v>
      </c>
      <c r="E39" s="10"/>
      <c r="F39" s="10"/>
    </row>
    <row r="40" customFormat="false" ht="13.2" hidden="false" customHeight="false" outlineLevel="0" collapsed="false">
      <c r="A40" s="29" t="s">
        <v>343</v>
      </c>
      <c r="B40" s="29" t="s">
        <v>344</v>
      </c>
      <c r="C40" s="30" t="n">
        <v>5480</v>
      </c>
      <c r="D40" s="176" t="n">
        <f aca="false">3.1/100</f>
        <v>0.031</v>
      </c>
      <c r="E40" s="10"/>
      <c r="F40" s="10"/>
    </row>
    <row r="41" customFormat="false" ht="13.2" hidden="false" customHeight="false" outlineLevel="0" collapsed="false">
      <c r="A41" s="29" t="s">
        <v>157</v>
      </c>
      <c r="B41" s="29" t="s">
        <v>158</v>
      </c>
      <c r="C41" s="30" t="n">
        <v>630</v>
      </c>
      <c r="D41" s="176" t="n">
        <f aca="false">1.5/100</f>
        <v>0.015</v>
      </c>
      <c r="E41" s="10"/>
      <c r="F41" s="10"/>
    </row>
    <row r="42" customFormat="false" ht="13.2" hidden="false" customHeight="false" outlineLevel="0" collapsed="false">
      <c r="A42" s="29" t="s">
        <v>609</v>
      </c>
      <c r="B42" s="29" t="s">
        <v>610</v>
      </c>
      <c r="C42" s="30" t="n">
        <v>1810</v>
      </c>
      <c r="D42" s="176" t="n">
        <f aca="false">1.4/100</f>
        <v>0.014</v>
      </c>
      <c r="E42" s="10"/>
      <c r="F42" s="10"/>
    </row>
    <row r="43" customFormat="false" ht="13.2" hidden="false" customHeight="false" outlineLevel="0" collapsed="false">
      <c r="A43" s="29" t="s">
        <v>463</v>
      </c>
      <c r="B43" s="29" t="s">
        <v>464</v>
      </c>
      <c r="C43" s="30" t="n">
        <v>590</v>
      </c>
      <c r="D43" s="176" t="n">
        <f aca="false">0.8/100</f>
        <v>0.008</v>
      </c>
      <c r="E43" s="10"/>
      <c r="F43" s="10"/>
    </row>
    <row r="44" customFormat="false" ht="13.2" hidden="false" customHeight="false" outlineLevel="0" collapsed="false">
      <c r="A44" s="29" t="s">
        <v>815</v>
      </c>
      <c r="B44" s="29" t="s">
        <v>816</v>
      </c>
      <c r="C44" s="30" t="n">
        <v>8925</v>
      </c>
      <c r="D44" s="176" t="n">
        <f aca="false">2.7/100</f>
        <v>0.027</v>
      </c>
      <c r="E44" s="10"/>
      <c r="F44" s="10"/>
    </row>
    <row r="45" customFormat="false" ht="13.2" hidden="false" customHeight="false" outlineLevel="0" collapsed="false">
      <c r="A45" s="29" t="s">
        <v>47</v>
      </c>
      <c r="B45" s="29" t="s">
        <v>48</v>
      </c>
      <c r="C45" s="30" t="n">
        <v>1020</v>
      </c>
      <c r="D45" s="176" t="n">
        <f aca="false">1.1/100</f>
        <v>0.011</v>
      </c>
      <c r="E45" s="10"/>
      <c r="F45" s="10"/>
    </row>
    <row r="46" customFormat="false" ht="13.2" hidden="false" customHeight="false" outlineLevel="0" collapsed="false">
      <c r="A46" s="29" t="s">
        <v>81</v>
      </c>
      <c r="B46" s="29" t="s">
        <v>82</v>
      </c>
      <c r="C46" s="30" t="n">
        <v>870</v>
      </c>
      <c r="D46" s="176" t="n">
        <f aca="false">1.1/100</f>
        <v>0.011</v>
      </c>
      <c r="E46" s="10"/>
      <c r="F46" s="10"/>
    </row>
    <row r="47" customFormat="false" ht="13.2" hidden="false" customHeight="false" outlineLevel="0" collapsed="false">
      <c r="A47" s="29" t="s">
        <v>209</v>
      </c>
      <c r="B47" s="29" t="s">
        <v>210</v>
      </c>
      <c r="C47" s="30" t="n">
        <v>5140</v>
      </c>
      <c r="D47" s="176" t="n">
        <f aca="false">2.3/100</f>
        <v>0.023</v>
      </c>
      <c r="E47" s="10"/>
      <c r="F47" s="10"/>
    </row>
    <row r="48" customFormat="false" ht="13.2" hidden="false" customHeight="false" outlineLevel="0" collapsed="false">
      <c r="A48" s="29" t="s">
        <v>49</v>
      </c>
      <c r="B48" s="29" t="s">
        <v>50</v>
      </c>
      <c r="C48" s="30" t="n">
        <v>315</v>
      </c>
      <c r="D48" s="176" t="n">
        <f aca="false">0.7/100</f>
        <v>0.007</v>
      </c>
      <c r="E48" s="10"/>
      <c r="F48" s="10"/>
    </row>
    <row r="49" customFormat="false" ht="13.2" hidden="false" customHeight="false" outlineLevel="0" collapsed="false">
      <c r="A49" s="29" t="s">
        <v>697</v>
      </c>
      <c r="B49" s="29" t="s">
        <v>698</v>
      </c>
      <c r="C49" s="30" t="n">
        <v>1845</v>
      </c>
      <c r="D49" s="176" t="n">
        <f aca="false">2.1/100</f>
        <v>0.021</v>
      </c>
      <c r="E49" s="10"/>
      <c r="F49" s="10"/>
    </row>
    <row r="50" customFormat="false" ht="13.2" hidden="false" customHeight="false" outlineLevel="0" collapsed="false">
      <c r="A50" s="29" t="s">
        <v>477</v>
      </c>
      <c r="B50" s="29" t="s">
        <v>478</v>
      </c>
      <c r="C50" s="30" t="n">
        <v>2715</v>
      </c>
      <c r="D50" s="176" t="n">
        <f aca="false">1.4/100</f>
        <v>0.014</v>
      </c>
      <c r="E50" s="10"/>
      <c r="F50" s="10"/>
    </row>
    <row r="51" customFormat="false" ht="13.2" hidden="false" customHeight="false" outlineLevel="0" collapsed="false">
      <c r="A51" s="29" t="s">
        <v>599</v>
      </c>
      <c r="B51" s="29" t="s">
        <v>600</v>
      </c>
      <c r="C51" s="30" t="n">
        <v>5055</v>
      </c>
      <c r="D51" s="176" t="n">
        <f aca="false">1.7/100</f>
        <v>0.017</v>
      </c>
      <c r="E51" s="10"/>
      <c r="F51" s="10"/>
    </row>
    <row r="52" customFormat="false" ht="13.2" hidden="false" customHeight="false" outlineLevel="0" collapsed="false">
      <c r="A52" s="29" t="s">
        <v>83</v>
      </c>
      <c r="B52" s="29" t="s">
        <v>84</v>
      </c>
      <c r="C52" s="30" t="n">
        <v>505</v>
      </c>
      <c r="D52" s="176" t="n">
        <f aca="false">0.7/100</f>
        <v>0.007</v>
      </c>
      <c r="E52" s="10"/>
      <c r="F52" s="10"/>
    </row>
    <row r="53" customFormat="false" ht="13.2" hidden="false" customHeight="false" outlineLevel="0" collapsed="false">
      <c r="A53" s="29" t="s">
        <v>211</v>
      </c>
      <c r="B53" s="29" t="s">
        <v>212</v>
      </c>
      <c r="C53" s="30" t="n">
        <v>2070</v>
      </c>
      <c r="D53" s="176" t="n">
        <f aca="false">1/100</f>
        <v>0.01</v>
      </c>
      <c r="E53" s="10"/>
      <c r="F53" s="10"/>
    </row>
    <row r="54" customFormat="false" ht="13.2" hidden="false" customHeight="false" outlineLevel="0" collapsed="false">
      <c r="A54" s="29" t="s">
        <v>755</v>
      </c>
      <c r="B54" s="29" t="s">
        <v>756</v>
      </c>
      <c r="C54" s="30" t="n">
        <v>560</v>
      </c>
      <c r="D54" s="176" t="n">
        <f aca="false">1/100</f>
        <v>0.01</v>
      </c>
      <c r="E54" s="10"/>
      <c r="F54" s="10"/>
    </row>
    <row r="55" customFormat="false" ht="13.2" hidden="false" customHeight="false" outlineLevel="0" collapsed="false">
      <c r="A55" s="29" t="s">
        <v>69</v>
      </c>
      <c r="B55" s="29" t="s">
        <v>70</v>
      </c>
      <c r="C55" s="30" t="n">
        <v>730</v>
      </c>
      <c r="D55" s="176" t="n">
        <f aca="false">1.2/100</f>
        <v>0.012</v>
      </c>
      <c r="E55" s="10"/>
      <c r="F55" s="10"/>
    </row>
    <row r="56" customFormat="false" ht="13.2" hidden="false" customHeight="false" outlineLevel="0" collapsed="false">
      <c r="A56" s="29" t="s">
        <v>189</v>
      </c>
      <c r="B56" s="29" t="s">
        <v>190</v>
      </c>
      <c r="C56" s="30" t="n">
        <v>960</v>
      </c>
      <c r="D56" s="176" t="n">
        <f aca="false">1.4/100</f>
        <v>0.014</v>
      </c>
      <c r="E56" s="10"/>
      <c r="F56" s="10"/>
    </row>
    <row r="57" customFormat="false" ht="13.2" hidden="false" customHeight="false" outlineLevel="0" collapsed="false">
      <c r="A57" s="29" t="s">
        <v>319</v>
      </c>
      <c r="B57" s="29" t="s">
        <v>320</v>
      </c>
      <c r="C57" s="30" t="n">
        <v>1615</v>
      </c>
      <c r="D57" s="176" t="n">
        <f aca="false">3/100</f>
        <v>0.03</v>
      </c>
      <c r="E57" s="10"/>
      <c r="F57" s="10"/>
    </row>
    <row r="58" customFormat="false" ht="13.2" hidden="false" customHeight="false" outlineLevel="0" collapsed="false">
      <c r="A58" s="29" t="s">
        <v>345</v>
      </c>
      <c r="B58" s="29" t="s">
        <v>346</v>
      </c>
      <c r="C58" s="30" t="n">
        <v>2955</v>
      </c>
      <c r="D58" s="176" t="n">
        <f aca="false">2.5/100</f>
        <v>0.025</v>
      </c>
      <c r="E58" s="10"/>
      <c r="F58" s="10"/>
    </row>
    <row r="59" customFormat="false" ht="13.2" hidden="false" customHeight="false" outlineLevel="0" collapsed="false">
      <c r="A59" s="29" t="s">
        <v>705</v>
      </c>
      <c r="B59" s="29" t="s">
        <v>706</v>
      </c>
      <c r="C59" s="30" t="n">
        <v>3380</v>
      </c>
      <c r="D59" s="176" t="n">
        <f aca="false">3/100</f>
        <v>0.03</v>
      </c>
      <c r="E59" s="10"/>
      <c r="F59" s="10"/>
    </row>
    <row r="60" customFormat="false" ht="13.2" hidden="false" customHeight="false" outlineLevel="0" collapsed="false">
      <c r="A60" s="29" t="s">
        <v>817</v>
      </c>
      <c r="B60" s="29" t="s">
        <v>818</v>
      </c>
      <c r="C60" s="30" t="n">
        <v>2585</v>
      </c>
      <c r="D60" s="176" t="n">
        <f aca="false">2/100</f>
        <v>0.02</v>
      </c>
      <c r="E60" s="10"/>
      <c r="F60" s="10"/>
    </row>
    <row r="61" customFormat="false" ht="13.2" hidden="false" customHeight="false" outlineLevel="0" collapsed="false">
      <c r="A61" s="29" t="s">
        <v>35</v>
      </c>
      <c r="B61" s="29" t="s">
        <v>36</v>
      </c>
      <c r="C61" s="30" t="n">
        <v>680</v>
      </c>
      <c r="D61" s="176" t="n">
        <f aca="false">0.7/100</f>
        <v>0.007</v>
      </c>
      <c r="E61" s="10"/>
      <c r="F61" s="10"/>
    </row>
    <row r="62" customFormat="false" ht="13.2" hidden="false" customHeight="false" outlineLevel="0" collapsed="false">
      <c r="A62" s="29" t="s">
        <v>213</v>
      </c>
      <c r="B62" s="29" t="s">
        <v>214</v>
      </c>
      <c r="C62" s="30" t="n">
        <v>2620</v>
      </c>
      <c r="D62" s="176" t="n">
        <f aca="false">1.6/100</f>
        <v>0.016</v>
      </c>
      <c r="E62" s="10"/>
      <c r="F62" s="10"/>
    </row>
    <row r="63" customFormat="false" ht="13.2" hidden="false" customHeight="false" outlineLevel="0" collapsed="false">
      <c r="A63" s="29" t="s">
        <v>729</v>
      </c>
      <c r="B63" s="29" t="s">
        <v>730</v>
      </c>
      <c r="C63" s="30" t="n">
        <v>700</v>
      </c>
      <c r="D63" s="176" t="n">
        <f aca="false">1.1/100</f>
        <v>0.011</v>
      </c>
      <c r="E63" s="10"/>
      <c r="F63" s="10"/>
    </row>
    <row r="64" customFormat="false" ht="13.2" hidden="false" customHeight="false" outlineLevel="0" collapsed="false">
      <c r="A64" s="29" t="s">
        <v>527</v>
      </c>
      <c r="B64" s="29" t="s">
        <v>528</v>
      </c>
      <c r="C64" s="30" t="n">
        <v>1220</v>
      </c>
      <c r="D64" s="176" t="n">
        <f aca="false">1.2/100</f>
        <v>0.012</v>
      </c>
      <c r="E64" s="10"/>
      <c r="F64" s="10"/>
    </row>
    <row r="65" customFormat="false" ht="13.2" hidden="false" customHeight="false" outlineLevel="0" collapsed="false">
      <c r="A65" s="29" t="s">
        <v>701</v>
      </c>
      <c r="B65" s="29" t="s">
        <v>702</v>
      </c>
      <c r="C65" s="30" t="n">
        <v>5605</v>
      </c>
      <c r="D65" s="176" t="n">
        <f aca="false">2.3/100</f>
        <v>0.023</v>
      </c>
      <c r="E65" s="10"/>
      <c r="F65" s="10"/>
    </row>
    <row r="66" customFormat="false" ht="13.2" hidden="false" customHeight="false" outlineLevel="0" collapsed="false">
      <c r="A66" s="29" t="s">
        <v>311</v>
      </c>
      <c r="B66" s="29" t="s">
        <v>312</v>
      </c>
      <c r="C66" s="30" t="n">
        <v>985</v>
      </c>
      <c r="D66" s="176" t="n">
        <f aca="false">1.5/100</f>
        <v>0.015</v>
      </c>
      <c r="E66" s="10"/>
      <c r="F66" s="10"/>
    </row>
    <row r="67" customFormat="false" ht="13.2" hidden="false" customHeight="false" outlineLevel="0" collapsed="false">
      <c r="A67" s="29" t="s">
        <v>691</v>
      </c>
      <c r="B67" s="29" t="s">
        <v>692</v>
      </c>
      <c r="C67" s="30" t="n">
        <v>2135</v>
      </c>
      <c r="D67" s="176" t="n">
        <f aca="false">1.9/100</f>
        <v>0.019</v>
      </c>
      <c r="E67" s="10"/>
      <c r="F67" s="10"/>
    </row>
    <row r="68" customFormat="false" ht="13.2" hidden="false" customHeight="false" outlineLevel="0" collapsed="false">
      <c r="A68" s="29" t="s">
        <v>51</v>
      </c>
      <c r="B68" s="29" t="s">
        <v>52</v>
      </c>
      <c r="C68" s="30" t="n">
        <v>665</v>
      </c>
      <c r="D68" s="176" t="n">
        <f aca="false">1.3/100</f>
        <v>0.013</v>
      </c>
      <c r="E68" s="10"/>
      <c r="F68" s="10"/>
    </row>
    <row r="69" customFormat="false" ht="13.2" hidden="false" customHeight="false" outlineLevel="0" collapsed="false">
      <c r="A69" s="29" t="s">
        <v>2558</v>
      </c>
      <c r="B69" s="29" t="s">
        <v>2559</v>
      </c>
      <c r="C69" s="30" t="n">
        <v>2970</v>
      </c>
      <c r="D69" s="176" t="n">
        <f aca="false">3.3/100</f>
        <v>0.033</v>
      </c>
      <c r="E69" s="10"/>
      <c r="F69" s="10"/>
    </row>
    <row r="70" customFormat="false" ht="13.2" hidden="false" customHeight="false" outlineLevel="0" collapsed="false">
      <c r="A70" s="29" t="s">
        <v>33</v>
      </c>
      <c r="B70" s="29" t="s">
        <v>34</v>
      </c>
      <c r="C70" s="30" t="n">
        <v>1340</v>
      </c>
      <c r="D70" s="176" t="n">
        <f aca="false">0.8/100</f>
        <v>0.008</v>
      </c>
      <c r="E70" s="10"/>
      <c r="F70" s="10"/>
    </row>
    <row r="71" customFormat="false" ht="13.2" hidden="false" customHeight="false" outlineLevel="0" collapsed="false">
      <c r="A71" s="29" t="s">
        <v>687</v>
      </c>
      <c r="B71" s="29" t="s">
        <v>688</v>
      </c>
      <c r="C71" s="30" t="n">
        <v>480</v>
      </c>
      <c r="D71" s="176" t="n">
        <f aca="false">1/100</f>
        <v>0.01</v>
      </c>
      <c r="E71" s="10"/>
      <c r="F71" s="10"/>
    </row>
    <row r="72" customFormat="false" ht="13.2" hidden="false" customHeight="false" outlineLevel="0" collapsed="false">
      <c r="A72" s="29" t="s">
        <v>145</v>
      </c>
      <c r="B72" s="29" t="s">
        <v>146</v>
      </c>
      <c r="C72" s="30" t="n">
        <v>915</v>
      </c>
      <c r="D72" s="176" t="n">
        <f aca="false">0.8/100</f>
        <v>0.008</v>
      </c>
      <c r="E72" s="10"/>
      <c r="F72" s="10"/>
    </row>
    <row r="73" customFormat="false" ht="13.2" hidden="false" customHeight="false" outlineLevel="0" collapsed="false">
      <c r="A73" s="29" t="s">
        <v>53</v>
      </c>
      <c r="B73" s="29" t="s">
        <v>54</v>
      </c>
      <c r="C73" s="30" t="n">
        <v>1195</v>
      </c>
      <c r="D73" s="176" t="n">
        <f aca="false">1.1/100</f>
        <v>0.011</v>
      </c>
      <c r="E73" s="10"/>
      <c r="F73" s="10"/>
    </row>
    <row r="74" customFormat="false" ht="13.2" hidden="false" customHeight="false" outlineLevel="0" collapsed="false">
      <c r="A74" s="29" t="s">
        <v>649</v>
      </c>
      <c r="B74" s="29" t="s">
        <v>650</v>
      </c>
      <c r="C74" s="30" t="n">
        <v>800</v>
      </c>
      <c r="D74" s="176" t="n">
        <f aca="false">1.1/100</f>
        <v>0.011</v>
      </c>
      <c r="E74" s="10"/>
      <c r="F74" s="10"/>
    </row>
    <row r="75" customFormat="false" ht="13.2" hidden="false" customHeight="false" outlineLevel="0" collapsed="false">
      <c r="A75" s="29" t="s">
        <v>549</v>
      </c>
      <c r="B75" s="29" t="s">
        <v>550</v>
      </c>
      <c r="C75" s="30" t="n">
        <v>515</v>
      </c>
      <c r="D75" s="176" t="n">
        <f aca="false">0.6/100</f>
        <v>0.006</v>
      </c>
      <c r="E75" s="10"/>
      <c r="F75" s="10"/>
    </row>
    <row r="76" customFormat="false" ht="13.2" hidden="false" customHeight="false" outlineLevel="0" collapsed="false">
      <c r="A76" s="29" t="s">
        <v>303</v>
      </c>
      <c r="B76" s="29" t="s">
        <v>304</v>
      </c>
      <c r="C76" s="30" t="n">
        <v>2550</v>
      </c>
      <c r="D76" s="176" t="n">
        <f aca="false">1.1/100</f>
        <v>0.011</v>
      </c>
      <c r="E76" s="10"/>
      <c r="F76" s="10"/>
    </row>
    <row r="77" customFormat="false" ht="13.2" hidden="false" customHeight="false" outlineLevel="0" collapsed="false">
      <c r="A77" s="29" t="s">
        <v>305</v>
      </c>
      <c r="B77" s="29" t="s">
        <v>306</v>
      </c>
      <c r="C77" s="30" t="n">
        <v>2870</v>
      </c>
      <c r="D77" s="176" t="n">
        <f aca="false">1.4/100</f>
        <v>0.014</v>
      </c>
      <c r="E77" s="10"/>
      <c r="F77" s="10"/>
    </row>
    <row r="78" customFormat="false" ht="13.2" hidden="false" customHeight="false" outlineLevel="0" collapsed="false">
      <c r="A78" s="29" t="s">
        <v>131</v>
      </c>
      <c r="B78" s="29" t="s">
        <v>132</v>
      </c>
      <c r="C78" s="30" t="n">
        <v>1115</v>
      </c>
      <c r="D78" s="176" t="n">
        <f aca="false">1.7/100</f>
        <v>0.017</v>
      </c>
      <c r="E78" s="10"/>
      <c r="F78" s="10"/>
    </row>
    <row r="79" customFormat="false" ht="13.2" hidden="false" customHeight="false" outlineLevel="0" collapsed="false">
      <c r="A79" s="29" t="s">
        <v>585</v>
      </c>
      <c r="B79" s="29" t="s">
        <v>586</v>
      </c>
      <c r="C79" s="30" t="n">
        <v>610</v>
      </c>
      <c r="D79" s="176" t="n">
        <f aca="false">0.9/100</f>
        <v>0.009</v>
      </c>
      <c r="E79" s="10"/>
      <c r="F79" s="10"/>
    </row>
    <row r="80" customFormat="false" ht="13.2" hidden="false" customHeight="false" outlineLevel="0" collapsed="false">
      <c r="A80" s="29" t="s">
        <v>487</v>
      </c>
      <c r="B80" s="29" t="s">
        <v>488</v>
      </c>
      <c r="C80" s="30" t="n">
        <v>355</v>
      </c>
      <c r="D80" s="176" t="n">
        <f aca="false">0.6/100</f>
        <v>0.006</v>
      </c>
      <c r="E80" s="10"/>
      <c r="F80" s="10"/>
    </row>
    <row r="81" customFormat="false" ht="13.2" hidden="false" customHeight="false" outlineLevel="0" collapsed="false">
      <c r="A81" s="29" t="s">
        <v>321</v>
      </c>
      <c r="B81" s="29" t="s">
        <v>322</v>
      </c>
      <c r="C81" s="30" t="n">
        <v>1050</v>
      </c>
      <c r="D81" s="176" t="n">
        <f aca="false">1.5/100</f>
        <v>0.015</v>
      </c>
      <c r="E81" s="10"/>
      <c r="F81" s="10"/>
    </row>
    <row r="82" customFormat="false" ht="13.2" hidden="false" customHeight="false" outlineLevel="0" collapsed="false">
      <c r="A82" s="29" t="s">
        <v>637</v>
      </c>
      <c r="B82" s="29" t="s">
        <v>638</v>
      </c>
      <c r="C82" s="30" t="n">
        <v>230</v>
      </c>
      <c r="D82" s="176" t="n">
        <f aca="false">0.9/100</f>
        <v>0.009</v>
      </c>
      <c r="E82" s="10"/>
      <c r="F82" s="10"/>
    </row>
    <row r="83" customFormat="false" ht="13.2" hidden="false" customHeight="false" outlineLevel="0" collapsed="false">
      <c r="A83" s="29" t="s">
        <v>201</v>
      </c>
      <c r="B83" s="29" t="s">
        <v>202</v>
      </c>
      <c r="C83" s="30" t="n">
        <v>50</v>
      </c>
      <c r="D83" s="176" t="n">
        <f aca="false">0.9/100</f>
        <v>0.009</v>
      </c>
      <c r="E83" s="10"/>
      <c r="F83" s="10"/>
    </row>
    <row r="84" customFormat="false" ht="13.2" hidden="false" customHeight="false" outlineLevel="0" collapsed="false">
      <c r="A84" s="29" t="s">
        <v>395</v>
      </c>
      <c r="B84" s="29" t="s">
        <v>396</v>
      </c>
      <c r="C84" s="30" t="n">
        <v>825</v>
      </c>
      <c r="D84" s="176" t="n">
        <f aca="false">2.5/100</f>
        <v>0.025</v>
      </c>
      <c r="E84" s="10"/>
      <c r="F84" s="10"/>
    </row>
    <row r="85" customFormat="false" ht="13.2" hidden="false" customHeight="false" outlineLevel="0" collapsed="false">
      <c r="A85" s="29" t="s">
        <v>55</v>
      </c>
      <c r="B85" s="29" t="s">
        <v>56</v>
      </c>
      <c r="C85" s="30" t="n">
        <v>1460</v>
      </c>
      <c r="D85" s="176" t="n">
        <f aca="false">1.3/100</f>
        <v>0.013</v>
      </c>
      <c r="E85" s="10"/>
      <c r="F85" s="10"/>
    </row>
    <row r="86" customFormat="false" ht="13.2" hidden="false" customHeight="false" outlineLevel="0" collapsed="false">
      <c r="A86" s="29" t="s">
        <v>679</v>
      </c>
      <c r="B86" s="29" t="s">
        <v>680</v>
      </c>
      <c r="C86" s="30" t="n">
        <v>1430</v>
      </c>
      <c r="D86" s="176" t="n">
        <f aca="false">2.1/100</f>
        <v>0.021</v>
      </c>
      <c r="E86" s="10"/>
      <c r="F86" s="10"/>
    </row>
    <row r="87" customFormat="false" ht="13.2" hidden="false" customHeight="false" outlineLevel="0" collapsed="false">
      <c r="A87" s="29" t="s">
        <v>313</v>
      </c>
      <c r="B87" s="29" t="s">
        <v>314</v>
      </c>
      <c r="C87" s="30" t="n">
        <v>910</v>
      </c>
      <c r="D87" s="176" t="n">
        <f aca="false">2.1/100</f>
        <v>0.021</v>
      </c>
      <c r="E87" s="10"/>
      <c r="F87" s="10"/>
    </row>
    <row r="88" customFormat="false" ht="13.2" hidden="false" customHeight="false" outlineLevel="0" collapsed="false">
      <c r="A88" s="29" t="s">
        <v>171</v>
      </c>
      <c r="B88" s="29" t="s">
        <v>172</v>
      </c>
      <c r="C88" s="30" t="n">
        <v>870</v>
      </c>
      <c r="D88" s="176" t="n">
        <f aca="false">2.1/100</f>
        <v>0.021</v>
      </c>
      <c r="E88" s="10"/>
      <c r="F88" s="10"/>
    </row>
    <row r="89" customFormat="false" ht="13.2" hidden="false" customHeight="false" outlineLevel="0" collapsed="false">
      <c r="A89" s="29" t="s">
        <v>615</v>
      </c>
      <c r="B89" s="29" t="s">
        <v>616</v>
      </c>
      <c r="C89" s="30" t="n">
        <v>4225</v>
      </c>
      <c r="D89" s="176" t="n">
        <f aca="false">1.3/100</f>
        <v>0.013</v>
      </c>
      <c r="E89" s="10"/>
      <c r="F89" s="10"/>
    </row>
    <row r="90" customFormat="false" ht="13.2" hidden="false" customHeight="false" outlineLevel="0" collapsed="false">
      <c r="A90" s="29" t="s">
        <v>651</v>
      </c>
      <c r="B90" s="29" t="s">
        <v>652</v>
      </c>
      <c r="C90" s="30" t="n">
        <v>310</v>
      </c>
      <c r="D90" s="176" t="n">
        <f aca="false">0.6/100</f>
        <v>0.006</v>
      </c>
      <c r="E90" s="10"/>
      <c r="F90" s="10"/>
    </row>
    <row r="91" customFormat="false" ht="13.2" hidden="false" customHeight="false" outlineLevel="0" collapsed="false">
      <c r="A91" s="29" t="s">
        <v>279</v>
      </c>
      <c r="B91" s="29" t="s">
        <v>280</v>
      </c>
      <c r="C91" s="30" t="n">
        <v>7125</v>
      </c>
      <c r="D91" s="176" t="n">
        <f aca="false">2.2/100</f>
        <v>0.022</v>
      </c>
      <c r="E91" s="10"/>
      <c r="F91" s="10"/>
    </row>
    <row r="92" customFormat="false" ht="13.2" hidden="false" customHeight="false" outlineLevel="0" collapsed="false">
      <c r="A92" s="29" t="s">
        <v>769</v>
      </c>
      <c r="B92" s="29" t="s">
        <v>770</v>
      </c>
      <c r="C92" s="30" t="n">
        <v>4320</v>
      </c>
      <c r="D92" s="176" t="n">
        <f aca="false">1.9/100</f>
        <v>0.019</v>
      </c>
      <c r="E92" s="10"/>
      <c r="F92" s="10"/>
    </row>
    <row r="93" customFormat="false" ht="13.2" hidden="false" customHeight="false" outlineLevel="0" collapsed="false">
      <c r="A93" s="29" t="s">
        <v>793</v>
      </c>
      <c r="B93" s="29" t="s">
        <v>794</v>
      </c>
      <c r="C93" s="30" t="n">
        <v>240</v>
      </c>
      <c r="D93" s="176" t="n">
        <f aca="false">0.7/100</f>
        <v>0.007</v>
      </c>
      <c r="E93" s="10"/>
      <c r="F93" s="10"/>
    </row>
    <row r="94" customFormat="false" ht="13.2" hidden="false" customHeight="false" outlineLevel="0" collapsed="false">
      <c r="A94" s="29" t="s">
        <v>587</v>
      </c>
      <c r="B94" s="29" t="s">
        <v>588</v>
      </c>
      <c r="C94" s="30" t="n">
        <v>970</v>
      </c>
      <c r="D94" s="176" t="n">
        <f aca="false">1.3/100</f>
        <v>0.013</v>
      </c>
      <c r="E94" s="10"/>
      <c r="F94" s="10"/>
    </row>
    <row r="95" customFormat="false" ht="13.2" hidden="false" customHeight="false" outlineLevel="0" collapsed="false">
      <c r="A95" s="29" t="s">
        <v>215</v>
      </c>
      <c r="B95" s="29" t="s">
        <v>216</v>
      </c>
      <c r="C95" s="30" t="n">
        <v>3945</v>
      </c>
      <c r="D95" s="176" t="n">
        <f aca="false">1.6/100</f>
        <v>0.016</v>
      </c>
      <c r="E95" s="10"/>
      <c r="F95" s="10"/>
    </row>
    <row r="96" customFormat="false" ht="13.2" hidden="false" customHeight="false" outlineLevel="0" collapsed="false">
      <c r="A96" s="29" t="s">
        <v>71</v>
      </c>
      <c r="B96" s="29" t="s">
        <v>72</v>
      </c>
      <c r="C96" s="30" t="n">
        <v>1035</v>
      </c>
      <c r="D96" s="176" t="n">
        <f aca="false">1.1/100</f>
        <v>0.011</v>
      </c>
      <c r="E96" s="10"/>
      <c r="F96" s="10"/>
    </row>
    <row r="97" customFormat="false" ht="13.2" hidden="false" customHeight="false" outlineLevel="0" collapsed="false">
      <c r="A97" s="29" t="s">
        <v>277</v>
      </c>
      <c r="B97" s="29" t="s">
        <v>278</v>
      </c>
      <c r="C97" s="30" t="n">
        <v>1995</v>
      </c>
      <c r="D97" s="176" t="n">
        <f aca="false">3.1/100</f>
        <v>0.031</v>
      </c>
      <c r="E97" s="10"/>
      <c r="F97" s="10"/>
    </row>
    <row r="98" customFormat="false" ht="13.2" hidden="false" customHeight="false" outlineLevel="0" collapsed="false">
      <c r="A98" s="29" t="s">
        <v>529</v>
      </c>
      <c r="B98" s="29" t="s">
        <v>530</v>
      </c>
      <c r="C98" s="30" t="n">
        <v>745</v>
      </c>
      <c r="D98" s="176" t="n">
        <f aca="false">1.1/100</f>
        <v>0.011</v>
      </c>
      <c r="E98" s="10"/>
      <c r="F98" s="10"/>
    </row>
    <row r="99" customFormat="false" ht="13.2" hidden="false" customHeight="false" outlineLevel="0" collapsed="false">
      <c r="A99" s="29" t="s">
        <v>173</v>
      </c>
      <c r="B99" s="29" t="s">
        <v>174</v>
      </c>
      <c r="C99" s="30" t="n">
        <v>540</v>
      </c>
      <c r="D99" s="176" t="n">
        <f aca="false">1.1/100</f>
        <v>0.011</v>
      </c>
      <c r="E99" s="10"/>
      <c r="F99" s="10"/>
    </row>
    <row r="100" customFormat="false" ht="13.2" hidden="false" customHeight="false" outlineLevel="0" collapsed="false">
      <c r="A100" s="29" t="s">
        <v>681</v>
      </c>
      <c r="B100" s="29" t="s">
        <v>682</v>
      </c>
      <c r="C100" s="30" t="n">
        <v>1155</v>
      </c>
      <c r="D100" s="176" t="n">
        <f aca="false">2.1/100</f>
        <v>0.021</v>
      </c>
      <c r="E100" s="10"/>
      <c r="F100" s="10"/>
    </row>
    <row r="101" customFormat="false" ht="13.2" hidden="false" customHeight="false" outlineLevel="0" collapsed="false">
      <c r="A101" s="29" t="s">
        <v>119</v>
      </c>
      <c r="B101" s="29" t="s">
        <v>120</v>
      </c>
      <c r="C101" s="30" t="n">
        <v>2560</v>
      </c>
      <c r="D101" s="176" t="n">
        <f aca="false">1.6/100</f>
        <v>0.016</v>
      </c>
      <c r="E101" s="10"/>
      <c r="F101" s="10"/>
    </row>
    <row r="102" customFormat="false" ht="13.2" hidden="false" customHeight="false" outlineLevel="0" collapsed="false">
      <c r="A102" s="29" t="s">
        <v>133</v>
      </c>
      <c r="B102" s="29" t="s">
        <v>134</v>
      </c>
      <c r="C102" s="30" t="n">
        <v>230</v>
      </c>
      <c r="D102" s="176" t="n">
        <f aca="false">0.5/100</f>
        <v>0.005</v>
      </c>
      <c r="E102" s="10"/>
      <c r="F102" s="10"/>
    </row>
    <row r="103" customFormat="false" ht="13.2" hidden="false" customHeight="false" outlineLevel="0" collapsed="false">
      <c r="A103" s="29" t="s">
        <v>2560</v>
      </c>
      <c r="B103" s="29" t="s">
        <v>2561</v>
      </c>
      <c r="C103" s="30" t="n">
        <v>5695</v>
      </c>
      <c r="D103" s="176" t="n">
        <f aca="false">5.9/100</f>
        <v>0.059</v>
      </c>
      <c r="E103" s="10"/>
      <c r="F103" s="10"/>
    </row>
    <row r="104" customFormat="false" ht="13.2" hidden="false" customHeight="false" outlineLevel="0" collapsed="false">
      <c r="A104" s="29" t="s">
        <v>809</v>
      </c>
      <c r="B104" s="29" t="s">
        <v>810</v>
      </c>
      <c r="C104" s="30" t="n">
        <v>5230</v>
      </c>
      <c r="D104" s="176" t="n">
        <f aca="false">2.7/100</f>
        <v>0.027</v>
      </c>
      <c r="E104" s="10"/>
      <c r="F104" s="10"/>
    </row>
    <row r="105" customFormat="false" ht="13.2" hidden="false" customHeight="false" outlineLevel="0" collapsed="false">
      <c r="A105" s="29" t="s">
        <v>531</v>
      </c>
      <c r="B105" s="29" t="s">
        <v>532</v>
      </c>
      <c r="C105" s="30" t="n">
        <v>1305</v>
      </c>
      <c r="D105" s="176" t="n">
        <f aca="false">1.9/100</f>
        <v>0.019</v>
      </c>
      <c r="E105" s="10"/>
      <c r="F105" s="10"/>
    </row>
    <row r="106" customFormat="false" ht="13.2" hidden="false" customHeight="false" outlineLevel="0" collapsed="false">
      <c r="A106" s="29" t="s">
        <v>771</v>
      </c>
      <c r="B106" s="29" t="s">
        <v>772</v>
      </c>
      <c r="C106" s="30" t="n">
        <v>5485</v>
      </c>
      <c r="D106" s="176" t="n">
        <f aca="false">2.8/100</f>
        <v>0.028</v>
      </c>
      <c r="E106" s="10"/>
      <c r="F106" s="10"/>
    </row>
    <row r="107" customFormat="false" ht="13.2" hidden="false" customHeight="false" outlineLevel="0" collapsed="false">
      <c r="A107" s="29" t="s">
        <v>397</v>
      </c>
      <c r="B107" s="29" t="s">
        <v>398</v>
      </c>
      <c r="C107" s="30" t="n">
        <v>1470</v>
      </c>
      <c r="D107" s="176" t="n">
        <f aca="false">1.6/100</f>
        <v>0.016</v>
      </c>
      <c r="E107" s="10"/>
      <c r="F107" s="10"/>
    </row>
    <row r="108" customFormat="false" ht="13.2" hidden="false" customHeight="false" outlineLevel="0" collapsed="false">
      <c r="A108" s="29" t="s">
        <v>451</v>
      </c>
      <c r="B108" s="29" t="s">
        <v>452</v>
      </c>
      <c r="C108" s="30" t="n">
        <v>3325</v>
      </c>
      <c r="D108" s="176" t="n">
        <f aca="false">3.4/100</f>
        <v>0.034</v>
      </c>
      <c r="E108" s="10"/>
      <c r="F108" s="10"/>
    </row>
    <row r="109" customFormat="false" ht="13.2" hidden="false" customHeight="false" outlineLevel="0" collapsed="false">
      <c r="A109" s="29" t="s">
        <v>217</v>
      </c>
      <c r="B109" s="29" t="s">
        <v>218</v>
      </c>
      <c r="C109" s="30" t="n">
        <v>4980</v>
      </c>
      <c r="D109" s="176" t="n">
        <f aca="false">2.2/100</f>
        <v>0.022</v>
      </c>
      <c r="E109" s="10"/>
      <c r="F109" s="10"/>
    </row>
    <row r="110" customFormat="false" ht="13.2" hidden="false" customHeight="false" outlineLevel="0" collapsed="false">
      <c r="A110" s="29" t="s">
        <v>399</v>
      </c>
      <c r="B110" s="29" t="s">
        <v>400</v>
      </c>
      <c r="C110" s="30" t="n">
        <v>2330</v>
      </c>
      <c r="D110" s="176" t="n">
        <f aca="false">3/100</f>
        <v>0.03</v>
      </c>
      <c r="E110" s="10"/>
      <c r="F110" s="10"/>
    </row>
    <row r="111" customFormat="false" ht="13.2" hidden="false" customHeight="false" outlineLevel="0" collapsed="false">
      <c r="A111" s="29" t="s">
        <v>37</v>
      </c>
      <c r="B111" s="29" t="s">
        <v>38</v>
      </c>
      <c r="C111" s="30" t="n">
        <v>290</v>
      </c>
      <c r="D111" s="176" t="n">
        <f aca="false">0.5/100</f>
        <v>0.005</v>
      </c>
      <c r="E111" s="10"/>
      <c r="F111" s="10"/>
    </row>
    <row r="112" customFormat="false" ht="13.2" hidden="false" customHeight="false" outlineLevel="0" collapsed="false">
      <c r="A112" s="29" t="s">
        <v>621</v>
      </c>
      <c r="B112" s="29" t="s">
        <v>622</v>
      </c>
      <c r="C112" s="30" t="n">
        <v>565</v>
      </c>
      <c r="D112" s="176" t="n">
        <f aca="false">0.8/100</f>
        <v>0.008</v>
      </c>
      <c r="E112" s="10"/>
      <c r="F112" s="10"/>
    </row>
    <row r="113" customFormat="false" ht="13.2" hidden="false" customHeight="false" outlineLevel="0" collapsed="false">
      <c r="A113" s="29" t="s">
        <v>639</v>
      </c>
      <c r="B113" s="29" t="s">
        <v>640</v>
      </c>
      <c r="C113" s="30" t="n">
        <v>305</v>
      </c>
      <c r="D113" s="176" t="n">
        <f aca="false">0.6/100</f>
        <v>0.006</v>
      </c>
      <c r="E113" s="10"/>
      <c r="F113" s="10"/>
    </row>
    <row r="114" customFormat="false" ht="13.2" hidden="false" customHeight="false" outlineLevel="0" collapsed="false">
      <c r="A114" s="29" t="s">
        <v>455</v>
      </c>
      <c r="B114" s="29" t="s">
        <v>456</v>
      </c>
      <c r="C114" s="30" t="n">
        <v>720</v>
      </c>
      <c r="D114" s="176" t="n">
        <f aca="false">1.1/100</f>
        <v>0.011</v>
      </c>
      <c r="E114" s="10"/>
      <c r="F114" s="10"/>
    </row>
    <row r="115" customFormat="false" ht="13.2" hidden="false" customHeight="false" outlineLevel="0" collapsed="false">
      <c r="A115" s="29" t="s">
        <v>505</v>
      </c>
      <c r="B115" s="29" t="s">
        <v>506</v>
      </c>
      <c r="C115" s="30" t="n">
        <v>420</v>
      </c>
      <c r="D115" s="176" t="n">
        <f aca="false">0.6/100</f>
        <v>0.006</v>
      </c>
      <c r="E115" s="10"/>
      <c r="F115" s="10"/>
    </row>
    <row r="116" customFormat="false" ht="13.2" hidden="false" customHeight="false" outlineLevel="0" collapsed="false">
      <c r="A116" s="29" t="s">
        <v>113</v>
      </c>
      <c r="B116" s="29" t="s">
        <v>114</v>
      </c>
      <c r="C116" s="30" t="n">
        <v>605</v>
      </c>
      <c r="D116" s="176" t="n">
        <f aca="false">0.7/100</f>
        <v>0.007</v>
      </c>
      <c r="E116" s="10"/>
      <c r="F116" s="10"/>
    </row>
    <row r="117" customFormat="false" ht="13.2" hidden="false" customHeight="false" outlineLevel="0" collapsed="false">
      <c r="A117" s="29" t="s">
        <v>159</v>
      </c>
      <c r="B117" s="29" t="s">
        <v>160</v>
      </c>
      <c r="C117" s="30" t="n">
        <v>1290</v>
      </c>
      <c r="D117" s="176" t="n">
        <f aca="false">1.7/100</f>
        <v>0.017</v>
      </c>
      <c r="E117" s="10"/>
      <c r="F117" s="10"/>
    </row>
    <row r="118" customFormat="false" ht="13.2" hidden="false" customHeight="false" outlineLevel="0" collapsed="false">
      <c r="A118" s="29" t="s">
        <v>401</v>
      </c>
      <c r="B118" s="29" t="s">
        <v>402</v>
      </c>
      <c r="C118" s="30" t="n">
        <v>875</v>
      </c>
      <c r="D118" s="176" t="n">
        <f aca="false">1.4/100</f>
        <v>0.014</v>
      </c>
      <c r="E118" s="10"/>
      <c r="F118" s="10"/>
    </row>
    <row r="119" customFormat="false" ht="13.2" hidden="false" customHeight="false" outlineLevel="0" collapsed="false">
      <c r="A119" s="29" t="s">
        <v>175</v>
      </c>
      <c r="B119" s="29" t="s">
        <v>176</v>
      </c>
      <c r="C119" s="30" t="n">
        <v>570</v>
      </c>
      <c r="D119" s="176" t="n">
        <f aca="false">1/100</f>
        <v>0.01</v>
      </c>
      <c r="E119" s="10"/>
      <c r="F119" s="10"/>
    </row>
    <row r="120" customFormat="false" ht="13.2" hidden="false" customHeight="false" outlineLevel="0" collapsed="false">
      <c r="A120" s="29" t="s">
        <v>403</v>
      </c>
      <c r="B120" s="29" t="s">
        <v>404</v>
      </c>
      <c r="C120" s="30" t="n">
        <v>600</v>
      </c>
      <c r="D120" s="176" t="n">
        <f aca="false">1.1/100</f>
        <v>0.011</v>
      </c>
      <c r="E120" s="10"/>
      <c r="F120" s="10"/>
    </row>
    <row r="121" customFormat="false" ht="13.2" hidden="false" customHeight="false" outlineLevel="0" collapsed="false">
      <c r="A121" s="29" t="s">
        <v>785</v>
      </c>
      <c r="B121" s="29" t="s">
        <v>786</v>
      </c>
      <c r="C121" s="30" t="n">
        <v>2645</v>
      </c>
      <c r="D121" s="176" t="n">
        <f aca="false">1.3/100</f>
        <v>0.013</v>
      </c>
      <c r="E121" s="10"/>
      <c r="F121" s="10"/>
    </row>
    <row r="122" customFormat="false" ht="13.2" hidden="false" customHeight="false" outlineLevel="0" collapsed="false">
      <c r="A122" s="29" t="s">
        <v>731</v>
      </c>
      <c r="B122" s="29" t="s">
        <v>732</v>
      </c>
      <c r="C122" s="30" t="n">
        <v>715</v>
      </c>
      <c r="D122" s="176" t="n">
        <f aca="false">1/100</f>
        <v>0.01</v>
      </c>
      <c r="E122" s="10"/>
      <c r="F122" s="10"/>
    </row>
    <row r="123" customFormat="false" ht="13.2" hidden="false" customHeight="false" outlineLevel="0" collapsed="false">
      <c r="A123" s="29" t="s">
        <v>493</v>
      </c>
      <c r="B123" s="29" t="s">
        <v>494</v>
      </c>
      <c r="C123" s="30" t="n">
        <v>1040</v>
      </c>
      <c r="D123" s="176" t="n">
        <f aca="false">1.7/100</f>
        <v>0.017</v>
      </c>
      <c r="E123" s="10"/>
      <c r="F123" s="10"/>
    </row>
    <row r="124" customFormat="false" ht="13.2" hidden="false" customHeight="false" outlineLevel="0" collapsed="false">
      <c r="A124" s="29" t="s">
        <v>507</v>
      </c>
      <c r="B124" s="29" t="s">
        <v>508</v>
      </c>
      <c r="C124" s="30" t="n">
        <v>560</v>
      </c>
      <c r="D124" s="176" t="n">
        <f aca="false">0.7/100</f>
        <v>0.007</v>
      </c>
      <c r="E124" s="10"/>
      <c r="F124" s="10"/>
    </row>
    <row r="125" customFormat="false" ht="13.2" hidden="false" customHeight="false" outlineLevel="0" collapsed="false">
      <c r="A125" s="29" t="s">
        <v>315</v>
      </c>
      <c r="B125" s="29" t="s">
        <v>316</v>
      </c>
      <c r="C125" s="30" t="n">
        <v>215</v>
      </c>
      <c r="D125" s="176" t="n">
        <f aca="false">0.7/100</f>
        <v>0.007</v>
      </c>
      <c r="E125" s="10"/>
      <c r="F125" s="10"/>
    </row>
    <row r="126" customFormat="false" ht="13.2" hidden="false" customHeight="false" outlineLevel="0" collapsed="false">
      <c r="A126" s="29" t="s">
        <v>441</v>
      </c>
      <c r="B126" s="29" t="s">
        <v>871</v>
      </c>
      <c r="C126" s="30" t="n">
        <v>5175</v>
      </c>
      <c r="D126" s="176" t="n">
        <f aca="false">1.5/100</f>
        <v>0.015</v>
      </c>
      <c r="E126" s="10"/>
      <c r="F126" s="10"/>
    </row>
    <row r="127" customFormat="false" ht="13.2" hidden="false" customHeight="false" outlineLevel="0" collapsed="false">
      <c r="A127" s="29" t="s">
        <v>405</v>
      </c>
      <c r="B127" s="29" t="s">
        <v>406</v>
      </c>
      <c r="C127" s="30" t="n">
        <v>330</v>
      </c>
      <c r="D127" s="176" t="n">
        <f aca="false">2/100</f>
        <v>0.02</v>
      </c>
      <c r="E127" s="10"/>
      <c r="F127" s="10"/>
    </row>
    <row r="128" customFormat="false" ht="13.2" hidden="false" customHeight="false" outlineLevel="0" collapsed="false">
      <c r="A128" s="29" t="s">
        <v>559</v>
      </c>
      <c r="B128" s="29" t="s">
        <v>560</v>
      </c>
      <c r="C128" s="30" t="n">
        <v>370</v>
      </c>
      <c r="D128" s="176" t="n">
        <f aca="false">0.5/100</f>
        <v>0.005</v>
      </c>
      <c r="E128" s="10"/>
      <c r="F128" s="10"/>
    </row>
    <row r="129" customFormat="false" ht="13.2" hidden="false" customHeight="false" outlineLevel="0" collapsed="false">
      <c r="A129" s="29" t="s">
        <v>219</v>
      </c>
      <c r="B129" s="29" t="s">
        <v>220</v>
      </c>
      <c r="C129" s="30" t="n">
        <v>4715</v>
      </c>
      <c r="D129" s="176" t="n">
        <f aca="false">2.2/100</f>
        <v>0.022</v>
      </c>
      <c r="E129" s="10"/>
      <c r="F129" s="10"/>
    </row>
    <row r="130" customFormat="false" ht="13.2" hidden="false" customHeight="false" outlineLevel="0" collapsed="false">
      <c r="A130" s="29" t="s">
        <v>57</v>
      </c>
      <c r="B130" s="29" t="s">
        <v>58</v>
      </c>
      <c r="C130" s="30" t="n">
        <v>900</v>
      </c>
      <c r="D130" s="176" t="n">
        <f aca="false">1.1/100</f>
        <v>0.011</v>
      </c>
      <c r="E130" s="10"/>
      <c r="F130" s="10"/>
    </row>
    <row r="131" customFormat="false" ht="13.2" hidden="false" customHeight="false" outlineLevel="0" collapsed="false">
      <c r="A131" s="29" t="s">
        <v>561</v>
      </c>
      <c r="B131" s="29" t="s">
        <v>562</v>
      </c>
      <c r="C131" s="30" t="n">
        <v>270</v>
      </c>
      <c r="D131" s="176" t="n">
        <f aca="false">0.6/100</f>
        <v>0.006</v>
      </c>
      <c r="E131" s="10"/>
      <c r="F131" s="10"/>
    </row>
    <row r="132" customFormat="false" ht="13.2" hidden="false" customHeight="false" outlineLevel="0" collapsed="false">
      <c r="A132" s="29" t="s">
        <v>135</v>
      </c>
      <c r="B132" s="29" t="s">
        <v>136</v>
      </c>
      <c r="C132" s="30" t="n">
        <v>1240</v>
      </c>
      <c r="D132" s="176" t="n">
        <f aca="false">1.7/100</f>
        <v>0.017</v>
      </c>
      <c r="E132" s="10"/>
      <c r="F132" s="10"/>
    </row>
    <row r="133" customFormat="false" ht="13.2" hidden="false" customHeight="false" outlineLevel="0" collapsed="false">
      <c r="A133" s="29" t="s">
        <v>623</v>
      </c>
      <c r="B133" s="29" t="s">
        <v>624</v>
      </c>
      <c r="C133" s="30" t="n">
        <v>795</v>
      </c>
      <c r="D133" s="176" t="n">
        <f aca="false">0.9/100</f>
        <v>0.009</v>
      </c>
      <c r="E133" s="10"/>
      <c r="F133" s="10"/>
    </row>
    <row r="134" customFormat="false" ht="13.2" hidden="false" customHeight="false" outlineLevel="0" collapsed="false">
      <c r="A134" s="29" t="s">
        <v>407</v>
      </c>
      <c r="B134" s="29" t="s">
        <v>408</v>
      </c>
      <c r="C134" s="30" t="n">
        <v>2150</v>
      </c>
      <c r="D134" s="176" t="n">
        <f aca="false">2.1/100</f>
        <v>0.021</v>
      </c>
      <c r="E134" s="10"/>
      <c r="F134" s="10"/>
    </row>
    <row r="135" customFormat="false" ht="13.2" hidden="false" customHeight="false" outlineLevel="0" collapsed="false">
      <c r="A135" s="29" t="s">
        <v>509</v>
      </c>
      <c r="B135" s="29" t="s">
        <v>510</v>
      </c>
      <c r="C135" s="30" t="n">
        <v>420</v>
      </c>
      <c r="D135" s="176" t="n">
        <f aca="false">0.6/100</f>
        <v>0.006</v>
      </c>
      <c r="E135" s="10"/>
      <c r="F135" s="10"/>
    </row>
    <row r="136" customFormat="false" ht="13.2" hidden="false" customHeight="false" outlineLevel="0" collapsed="false">
      <c r="A136" s="29" t="s">
        <v>39</v>
      </c>
      <c r="B136" s="29" t="s">
        <v>40</v>
      </c>
      <c r="C136" s="30" t="n">
        <v>665</v>
      </c>
      <c r="D136" s="176" t="n">
        <f aca="false">1.1/100</f>
        <v>0.011</v>
      </c>
      <c r="E136" s="10"/>
      <c r="F136" s="10"/>
    </row>
    <row r="137" customFormat="false" ht="13.2" hidden="false" customHeight="false" outlineLevel="0" collapsed="false">
      <c r="A137" s="29" t="s">
        <v>2562</v>
      </c>
      <c r="B137" s="29" t="s">
        <v>2563</v>
      </c>
      <c r="C137" s="30" t="n">
        <v>2060</v>
      </c>
      <c r="D137" s="176" t="n">
        <f aca="false">2.8/100</f>
        <v>0.028</v>
      </c>
      <c r="E137" s="10"/>
      <c r="F137" s="10"/>
    </row>
    <row r="138" customFormat="false" ht="13.2" hidden="false" customHeight="false" outlineLevel="0" collapsed="false">
      <c r="A138" s="29" t="s">
        <v>409</v>
      </c>
      <c r="B138" s="29" t="s">
        <v>410</v>
      </c>
      <c r="C138" s="30" t="n">
        <v>5475</v>
      </c>
      <c r="D138" s="176" t="n">
        <f aca="false">2.4/100</f>
        <v>0.024</v>
      </c>
      <c r="E138" s="10"/>
      <c r="F138" s="10"/>
    </row>
    <row r="139" customFormat="false" ht="13.2" hidden="false" customHeight="false" outlineLevel="0" collapsed="false">
      <c r="A139" s="29" t="s">
        <v>683</v>
      </c>
      <c r="B139" s="29" t="s">
        <v>684</v>
      </c>
      <c r="C139" s="30" t="n">
        <v>1530</v>
      </c>
      <c r="D139" s="176" t="n">
        <f aca="false">1.6/100</f>
        <v>0.016</v>
      </c>
      <c r="E139" s="10"/>
      <c r="F139" s="10"/>
    </row>
    <row r="140" customFormat="false" ht="13.2" hidden="false" customHeight="false" outlineLevel="0" collapsed="false">
      <c r="A140" s="29" t="s">
        <v>97</v>
      </c>
      <c r="B140" s="29" t="s">
        <v>98</v>
      </c>
      <c r="C140" s="30" t="n">
        <v>285</v>
      </c>
      <c r="D140" s="176" t="n">
        <f aca="false">0.7/100</f>
        <v>0.007</v>
      </c>
      <c r="E140" s="10"/>
      <c r="F140" s="10"/>
    </row>
    <row r="141" customFormat="false" ht="13.2" hidden="false" customHeight="false" outlineLevel="0" collapsed="false">
      <c r="A141" s="29" t="s">
        <v>653</v>
      </c>
      <c r="B141" s="29" t="s">
        <v>654</v>
      </c>
      <c r="C141" s="30" t="n">
        <v>655</v>
      </c>
      <c r="D141" s="176" t="n">
        <f aca="false">1.3/100</f>
        <v>0.013</v>
      </c>
      <c r="E141" s="10"/>
      <c r="F141" s="10"/>
    </row>
    <row r="142" customFormat="false" ht="13.2" hidden="false" customHeight="false" outlineLevel="0" collapsed="false">
      <c r="A142" s="29" t="s">
        <v>323</v>
      </c>
      <c r="B142" s="29" t="s">
        <v>324</v>
      </c>
      <c r="C142" s="30" t="n">
        <v>585</v>
      </c>
      <c r="D142" s="176" t="n">
        <f aca="false">1.3/100</f>
        <v>0.013</v>
      </c>
      <c r="E142" s="10"/>
      <c r="F142" s="10"/>
    </row>
    <row r="143" customFormat="false" ht="13.2" hidden="false" customHeight="false" outlineLevel="0" collapsed="false">
      <c r="A143" s="29" t="s">
        <v>291</v>
      </c>
      <c r="B143" s="29" t="s">
        <v>292</v>
      </c>
      <c r="C143" s="30" t="n">
        <v>3330</v>
      </c>
      <c r="D143" s="176" t="n">
        <f aca="false">2.6/100</f>
        <v>0.026</v>
      </c>
      <c r="E143" s="10"/>
      <c r="F143" s="10"/>
    </row>
    <row r="144" customFormat="false" ht="13.2" hidden="false" customHeight="false" outlineLevel="0" collapsed="false">
      <c r="A144" s="29" t="s">
        <v>191</v>
      </c>
      <c r="B144" s="29" t="s">
        <v>192</v>
      </c>
      <c r="C144" s="30" t="n">
        <v>1065</v>
      </c>
      <c r="D144" s="176" t="n">
        <f aca="false">1.5/100</f>
        <v>0.015</v>
      </c>
      <c r="E144" s="10"/>
      <c r="F144" s="10"/>
    </row>
    <row r="145" customFormat="false" ht="13.2" hidden="false" customHeight="false" outlineLevel="0" collapsed="false">
      <c r="A145" s="29" t="s">
        <v>457</v>
      </c>
      <c r="B145" s="29" t="s">
        <v>458</v>
      </c>
      <c r="C145" s="30" t="n">
        <v>13235</v>
      </c>
      <c r="D145" s="176" t="n">
        <f aca="false">3.2/100</f>
        <v>0.032</v>
      </c>
      <c r="E145" s="10"/>
      <c r="F145" s="10"/>
    </row>
    <row r="146" customFormat="false" ht="13.2" hidden="false" customHeight="false" outlineLevel="0" collapsed="false">
      <c r="A146" s="29" t="s">
        <v>655</v>
      </c>
      <c r="B146" s="29" t="s">
        <v>656</v>
      </c>
      <c r="C146" s="30" t="n">
        <v>1365</v>
      </c>
      <c r="D146" s="176" t="n">
        <f aca="false">1.7/100</f>
        <v>0.017</v>
      </c>
      <c r="E146" s="10"/>
      <c r="F146" s="10"/>
    </row>
    <row r="147" customFormat="false" ht="13.2" hidden="false" customHeight="false" outlineLevel="0" collapsed="false">
      <c r="A147" s="29" t="s">
        <v>511</v>
      </c>
      <c r="B147" s="29" t="s">
        <v>512</v>
      </c>
      <c r="C147" s="30" t="n">
        <v>535</v>
      </c>
      <c r="D147" s="176" t="n">
        <f aca="false">1/100</f>
        <v>0.01</v>
      </c>
      <c r="E147" s="10"/>
      <c r="F147" s="10"/>
    </row>
    <row r="148" customFormat="false" ht="13.2" hidden="false" customHeight="false" outlineLevel="0" collapsed="false">
      <c r="A148" s="29" t="s">
        <v>533</v>
      </c>
      <c r="B148" s="29" t="s">
        <v>534</v>
      </c>
      <c r="C148" s="30" t="n">
        <v>1305</v>
      </c>
      <c r="D148" s="176" t="n">
        <f aca="false">2/100</f>
        <v>0.02</v>
      </c>
      <c r="E148" s="10"/>
      <c r="F148" s="10"/>
    </row>
    <row r="149" customFormat="false" ht="13.2" hidden="false" customHeight="false" outlineLevel="0" collapsed="false">
      <c r="A149" s="29" t="s">
        <v>85</v>
      </c>
      <c r="B149" s="29" t="s">
        <v>86</v>
      </c>
      <c r="C149" s="30" t="n">
        <v>1480</v>
      </c>
      <c r="D149" s="176" t="n">
        <f aca="false">2.5/100</f>
        <v>0.025</v>
      </c>
      <c r="E149" s="10"/>
      <c r="F149" s="10"/>
    </row>
    <row r="150" customFormat="false" ht="13.2" hidden="false" customHeight="false" outlineLevel="0" collapsed="false">
      <c r="A150" s="29" t="s">
        <v>221</v>
      </c>
      <c r="B150" s="29" t="s">
        <v>222</v>
      </c>
      <c r="C150" s="30" t="n">
        <v>3930</v>
      </c>
      <c r="D150" s="176" t="n">
        <f aca="false">2.2/100</f>
        <v>0.022</v>
      </c>
      <c r="E150" s="10"/>
      <c r="F150" s="10"/>
    </row>
    <row r="151" customFormat="false" ht="13.2" hidden="false" customHeight="false" outlineLevel="0" collapsed="false">
      <c r="A151" s="29" t="s">
        <v>563</v>
      </c>
      <c r="B151" s="29" t="s">
        <v>564</v>
      </c>
      <c r="C151" s="30" t="n">
        <v>515</v>
      </c>
      <c r="D151" s="176" t="n">
        <f aca="false">0.6/100</f>
        <v>0.006</v>
      </c>
      <c r="E151" s="10"/>
      <c r="F151" s="10"/>
    </row>
    <row r="152" customFormat="false" ht="13.2" hidden="false" customHeight="false" outlineLevel="0" collapsed="false">
      <c r="A152" s="29" t="s">
        <v>677</v>
      </c>
      <c r="B152" s="29" t="s">
        <v>678</v>
      </c>
      <c r="C152" s="30" t="n">
        <v>1380</v>
      </c>
      <c r="D152" s="176" t="n">
        <f aca="false">1.9/100</f>
        <v>0.019</v>
      </c>
      <c r="E152" s="10"/>
      <c r="F152" s="10"/>
    </row>
    <row r="153" customFormat="false" ht="13.2" hidden="false" customHeight="false" outlineLevel="0" collapsed="false">
      <c r="A153" s="29" t="s">
        <v>223</v>
      </c>
      <c r="B153" s="29" t="s">
        <v>224</v>
      </c>
      <c r="C153" s="30" t="n">
        <v>4865</v>
      </c>
      <c r="D153" s="176" t="n">
        <f aca="false">2.6/100</f>
        <v>0.026</v>
      </c>
      <c r="E153" s="10"/>
      <c r="F153" s="10"/>
    </row>
    <row r="154" customFormat="false" ht="13.2" hidden="false" customHeight="false" outlineLevel="0" collapsed="false">
      <c r="A154" s="29" t="s">
        <v>295</v>
      </c>
      <c r="B154" s="29" t="s">
        <v>296</v>
      </c>
      <c r="C154" s="30" t="n">
        <v>2155</v>
      </c>
      <c r="D154" s="176" t="n">
        <f aca="false">2.7/100</f>
        <v>0.027</v>
      </c>
      <c r="E154" s="10"/>
      <c r="F154" s="10"/>
    </row>
    <row r="155" customFormat="false" ht="13.2" hidden="false" customHeight="false" outlineLevel="0" collapsed="false">
      <c r="A155" s="29" t="s">
        <v>795</v>
      </c>
      <c r="B155" s="29" t="s">
        <v>796</v>
      </c>
      <c r="C155" s="30" t="n">
        <v>380</v>
      </c>
      <c r="D155" s="176" t="n">
        <f aca="false">0.7/100</f>
        <v>0.007</v>
      </c>
      <c r="E155" s="10"/>
      <c r="F155" s="10"/>
    </row>
    <row r="156" customFormat="false" ht="13.2" hidden="false" customHeight="false" outlineLevel="0" collapsed="false">
      <c r="A156" s="29" t="s">
        <v>225</v>
      </c>
      <c r="B156" s="29" t="s">
        <v>226</v>
      </c>
      <c r="C156" s="30" t="n">
        <v>3020</v>
      </c>
      <c r="D156" s="176" t="n">
        <f aca="false">2.3/100</f>
        <v>0.023</v>
      </c>
      <c r="E156" s="10"/>
      <c r="F156" s="10"/>
    </row>
    <row r="157" customFormat="false" ht="13.2" hidden="false" customHeight="false" outlineLevel="0" collapsed="false">
      <c r="A157" s="29" t="s">
        <v>147</v>
      </c>
      <c r="B157" s="29" t="s">
        <v>148</v>
      </c>
      <c r="C157" s="30" t="n">
        <v>245</v>
      </c>
      <c r="D157" s="176" t="n">
        <f aca="false">0.5/100</f>
        <v>0.005</v>
      </c>
      <c r="E157" s="10"/>
      <c r="F157" s="10"/>
    </row>
    <row r="158" customFormat="false" ht="13.2" hidden="false" customHeight="false" outlineLevel="0" collapsed="false">
      <c r="A158" s="29" t="s">
        <v>227</v>
      </c>
      <c r="B158" s="29" t="s">
        <v>228</v>
      </c>
      <c r="C158" s="30" t="n">
        <v>4780</v>
      </c>
      <c r="D158" s="176" t="n">
        <f aca="false">2.5/100</f>
        <v>0.025</v>
      </c>
      <c r="E158" s="10"/>
      <c r="F158" s="10"/>
    </row>
    <row r="159" customFormat="false" ht="13.2" hidden="false" customHeight="false" outlineLevel="0" collapsed="false">
      <c r="A159" s="29" t="s">
        <v>59</v>
      </c>
      <c r="B159" s="29" t="s">
        <v>60</v>
      </c>
      <c r="C159" s="30" t="n">
        <v>965</v>
      </c>
      <c r="D159" s="176" t="n">
        <f aca="false">1.8/100</f>
        <v>0.018</v>
      </c>
      <c r="E159" s="10"/>
      <c r="F159" s="10"/>
    </row>
    <row r="160" customFormat="false" ht="13.2" hidden="false" customHeight="false" outlineLevel="0" collapsed="false">
      <c r="A160" s="29" t="s">
        <v>797</v>
      </c>
      <c r="B160" s="29" t="s">
        <v>798</v>
      </c>
      <c r="C160" s="30" t="n">
        <v>645</v>
      </c>
      <c r="D160" s="176" t="n">
        <f aca="false">0.7/100</f>
        <v>0.007</v>
      </c>
      <c r="E160" s="10"/>
      <c r="F160" s="10"/>
    </row>
    <row r="161" customFormat="false" ht="13.2" hidden="false" customHeight="false" outlineLevel="0" collapsed="false">
      <c r="A161" s="29" t="s">
        <v>229</v>
      </c>
      <c r="B161" s="29" t="s">
        <v>230</v>
      </c>
      <c r="C161" s="30" t="n">
        <v>1835</v>
      </c>
      <c r="D161" s="176" t="n">
        <f aca="false">1.2/100</f>
        <v>0.012</v>
      </c>
      <c r="E161" s="10"/>
      <c r="F161" s="10"/>
    </row>
    <row r="162" customFormat="false" ht="13.2" hidden="false" customHeight="false" outlineLevel="0" collapsed="false">
      <c r="A162" s="29" t="s">
        <v>513</v>
      </c>
      <c r="B162" s="29" t="s">
        <v>514</v>
      </c>
      <c r="C162" s="30" t="n">
        <v>250</v>
      </c>
      <c r="D162" s="176" t="n">
        <f aca="false">0.4/100</f>
        <v>0.004</v>
      </c>
      <c r="E162" s="10"/>
      <c r="F162" s="10"/>
    </row>
    <row r="163" customFormat="false" ht="13.2" hidden="false" customHeight="false" outlineLevel="0" collapsed="false">
      <c r="A163" s="29" t="s">
        <v>269</v>
      </c>
      <c r="B163" s="29" t="s">
        <v>270</v>
      </c>
      <c r="C163" s="30" t="n">
        <v>2730</v>
      </c>
      <c r="D163" s="176" t="n">
        <f aca="false">4.7/100</f>
        <v>0.047</v>
      </c>
      <c r="E163" s="10"/>
      <c r="F163" s="10"/>
    </row>
    <row r="164" customFormat="false" ht="13.2" hidden="false" customHeight="false" outlineLevel="0" collapsed="false">
      <c r="A164" s="29" t="s">
        <v>495</v>
      </c>
      <c r="B164" s="29" t="s">
        <v>496</v>
      </c>
      <c r="C164" s="30" t="n">
        <v>1345</v>
      </c>
      <c r="D164" s="176" t="n">
        <f aca="false">2.4/100</f>
        <v>0.024</v>
      </c>
      <c r="E164" s="10"/>
      <c r="F164" s="10"/>
    </row>
    <row r="165" customFormat="false" ht="13.2" hidden="false" customHeight="false" outlineLevel="0" collapsed="false">
      <c r="A165" s="29" t="s">
        <v>515</v>
      </c>
      <c r="B165" s="29" t="s">
        <v>516</v>
      </c>
      <c r="C165" s="30" t="n">
        <v>990</v>
      </c>
      <c r="D165" s="176" t="n">
        <f aca="false">1.4/100</f>
        <v>0.014</v>
      </c>
      <c r="E165" s="10"/>
      <c r="F165" s="10"/>
    </row>
    <row r="166" customFormat="false" ht="13.2" hidden="false" customHeight="false" outlineLevel="0" collapsed="false">
      <c r="A166" s="29" t="s">
        <v>231</v>
      </c>
      <c r="B166" s="29" t="s">
        <v>232</v>
      </c>
      <c r="C166" s="30" t="n">
        <v>2370</v>
      </c>
      <c r="D166" s="176" t="n">
        <f aca="false">1.5/100</f>
        <v>0.015</v>
      </c>
      <c r="E166" s="10"/>
      <c r="F166" s="10"/>
    </row>
    <row r="167" customFormat="false" ht="13.2" hidden="false" customHeight="false" outlineLevel="0" collapsed="false">
      <c r="A167" s="29" t="s">
        <v>721</v>
      </c>
      <c r="B167" s="29" t="s">
        <v>722</v>
      </c>
      <c r="C167" s="30" t="n">
        <v>1090</v>
      </c>
      <c r="D167" s="176" t="n">
        <f aca="false">1/100</f>
        <v>0.01</v>
      </c>
      <c r="E167" s="10"/>
      <c r="F167" s="10"/>
    </row>
    <row r="168" customFormat="false" ht="13.2" hidden="false" customHeight="false" outlineLevel="0" collapsed="false">
      <c r="A168" s="29" t="s">
        <v>73</v>
      </c>
      <c r="B168" s="29" t="s">
        <v>74</v>
      </c>
      <c r="C168" s="30" t="n">
        <v>755</v>
      </c>
      <c r="D168" s="176" t="n">
        <f aca="false">1.2/100</f>
        <v>0.012</v>
      </c>
      <c r="E168" s="10"/>
      <c r="F168" s="10"/>
    </row>
    <row r="169" customFormat="false" ht="13.2" hidden="false" customHeight="false" outlineLevel="0" collapsed="false">
      <c r="A169" s="29" t="s">
        <v>137</v>
      </c>
      <c r="B169" s="29" t="s">
        <v>138</v>
      </c>
      <c r="C169" s="30" t="n">
        <v>595</v>
      </c>
      <c r="D169" s="176" t="n">
        <f aca="false">1/100</f>
        <v>0.01</v>
      </c>
      <c r="E169" s="10"/>
      <c r="F169" s="10"/>
    </row>
    <row r="170" customFormat="false" ht="13.2" hidden="false" customHeight="false" outlineLevel="0" collapsed="false">
      <c r="A170" s="29" t="s">
        <v>411</v>
      </c>
      <c r="B170" s="29" t="s">
        <v>412</v>
      </c>
      <c r="C170" s="30" t="n">
        <v>2240</v>
      </c>
      <c r="D170" s="176" t="n">
        <f aca="false">1.5/100</f>
        <v>0.015</v>
      </c>
      <c r="E170" s="10"/>
      <c r="F170" s="10"/>
    </row>
    <row r="171" customFormat="false" ht="13.2" hidden="false" customHeight="false" outlineLevel="0" collapsed="false">
      <c r="A171" s="29" t="s">
        <v>233</v>
      </c>
      <c r="B171" s="29" t="s">
        <v>234</v>
      </c>
      <c r="C171" s="30" t="n">
        <v>2625</v>
      </c>
      <c r="D171" s="176" t="n">
        <f aca="false">1.4/100</f>
        <v>0.014</v>
      </c>
      <c r="E171" s="10"/>
      <c r="F171" s="10"/>
    </row>
    <row r="172" customFormat="false" ht="13.2" hidden="false" customHeight="false" outlineLevel="0" collapsed="false">
      <c r="A172" s="29" t="s">
        <v>149</v>
      </c>
      <c r="B172" s="29" t="s">
        <v>150</v>
      </c>
      <c r="C172" s="30" t="n">
        <v>690</v>
      </c>
      <c r="D172" s="176" t="n">
        <f aca="false">1/100</f>
        <v>0.01</v>
      </c>
      <c r="E172" s="10"/>
      <c r="F172" s="10"/>
    </row>
    <row r="173" customFormat="false" ht="13.2" hidden="false" customHeight="false" outlineLevel="0" collapsed="false">
      <c r="A173" s="29" t="s">
        <v>589</v>
      </c>
      <c r="B173" s="29" t="s">
        <v>590</v>
      </c>
      <c r="C173" s="30" t="n">
        <v>500</v>
      </c>
      <c r="D173" s="176" t="n">
        <f aca="false">0.6/100</f>
        <v>0.006</v>
      </c>
      <c r="E173" s="10"/>
      <c r="F173" s="10"/>
    </row>
    <row r="174" customFormat="false" ht="13.2" hidden="false" customHeight="false" outlineLevel="0" collapsed="false">
      <c r="A174" s="29" t="s">
        <v>235</v>
      </c>
      <c r="B174" s="29" t="s">
        <v>236</v>
      </c>
      <c r="C174" s="30" t="n">
        <v>1805</v>
      </c>
      <c r="D174" s="176" t="n">
        <f aca="false">1/100</f>
        <v>0.01</v>
      </c>
      <c r="E174" s="10"/>
      <c r="F174" s="10"/>
    </row>
    <row r="175" customFormat="false" ht="13.2" hidden="false" customHeight="false" outlineLevel="0" collapsed="false">
      <c r="A175" s="29" t="s">
        <v>41</v>
      </c>
      <c r="B175" s="29" t="s">
        <v>42</v>
      </c>
      <c r="C175" s="30" t="n">
        <v>645</v>
      </c>
      <c r="D175" s="176" t="n">
        <f aca="false">0.6/100</f>
        <v>0.006</v>
      </c>
      <c r="E175" s="10"/>
      <c r="F175" s="10"/>
    </row>
    <row r="176" customFormat="false" ht="13.2" hidden="false" customHeight="false" outlineLevel="0" collapsed="false">
      <c r="A176" s="29" t="s">
        <v>325</v>
      </c>
      <c r="B176" s="29" t="s">
        <v>326</v>
      </c>
      <c r="C176" s="30" t="n">
        <v>1240</v>
      </c>
      <c r="D176" s="176" t="n">
        <f aca="false">2.5/100</f>
        <v>0.025</v>
      </c>
      <c r="E176" s="10"/>
      <c r="F176" s="10"/>
    </row>
    <row r="177" customFormat="false" ht="13.2" hidden="false" customHeight="false" outlineLevel="0" collapsed="false">
      <c r="A177" s="29" t="s">
        <v>413</v>
      </c>
      <c r="B177" s="29" t="s">
        <v>414</v>
      </c>
      <c r="C177" s="30" t="n">
        <v>1495</v>
      </c>
      <c r="D177" s="176" t="n">
        <f aca="false">2.9/100</f>
        <v>0.029</v>
      </c>
      <c r="E177" s="10"/>
      <c r="F177" s="10"/>
    </row>
    <row r="178" customFormat="false" ht="13.2" hidden="false" customHeight="false" outlineLevel="0" collapsed="false">
      <c r="A178" s="29" t="s">
        <v>99</v>
      </c>
      <c r="B178" s="29" t="s">
        <v>100</v>
      </c>
      <c r="C178" s="30" t="n">
        <v>1720</v>
      </c>
      <c r="D178" s="176" t="n">
        <f aca="false">2/100</f>
        <v>0.02</v>
      </c>
      <c r="E178" s="10"/>
      <c r="F178" s="10"/>
    </row>
    <row r="179" customFormat="false" ht="13.2" hidden="false" customHeight="false" outlineLevel="0" collapsed="false">
      <c r="A179" s="29" t="s">
        <v>483</v>
      </c>
      <c r="B179" s="29" t="s">
        <v>484</v>
      </c>
      <c r="C179" s="30" t="n">
        <v>1350</v>
      </c>
      <c r="D179" s="176" t="n">
        <f aca="false">1.7/100</f>
        <v>0.017</v>
      </c>
      <c r="E179" s="10"/>
      <c r="F179" s="10"/>
    </row>
    <row r="180" customFormat="false" ht="13.2" hidden="false" customHeight="false" outlineLevel="0" collapsed="false">
      <c r="A180" s="29" t="s">
        <v>617</v>
      </c>
      <c r="B180" s="29" t="s">
        <v>618</v>
      </c>
      <c r="C180" s="30" t="n">
        <v>5</v>
      </c>
      <c r="D180" s="176" t="n">
        <f aca="false">0.2/100</f>
        <v>0.002</v>
      </c>
      <c r="E180" s="10"/>
      <c r="F180" s="10"/>
    </row>
    <row r="181" customFormat="false" ht="13.2" hidden="false" customHeight="false" outlineLevel="0" collapsed="false">
      <c r="A181" s="29" t="s">
        <v>237</v>
      </c>
      <c r="B181" s="29" t="s">
        <v>238</v>
      </c>
      <c r="C181" s="30" t="n">
        <v>3485</v>
      </c>
      <c r="D181" s="176" t="n">
        <f aca="false">2.1/100</f>
        <v>0.021</v>
      </c>
      <c r="E181" s="10"/>
      <c r="F181" s="10"/>
    </row>
    <row r="182" customFormat="false" ht="13.2" hidden="false" customHeight="false" outlineLevel="0" collapsed="false">
      <c r="A182" s="29" t="s">
        <v>239</v>
      </c>
      <c r="B182" s="29" t="s">
        <v>240</v>
      </c>
      <c r="C182" s="30" t="n">
        <v>1575</v>
      </c>
      <c r="D182" s="176" t="n">
        <f aca="false">1.4/100</f>
        <v>0.014</v>
      </c>
      <c r="E182" s="10"/>
      <c r="F182" s="10"/>
    </row>
    <row r="183" customFormat="false" ht="13.2" hidden="false" customHeight="false" outlineLevel="0" collapsed="false">
      <c r="A183" s="29" t="s">
        <v>177</v>
      </c>
      <c r="B183" s="29" t="s">
        <v>178</v>
      </c>
      <c r="C183" s="30" t="n">
        <v>1035</v>
      </c>
      <c r="D183" s="176" t="n">
        <f aca="false">1.7/100</f>
        <v>0.017</v>
      </c>
      <c r="E183" s="10"/>
      <c r="F183" s="10"/>
    </row>
    <row r="184" customFormat="false" ht="13.2" hidden="false" customHeight="false" outlineLevel="0" collapsed="false">
      <c r="A184" s="29" t="s">
        <v>87</v>
      </c>
      <c r="B184" s="29" t="s">
        <v>874</v>
      </c>
      <c r="C184" s="30" t="n">
        <v>955</v>
      </c>
      <c r="D184" s="176" t="n">
        <f aca="false">1.1/100</f>
        <v>0.011</v>
      </c>
      <c r="E184" s="10"/>
      <c r="F184" s="10"/>
    </row>
    <row r="185" customFormat="false" ht="13.2" hidden="false" customHeight="false" outlineLevel="0" collapsed="false">
      <c r="A185" s="29" t="s">
        <v>783</v>
      </c>
      <c r="B185" s="29" t="s">
        <v>784</v>
      </c>
      <c r="C185" s="30" t="n">
        <v>6580</v>
      </c>
      <c r="D185" s="176" t="n">
        <f aca="false">3.9/100</f>
        <v>0.039</v>
      </c>
      <c r="E185" s="10"/>
      <c r="F185" s="10"/>
    </row>
    <row r="186" customFormat="false" ht="13.2" hidden="false" customHeight="false" outlineLevel="0" collapsed="false">
      <c r="A186" s="29" t="s">
        <v>241</v>
      </c>
      <c r="B186" s="29" t="s">
        <v>242</v>
      </c>
      <c r="C186" s="30" t="n">
        <v>1140</v>
      </c>
      <c r="D186" s="176" t="n">
        <f aca="false">1/100</f>
        <v>0.01</v>
      </c>
      <c r="E186" s="10"/>
      <c r="F186" s="10"/>
    </row>
    <row r="187" customFormat="false" ht="13.2" hidden="false" customHeight="false" outlineLevel="0" collapsed="false">
      <c r="A187" s="29" t="s">
        <v>819</v>
      </c>
      <c r="B187" s="29" t="s">
        <v>820</v>
      </c>
      <c r="C187" s="30" t="n">
        <v>5525</v>
      </c>
      <c r="D187" s="176" t="n">
        <f aca="false">2/100</f>
        <v>0.02</v>
      </c>
      <c r="E187" s="10"/>
      <c r="F187" s="10"/>
    </row>
    <row r="188" customFormat="false" ht="13.2" hidden="false" customHeight="false" outlineLevel="0" collapsed="false">
      <c r="A188" s="29" t="s">
        <v>363</v>
      </c>
      <c r="B188" s="29" t="s">
        <v>364</v>
      </c>
      <c r="C188" s="30" t="n">
        <v>3310</v>
      </c>
      <c r="D188" s="176" t="n">
        <f aca="false">3.5/100</f>
        <v>0.035</v>
      </c>
      <c r="E188" s="10"/>
      <c r="F188" s="10"/>
    </row>
    <row r="189" customFormat="false" ht="13.2" hidden="false" customHeight="false" outlineLevel="0" collapsed="false">
      <c r="A189" s="29" t="s">
        <v>243</v>
      </c>
      <c r="B189" s="29" t="s">
        <v>244</v>
      </c>
      <c r="C189" s="30" t="n">
        <v>5855</v>
      </c>
      <c r="D189" s="176" t="n">
        <f aca="false">2.5/100</f>
        <v>0.025</v>
      </c>
      <c r="E189" s="10"/>
      <c r="F189" s="10"/>
    </row>
    <row r="190" customFormat="false" ht="13.2" hidden="false" customHeight="false" outlineLevel="0" collapsed="false">
      <c r="A190" s="29" t="s">
        <v>327</v>
      </c>
      <c r="B190" s="29" t="s">
        <v>328</v>
      </c>
      <c r="C190" s="30" t="n">
        <v>1665</v>
      </c>
      <c r="D190" s="176" t="n">
        <f aca="false">1.8/100</f>
        <v>0.018</v>
      </c>
      <c r="E190" s="10"/>
      <c r="F190" s="10"/>
    </row>
    <row r="191" customFormat="false" ht="13.2" hidden="false" customHeight="false" outlineLevel="0" collapsed="false">
      <c r="A191" s="29" t="s">
        <v>821</v>
      </c>
      <c r="B191" s="29" t="s">
        <v>822</v>
      </c>
      <c r="C191" s="30" t="n">
        <v>11260</v>
      </c>
      <c r="D191" s="176" t="n">
        <f aca="false">2.2/100</f>
        <v>0.022</v>
      </c>
      <c r="E191" s="10"/>
      <c r="F191" s="10"/>
    </row>
    <row r="192" customFormat="false" ht="13.2" hidden="false" customHeight="false" outlineLevel="0" collapsed="false">
      <c r="A192" s="29" t="s">
        <v>121</v>
      </c>
      <c r="B192" s="29" t="s">
        <v>122</v>
      </c>
      <c r="C192" s="30" t="n">
        <v>4430</v>
      </c>
      <c r="D192" s="176" t="n">
        <f aca="false">2/100</f>
        <v>0.02</v>
      </c>
      <c r="E192" s="10"/>
      <c r="F192" s="10"/>
    </row>
    <row r="193" customFormat="false" ht="13.2" hidden="false" customHeight="false" outlineLevel="0" collapsed="false">
      <c r="A193" s="29" t="s">
        <v>497</v>
      </c>
      <c r="B193" s="29" t="s">
        <v>498</v>
      </c>
      <c r="C193" s="30" t="n">
        <v>605</v>
      </c>
      <c r="D193" s="176" t="n">
        <f aca="false">1/100</f>
        <v>0.01</v>
      </c>
      <c r="E193" s="10"/>
      <c r="F193" s="10"/>
    </row>
    <row r="194" customFormat="false" ht="13.2" hidden="false" customHeight="false" outlineLevel="0" collapsed="false">
      <c r="A194" s="29" t="s">
        <v>245</v>
      </c>
      <c r="B194" s="29" t="s">
        <v>246</v>
      </c>
      <c r="C194" s="30" t="n">
        <v>5150</v>
      </c>
      <c r="D194" s="176" t="n">
        <f aca="false">2.5/100</f>
        <v>0.025</v>
      </c>
      <c r="E194" s="10"/>
      <c r="F194" s="10"/>
    </row>
    <row r="195" customFormat="false" ht="13.2" hidden="false" customHeight="false" outlineLevel="0" collapsed="false">
      <c r="A195" s="29" t="s">
        <v>733</v>
      </c>
      <c r="B195" s="29" t="s">
        <v>734</v>
      </c>
      <c r="C195" s="30" t="n">
        <v>400</v>
      </c>
      <c r="D195" s="176" t="n">
        <f aca="false">0.7/100</f>
        <v>0.007</v>
      </c>
      <c r="E195" s="10"/>
      <c r="F195" s="10"/>
    </row>
    <row r="196" customFormat="false" ht="13.2" hidden="false" customHeight="false" outlineLevel="0" collapsed="false">
      <c r="A196" s="29" t="s">
        <v>161</v>
      </c>
      <c r="B196" s="29" t="s">
        <v>162</v>
      </c>
      <c r="C196" s="30" t="n">
        <v>1620</v>
      </c>
      <c r="D196" s="176" t="n">
        <f aca="false">2.5/100</f>
        <v>0.025</v>
      </c>
      <c r="E196" s="10"/>
      <c r="F196" s="10"/>
    </row>
    <row r="197" customFormat="false" ht="13.2" hidden="false" customHeight="false" outlineLevel="0" collapsed="false">
      <c r="A197" s="29" t="s">
        <v>2565</v>
      </c>
      <c r="B197" s="29" t="s">
        <v>2566</v>
      </c>
      <c r="C197" s="30" t="n">
        <v>1715</v>
      </c>
      <c r="D197" s="176" t="n">
        <f aca="false">2/100</f>
        <v>0.02</v>
      </c>
      <c r="E197" s="10"/>
      <c r="F197" s="10"/>
    </row>
    <row r="198" customFormat="false" ht="13.2" hidden="false" customHeight="false" outlineLevel="0" collapsed="false">
      <c r="A198" s="29" t="s">
        <v>365</v>
      </c>
      <c r="B198" s="29" t="s">
        <v>366</v>
      </c>
      <c r="C198" s="30" t="n">
        <v>11535</v>
      </c>
      <c r="D198" s="176" t="n">
        <f aca="false">3.6/100</f>
        <v>0.036</v>
      </c>
      <c r="E198" s="10"/>
      <c r="F198" s="10"/>
    </row>
    <row r="199" customFormat="false" ht="13.2" hidden="false" customHeight="false" outlineLevel="0" collapsed="false">
      <c r="A199" s="29" t="s">
        <v>25</v>
      </c>
      <c r="B199" s="29" t="s">
        <v>26</v>
      </c>
      <c r="C199" s="30" t="n">
        <v>2575</v>
      </c>
      <c r="D199" s="176" t="n">
        <f aca="false">1.9/100</f>
        <v>0.019</v>
      </c>
      <c r="E199" s="10"/>
      <c r="F199" s="10"/>
    </row>
    <row r="200" customFormat="false" ht="13.2" hidden="false" customHeight="false" outlineLevel="0" collapsed="false">
      <c r="A200" s="29" t="s">
        <v>535</v>
      </c>
      <c r="B200" s="29" t="s">
        <v>536</v>
      </c>
      <c r="C200" s="30" t="n">
        <v>1205</v>
      </c>
      <c r="D200" s="176" t="n">
        <f aca="false">1.2/100</f>
        <v>0.012</v>
      </c>
      <c r="E200" s="10"/>
      <c r="F200" s="10"/>
    </row>
    <row r="201" customFormat="false" ht="13.2" hidden="false" customHeight="false" outlineLevel="0" collapsed="false">
      <c r="A201" s="29" t="s">
        <v>61</v>
      </c>
      <c r="B201" s="29" t="s">
        <v>62</v>
      </c>
      <c r="C201" s="30" t="n">
        <v>330</v>
      </c>
      <c r="D201" s="176" t="n">
        <f aca="false">0.9/100</f>
        <v>0.009</v>
      </c>
      <c r="E201" s="10"/>
      <c r="F201" s="10"/>
    </row>
    <row r="202" customFormat="false" ht="13.2" hidden="false" customHeight="false" outlineLevel="0" collapsed="false">
      <c r="A202" s="29" t="s">
        <v>757</v>
      </c>
      <c r="B202" s="29" t="s">
        <v>758</v>
      </c>
      <c r="C202" s="30" t="n">
        <v>400</v>
      </c>
      <c r="D202" s="176" t="n">
        <f aca="false">0.9/100</f>
        <v>0.009</v>
      </c>
      <c r="E202" s="10"/>
      <c r="F202" s="10"/>
    </row>
    <row r="203" customFormat="false" ht="13.2" hidden="false" customHeight="false" outlineLevel="0" collapsed="false">
      <c r="A203" s="29" t="s">
        <v>347</v>
      </c>
      <c r="B203" s="29" t="s">
        <v>348</v>
      </c>
      <c r="C203" s="30" t="n">
        <v>10680</v>
      </c>
      <c r="D203" s="176" t="n">
        <f aca="false">2.9/100</f>
        <v>0.029</v>
      </c>
      <c r="E203" s="10"/>
      <c r="F203" s="10"/>
    </row>
    <row r="204" customFormat="false" ht="13.2" hidden="false" customHeight="false" outlineLevel="0" collapsed="false">
      <c r="A204" s="29" t="s">
        <v>193</v>
      </c>
      <c r="B204" s="29" t="s">
        <v>194</v>
      </c>
      <c r="C204" s="30" t="n">
        <v>1320</v>
      </c>
      <c r="D204" s="176" t="n">
        <f aca="false">2/100</f>
        <v>0.02</v>
      </c>
      <c r="E204" s="10"/>
      <c r="F204" s="10"/>
    </row>
    <row r="205" customFormat="false" ht="13.2" hidden="false" customHeight="false" outlineLevel="0" collapsed="false">
      <c r="A205" s="29" t="s">
        <v>461</v>
      </c>
      <c r="B205" s="29" t="s">
        <v>462</v>
      </c>
      <c r="C205" s="30" t="n">
        <v>3450</v>
      </c>
      <c r="D205" s="176" t="n">
        <f aca="false">2/100</f>
        <v>0.02</v>
      </c>
      <c r="E205" s="10"/>
      <c r="F205" s="10"/>
    </row>
    <row r="206" customFormat="false" ht="13.2" hidden="false" customHeight="false" outlineLevel="0" collapsed="false">
      <c r="A206" s="29" t="s">
        <v>151</v>
      </c>
      <c r="B206" s="29" t="s">
        <v>152</v>
      </c>
      <c r="C206" s="30" t="n">
        <v>290</v>
      </c>
      <c r="D206" s="176" t="n">
        <f aca="false">0.9/100</f>
        <v>0.009</v>
      </c>
      <c r="E206" s="10"/>
      <c r="F206" s="10"/>
    </row>
    <row r="207" customFormat="false" ht="13.2" hidden="false" customHeight="false" outlineLevel="0" collapsed="false">
      <c r="A207" s="29" t="s">
        <v>661</v>
      </c>
      <c r="B207" s="29" t="s">
        <v>662</v>
      </c>
      <c r="C207" s="30" t="n">
        <v>660</v>
      </c>
      <c r="D207" s="176" t="n">
        <f aca="false">1/100</f>
        <v>0.01</v>
      </c>
      <c r="E207" s="10"/>
      <c r="F207" s="10"/>
    </row>
    <row r="208" customFormat="false" ht="13.2" hidden="false" customHeight="false" outlineLevel="0" collapsed="false">
      <c r="A208" s="29" t="s">
        <v>717</v>
      </c>
      <c r="B208" s="29" t="s">
        <v>718</v>
      </c>
      <c r="C208" s="30" t="n">
        <v>1015</v>
      </c>
      <c r="D208" s="176" t="n">
        <f aca="false">2.7/100</f>
        <v>0.027</v>
      </c>
      <c r="E208" s="10"/>
      <c r="F208" s="10"/>
    </row>
    <row r="209" customFormat="false" ht="13.2" hidden="false" customHeight="false" outlineLevel="0" collapsed="false">
      <c r="A209" s="29" t="s">
        <v>247</v>
      </c>
      <c r="B209" s="29" t="s">
        <v>248</v>
      </c>
      <c r="C209" s="30" t="n">
        <v>1960</v>
      </c>
      <c r="D209" s="176" t="n">
        <f aca="false">1.4/100</f>
        <v>0.014</v>
      </c>
      <c r="E209" s="10"/>
      <c r="F209" s="10"/>
    </row>
    <row r="210" customFormat="false" ht="13.2" hidden="false" customHeight="false" outlineLevel="0" collapsed="false">
      <c r="A210" s="29" t="s">
        <v>2567</v>
      </c>
      <c r="B210" s="29" t="s">
        <v>2568</v>
      </c>
      <c r="C210" s="30" t="n">
        <v>2220</v>
      </c>
      <c r="D210" s="176" t="n">
        <f aca="false">2.6/100</f>
        <v>0.026</v>
      </c>
      <c r="E210" s="10"/>
      <c r="F210" s="10"/>
    </row>
    <row r="211" customFormat="false" ht="13.2" hidden="false" customHeight="false" outlineLevel="0" collapsed="false">
      <c r="A211" s="29" t="s">
        <v>625</v>
      </c>
      <c r="B211" s="29" t="s">
        <v>626</v>
      </c>
      <c r="C211" s="30" t="n">
        <v>430</v>
      </c>
      <c r="D211" s="176" t="n">
        <f aca="false">0.9/100</f>
        <v>0.009</v>
      </c>
      <c r="E211" s="10"/>
      <c r="F211" s="10"/>
    </row>
    <row r="212" customFormat="false" ht="13.2" hidden="false" customHeight="false" outlineLevel="0" collapsed="false">
      <c r="A212" s="29" t="s">
        <v>101</v>
      </c>
      <c r="B212" s="29" t="s">
        <v>102</v>
      </c>
      <c r="C212" s="30" t="n">
        <v>465</v>
      </c>
      <c r="D212" s="176" t="n">
        <f aca="false">0.8/100</f>
        <v>0.008</v>
      </c>
      <c r="E212" s="10"/>
      <c r="F212" s="10"/>
    </row>
    <row r="213" customFormat="false" ht="13.2" hidden="false" customHeight="false" outlineLevel="0" collapsed="false">
      <c r="A213" s="29" t="s">
        <v>591</v>
      </c>
      <c r="B213" s="29" t="s">
        <v>592</v>
      </c>
      <c r="C213" s="30" t="n">
        <v>395</v>
      </c>
      <c r="D213" s="176" t="n">
        <f aca="false">0.4/100</f>
        <v>0.004</v>
      </c>
      <c r="E213" s="10"/>
      <c r="F213" s="10"/>
    </row>
    <row r="214" customFormat="false" ht="13.2" hidden="false" customHeight="false" outlineLevel="0" collapsed="false">
      <c r="A214" s="29" t="s">
        <v>2569</v>
      </c>
      <c r="B214" s="29" t="s">
        <v>384</v>
      </c>
      <c r="C214" s="30" t="n">
        <v>1635</v>
      </c>
      <c r="D214" s="176" t="n">
        <f aca="false">1.8/100</f>
        <v>0.018</v>
      </c>
      <c r="E214" s="10"/>
      <c r="F214" s="10"/>
    </row>
    <row r="215" customFormat="false" ht="13.2" hidden="false" customHeight="false" outlineLevel="0" collapsed="false">
      <c r="A215" s="29" t="s">
        <v>271</v>
      </c>
      <c r="B215" s="29" t="s">
        <v>272</v>
      </c>
      <c r="C215" s="30" t="n">
        <v>4170</v>
      </c>
      <c r="D215" s="176" t="n">
        <f aca="false">4.7/100</f>
        <v>0.047</v>
      </c>
      <c r="E215" s="10"/>
      <c r="F215" s="10"/>
    </row>
    <row r="216" customFormat="false" ht="13.2" hidden="false" customHeight="false" outlineLevel="0" collapsed="false">
      <c r="A216" s="29" t="s">
        <v>415</v>
      </c>
      <c r="B216" s="29" t="s">
        <v>416</v>
      </c>
      <c r="C216" s="30" t="n">
        <v>850</v>
      </c>
      <c r="D216" s="176" t="n">
        <f aca="false">1.6/100</f>
        <v>0.016</v>
      </c>
      <c r="E216" s="10"/>
      <c r="F216" s="10"/>
    </row>
    <row r="217" customFormat="false" ht="13.2" hidden="false" customHeight="false" outlineLevel="0" collapsed="false">
      <c r="A217" s="29" t="s">
        <v>475</v>
      </c>
      <c r="B217" s="29" t="s">
        <v>476</v>
      </c>
      <c r="C217" s="30" t="n">
        <v>2495</v>
      </c>
      <c r="D217" s="176" t="n">
        <f aca="false">1.5/100</f>
        <v>0.015</v>
      </c>
      <c r="E217" s="10"/>
      <c r="F217" s="10"/>
    </row>
    <row r="218" customFormat="false" ht="13.2" hidden="false" customHeight="false" outlineLevel="0" collapsed="false">
      <c r="A218" s="29" t="s">
        <v>565</v>
      </c>
      <c r="B218" s="29" t="s">
        <v>566</v>
      </c>
      <c r="C218" s="30" t="n">
        <v>245</v>
      </c>
      <c r="D218" s="176" t="n">
        <f aca="false">0.5/100</f>
        <v>0.005</v>
      </c>
      <c r="E218" s="10"/>
      <c r="F218" s="10"/>
    </row>
    <row r="219" customFormat="false" ht="13.2" hidden="false" customHeight="false" outlineLevel="0" collapsed="false">
      <c r="A219" s="29" t="s">
        <v>711</v>
      </c>
      <c r="B219" s="29" t="s">
        <v>712</v>
      </c>
      <c r="C219" s="30" t="n">
        <v>625</v>
      </c>
      <c r="D219" s="176" t="n">
        <f aca="false">1.1/100</f>
        <v>0.011</v>
      </c>
      <c r="E219" s="10"/>
      <c r="F219" s="10"/>
    </row>
    <row r="220" customFormat="false" ht="13.2" hidden="false" customHeight="false" outlineLevel="0" collapsed="false">
      <c r="A220" s="29" t="s">
        <v>417</v>
      </c>
      <c r="B220" s="29" t="s">
        <v>418</v>
      </c>
      <c r="C220" s="30" t="n">
        <v>1010</v>
      </c>
      <c r="D220" s="176" t="n">
        <f aca="false">1.7/100</f>
        <v>0.017</v>
      </c>
      <c r="E220" s="10"/>
      <c r="F220" s="10"/>
    </row>
    <row r="221" customFormat="false" ht="13.2" hidden="false" customHeight="false" outlineLevel="0" collapsed="false">
      <c r="A221" s="29" t="s">
        <v>695</v>
      </c>
      <c r="B221" s="29" t="s">
        <v>696</v>
      </c>
      <c r="C221" s="30" t="n">
        <v>2140</v>
      </c>
      <c r="D221" s="176" t="n">
        <f aca="false">2.4/100</f>
        <v>0.024</v>
      </c>
      <c r="E221" s="10"/>
      <c r="F221" s="10"/>
    </row>
    <row r="222" customFormat="false" ht="13.2" hidden="false" customHeight="false" outlineLevel="0" collapsed="false">
      <c r="A222" s="29" t="s">
        <v>517</v>
      </c>
      <c r="B222" s="29" t="s">
        <v>518</v>
      </c>
      <c r="C222" s="30" t="n">
        <v>665</v>
      </c>
      <c r="D222" s="176" t="n">
        <f aca="false">0.7/100</f>
        <v>0.007</v>
      </c>
      <c r="E222" s="10"/>
      <c r="F222" s="10"/>
    </row>
    <row r="223" customFormat="false" ht="13.2" hidden="false" customHeight="false" outlineLevel="0" collapsed="false">
      <c r="A223" s="29" t="s">
        <v>195</v>
      </c>
      <c r="B223" s="29" t="s">
        <v>196</v>
      </c>
      <c r="C223" s="30" t="n">
        <v>960</v>
      </c>
      <c r="D223" s="176" t="n">
        <f aca="false">1.3/100</f>
        <v>0.013</v>
      </c>
      <c r="E223" s="10"/>
      <c r="F223" s="10"/>
    </row>
    <row r="224" customFormat="false" ht="13.2" hidden="false" customHeight="false" outlineLevel="0" collapsed="false">
      <c r="A224" s="29" t="s">
        <v>283</v>
      </c>
      <c r="B224" s="29" t="s">
        <v>284</v>
      </c>
      <c r="C224" s="30" t="n">
        <v>5210</v>
      </c>
      <c r="D224" s="176" t="n">
        <f aca="false">2.6/100</f>
        <v>0.026</v>
      </c>
      <c r="E224" s="10"/>
      <c r="F224" s="10"/>
    </row>
    <row r="225" customFormat="false" ht="13.2" hidden="false" customHeight="false" outlineLevel="0" collapsed="false">
      <c r="A225" s="29" t="s">
        <v>735</v>
      </c>
      <c r="B225" s="29" t="s">
        <v>736</v>
      </c>
      <c r="C225" s="30" t="n">
        <v>920</v>
      </c>
      <c r="D225" s="176" t="n">
        <f aca="false">1.1/100</f>
        <v>0.011</v>
      </c>
      <c r="E225" s="10"/>
      <c r="F225" s="10"/>
    </row>
    <row r="226" customFormat="false" ht="13.2" hidden="false" customHeight="false" outlineLevel="0" collapsed="false">
      <c r="A226" s="29" t="s">
        <v>249</v>
      </c>
      <c r="B226" s="29" t="s">
        <v>250</v>
      </c>
      <c r="C226" s="30" t="n">
        <v>4415</v>
      </c>
      <c r="D226" s="176" t="n">
        <f aca="false">1.9/100</f>
        <v>0.019</v>
      </c>
      <c r="E226" s="10"/>
      <c r="F226" s="10"/>
    </row>
    <row r="227" customFormat="false" ht="13.2" hidden="false" customHeight="false" outlineLevel="0" collapsed="false">
      <c r="A227" s="29" t="s">
        <v>713</v>
      </c>
      <c r="B227" s="29" t="s">
        <v>714</v>
      </c>
      <c r="C227" s="30" t="n">
        <v>2860</v>
      </c>
      <c r="D227" s="176" t="n">
        <f aca="false">3.1/100</f>
        <v>0.031</v>
      </c>
      <c r="E227" s="10"/>
      <c r="F227" s="10"/>
    </row>
    <row r="228" customFormat="false" ht="13.2" hidden="false" customHeight="false" outlineLevel="0" collapsed="false">
      <c r="A228" s="29" t="s">
        <v>2570</v>
      </c>
      <c r="B228" s="29" t="s">
        <v>2571</v>
      </c>
      <c r="C228" s="30" t="n">
        <v>2920</v>
      </c>
      <c r="D228" s="176" t="n">
        <f aca="false">2.6/100</f>
        <v>0.026</v>
      </c>
      <c r="E228" s="10"/>
      <c r="F228" s="10"/>
    </row>
    <row r="229" customFormat="false" ht="13.2" hidden="false" customHeight="false" outlineLevel="0" collapsed="false">
      <c r="A229" s="29" t="s">
        <v>419</v>
      </c>
      <c r="B229" s="29" t="s">
        <v>420</v>
      </c>
      <c r="C229" s="30" t="n">
        <v>3340</v>
      </c>
      <c r="D229" s="176" t="n">
        <f aca="false">4/100</f>
        <v>0.04</v>
      </c>
      <c r="E229" s="10"/>
      <c r="F229" s="10"/>
    </row>
    <row r="230" customFormat="false" ht="13.2" hidden="false" customHeight="false" outlineLevel="0" collapsed="false">
      <c r="A230" s="29" t="s">
        <v>627</v>
      </c>
      <c r="B230" s="29" t="s">
        <v>628</v>
      </c>
      <c r="C230" s="30" t="n">
        <v>490</v>
      </c>
      <c r="D230" s="176" t="n">
        <f aca="false">0.9/100</f>
        <v>0.009</v>
      </c>
      <c r="E230" s="10"/>
      <c r="F230" s="10"/>
    </row>
    <row r="231" customFormat="false" ht="13.2" hidden="false" customHeight="false" outlineLevel="0" collapsed="false">
      <c r="A231" s="29" t="s">
        <v>641</v>
      </c>
      <c r="B231" s="29" t="s">
        <v>642</v>
      </c>
      <c r="C231" s="30" t="n">
        <v>220</v>
      </c>
      <c r="D231" s="176" t="n">
        <f aca="false">0.5/100</f>
        <v>0.005</v>
      </c>
      <c r="E231" s="10"/>
      <c r="F231" s="10"/>
    </row>
    <row r="232" customFormat="false" ht="13.2" hidden="false" customHeight="false" outlineLevel="0" collapsed="false">
      <c r="A232" s="29" t="s">
        <v>139</v>
      </c>
      <c r="B232" s="29" t="s">
        <v>140</v>
      </c>
      <c r="C232" s="30" t="n">
        <v>750</v>
      </c>
      <c r="D232" s="176" t="n">
        <f aca="false">1.3/100</f>
        <v>0.013</v>
      </c>
      <c r="E232" s="10"/>
      <c r="F232" s="10"/>
    </row>
    <row r="233" customFormat="false" ht="13.2" hidden="false" customHeight="false" outlineLevel="0" collapsed="false">
      <c r="A233" s="29" t="s">
        <v>787</v>
      </c>
      <c r="B233" s="29" t="s">
        <v>788</v>
      </c>
      <c r="C233" s="30" t="n">
        <v>3345</v>
      </c>
      <c r="D233" s="176" t="n">
        <f aca="false">3.4/100</f>
        <v>0.034</v>
      </c>
      <c r="E233" s="10"/>
      <c r="F233" s="10"/>
    </row>
    <row r="234" customFormat="false" ht="13.2" hidden="false" customHeight="false" outlineLevel="0" collapsed="false">
      <c r="A234" s="29" t="s">
        <v>75</v>
      </c>
      <c r="B234" s="29" t="s">
        <v>76</v>
      </c>
      <c r="C234" s="30" t="n">
        <v>870</v>
      </c>
      <c r="D234" s="176" t="n">
        <f aca="false">1.1/100</f>
        <v>0.011</v>
      </c>
      <c r="E234" s="10"/>
      <c r="F234" s="10"/>
    </row>
    <row r="235" customFormat="false" ht="13.2" hidden="false" customHeight="false" outlineLevel="0" collapsed="false">
      <c r="A235" s="29" t="s">
        <v>163</v>
      </c>
      <c r="B235" s="29" t="s">
        <v>164</v>
      </c>
      <c r="C235" s="30" t="n">
        <v>640</v>
      </c>
      <c r="D235" s="176" t="n">
        <f aca="false">1/100</f>
        <v>0.01</v>
      </c>
      <c r="E235" s="10"/>
      <c r="F235" s="10"/>
    </row>
    <row r="236" customFormat="false" ht="13.2" hidden="false" customHeight="false" outlineLevel="0" collapsed="false">
      <c r="A236" s="29" t="s">
        <v>453</v>
      </c>
      <c r="B236" s="29" t="s">
        <v>454</v>
      </c>
      <c r="C236" s="30" t="n">
        <v>5900</v>
      </c>
      <c r="D236" s="176" t="n">
        <f aca="false">2.7/100</f>
        <v>0.027</v>
      </c>
      <c r="E236" s="10"/>
      <c r="F236" s="10"/>
    </row>
    <row r="237" customFormat="false" ht="13.2" hidden="false" customHeight="false" outlineLevel="0" collapsed="false">
      <c r="A237" s="29" t="s">
        <v>789</v>
      </c>
      <c r="B237" s="29" t="s">
        <v>790</v>
      </c>
      <c r="C237" s="30" t="n">
        <v>2530</v>
      </c>
      <c r="D237" s="176" t="n">
        <f aca="false">2.4/100</f>
        <v>0.024</v>
      </c>
      <c r="E237" s="10"/>
      <c r="F237" s="10"/>
    </row>
    <row r="238" customFormat="false" ht="13.2" hidden="false" customHeight="false" outlineLevel="0" collapsed="false">
      <c r="A238" s="29" t="s">
        <v>89</v>
      </c>
      <c r="B238" s="29" t="s">
        <v>90</v>
      </c>
      <c r="C238" s="30" t="n">
        <v>520</v>
      </c>
      <c r="D238" s="176" t="n">
        <f aca="false">0.9/100</f>
        <v>0.009</v>
      </c>
      <c r="E238" s="10"/>
      <c r="F238" s="10"/>
    </row>
    <row r="239" customFormat="false" ht="13.2" hidden="false" customHeight="false" outlineLevel="0" collapsed="false">
      <c r="A239" s="29" t="s">
        <v>601</v>
      </c>
      <c r="B239" s="29" t="s">
        <v>602</v>
      </c>
      <c r="C239" s="30" t="n">
        <v>1175</v>
      </c>
      <c r="D239" s="176" t="n">
        <f aca="false">1/100</f>
        <v>0.01</v>
      </c>
      <c r="E239" s="10"/>
      <c r="F239" s="10"/>
    </row>
    <row r="240" customFormat="false" ht="13.2" hidden="false" customHeight="false" outlineLevel="0" collapsed="false">
      <c r="A240" s="29" t="s">
        <v>285</v>
      </c>
      <c r="B240" s="29" t="s">
        <v>286</v>
      </c>
      <c r="C240" s="30" t="n">
        <v>3130</v>
      </c>
      <c r="D240" s="176" t="n">
        <f aca="false">2.4/100</f>
        <v>0.024</v>
      </c>
      <c r="E240" s="10"/>
      <c r="F240" s="10"/>
    </row>
    <row r="241" customFormat="false" ht="13.2" hidden="false" customHeight="false" outlineLevel="0" collapsed="false">
      <c r="A241" s="29" t="s">
        <v>745</v>
      </c>
      <c r="B241" s="29" t="s">
        <v>746</v>
      </c>
      <c r="C241" s="30" t="n">
        <v>420</v>
      </c>
      <c r="D241" s="176" t="n">
        <f aca="false">1.1/100</f>
        <v>0.011</v>
      </c>
      <c r="E241" s="10"/>
      <c r="F241" s="10"/>
    </row>
    <row r="242" customFormat="false" ht="13.2" hidden="false" customHeight="false" outlineLevel="0" collapsed="false">
      <c r="A242" s="29" t="s">
        <v>153</v>
      </c>
      <c r="B242" s="29" t="s">
        <v>154</v>
      </c>
      <c r="C242" s="30" t="n">
        <v>570</v>
      </c>
      <c r="D242" s="176" t="n">
        <f aca="false">1/100</f>
        <v>0.01</v>
      </c>
      <c r="E242" s="10"/>
      <c r="F242" s="10"/>
    </row>
    <row r="243" customFormat="false" ht="13.2" hidden="false" customHeight="false" outlineLevel="0" collapsed="false">
      <c r="A243" s="29" t="s">
        <v>179</v>
      </c>
      <c r="B243" s="29" t="s">
        <v>180</v>
      </c>
      <c r="C243" s="30" t="n">
        <v>2795</v>
      </c>
      <c r="D243" s="176" t="n">
        <f aca="false">2/100</f>
        <v>0.02</v>
      </c>
      <c r="E243" s="10"/>
      <c r="F243" s="10"/>
    </row>
    <row r="244" customFormat="false" ht="13.2" hidden="false" customHeight="false" outlineLevel="0" collapsed="false">
      <c r="A244" s="29" t="s">
        <v>281</v>
      </c>
      <c r="B244" s="29" t="s">
        <v>282</v>
      </c>
      <c r="C244" s="30" t="n">
        <v>4385</v>
      </c>
      <c r="D244" s="176" t="n">
        <f aca="false">2.3/100</f>
        <v>0.023</v>
      </c>
      <c r="E244" s="10"/>
      <c r="F244" s="10"/>
    </row>
    <row r="245" customFormat="false" ht="13.2" hidden="false" customHeight="false" outlineLevel="0" collapsed="false">
      <c r="A245" s="29" t="s">
        <v>91</v>
      </c>
      <c r="B245" s="29" t="s">
        <v>92</v>
      </c>
      <c r="C245" s="30" t="n">
        <v>1710</v>
      </c>
      <c r="D245" s="176" t="n">
        <f aca="false">1.8/100</f>
        <v>0.018</v>
      </c>
      <c r="E245" s="10"/>
      <c r="F245" s="10"/>
    </row>
    <row r="246" customFormat="false" ht="13.2" hidden="false" customHeight="false" outlineLevel="0" collapsed="false">
      <c r="A246" s="29" t="s">
        <v>125</v>
      </c>
      <c r="B246" s="29" t="s">
        <v>126</v>
      </c>
      <c r="C246" s="30" t="n">
        <v>7025</v>
      </c>
      <c r="D246" s="176" t="n">
        <f aca="false">3.2/100</f>
        <v>0.032</v>
      </c>
      <c r="E246" s="10"/>
      <c r="F246" s="10"/>
    </row>
    <row r="247" customFormat="false" ht="13.2" hidden="false" customHeight="false" outlineLevel="0" collapsed="false">
      <c r="A247" s="29" t="s">
        <v>747</v>
      </c>
      <c r="B247" s="29" t="s">
        <v>748</v>
      </c>
      <c r="C247" s="30" t="n">
        <v>1330</v>
      </c>
      <c r="D247" s="176" t="n">
        <f aca="false">1.7/100</f>
        <v>0.017</v>
      </c>
      <c r="E247" s="10"/>
      <c r="F247" s="10"/>
    </row>
    <row r="248" customFormat="false" ht="13.2" hidden="false" customHeight="false" outlineLevel="0" collapsed="false">
      <c r="A248" s="29" t="s">
        <v>155</v>
      </c>
      <c r="B248" s="29" t="s">
        <v>156</v>
      </c>
      <c r="C248" s="30" t="n">
        <v>305</v>
      </c>
      <c r="D248" s="176" t="n">
        <f aca="false">0.9/100</f>
        <v>0.009</v>
      </c>
      <c r="E248" s="10"/>
      <c r="F248" s="10"/>
    </row>
    <row r="249" customFormat="false" ht="13.2" hidden="false" customHeight="false" outlineLevel="0" collapsed="false">
      <c r="A249" s="29" t="s">
        <v>349</v>
      </c>
      <c r="B249" s="29" t="s">
        <v>350</v>
      </c>
      <c r="C249" s="30" t="n">
        <v>4545</v>
      </c>
      <c r="D249" s="176" t="n">
        <f aca="false">3.2/100</f>
        <v>0.032</v>
      </c>
      <c r="E249" s="10"/>
      <c r="F249" s="10"/>
    </row>
    <row r="250" customFormat="false" ht="13.2" hidden="false" customHeight="false" outlineLevel="0" collapsed="false">
      <c r="A250" s="29" t="s">
        <v>421</v>
      </c>
      <c r="B250" s="29" t="s">
        <v>422</v>
      </c>
      <c r="C250" s="30" t="n">
        <v>100</v>
      </c>
      <c r="D250" s="176" t="n">
        <f aca="false">0.7/100</f>
        <v>0.007</v>
      </c>
      <c r="E250" s="10"/>
      <c r="F250" s="10"/>
    </row>
    <row r="251" customFormat="false" ht="13.2" hidden="false" customHeight="false" outlineLevel="0" collapsed="false">
      <c r="A251" s="29" t="s">
        <v>551</v>
      </c>
      <c r="B251" s="29" t="s">
        <v>552</v>
      </c>
      <c r="C251" s="30" t="n">
        <v>1005</v>
      </c>
      <c r="D251" s="176" t="n">
        <f aca="false">0.9/100</f>
        <v>0.009</v>
      </c>
      <c r="E251" s="10"/>
      <c r="F251" s="10"/>
    </row>
    <row r="252" customFormat="false" ht="13.2" hidden="false" customHeight="false" outlineLevel="0" collapsed="false">
      <c r="A252" s="29" t="s">
        <v>689</v>
      </c>
      <c r="B252" s="29" t="s">
        <v>690</v>
      </c>
      <c r="C252" s="30" t="n">
        <v>1610</v>
      </c>
      <c r="D252" s="176" t="n">
        <f aca="false">2.2/100</f>
        <v>0.022</v>
      </c>
      <c r="E252" s="10"/>
      <c r="F252" s="10"/>
    </row>
    <row r="253" customFormat="false" ht="13.2" hidden="false" customHeight="false" outlineLevel="0" collapsed="false">
      <c r="A253" s="29" t="s">
        <v>329</v>
      </c>
      <c r="B253" s="29" t="s">
        <v>330</v>
      </c>
      <c r="C253" s="30" t="n">
        <v>1220</v>
      </c>
      <c r="D253" s="176" t="n">
        <f aca="false">2.2/100</f>
        <v>0.022</v>
      </c>
      <c r="E253" s="10"/>
      <c r="F253" s="10"/>
    </row>
    <row r="254" customFormat="false" ht="13.2" hidden="false" customHeight="false" outlineLevel="0" collapsed="false">
      <c r="A254" s="29" t="s">
        <v>423</v>
      </c>
      <c r="B254" s="29" t="s">
        <v>424</v>
      </c>
      <c r="C254" s="30" t="n">
        <v>1050</v>
      </c>
      <c r="D254" s="176" t="n">
        <f aca="false">1.1/100</f>
        <v>0.011</v>
      </c>
      <c r="E254" s="10"/>
      <c r="F254" s="10"/>
    </row>
    <row r="255" customFormat="false" ht="13.2" hidden="false" customHeight="false" outlineLevel="0" collapsed="false">
      <c r="A255" s="29" t="s">
        <v>23</v>
      </c>
      <c r="B255" s="29" t="s">
        <v>24</v>
      </c>
      <c r="C255" s="30" t="n">
        <v>1840</v>
      </c>
      <c r="D255" s="176" t="n">
        <f aca="false">1.5/100</f>
        <v>0.015</v>
      </c>
      <c r="E255" s="10"/>
      <c r="F255" s="10"/>
    </row>
    <row r="256" customFormat="false" ht="13.2" hidden="false" customHeight="false" outlineLevel="0" collapsed="false">
      <c r="A256" s="29" t="s">
        <v>605</v>
      </c>
      <c r="B256" s="29" t="s">
        <v>606</v>
      </c>
      <c r="C256" s="30" t="n">
        <v>3670</v>
      </c>
      <c r="D256" s="176" t="n">
        <f aca="false">2.2/100</f>
        <v>0.022</v>
      </c>
      <c r="E256" s="10"/>
      <c r="F256" s="10"/>
    </row>
    <row r="257" customFormat="false" ht="13.2" hidden="false" customHeight="false" outlineLevel="0" collapsed="false">
      <c r="A257" s="29" t="s">
        <v>611</v>
      </c>
      <c r="B257" s="29" t="s">
        <v>612</v>
      </c>
      <c r="C257" s="30" t="n">
        <v>960</v>
      </c>
      <c r="D257" s="176" t="n">
        <f aca="false">1.1/100</f>
        <v>0.011</v>
      </c>
      <c r="E257" s="10"/>
      <c r="F257" s="10"/>
    </row>
    <row r="258" customFormat="false" ht="13.2" hidden="false" customHeight="false" outlineLevel="0" collapsed="false">
      <c r="A258" s="29" t="s">
        <v>479</v>
      </c>
      <c r="B258" s="29" t="s">
        <v>480</v>
      </c>
      <c r="C258" s="30" t="n">
        <v>1945</v>
      </c>
      <c r="D258" s="176" t="n">
        <f aca="false">1.4/100</f>
        <v>0.014</v>
      </c>
      <c r="E258" s="10"/>
      <c r="F258" s="10"/>
    </row>
    <row r="259" customFormat="false" ht="13.2" hidden="false" customHeight="false" outlineLevel="0" collapsed="false">
      <c r="A259" s="29" t="s">
        <v>715</v>
      </c>
      <c r="B259" s="29" t="s">
        <v>716</v>
      </c>
      <c r="C259" s="30" t="n">
        <v>770</v>
      </c>
      <c r="D259" s="176" t="n">
        <f aca="false">1/100</f>
        <v>0.01</v>
      </c>
      <c r="E259" s="10"/>
      <c r="F259" s="10"/>
    </row>
    <row r="260" customFormat="false" ht="13.2" hidden="false" customHeight="false" outlineLevel="0" collapsed="false">
      <c r="A260" s="29" t="s">
        <v>331</v>
      </c>
      <c r="B260" s="29" t="s">
        <v>332</v>
      </c>
      <c r="C260" s="30" t="n">
        <v>1990</v>
      </c>
      <c r="D260" s="176" t="n">
        <f aca="false">2.1/100</f>
        <v>0.021</v>
      </c>
      <c r="E260" s="10"/>
      <c r="F260" s="10"/>
    </row>
    <row r="261" customFormat="false" ht="13.2" hidden="false" customHeight="false" outlineLevel="0" collapsed="false">
      <c r="A261" s="29" t="s">
        <v>643</v>
      </c>
      <c r="B261" s="29" t="s">
        <v>644</v>
      </c>
      <c r="C261" s="30" t="n">
        <v>160</v>
      </c>
      <c r="D261" s="176" t="n">
        <f aca="false">0.6/100</f>
        <v>0.006</v>
      </c>
      <c r="E261" s="10"/>
      <c r="F261" s="10"/>
    </row>
    <row r="262" customFormat="false" ht="13.2" hidden="false" customHeight="false" outlineLevel="0" collapsed="false">
      <c r="A262" s="29" t="s">
        <v>467</v>
      </c>
      <c r="B262" s="29" t="s">
        <v>468</v>
      </c>
      <c r="C262" s="30" t="n">
        <v>1450</v>
      </c>
      <c r="D262" s="176" t="n">
        <f aca="false">1.3/100</f>
        <v>0.013</v>
      </c>
      <c r="E262" s="10"/>
      <c r="F262" s="10"/>
    </row>
    <row r="263" customFormat="false" ht="13.2" hidden="false" customHeight="false" outlineLevel="0" collapsed="false">
      <c r="A263" s="29" t="s">
        <v>251</v>
      </c>
      <c r="B263" s="29" t="s">
        <v>252</v>
      </c>
      <c r="C263" s="30" t="n">
        <v>2570</v>
      </c>
      <c r="D263" s="176" t="n">
        <f aca="false">1.3/100</f>
        <v>0.013</v>
      </c>
      <c r="E263" s="10"/>
      <c r="F263" s="10"/>
    </row>
    <row r="264" customFormat="false" ht="13.2" hidden="false" customHeight="false" outlineLevel="0" collapsed="false">
      <c r="A264" s="29" t="s">
        <v>273</v>
      </c>
      <c r="B264" s="29" t="s">
        <v>274</v>
      </c>
      <c r="C264" s="30" t="n">
        <v>3080</v>
      </c>
      <c r="D264" s="176" t="n">
        <f aca="false">3.8/100</f>
        <v>0.038</v>
      </c>
      <c r="E264" s="10"/>
      <c r="F264" s="10"/>
    </row>
    <row r="265" customFormat="false" ht="13.2" hidden="false" customHeight="false" outlineLevel="0" collapsed="false">
      <c r="A265" s="29" t="s">
        <v>759</v>
      </c>
      <c r="B265" s="29" t="s">
        <v>760</v>
      </c>
      <c r="C265" s="30" t="n">
        <v>910</v>
      </c>
      <c r="D265" s="176" t="n">
        <f aca="false">1.7/100</f>
        <v>0.017</v>
      </c>
      <c r="E265" s="10"/>
      <c r="F265" s="10"/>
    </row>
    <row r="266" customFormat="false" ht="13.2" hidden="false" customHeight="false" outlineLevel="0" collapsed="false">
      <c r="A266" s="29" t="s">
        <v>567</v>
      </c>
      <c r="B266" s="29" t="s">
        <v>568</v>
      </c>
      <c r="C266" s="30" t="n">
        <v>590</v>
      </c>
      <c r="D266" s="176" t="n">
        <f aca="false">0.7/100</f>
        <v>0.007</v>
      </c>
      <c r="E266" s="10"/>
      <c r="F266" s="10"/>
    </row>
    <row r="267" customFormat="false" ht="13.2" hidden="false" customHeight="false" outlineLevel="0" collapsed="false">
      <c r="A267" s="29" t="s">
        <v>443</v>
      </c>
      <c r="B267" s="29" t="s">
        <v>444</v>
      </c>
      <c r="C267" s="30" t="n">
        <v>2775</v>
      </c>
      <c r="D267" s="176" t="n">
        <f aca="false">2.5/100</f>
        <v>0.025</v>
      </c>
      <c r="E267" s="10"/>
      <c r="F267" s="10"/>
    </row>
    <row r="268" customFormat="false" ht="13.2" hidden="false" customHeight="false" outlineLevel="0" collapsed="false">
      <c r="A268" s="29" t="s">
        <v>703</v>
      </c>
      <c r="B268" s="29" t="s">
        <v>892</v>
      </c>
      <c r="C268" s="30" t="n">
        <v>3595</v>
      </c>
      <c r="D268" s="176" t="n">
        <f aca="false">2.4/100</f>
        <v>0.024</v>
      </c>
      <c r="E268" s="10"/>
      <c r="F268" s="10"/>
    </row>
    <row r="269" customFormat="false" ht="13.2" hidden="false" customHeight="false" outlineLevel="0" collapsed="false">
      <c r="A269" s="29" t="s">
        <v>333</v>
      </c>
      <c r="B269" s="29" t="s">
        <v>334</v>
      </c>
      <c r="C269" s="30" t="n">
        <v>245</v>
      </c>
      <c r="D269" s="176" t="n">
        <f aca="false">0.7/100</f>
        <v>0.007</v>
      </c>
      <c r="E269" s="10"/>
      <c r="F269" s="10"/>
    </row>
    <row r="270" customFormat="false" ht="13.2" hidden="false" customHeight="false" outlineLevel="0" collapsed="false">
      <c r="A270" s="29" t="s">
        <v>253</v>
      </c>
      <c r="B270" s="29" t="s">
        <v>254</v>
      </c>
      <c r="C270" s="30" t="n">
        <v>1280</v>
      </c>
      <c r="D270" s="176" t="n">
        <f aca="false">1/100</f>
        <v>0.01</v>
      </c>
      <c r="E270" s="10"/>
      <c r="F270" s="10"/>
    </row>
    <row r="271" customFormat="false" ht="13.2" hidden="false" customHeight="false" outlineLevel="0" collapsed="false">
      <c r="A271" s="29" t="s">
        <v>799</v>
      </c>
      <c r="B271" s="29" t="s">
        <v>800</v>
      </c>
      <c r="C271" s="30" t="n">
        <v>195</v>
      </c>
      <c r="D271" s="176" t="n">
        <f aca="false">0.6/100</f>
        <v>0.006</v>
      </c>
      <c r="E271" s="10"/>
      <c r="F271" s="10"/>
    </row>
    <row r="272" customFormat="false" ht="13.2" hidden="false" customHeight="false" outlineLevel="0" collapsed="false">
      <c r="A272" s="29" t="s">
        <v>351</v>
      </c>
      <c r="B272" s="29" t="s">
        <v>352</v>
      </c>
      <c r="C272" s="30" t="n">
        <v>4040</v>
      </c>
      <c r="D272" s="176" t="n">
        <f aca="false">3/100</f>
        <v>0.03</v>
      </c>
      <c r="E272" s="10"/>
      <c r="F272" s="10"/>
    </row>
    <row r="273" customFormat="false" ht="13.2" hidden="false" customHeight="false" outlineLevel="0" collapsed="false">
      <c r="A273" s="29" t="s">
        <v>63</v>
      </c>
      <c r="B273" s="29" t="s">
        <v>64</v>
      </c>
      <c r="C273" s="30" t="n">
        <v>430</v>
      </c>
      <c r="D273" s="176" t="n">
        <f aca="false">0.8/100</f>
        <v>0.008</v>
      </c>
      <c r="E273" s="10"/>
      <c r="F273" s="10"/>
    </row>
    <row r="274" customFormat="false" ht="13.2" hidden="false" customHeight="false" outlineLevel="0" collapsed="false">
      <c r="A274" s="29" t="s">
        <v>335</v>
      </c>
      <c r="B274" s="29" t="s">
        <v>336</v>
      </c>
      <c r="C274" s="30" t="n">
        <v>940</v>
      </c>
      <c r="D274" s="176" t="n">
        <f aca="false">2.2/100</f>
        <v>0.022</v>
      </c>
      <c r="E274" s="10"/>
      <c r="F274" s="10"/>
    </row>
    <row r="275" customFormat="false" ht="13.2" hidden="false" customHeight="false" outlineLevel="0" collapsed="false">
      <c r="A275" s="29" t="s">
        <v>499</v>
      </c>
      <c r="B275" s="29" t="s">
        <v>500</v>
      </c>
      <c r="C275" s="30" t="n">
        <v>560</v>
      </c>
      <c r="D275" s="176" t="n">
        <f aca="false">1.1/100</f>
        <v>0.011</v>
      </c>
      <c r="E275" s="10"/>
      <c r="F275" s="10"/>
    </row>
    <row r="276" customFormat="false" ht="13.2" hidden="false" customHeight="false" outlineLevel="0" collapsed="false">
      <c r="A276" s="29" t="s">
        <v>811</v>
      </c>
      <c r="B276" s="29" t="s">
        <v>812</v>
      </c>
      <c r="C276" s="30" t="n">
        <v>3945</v>
      </c>
      <c r="D276" s="176" t="n">
        <f aca="false">2.4/100</f>
        <v>0.024</v>
      </c>
      <c r="E276" s="10"/>
      <c r="F276" s="10"/>
    </row>
    <row r="277" customFormat="false" ht="13.2" hidden="false" customHeight="false" outlineLevel="0" collapsed="false">
      <c r="A277" s="29" t="s">
        <v>749</v>
      </c>
      <c r="B277" s="29" t="s">
        <v>750</v>
      </c>
      <c r="C277" s="30" t="n">
        <v>785</v>
      </c>
      <c r="D277" s="176" t="n">
        <f aca="false">1.2/100</f>
        <v>0.012</v>
      </c>
      <c r="E277" s="10"/>
      <c r="F277" s="10"/>
    </row>
    <row r="278" customFormat="false" ht="13.2" hidden="false" customHeight="false" outlineLevel="0" collapsed="false">
      <c r="A278" s="29" t="s">
        <v>569</v>
      </c>
      <c r="B278" s="29" t="s">
        <v>570</v>
      </c>
      <c r="C278" s="30" t="n">
        <v>290</v>
      </c>
      <c r="D278" s="176" t="n">
        <f aca="false">0.5/100</f>
        <v>0.005</v>
      </c>
      <c r="E278" s="10"/>
      <c r="F278" s="10"/>
    </row>
    <row r="279" customFormat="false" ht="13.2" hidden="false" customHeight="false" outlineLevel="0" collapsed="false">
      <c r="A279" s="29" t="s">
        <v>197</v>
      </c>
      <c r="B279" s="29" t="s">
        <v>198</v>
      </c>
      <c r="C279" s="30" t="n">
        <v>590</v>
      </c>
      <c r="D279" s="176" t="n">
        <f aca="false">0.8/100</f>
        <v>0.008</v>
      </c>
      <c r="E279" s="10"/>
      <c r="F279" s="10"/>
    </row>
    <row r="280" customFormat="false" ht="13.2" hidden="false" customHeight="false" outlineLevel="0" collapsed="false">
      <c r="A280" s="29" t="s">
        <v>519</v>
      </c>
      <c r="B280" s="29" t="s">
        <v>520</v>
      </c>
      <c r="C280" s="30" t="n">
        <v>520</v>
      </c>
      <c r="D280" s="176" t="n">
        <f aca="false">0.8/100</f>
        <v>0.008</v>
      </c>
      <c r="E280" s="10"/>
      <c r="F280" s="10"/>
    </row>
    <row r="281" customFormat="false" ht="13.2" hidden="false" customHeight="false" outlineLevel="0" collapsed="false">
      <c r="A281" s="29" t="s">
        <v>123</v>
      </c>
      <c r="B281" s="29" t="s">
        <v>124</v>
      </c>
      <c r="C281" s="30" t="n">
        <v>130</v>
      </c>
      <c r="D281" s="176" t="n">
        <f aca="false">0.6/100</f>
        <v>0.006</v>
      </c>
      <c r="E281" s="10"/>
      <c r="F281" s="10"/>
    </row>
    <row r="282" customFormat="false" ht="13.2" hidden="false" customHeight="false" outlineLevel="0" collapsed="false">
      <c r="A282" s="29" t="s">
        <v>801</v>
      </c>
      <c r="B282" s="29" t="s">
        <v>802</v>
      </c>
      <c r="C282" s="30" t="n">
        <v>250</v>
      </c>
      <c r="D282" s="176" t="n">
        <f aca="false">0.8/100</f>
        <v>0.008</v>
      </c>
      <c r="E282" s="10"/>
      <c r="F282" s="10"/>
    </row>
    <row r="283" customFormat="false" ht="13.2" hidden="false" customHeight="false" outlineLevel="0" collapsed="false">
      <c r="A283" s="29" t="s">
        <v>353</v>
      </c>
      <c r="B283" s="29" t="s">
        <v>354</v>
      </c>
      <c r="C283" s="30" t="n">
        <v>4725</v>
      </c>
      <c r="D283" s="176" t="n">
        <f aca="false">3/100</f>
        <v>0.03</v>
      </c>
      <c r="E283" s="10"/>
      <c r="F283" s="10"/>
    </row>
    <row r="284" customFormat="false" ht="13.2" hidden="false" customHeight="false" outlineLevel="0" collapsed="false">
      <c r="A284" s="29" t="s">
        <v>773</v>
      </c>
      <c r="B284" s="29" t="s">
        <v>774</v>
      </c>
      <c r="C284" s="30" t="n">
        <v>7065</v>
      </c>
      <c r="D284" s="176" t="n">
        <f aca="false">3.6/100</f>
        <v>0.036</v>
      </c>
      <c r="E284" s="10"/>
      <c r="F284" s="10"/>
    </row>
    <row r="285" customFormat="false" ht="13.2" hidden="false" customHeight="false" outlineLevel="0" collapsed="false">
      <c r="A285" s="29" t="s">
        <v>803</v>
      </c>
      <c r="B285" s="29" t="s">
        <v>804</v>
      </c>
      <c r="C285" s="30" t="n">
        <v>1045</v>
      </c>
      <c r="D285" s="176" t="n">
        <f aca="false">1.6/100</f>
        <v>0.016</v>
      </c>
      <c r="E285" s="10"/>
      <c r="F285" s="10"/>
    </row>
    <row r="286" customFormat="false" ht="13.2" hidden="false" customHeight="false" outlineLevel="0" collapsed="false">
      <c r="A286" s="29" t="s">
        <v>425</v>
      </c>
      <c r="B286" s="29" t="s">
        <v>426</v>
      </c>
      <c r="C286" s="30" t="n">
        <v>1115</v>
      </c>
      <c r="D286" s="176" t="n">
        <f aca="false">1.6/100</f>
        <v>0.016</v>
      </c>
      <c r="E286" s="10"/>
      <c r="F286" s="10"/>
    </row>
    <row r="287" customFormat="false" ht="13.2" hidden="false" customHeight="false" outlineLevel="0" collapsed="false">
      <c r="A287" s="29" t="s">
        <v>663</v>
      </c>
      <c r="B287" s="29" t="s">
        <v>664</v>
      </c>
      <c r="C287" s="30" t="n">
        <v>995</v>
      </c>
      <c r="D287" s="176" t="n">
        <f aca="false">1.4/100</f>
        <v>0.014</v>
      </c>
      <c r="E287" s="10"/>
      <c r="F287" s="10"/>
    </row>
    <row r="288" customFormat="false" ht="13.2" hidden="false" customHeight="false" outlineLevel="0" collapsed="false">
      <c r="A288" s="29" t="s">
        <v>369</v>
      </c>
      <c r="B288" s="29" t="s">
        <v>370</v>
      </c>
      <c r="C288" s="30" t="n">
        <v>4380</v>
      </c>
      <c r="D288" s="176" t="n">
        <f aca="false">2.6/100</f>
        <v>0.026</v>
      </c>
      <c r="E288" s="10"/>
      <c r="F288" s="10"/>
    </row>
    <row r="289" customFormat="false" ht="13.2" hidden="false" customHeight="false" outlineLevel="0" collapsed="false">
      <c r="A289" s="29" t="s">
        <v>805</v>
      </c>
      <c r="B289" s="29" t="s">
        <v>806</v>
      </c>
      <c r="C289" s="30" t="n">
        <v>725</v>
      </c>
      <c r="D289" s="176" t="n">
        <f aca="false">1.4/100</f>
        <v>0.014</v>
      </c>
      <c r="E289" s="10"/>
      <c r="F289" s="10"/>
    </row>
    <row r="290" customFormat="false" ht="13.2" hidden="false" customHeight="false" outlineLevel="0" collapsed="false">
      <c r="A290" s="29" t="s">
        <v>537</v>
      </c>
      <c r="B290" s="29" t="s">
        <v>538</v>
      </c>
      <c r="C290" s="30" t="n">
        <v>515</v>
      </c>
      <c r="D290" s="176" t="n">
        <f aca="false">0.7/100</f>
        <v>0.007</v>
      </c>
      <c r="E290" s="10"/>
      <c r="F290" s="10"/>
    </row>
    <row r="291" customFormat="false" ht="13.2" hidden="false" customHeight="false" outlineLevel="0" collapsed="false">
      <c r="A291" s="29" t="s">
        <v>813</v>
      </c>
      <c r="B291" s="29" t="s">
        <v>814</v>
      </c>
      <c r="C291" s="30" t="n">
        <v>9085</v>
      </c>
      <c r="D291" s="176" t="n">
        <f aca="false">2.5/100</f>
        <v>0.025</v>
      </c>
      <c r="E291" s="10"/>
      <c r="F291" s="10"/>
    </row>
    <row r="292" customFormat="false" ht="13.2" hidden="false" customHeight="false" outlineLevel="0" collapsed="false">
      <c r="A292" s="29" t="s">
        <v>539</v>
      </c>
      <c r="B292" s="29" t="s">
        <v>540</v>
      </c>
      <c r="C292" s="30" t="n">
        <v>1365</v>
      </c>
      <c r="D292" s="176" t="n">
        <f aca="false">2.1/100</f>
        <v>0.021</v>
      </c>
      <c r="E292" s="10"/>
      <c r="F292" s="10"/>
    </row>
    <row r="293" customFormat="false" ht="13.2" hidden="false" customHeight="false" outlineLevel="0" collapsed="false">
      <c r="A293" s="29" t="s">
        <v>427</v>
      </c>
      <c r="B293" s="29" t="s">
        <v>428</v>
      </c>
      <c r="C293" s="30" t="n">
        <v>125</v>
      </c>
      <c r="D293" s="176" t="n">
        <f aca="false">0.8/100</f>
        <v>0.008</v>
      </c>
      <c r="E293" s="10"/>
      <c r="F293" s="10"/>
    </row>
    <row r="294" customFormat="false" ht="13.2" hidden="false" customHeight="false" outlineLevel="0" collapsed="false">
      <c r="A294" s="29" t="s">
        <v>727</v>
      </c>
      <c r="B294" s="29" t="s">
        <v>728</v>
      </c>
      <c r="C294" s="30" t="n">
        <v>1825</v>
      </c>
      <c r="D294" s="176" t="n">
        <f aca="false">1/100</f>
        <v>0.01</v>
      </c>
      <c r="E294" s="10"/>
      <c r="F294" s="10"/>
    </row>
    <row r="295" customFormat="false" ht="13.2" hidden="false" customHeight="false" outlineLevel="0" collapsed="false">
      <c r="A295" s="29" t="s">
        <v>469</v>
      </c>
      <c r="B295" s="29" t="s">
        <v>470</v>
      </c>
      <c r="C295" s="30" t="n">
        <v>1335</v>
      </c>
      <c r="D295" s="176" t="n">
        <f aca="false">1.4/100</f>
        <v>0.014</v>
      </c>
      <c r="E295" s="10"/>
      <c r="F295" s="10"/>
    </row>
    <row r="296" customFormat="false" ht="13.2" hidden="false" customHeight="false" outlineLevel="0" collapsed="false">
      <c r="A296" s="29" t="s">
        <v>775</v>
      </c>
      <c r="B296" s="29" t="s">
        <v>776</v>
      </c>
      <c r="C296" s="30" t="n">
        <v>1990</v>
      </c>
      <c r="D296" s="176" t="n">
        <f aca="false">1.6/100</f>
        <v>0.016</v>
      </c>
      <c r="E296" s="10"/>
      <c r="F296" s="10"/>
    </row>
    <row r="297" customFormat="false" ht="13.2" hidden="false" customHeight="false" outlineLevel="0" collapsed="false">
      <c r="A297" s="29" t="s">
        <v>429</v>
      </c>
      <c r="B297" s="29" t="s">
        <v>430</v>
      </c>
      <c r="C297" s="30" t="n">
        <v>1520</v>
      </c>
      <c r="D297" s="176" t="n">
        <f aca="false">2.2/100</f>
        <v>0.022</v>
      </c>
      <c r="E297" s="10"/>
      <c r="F297" s="10"/>
    </row>
    <row r="298" customFormat="false" ht="13.2" hidden="false" customHeight="false" outlineLevel="0" collapsed="false">
      <c r="A298" s="29" t="s">
        <v>489</v>
      </c>
      <c r="B298" s="29" t="s">
        <v>490</v>
      </c>
      <c r="C298" s="30" t="n">
        <v>255</v>
      </c>
      <c r="D298" s="176" t="n">
        <f aca="false">0.6/100</f>
        <v>0.006</v>
      </c>
      <c r="E298" s="10"/>
      <c r="F298" s="10"/>
    </row>
    <row r="299" customFormat="false" ht="13.2" hidden="false" customHeight="false" outlineLevel="0" collapsed="false">
      <c r="A299" s="29" t="s">
        <v>43</v>
      </c>
      <c r="B299" s="29" t="s">
        <v>44</v>
      </c>
      <c r="C299" s="30" t="n">
        <v>485</v>
      </c>
      <c r="D299" s="176" t="n">
        <f aca="false">0.5/100</f>
        <v>0.005</v>
      </c>
      <c r="E299" s="10"/>
      <c r="F299" s="10"/>
    </row>
    <row r="300" customFormat="false" ht="13.2" hidden="false" customHeight="false" outlineLevel="0" collapsed="false">
      <c r="A300" s="29" t="s">
        <v>141</v>
      </c>
      <c r="B300" s="29" t="s">
        <v>142</v>
      </c>
      <c r="C300" s="30" t="n">
        <v>380</v>
      </c>
      <c r="D300" s="176" t="n">
        <f aca="false">0.6/100</f>
        <v>0.006</v>
      </c>
      <c r="E300" s="10"/>
      <c r="F300" s="10"/>
    </row>
    <row r="301" customFormat="false" ht="13.2" hidden="false" customHeight="false" outlineLevel="0" collapsed="false">
      <c r="A301" s="29" t="s">
        <v>603</v>
      </c>
      <c r="B301" s="29" t="s">
        <v>604</v>
      </c>
      <c r="C301" s="30" t="n">
        <v>1480</v>
      </c>
      <c r="D301" s="176" t="n">
        <f aca="false">0.9/100</f>
        <v>0.009</v>
      </c>
      <c r="E301" s="10"/>
      <c r="F301" s="10"/>
    </row>
    <row r="302" customFormat="false" ht="13.2" hidden="false" customHeight="false" outlineLevel="0" collapsed="false">
      <c r="A302" s="29" t="s">
        <v>629</v>
      </c>
      <c r="B302" s="29" t="s">
        <v>630</v>
      </c>
      <c r="C302" s="30" t="n">
        <v>315</v>
      </c>
      <c r="D302" s="176" t="n">
        <f aca="false">0.7/100</f>
        <v>0.007</v>
      </c>
      <c r="E302" s="10"/>
      <c r="F302" s="10"/>
    </row>
    <row r="303" customFormat="false" ht="13.2" hidden="false" customHeight="false" outlineLevel="0" collapsed="false">
      <c r="A303" s="29" t="s">
        <v>165</v>
      </c>
      <c r="B303" s="29" t="s">
        <v>166</v>
      </c>
      <c r="C303" s="30" t="n">
        <v>630</v>
      </c>
      <c r="D303" s="176" t="n">
        <f aca="false">1.2/100</f>
        <v>0.012</v>
      </c>
      <c r="E303" s="10"/>
      <c r="F303" s="10"/>
    </row>
    <row r="304" customFormat="false" ht="13.2" hidden="false" customHeight="false" outlineLevel="0" collapsed="false">
      <c r="A304" s="29" t="s">
        <v>167</v>
      </c>
      <c r="B304" s="29" t="s">
        <v>168</v>
      </c>
      <c r="C304" s="30" t="n">
        <v>985</v>
      </c>
      <c r="D304" s="176" t="n">
        <f aca="false">1.2/100</f>
        <v>0.012</v>
      </c>
      <c r="E304" s="10"/>
      <c r="F304" s="10"/>
    </row>
    <row r="305" customFormat="false" ht="13.2" hidden="false" customHeight="false" outlineLevel="0" collapsed="false">
      <c r="A305" s="29" t="s">
        <v>317</v>
      </c>
      <c r="B305" s="29" t="s">
        <v>318</v>
      </c>
      <c r="C305" s="30" t="n">
        <v>345</v>
      </c>
      <c r="D305" s="176" t="n">
        <f aca="false">0.6/100</f>
        <v>0.006</v>
      </c>
      <c r="E305" s="10"/>
      <c r="F305" s="10"/>
    </row>
    <row r="306" customFormat="false" ht="13.2" hidden="false" customHeight="false" outlineLevel="0" collapsed="false">
      <c r="A306" s="29" t="s">
        <v>431</v>
      </c>
      <c r="B306" s="29" t="s">
        <v>432</v>
      </c>
      <c r="C306" s="30" t="n">
        <v>4285</v>
      </c>
      <c r="D306" s="176" t="n">
        <f aca="false">2.1/100</f>
        <v>0.021</v>
      </c>
      <c r="E306" s="10"/>
      <c r="F306" s="10"/>
    </row>
    <row r="307" customFormat="false" ht="13.2" hidden="false" customHeight="false" outlineLevel="0" collapsed="false">
      <c r="A307" s="29" t="s">
        <v>93</v>
      </c>
      <c r="B307" s="29" t="s">
        <v>94</v>
      </c>
      <c r="C307" s="30" t="n">
        <v>565</v>
      </c>
      <c r="D307" s="176" t="n">
        <f aca="false">0.7/100</f>
        <v>0.007</v>
      </c>
      <c r="E307" s="10"/>
      <c r="F307" s="10"/>
    </row>
    <row r="308" customFormat="false" ht="13.2" hidden="false" customHeight="false" outlineLevel="0" collapsed="false">
      <c r="A308" s="29" t="s">
        <v>181</v>
      </c>
      <c r="B308" s="29" t="s">
        <v>182</v>
      </c>
      <c r="C308" s="30" t="n">
        <v>300</v>
      </c>
      <c r="D308" s="176" t="n">
        <f aca="false">0.6/100</f>
        <v>0.006</v>
      </c>
      <c r="E308" s="10"/>
      <c r="F308" s="10"/>
    </row>
    <row r="309" customFormat="false" ht="13.2" hidden="false" customHeight="false" outlineLevel="0" collapsed="false">
      <c r="A309" s="29" t="s">
        <v>553</v>
      </c>
      <c r="B309" s="29" t="s">
        <v>554</v>
      </c>
      <c r="C309" s="30" t="n">
        <v>410</v>
      </c>
      <c r="D309" s="176" t="n">
        <f aca="false">0.5/100</f>
        <v>0.005</v>
      </c>
      <c r="E309" s="10"/>
      <c r="F309" s="10"/>
    </row>
    <row r="310" customFormat="false" ht="13.2" hidden="false" customHeight="false" outlineLevel="0" collapsed="false">
      <c r="A310" s="29" t="s">
        <v>337</v>
      </c>
      <c r="B310" s="29" t="s">
        <v>338</v>
      </c>
      <c r="C310" s="30" t="n">
        <v>860</v>
      </c>
      <c r="D310" s="176" t="n">
        <f aca="false">1.3/100</f>
        <v>0.013</v>
      </c>
      <c r="E310" s="10"/>
      <c r="F310" s="10"/>
    </row>
    <row r="311" customFormat="false" ht="13.2" hidden="false" customHeight="false" outlineLevel="0" collapsed="false">
      <c r="A311" s="29" t="s">
        <v>665</v>
      </c>
      <c r="B311" s="29" t="s">
        <v>666</v>
      </c>
      <c r="C311" s="30" t="n">
        <v>840</v>
      </c>
      <c r="D311" s="176" t="n">
        <f aca="false">0.9/100</f>
        <v>0.009</v>
      </c>
      <c r="E311" s="10"/>
      <c r="F311" s="10"/>
    </row>
    <row r="312" customFormat="false" ht="13.2" hidden="false" customHeight="false" outlineLevel="0" collapsed="false">
      <c r="A312" s="29" t="s">
        <v>737</v>
      </c>
      <c r="B312" s="29" t="s">
        <v>738</v>
      </c>
      <c r="C312" s="30" t="n">
        <v>690</v>
      </c>
      <c r="D312" s="176" t="n">
        <f aca="false">1/100</f>
        <v>0.01</v>
      </c>
      <c r="E312" s="10"/>
      <c r="F312" s="10"/>
    </row>
    <row r="313" customFormat="false" ht="13.2" hidden="false" customHeight="false" outlineLevel="0" collapsed="false">
      <c r="A313" s="29" t="s">
        <v>287</v>
      </c>
      <c r="B313" s="29" t="s">
        <v>288</v>
      </c>
      <c r="C313" s="30" t="n">
        <v>4005</v>
      </c>
      <c r="D313" s="176" t="n">
        <f aca="false">4.3/100</f>
        <v>0.043</v>
      </c>
      <c r="E313" s="10"/>
      <c r="F313" s="10"/>
    </row>
    <row r="314" customFormat="false" ht="13.2" hidden="false" customHeight="false" outlineLevel="0" collapsed="false">
      <c r="A314" s="29" t="s">
        <v>481</v>
      </c>
      <c r="B314" s="29" t="s">
        <v>482</v>
      </c>
      <c r="C314" s="30" t="n">
        <v>2500</v>
      </c>
      <c r="D314" s="176" t="n">
        <f aca="false">1.5/100</f>
        <v>0.015</v>
      </c>
      <c r="E314" s="10"/>
      <c r="F314" s="10"/>
    </row>
    <row r="315" customFormat="false" ht="13.2" hidden="false" customHeight="false" outlineLevel="0" collapsed="false">
      <c r="A315" s="29" t="s">
        <v>27</v>
      </c>
      <c r="B315" s="29" t="s">
        <v>28</v>
      </c>
      <c r="C315" s="30" t="n">
        <v>2130</v>
      </c>
      <c r="D315" s="176" t="n">
        <f aca="false">1.9/100</f>
        <v>0.019</v>
      </c>
      <c r="E315" s="10"/>
      <c r="F315" s="10"/>
    </row>
    <row r="316" customFormat="false" ht="13.2" hidden="false" customHeight="false" outlineLevel="0" collapsed="false">
      <c r="A316" s="29" t="s">
        <v>255</v>
      </c>
      <c r="B316" s="29" t="s">
        <v>256</v>
      </c>
      <c r="C316" s="30" t="n">
        <v>4555</v>
      </c>
      <c r="D316" s="176" t="n">
        <f aca="false">2/100</f>
        <v>0.02</v>
      </c>
      <c r="E316" s="10"/>
      <c r="F316" s="10"/>
    </row>
    <row r="317" customFormat="false" ht="13.2" hidden="false" customHeight="false" outlineLevel="0" collapsed="false">
      <c r="A317" s="29" t="s">
        <v>571</v>
      </c>
      <c r="B317" s="29" t="s">
        <v>572</v>
      </c>
      <c r="C317" s="30" t="n">
        <v>490</v>
      </c>
      <c r="D317" s="176" t="n">
        <f aca="false">0.8/100</f>
        <v>0.008</v>
      </c>
      <c r="E317" s="10"/>
      <c r="F317" s="10"/>
    </row>
    <row r="318" customFormat="false" ht="13.2" hidden="false" customHeight="false" outlineLevel="0" collapsed="false">
      <c r="A318" s="29" t="s">
        <v>109</v>
      </c>
      <c r="B318" s="29" t="s">
        <v>110</v>
      </c>
      <c r="C318" s="30" t="n">
        <v>670</v>
      </c>
      <c r="D318" s="176" t="n">
        <f aca="false">0.7/100</f>
        <v>0.007</v>
      </c>
      <c r="E318" s="10"/>
      <c r="F318" s="10"/>
    </row>
    <row r="319" customFormat="false" ht="13.2" hidden="false" customHeight="false" outlineLevel="0" collapsed="false">
      <c r="A319" s="29" t="s">
        <v>103</v>
      </c>
      <c r="B319" s="29" t="s">
        <v>104</v>
      </c>
      <c r="C319" s="30" t="n">
        <v>650</v>
      </c>
      <c r="D319" s="176" t="n">
        <f aca="false">1/100</f>
        <v>0.01</v>
      </c>
      <c r="E319" s="10"/>
      <c r="F319" s="10"/>
    </row>
    <row r="320" customFormat="false" ht="13.2" hidden="false" customHeight="false" outlineLevel="0" collapsed="false">
      <c r="A320" s="29" t="s">
        <v>367</v>
      </c>
      <c r="B320" s="29" t="s">
        <v>368</v>
      </c>
      <c r="C320" s="30" t="n">
        <v>3330</v>
      </c>
      <c r="D320" s="176" t="n">
        <f aca="false">3/100</f>
        <v>0.03</v>
      </c>
      <c r="E320" s="10"/>
      <c r="F320" s="10"/>
    </row>
    <row r="321" customFormat="false" ht="13.2" hidden="false" customHeight="false" outlineLevel="0" collapsed="false">
      <c r="A321" s="29" t="s">
        <v>739</v>
      </c>
      <c r="B321" s="29" t="s">
        <v>740</v>
      </c>
      <c r="C321" s="30" t="n">
        <v>620</v>
      </c>
      <c r="D321" s="176" t="n">
        <f aca="false">0.8/100</f>
        <v>0.008</v>
      </c>
      <c r="E321" s="10"/>
      <c r="F321" s="10"/>
    </row>
    <row r="322" customFormat="false" ht="13.2" hidden="false" customHeight="false" outlineLevel="0" collapsed="false">
      <c r="A322" s="29" t="s">
        <v>741</v>
      </c>
      <c r="B322" s="29" t="s">
        <v>742</v>
      </c>
      <c r="C322" s="30" t="n">
        <v>425</v>
      </c>
      <c r="D322" s="176" t="n">
        <f aca="false">0.7/100</f>
        <v>0.007</v>
      </c>
      <c r="E322" s="10"/>
      <c r="F322" s="10"/>
    </row>
    <row r="323" customFormat="false" ht="13.2" hidden="false" customHeight="false" outlineLevel="0" collapsed="false">
      <c r="A323" s="29" t="s">
        <v>115</v>
      </c>
      <c r="B323" s="29" t="s">
        <v>116</v>
      </c>
      <c r="C323" s="30" t="n">
        <v>840</v>
      </c>
      <c r="D323" s="176" t="n">
        <f aca="false">1.5/100</f>
        <v>0.015</v>
      </c>
      <c r="E323" s="10"/>
      <c r="F323" s="10"/>
    </row>
    <row r="324" customFormat="false" ht="13.2" hidden="false" customHeight="false" outlineLevel="0" collapsed="false">
      <c r="A324" s="29" t="s">
        <v>433</v>
      </c>
      <c r="B324" s="29" t="s">
        <v>434</v>
      </c>
      <c r="C324" s="30" t="n">
        <v>865</v>
      </c>
      <c r="D324" s="176" t="n">
        <f aca="false">1.5/100</f>
        <v>0.015</v>
      </c>
      <c r="E324" s="10"/>
      <c r="F324" s="10"/>
    </row>
    <row r="325" customFormat="false" ht="13.2" hidden="false" customHeight="false" outlineLevel="0" collapsed="false">
      <c r="A325" s="29" t="s">
        <v>355</v>
      </c>
      <c r="B325" s="29" t="s">
        <v>356</v>
      </c>
      <c r="C325" s="30" t="n">
        <v>3410</v>
      </c>
      <c r="D325" s="176" t="n">
        <f aca="false">1.9/100</f>
        <v>0.019</v>
      </c>
      <c r="E325" s="10"/>
      <c r="F325" s="10"/>
    </row>
    <row r="326" customFormat="false" ht="13.2" hidden="false" customHeight="false" outlineLevel="0" collapsed="false">
      <c r="A326" s="29" t="s">
        <v>275</v>
      </c>
      <c r="B326" s="29" t="s">
        <v>276</v>
      </c>
      <c r="C326" s="30" t="n">
        <v>3810</v>
      </c>
      <c r="D326" s="176" t="n">
        <f aca="false">3.1/100</f>
        <v>0.031</v>
      </c>
      <c r="E326" s="10"/>
      <c r="F326" s="10"/>
    </row>
    <row r="327" customFormat="false" ht="13.2" hidden="false" customHeight="false" outlineLevel="0" collapsed="false">
      <c r="A327" s="29" t="s">
        <v>725</v>
      </c>
      <c r="B327" s="29" t="s">
        <v>726</v>
      </c>
      <c r="C327" s="30" t="n">
        <v>3315</v>
      </c>
      <c r="D327" s="176" t="n">
        <f aca="false">2.1/100</f>
        <v>0.021</v>
      </c>
      <c r="E327" s="10"/>
      <c r="F327" s="10"/>
    </row>
    <row r="328" customFormat="false" ht="13.2" hidden="false" customHeight="false" outlineLevel="0" collapsed="false">
      <c r="A328" s="29" t="s">
        <v>751</v>
      </c>
      <c r="B328" s="29" t="s">
        <v>752</v>
      </c>
      <c r="C328" s="30" t="n">
        <v>220</v>
      </c>
      <c r="D328" s="176" t="n">
        <f aca="false">0.3/100</f>
        <v>0.003</v>
      </c>
      <c r="E328" s="10"/>
      <c r="F328" s="10"/>
    </row>
    <row r="329" customFormat="false" ht="13.2" hidden="false" customHeight="false" outlineLevel="0" collapsed="false">
      <c r="A329" s="29" t="s">
        <v>657</v>
      </c>
      <c r="B329" s="29" t="s">
        <v>658</v>
      </c>
      <c r="C329" s="30" t="n">
        <v>495</v>
      </c>
      <c r="D329" s="176" t="n">
        <f aca="false">0.7/100</f>
        <v>0.007</v>
      </c>
      <c r="E329" s="10"/>
      <c r="F329" s="10"/>
    </row>
    <row r="330" customFormat="false" ht="13.2" hidden="false" customHeight="false" outlineLevel="0" collapsed="false">
      <c r="A330" s="29" t="s">
        <v>105</v>
      </c>
      <c r="B330" s="29" t="s">
        <v>106</v>
      </c>
      <c r="C330" s="30" t="n">
        <v>435</v>
      </c>
      <c r="D330" s="176" t="n">
        <f aca="false">0.6/100</f>
        <v>0.006</v>
      </c>
      <c r="E330" s="10"/>
      <c r="F330" s="10"/>
    </row>
    <row r="331" customFormat="false" ht="13.2" hidden="false" customHeight="false" outlineLevel="0" collapsed="false">
      <c r="A331" s="29" t="s">
        <v>289</v>
      </c>
      <c r="B331" s="29" t="s">
        <v>290</v>
      </c>
      <c r="C331" s="30" t="n">
        <v>5140</v>
      </c>
      <c r="D331" s="176" t="n">
        <f aca="false">2.9/100</f>
        <v>0.029</v>
      </c>
      <c r="E331" s="10"/>
      <c r="F331" s="10"/>
    </row>
    <row r="332" customFormat="false" ht="13.2" hidden="false" customHeight="false" outlineLevel="0" collapsed="false">
      <c r="A332" s="29" t="s">
        <v>573</v>
      </c>
      <c r="B332" s="29" t="s">
        <v>574</v>
      </c>
      <c r="C332" s="30" t="n">
        <v>255</v>
      </c>
      <c r="D332" s="176" t="n">
        <f aca="false">0.5/100</f>
        <v>0.005</v>
      </c>
      <c r="E332" s="10"/>
      <c r="F332" s="10"/>
    </row>
    <row r="333" customFormat="false" ht="13.2" hidden="false" customHeight="false" outlineLevel="0" collapsed="false">
      <c r="A333" s="29" t="s">
        <v>257</v>
      </c>
      <c r="B333" s="29" t="s">
        <v>258</v>
      </c>
      <c r="C333" s="30" t="n">
        <v>785</v>
      </c>
      <c r="D333" s="176" t="n">
        <f aca="false">0.6/100</f>
        <v>0.006</v>
      </c>
      <c r="E333" s="10"/>
      <c r="F333" s="10"/>
    </row>
    <row r="334" customFormat="false" ht="13.2" hidden="false" customHeight="false" outlineLevel="0" collapsed="false">
      <c r="A334" s="29" t="s">
        <v>541</v>
      </c>
      <c r="B334" s="29" t="s">
        <v>542</v>
      </c>
      <c r="C334" s="30" t="n">
        <v>1825</v>
      </c>
      <c r="D334" s="176" t="n">
        <f aca="false">2.1/100</f>
        <v>0.021</v>
      </c>
      <c r="E334" s="10"/>
      <c r="F334" s="10"/>
    </row>
    <row r="335" customFormat="false" ht="13.2" hidden="false" customHeight="false" outlineLevel="0" collapsed="false">
      <c r="A335" s="29" t="s">
        <v>693</v>
      </c>
      <c r="B335" s="29" t="s">
        <v>694</v>
      </c>
      <c r="C335" s="30" t="n">
        <v>3520</v>
      </c>
      <c r="D335" s="176" t="n">
        <f aca="false">2.3/100</f>
        <v>0.023</v>
      </c>
      <c r="E335" s="10"/>
      <c r="F335" s="10"/>
    </row>
    <row r="336" customFormat="false" ht="13.2" hidden="false" customHeight="false" outlineLevel="0" collapsed="false">
      <c r="A336" s="29" t="s">
        <v>613</v>
      </c>
      <c r="B336" s="29" t="s">
        <v>614</v>
      </c>
      <c r="C336" s="30" t="n">
        <v>1795</v>
      </c>
      <c r="D336" s="176" t="n">
        <f aca="false">1.3/100</f>
        <v>0.013</v>
      </c>
      <c r="E336" s="10"/>
      <c r="F336" s="10"/>
    </row>
    <row r="337" customFormat="false" ht="13.2" hidden="false" customHeight="false" outlineLevel="0" collapsed="false">
      <c r="A337" s="29" t="s">
        <v>357</v>
      </c>
      <c r="B337" s="29" t="s">
        <v>358</v>
      </c>
      <c r="C337" s="30" t="n">
        <v>3890</v>
      </c>
      <c r="D337" s="176" t="n">
        <f aca="false">2.8/100</f>
        <v>0.028</v>
      </c>
      <c r="E337" s="10"/>
      <c r="F337" s="10"/>
    </row>
    <row r="338" customFormat="false" ht="13.2" hidden="false" customHeight="false" outlineLevel="0" collapsed="false">
      <c r="A338" s="29" t="s">
        <v>743</v>
      </c>
      <c r="B338" s="29" t="s">
        <v>744</v>
      </c>
      <c r="C338" s="30" t="n">
        <v>415</v>
      </c>
      <c r="D338" s="176" t="n">
        <f aca="false">0.8/100</f>
        <v>0.008</v>
      </c>
      <c r="E338" s="10"/>
      <c r="F338" s="10"/>
    </row>
    <row r="339" customFormat="false" ht="13.2" hidden="false" customHeight="false" outlineLevel="0" collapsed="false">
      <c r="A339" s="29" t="s">
        <v>575</v>
      </c>
      <c r="B339" s="29" t="s">
        <v>576</v>
      </c>
      <c r="C339" s="30" t="n">
        <v>320</v>
      </c>
      <c r="D339" s="176" t="n">
        <f aca="false">0.6/100</f>
        <v>0.006</v>
      </c>
      <c r="E339" s="10"/>
      <c r="F339" s="10"/>
    </row>
    <row r="340" customFormat="false" ht="13.2" hidden="false" customHeight="false" outlineLevel="0" collapsed="false">
      <c r="A340" s="29" t="s">
        <v>667</v>
      </c>
      <c r="B340" s="29" t="s">
        <v>668</v>
      </c>
      <c r="C340" s="30" t="n">
        <v>790</v>
      </c>
      <c r="D340" s="176" t="n">
        <f aca="false">1.2/100</f>
        <v>0.012</v>
      </c>
      <c r="E340" s="10"/>
      <c r="F340" s="10"/>
    </row>
    <row r="341" customFormat="false" ht="13.2" hidden="false" customHeight="false" outlineLevel="0" collapsed="false">
      <c r="A341" s="29" t="s">
        <v>631</v>
      </c>
      <c r="B341" s="29" t="s">
        <v>632</v>
      </c>
      <c r="C341" s="30" t="n">
        <v>620</v>
      </c>
      <c r="D341" s="176" t="n">
        <f aca="false">0.8/100</f>
        <v>0.008</v>
      </c>
      <c r="E341" s="10"/>
      <c r="F341" s="10"/>
    </row>
    <row r="342" customFormat="false" ht="13.2" hidden="false" customHeight="false" outlineLevel="0" collapsed="false">
      <c r="A342" s="29" t="s">
        <v>723</v>
      </c>
      <c r="B342" s="29" t="s">
        <v>724</v>
      </c>
      <c r="C342" s="30" t="n">
        <v>1645</v>
      </c>
      <c r="D342" s="176" t="n">
        <f aca="false">1.5/100</f>
        <v>0.015</v>
      </c>
      <c r="E342" s="10"/>
      <c r="F342" s="10"/>
    </row>
    <row r="343" customFormat="false" ht="13.2" hidden="false" customHeight="false" outlineLevel="0" collapsed="false">
      <c r="A343" s="29" t="s">
        <v>65</v>
      </c>
      <c r="B343" s="29" t="s">
        <v>66</v>
      </c>
      <c r="C343" s="30" t="n">
        <v>2080</v>
      </c>
      <c r="D343" s="176" t="n">
        <f aca="false">2.7/100</f>
        <v>0.027</v>
      </c>
      <c r="E343" s="10"/>
      <c r="F343" s="10"/>
    </row>
    <row r="344" customFormat="false" ht="13.2" hidden="false" customHeight="false" outlineLevel="0" collapsed="false">
      <c r="A344" s="29" t="s">
        <v>521</v>
      </c>
      <c r="B344" s="29" t="s">
        <v>522</v>
      </c>
      <c r="C344" s="30" t="n">
        <v>405</v>
      </c>
      <c r="D344" s="176" t="n">
        <f aca="false">0.6/100</f>
        <v>0.006</v>
      </c>
      <c r="E344" s="10"/>
      <c r="F344" s="10"/>
    </row>
    <row r="345" customFormat="false" ht="13.2" hidden="false" customHeight="false" outlineLevel="0" collapsed="false">
      <c r="A345" s="29" t="s">
        <v>659</v>
      </c>
      <c r="B345" s="29" t="s">
        <v>660</v>
      </c>
      <c r="C345" s="30" t="n">
        <v>490</v>
      </c>
      <c r="D345" s="176" t="n">
        <f aca="false">0.9/100</f>
        <v>0.009</v>
      </c>
      <c r="E345" s="10"/>
      <c r="F345" s="10"/>
    </row>
    <row r="346" customFormat="false" ht="13.2" hidden="false" customHeight="false" outlineLevel="0" collapsed="false">
      <c r="A346" s="29" t="s">
        <v>543</v>
      </c>
      <c r="B346" s="29" t="s">
        <v>544</v>
      </c>
      <c r="C346" s="30" t="n">
        <v>2680</v>
      </c>
      <c r="D346" s="176" t="n">
        <f aca="false">3.3/100</f>
        <v>0.033</v>
      </c>
      <c r="E346" s="10"/>
      <c r="F346" s="10"/>
    </row>
    <row r="347" customFormat="false" ht="13.2" hidden="false" customHeight="false" outlineLevel="0" collapsed="false">
      <c r="A347" s="29" t="s">
        <v>699</v>
      </c>
      <c r="B347" s="29" t="s">
        <v>895</v>
      </c>
      <c r="C347" s="30" t="n">
        <v>1360</v>
      </c>
      <c r="D347" s="176" t="n">
        <f aca="false">1.7/100</f>
        <v>0.017</v>
      </c>
      <c r="E347" s="10"/>
      <c r="F347" s="10"/>
    </row>
    <row r="348" customFormat="false" ht="13.2" hidden="false" customHeight="false" outlineLevel="0" collapsed="false">
      <c r="A348" s="29" t="s">
        <v>77</v>
      </c>
      <c r="B348" s="29" t="s">
        <v>78</v>
      </c>
      <c r="C348" s="30" t="n">
        <v>485</v>
      </c>
      <c r="D348" s="176" t="n">
        <f aca="false">0.9/100</f>
        <v>0.009</v>
      </c>
      <c r="E348" s="10"/>
      <c r="F348" s="10"/>
    </row>
    <row r="349" customFormat="false" ht="13.2" hidden="false" customHeight="false" outlineLevel="0" collapsed="false">
      <c r="A349" s="29" t="s">
        <v>29</v>
      </c>
      <c r="B349" s="29" t="s">
        <v>30</v>
      </c>
      <c r="C349" s="30" t="n">
        <v>2060</v>
      </c>
      <c r="D349" s="176" t="n">
        <f aca="false">2/100</f>
        <v>0.02</v>
      </c>
      <c r="E349" s="10"/>
      <c r="F349" s="10"/>
    </row>
    <row r="350" customFormat="false" ht="13.2" hidden="false" customHeight="false" outlineLevel="0" collapsed="false">
      <c r="A350" s="29" t="s">
        <v>545</v>
      </c>
      <c r="B350" s="29" t="s">
        <v>546</v>
      </c>
      <c r="C350" s="30" t="n">
        <v>720</v>
      </c>
      <c r="D350" s="176" t="n">
        <f aca="false">0.9/100</f>
        <v>0.009</v>
      </c>
      <c r="E350" s="10"/>
      <c r="F350" s="10"/>
    </row>
    <row r="351" customFormat="false" ht="13.2" hidden="false" customHeight="false" outlineLevel="0" collapsed="false">
      <c r="A351" s="29" t="s">
        <v>607</v>
      </c>
      <c r="B351" s="29" t="s">
        <v>608</v>
      </c>
      <c r="C351" s="30" t="n">
        <v>1435</v>
      </c>
      <c r="D351" s="176" t="n">
        <f aca="false">1.9/100</f>
        <v>0.019</v>
      </c>
      <c r="E351" s="10"/>
      <c r="F351" s="10"/>
    </row>
    <row r="352" customFormat="false" ht="13.2" hidden="false" customHeight="false" outlineLevel="0" collapsed="false">
      <c r="A352" s="29" t="s">
        <v>709</v>
      </c>
      <c r="B352" s="29" t="s">
        <v>710</v>
      </c>
      <c r="C352" s="30" t="n">
        <v>1345</v>
      </c>
      <c r="D352" s="176" t="n">
        <f aca="false">2.4/100</f>
        <v>0.024</v>
      </c>
      <c r="E352" s="10"/>
      <c r="F352" s="10"/>
    </row>
    <row r="353" customFormat="false" ht="13.2" hidden="false" customHeight="false" outlineLevel="0" collapsed="false">
      <c r="A353" s="29" t="s">
        <v>633</v>
      </c>
      <c r="B353" s="29" t="s">
        <v>634</v>
      </c>
      <c r="C353" s="30" t="n">
        <v>515</v>
      </c>
      <c r="D353" s="176" t="n">
        <f aca="false">1.4/100</f>
        <v>0.014</v>
      </c>
      <c r="E353" s="10"/>
      <c r="F353" s="10"/>
    </row>
    <row r="354" customFormat="false" ht="13.2" hidden="false" customHeight="false" outlineLevel="0" collapsed="false">
      <c r="A354" s="29" t="s">
        <v>259</v>
      </c>
      <c r="B354" s="29" t="s">
        <v>260</v>
      </c>
      <c r="C354" s="30" t="n">
        <v>4730</v>
      </c>
      <c r="D354" s="176" t="n">
        <f aca="false">2.3/100</f>
        <v>0.023</v>
      </c>
      <c r="E354" s="10"/>
      <c r="F354" s="10"/>
    </row>
    <row r="355" customFormat="false" ht="13.2" hidden="false" customHeight="false" outlineLevel="0" collapsed="false">
      <c r="A355" s="29" t="s">
        <v>359</v>
      </c>
      <c r="B355" s="29" t="s">
        <v>360</v>
      </c>
      <c r="C355" s="30" t="n">
        <v>2420</v>
      </c>
      <c r="D355" s="176" t="n">
        <f aca="false">1.7/100</f>
        <v>0.017</v>
      </c>
      <c r="E355" s="10"/>
      <c r="F355" s="10"/>
    </row>
    <row r="356" customFormat="false" ht="13.2" hidden="false" customHeight="false" outlineLevel="0" collapsed="false">
      <c r="A356" s="29" t="s">
        <v>547</v>
      </c>
      <c r="B356" s="29" t="s">
        <v>548</v>
      </c>
      <c r="C356" s="30" t="n">
        <v>490</v>
      </c>
      <c r="D356" s="176" t="n">
        <f aca="false">0.7/100</f>
        <v>0.007</v>
      </c>
      <c r="E356" s="10"/>
      <c r="F356" s="10"/>
    </row>
    <row r="357" customFormat="false" ht="13.2" hidden="false" customHeight="false" outlineLevel="0" collapsed="false">
      <c r="A357" s="29" t="s">
        <v>67</v>
      </c>
      <c r="B357" s="29" t="s">
        <v>68</v>
      </c>
      <c r="C357" s="30" t="n">
        <v>240</v>
      </c>
      <c r="D357" s="176" t="n">
        <f aca="false">0.5/100</f>
        <v>0.005</v>
      </c>
      <c r="E357" s="10"/>
      <c r="F357" s="10"/>
    </row>
    <row r="358" customFormat="false" ht="13.2" hidden="false" customHeight="false" outlineLevel="0" collapsed="false">
      <c r="A358" s="29" t="s">
        <v>555</v>
      </c>
      <c r="B358" s="29" t="s">
        <v>556</v>
      </c>
      <c r="C358" s="30" t="n">
        <v>430</v>
      </c>
      <c r="D358" s="176" t="n">
        <f aca="false">0.6/100</f>
        <v>0.006</v>
      </c>
      <c r="E358" s="10"/>
      <c r="F358" s="10"/>
    </row>
    <row r="359" customFormat="false" ht="13.2" hidden="false" customHeight="false" outlineLevel="0" collapsed="false">
      <c r="A359" s="29" t="s">
        <v>823</v>
      </c>
      <c r="B359" s="29" t="s">
        <v>824</v>
      </c>
      <c r="C359" s="30" t="n">
        <v>3870</v>
      </c>
      <c r="D359" s="176" t="n">
        <f aca="false">1.9/100</f>
        <v>0.019</v>
      </c>
      <c r="E359" s="10"/>
      <c r="F359" s="10"/>
    </row>
    <row r="360" customFormat="false" ht="13.2" hidden="false" customHeight="false" outlineLevel="0" collapsed="false">
      <c r="A360" s="29" t="s">
        <v>777</v>
      </c>
      <c r="B360" s="29" t="s">
        <v>778</v>
      </c>
      <c r="C360" s="30" t="n">
        <v>4620</v>
      </c>
      <c r="D360" s="176" t="n">
        <f aca="false">2.8/100</f>
        <v>0.028</v>
      </c>
      <c r="E360" s="10"/>
      <c r="F360" s="10"/>
    </row>
    <row r="361" customFormat="false" ht="13.2" hidden="false" customHeight="false" outlineLevel="0" collapsed="false">
      <c r="A361" s="29" t="s">
        <v>261</v>
      </c>
      <c r="B361" s="29" t="s">
        <v>262</v>
      </c>
      <c r="C361" s="30" t="n">
        <v>4160</v>
      </c>
      <c r="D361" s="176" t="n">
        <f aca="false">2.3/100</f>
        <v>0.023</v>
      </c>
      <c r="E361" s="10"/>
      <c r="F361" s="10"/>
    </row>
    <row r="362" customFormat="false" ht="13.2" hidden="false" customHeight="false" outlineLevel="0" collapsed="false">
      <c r="A362" s="29" t="s">
        <v>263</v>
      </c>
      <c r="B362" s="29" t="s">
        <v>264</v>
      </c>
      <c r="C362" s="30" t="n">
        <v>3155</v>
      </c>
      <c r="D362" s="176" t="n">
        <f aca="false">1.4/100</f>
        <v>0.014</v>
      </c>
      <c r="E362" s="10"/>
      <c r="F362" s="10"/>
    </row>
    <row r="363" customFormat="false" ht="13.2" hidden="false" customHeight="false" outlineLevel="0" collapsed="false">
      <c r="A363" s="29" t="s">
        <v>297</v>
      </c>
      <c r="B363" s="29" t="s">
        <v>298</v>
      </c>
      <c r="C363" s="30" t="n">
        <v>2330</v>
      </c>
      <c r="D363" s="176" t="n">
        <f aca="false">1.8/100</f>
        <v>0.018</v>
      </c>
      <c r="E363" s="10"/>
      <c r="F363" s="10"/>
    </row>
    <row r="364" customFormat="false" ht="13.2" hidden="false" customHeight="false" outlineLevel="0" collapsed="false">
      <c r="A364" s="29" t="s">
        <v>753</v>
      </c>
      <c r="B364" s="29" t="s">
        <v>754</v>
      </c>
      <c r="C364" s="30" t="n">
        <v>545</v>
      </c>
      <c r="D364" s="176" t="n">
        <f aca="false">0.6/100</f>
        <v>0.006</v>
      </c>
      <c r="E364" s="10"/>
      <c r="F364" s="10"/>
    </row>
    <row r="365" customFormat="false" ht="13.2" hidden="false" customHeight="false" outlineLevel="0" collapsed="false">
      <c r="A365" s="29" t="s">
        <v>79</v>
      </c>
      <c r="B365" s="29" t="s">
        <v>80</v>
      </c>
      <c r="C365" s="30" t="n">
        <v>820</v>
      </c>
      <c r="D365" s="176" t="n">
        <f aca="false">1.3/100</f>
        <v>0.013</v>
      </c>
      <c r="E365" s="10"/>
      <c r="F365" s="10"/>
    </row>
    <row r="366" customFormat="false" ht="13.2" hidden="false" customHeight="false" outlineLevel="0" collapsed="false">
      <c r="A366" s="29" t="s">
        <v>107</v>
      </c>
      <c r="B366" s="29" t="s">
        <v>108</v>
      </c>
      <c r="C366" s="30" t="n">
        <v>1310</v>
      </c>
      <c r="D366" s="176" t="n">
        <f aca="false">2/100</f>
        <v>0.02</v>
      </c>
      <c r="E366" s="10"/>
      <c r="F366" s="10"/>
    </row>
    <row r="367" customFormat="false" ht="13.2" hidden="false" customHeight="false" outlineLevel="0" collapsed="false">
      <c r="A367" s="29" t="s">
        <v>577</v>
      </c>
      <c r="B367" s="29" t="s">
        <v>578</v>
      </c>
      <c r="C367" s="30" t="n">
        <v>375</v>
      </c>
      <c r="D367" s="176" t="n">
        <f aca="false">0.5/100</f>
        <v>0.005</v>
      </c>
      <c r="E367" s="10"/>
      <c r="F367" s="10"/>
    </row>
    <row r="368" customFormat="false" ht="13.2" hidden="false" customHeight="false" outlineLevel="0" collapsed="false">
      <c r="A368" s="29" t="s">
        <v>501</v>
      </c>
      <c r="B368" s="29" t="s">
        <v>502</v>
      </c>
      <c r="C368" s="30" t="n">
        <v>565</v>
      </c>
      <c r="D368" s="176" t="n">
        <f aca="false">0.6/100</f>
        <v>0.006</v>
      </c>
      <c r="E368" s="10"/>
      <c r="F368" s="10"/>
    </row>
    <row r="369" customFormat="false" ht="13.2" hidden="false" customHeight="false" outlineLevel="0" collapsed="false">
      <c r="A369" s="29" t="s">
        <v>183</v>
      </c>
      <c r="B369" s="29" t="s">
        <v>184</v>
      </c>
      <c r="C369" s="30" t="n">
        <v>870</v>
      </c>
      <c r="D369" s="176" t="n">
        <f aca="false">1.9/100</f>
        <v>0.019</v>
      </c>
      <c r="E369" s="10"/>
      <c r="F369" s="10"/>
    </row>
    <row r="370" customFormat="false" ht="13.2" hidden="false" customHeight="false" outlineLevel="0" collapsed="false">
      <c r="A370" s="29" t="s">
        <v>111</v>
      </c>
      <c r="B370" s="29" t="s">
        <v>112</v>
      </c>
      <c r="C370" s="30" t="n">
        <v>865</v>
      </c>
      <c r="D370" s="176" t="n">
        <f aca="false">1.1/100</f>
        <v>0.011</v>
      </c>
      <c r="E370" s="10"/>
      <c r="F370" s="10"/>
    </row>
    <row r="371" customFormat="false" ht="13.2" hidden="false" customHeight="false" outlineLevel="0" collapsed="false">
      <c r="A371" s="29" t="s">
        <v>465</v>
      </c>
      <c r="B371" s="29" t="s">
        <v>466</v>
      </c>
      <c r="C371" s="30" t="n">
        <v>565</v>
      </c>
      <c r="D371" s="176" t="n">
        <f aca="false">0.6/100</f>
        <v>0.006</v>
      </c>
      <c r="E371" s="10"/>
      <c r="F371" s="10"/>
    </row>
    <row r="372" customFormat="false" ht="13.2" hidden="false" customHeight="false" outlineLevel="0" collapsed="false">
      <c r="A372" s="29" t="s">
        <v>635</v>
      </c>
      <c r="B372" s="29" t="s">
        <v>636</v>
      </c>
      <c r="C372" s="30" t="n">
        <v>230</v>
      </c>
      <c r="D372" s="176" t="n">
        <f aca="false">0.7/100</f>
        <v>0.007</v>
      </c>
      <c r="E372" s="10"/>
      <c r="F372" s="10"/>
    </row>
    <row r="373" customFormat="false" ht="13.2" hidden="false" customHeight="false" outlineLevel="0" collapsed="false">
      <c r="A373" s="29" t="s">
        <v>645</v>
      </c>
      <c r="B373" s="29" t="s">
        <v>646</v>
      </c>
      <c r="C373" s="30" t="n">
        <v>300</v>
      </c>
      <c r="D373" s="176" t="n">
        <f aca="false">0.5/100</f>
        <v>0.005</v>
      </c>
      <c r="E373" s="10"/>
      <c r="F373" s="10"/>
    </row>
    <row r="374" customFormat="false" ht="13.2" hidden="false" customHeight="false" outlineLevel="0" collapsed="false">
      <c r="A374" s="29" t="s">
        <v>445</v>
      </c>
      <c r="B374" s="29" t="s">
        <v>446</v>
      </c>
      <c r="C374" s="30" t="n">
        <v>2060</v>
      </c>
      <c r="D374" s="176" t="n">
        <f aca="false">3.5/100</f>
        <v>0.035</v>
      </c>
      <c r="E374" s="10"/>
      <c r="F374" s="10"/>
    </row>
    <row r="375" customFormat="false" ht="13.2" hidden="false" customHeight="false" outlineLevel="0" collapsed="false">
      <c r="A375" s="29" t="s">
        <v>339</v>
      </c>
      <c r="B375" s="29" t="s">
        <v>340</v>
      </c>
      <c r="C375" s="30" t="n">
        <v>1335</v>
      </c>
      <c r="D375" s="176" t="n">
        <f aca="false">1.9/100</f>
        <v>0.019</v>
      </c>
      <c r="E375" s="10"/>
      <c r="F375" s="10"/>
    </row>
    <row r="376" customFormat="false" ht="13.2" hidden="false" customHeight="false" outlineLevel="0" collapsed="false">
      <c r="A376" s="29" t="s">
        <v>169</v>
      </c>
      <c r="B376" s="29" t="s">
        <v>170</v>
      </c>
      <c r="C376" s="30" t="n">
        <v>1135</v>
      </c>
      <c r="D376" s="176" t="n">
        <f aca="false">2.1/100</f>
        <v>0.021</v>
      </c>
      <c r="E376" s="10"/>
      <c r="F376" s="10"/>
    </row>
    <row r="377" customFormat="false" ht="13.2" hidden="false" customHeight="false" outlineLevel="0" collapsed="false">
      <c r="A377" s="29" t="s">
        <v>447</v>
      </c>
      <c r="B377" s="29" t="s">
        <v>448</v>
      </c>
      <c r="C377" s="30" t="n">
        <v>2000</v>
      </c>
      <c r="D377" s="176" t="n">
        <f aca="false">1.7/100</f>
        <v>0.017</v>
      </c>
      <c r="E377" s="10"/>
      <c r="F377" s="10"/>
    </row>
    <row r="378" customFormat="false" ht="13.2" hidden="false" customHeight="false" outlineLevel="0" collapsed="false">
      <c r="A378" s="29" t="s">
        <v>557</v>
      </c>
      <c r="B378" s="29" t="s">
        <v>558</v>
      </c>
      <c r="C378" s="30" t="n">
        <v>360</v>
      </c>
      <c r="D378" s="176" t="n">
        <f aca="false">0.5/100</f>
        <v>0.005</v>
      </c>
      <c r="E378" s="10"/>
      <c r="F378" s="10"/>
    </row>
    <row r="379" customFormat="false" ht="13.2" hidden="false" customHeight="false" outlineLevel="0" collapsed="false">
      <c r="A379" s="29" t="s">
        <v>669</v>
      </c>
      <c r="B379" s="29" t="s">
        <v>670</v>
      </c>
      <c r="C379" s="30" t="n">
        <v>145</v>
      </c>
      <c r="D379" s="176" t="n">
        <f aca="false">0.8/100</f>
        <v>0.008</v>
      </c>
      <c r="E379" s="10"/>
      <c r="F379" s="10"/>
    </row>
    <row r="380" customFormat="false" ht="13.2" hidden="false" customHeight="false" outlineLevel="0" collapsed="false">
      <c r="A380" s="29" t="s">
        <v>265</v>
      </c>
      <c r="B380" s="29" t="s">
        <v>266</v>
      </c>
      <c r="C380" s="30" t="n">
        <v>2545</v>
      </c>
      <c r="D380" s="176" t="n">
        <f aca="false">1.5/100</f>
        <v>0.015</v>
      </c>
      <c r="E380" s="10"/>
      <c r="F380" s="10"/>
    </row>
    <row r="381" customFormat="false" ht="13.2" hidden="false" customHeight="false" outlineLevel="0" collapsed="false">
      <c r="A381" s="29" t="s">
        <v>647</v>
      </c>
      <c r="B381" s="29" t="s">
        <v>648</v>
      </c>
      <c r="C381" s="30" t="n">
        <v>550</v>
      </c>
      <c r="D381" s="176" t="n">
        <f aca="false">1.4/100</f>
        <v>0.014</v>
      </c>
      <c r="E381" s="10"/>
      <c r="F381" s="10"/>
    </row>
    <row r="382" customFormat="false" ht="13.2" hidden="false" customHeight="false" outlineLevel="0" collapsed="false">
      <c r="A382" s="29" t="s">
        <v>361</v>
      </c>
      <c r="B382" s="29" t="s">
        <v>362</v>
      </c>
      <c r="C382" s="30" t="n">
        <v>5390</v>
      </c>
      <c r="D382" s="176" t="n">
        <f aca="false">2.7/100</f>
        <v>0.027</v>
      </c>
      <c r="E382" s="10"/>
      <c r="F382" s="10"/>
    </row>
    <row r="383" customFormat="false" ht="13.2" hidden="false" customHeight="false" outlineLevel="0" collapsed="false">
      <c r="A383" s="29" t="s">
        <v>619</v>
      </c>
      <c r="B383" s="29" t="s">
        <v>620</v>
      </c>
      <c r="C383" s="30" t="n">
        <v>2450</v>
      </c>
      <c r="D383" s="176" t="n">
        <f aca="false">0.8/100</f>
        <v>0.008</v>
      </c>
      <c r="E383" s="10"/>
      <c r="F383" s="10"/>
    </row>
    <row r="384" customFormat="false" ht="13.2" hidden="false" customHeight="false" outlineLevel="0" collapsed="false">
      <c r="A384" s="29" t="s">
        <v>523</v>
      </c>
      <c r="B384" s="29" t="s">
        <v>524</v>
      </c>
      <c r="C384" s="30" t="n">
        <v>390</v>
      </c>
      <c r="D384" s="176" t="n">
        <f aca="false">0.5/100</f>
        <v>0.005</v>
      </c>
      <c r="E384" s="10"/>
      <c r="F384" s="10"/>
    </row>
    <row r="385" customFormat="false" ht="13.2" hidden="false" customHeight="false" outlineLevel="0" collapsed="false">
      <c r="A385" s="29" t="s">
        <v>471</v>
      </c>
      <c r="B385" s="29" t="s">
        <v>472</v>
      </c>
      <c r="C385" s="30" t="n">
        <v>625</v>
      </c>
      <c r="D385" s="176" t="n">
        <f aca="false">0.7/100</f>
        <v>0.007</v>
      </c>
      <c r="E385" s="10"/>
      <c r="F385" s="10"/>
    </row>
    <row r="386" customFormat="false" ht="13.2" hidden="false" customHeight="false" outlineLevel="0" collapsed="false">
      <c r="A386" s="29" t="s">
        <v>371</v>
      </c>
      <c r="B386" s="29" t="s">
        <v>372</v>
      </c>
      <c r="C386" s="30" t="n">
        <v>4320</v>
      </c>
      <c r="D386" s="176" t="n">
        <f aca="false">2.2/100</f>
        <v>0.022</v>
      </c>
      <c r="E386" s="10"/>
      <c r="F386" s="10"/>
    </row>
    <row r="387" customFormat="false" ht="13.2" hidden="false" customHeight="false" outlineLevel="0" collapsed="false">
      <c r="A387" s="29" t="s">
        <v>579</v>
      </c>
      <c r="B387" s="29" t="s">
        <v>580</v>
      </c>
      <c r="C387" s="30" t="n">
        <v>330</v>
      </c>
      <c r="D387" s="176" t="n">
        <f aca="false">0.5/100</f>
        <v>0.005</v>
      </c>
      <c r="E387" s="10"/>
      <c r="F387" s="10"/>
    </row>
    <row r="388" customFormat="false" ht="13.2" hidden="false" customHeight="false" outlineLevel="0" collapsed="false">
      <c r="A388" s="29" t="s">
        <v>473</v>
      </c>
      <c r="B388" s="29" t="s">
        <v>474</v>
      </c>
      <c r="C388" s="30" t="n">
        <v>565</v>
      </c>
      <c r="D388" s="176" t="n">
        <f aca="false">0.6/100</f>
        <v>0.006</v>
      </c>
      <c r="E388" s="10"/>
      <c r="F388" s="10"/>
    </row>
    <row r="389" customFormat="false" ht="13.2" hidden="false" customHeight="false" outlineLevel="0" collapsed="false">
      <c r="A389" s="29" t="s">
        <v>779</v>
      </c>
      <c r="B389" s="29" t="s">
        <v>780</v>
      </c>
      <c r="C389" s="30" t="n">
        <v>6485</v>
      </c>
      <c r="D389" s="176" t="n">
        <f aca="false">4.1/100</f>
        <v>0.041</v>
      </c>
      <c r="E389" s="10"/>
      <c r="F389" s="10"/>
    </row>
    <row r="390" customFormat="false" ht="13.2" hidden="false" customHeight="false" outlineLevel="0" collapsed="false">
      <c r="A390" s="29" t="s">
        <v>761</v>
      </c>
      <c r="B390" s="29" t="s">
        <v>762</v>
      </c>
      <c r="C390" s="30" t="n">
        <v>1005</v>
      </c>
      <c r="D390" s="176" t="n">
        <f aca="false">1.5/100</f>
        <v>0.015</v>
      </c>
      <c r="E390" s="10"/>
      <c r="F390" s="10"/>
    </row>
    <row r="391" customFormat="false" ht="13.2" hidden="false" customHeight="false" outlineLevel="0" collapsed="false">
      <c r="A391" s="29" t="s">
        <v>593</v>
      </c>
      <c r="B391" s="29" t="s">
        <v>594</v>
      </c>
      <c r="C391" s="30" t="n">
        <v>735</v>
      </c>
      <c r="D391" s="176" t="n">
        <f aca="false">1.1/100</f>
        <v>0.011</v>
      </c>
      <c r="E391" s="10"/>
      <c r="F391" s="10"/>
    </row>
    <row r="392" customFormat="false" ht="13.2" hidden="false" customHeight="false" outlineLevel="0" collapsed="false">
      <c r="A392" s="29" t="s">
        <v>685</v>
      </c>
      <c r="B392" s="29" t="s">
        <v>686</v>
      </c>
      <c r="C392" s="30" t="n">
        <v>1500</v>
      </c>
      <c r="D392" s="176" t="n">
        <f aca="false">1.8/100</f>
        <v>0.018</v>
      </c>
      <c r="E392" s="10"/>
      <c r="F392" s="10"/>
    </row>
    <row r="393" customFormat="false" ht="13.2" hidden="false" customHeight="false" outlineLevel="0" collapsed="false">
      <c r="A393" s="29" t="s">
        <v>763</v>
      </c>
      <c r="B393" s="29" t="s">
        <v>764</v>
      </c>
      <c r="C393" s="30" t="n">
        <v>630</v>
      </c>
      <c r="D393" s="176" t="n">
        <f aca="false">0.9/100</f>
        <v>0.009</v>
      </c>
      <c r="E393" s="10"/>
      <c r="F393" s="10"/>
    </row>
    <row r="394" customFormat="false" ht="13.2" hidden="false" customHeight="false" outlineLevel="0" collapsed="false">
      <c r="A394" s="29" t="s">
        <v>491</v>
      </c>
      <c r="B394" s="29" t="s">
        <v>492</v>
      </c>
      <c r="C394" s="30" t="n">
        <v>1125</v>
      </c>
      <c r="D394" s="176" t="n">
        <f aca="false">1/100</f>
        <v>0.01</v>
      </c>
      <c r="E394" s="10"/>
      <c r="F394" s="10"/>
    </row>
    <row r="395" customFormat="false" ht="13.2" hidden="false" customHeight="false" outlineLevel="0" collapsed="false">
      <c r="A395" s="29" t="s">
        <v>341</v>
      </c>
      <c r="B395" s="29" t="s">
        <v>342</v>
      </c>
      <c r="C395" s="30" t="n">
        <v>935</v>
      </c>
      <c r="D395" s="176" t="n">
        <f aca="false">1.5/100</f>
        <v>0.015</v>
      </c>
      <c r="E395" s="10"/>
      <c r="F395" s="10"/>
    </row>
    <row r="396" customFormat="false" ht="13.2" hidden="false" customHeight="false" outlineLevel="0" collapsed="false">
      <c r="A396" s="29" t="s">
        <v>765</v>
      </c>
      <c r="B396" s="29" t="s">
        <v>766</v>
      </c>
      <c r="C396" s="30" t="n">
        <v>690</v>
      </c>
      <c r="D396" s="176" t="n">
        <f aca="false">1.2/100</f>
        <v>0.012</v>
      </c>
      <c r="E396" s="10"/>
      <c r="F396" s="10"/>
    </row>
    <row r="397" customFormat="false" ht="13.2" hidden="false" customHeight="false" outlineLevel="0" collapsed="false">
      <c r="A397" s="31" t="s">
        <v>791</v>
      </c>
      <c r="B397" s="31" t="s">
        <v>792</v>
      </c>
      <c r="C397" s="32" t="n">
        <v>855</v>
      </c>
      <c r="D397" s="177" t="n">
        <f aca="false">0.6/100</f>
        <v>0.006</v>
      </c>
      <c r="E397" s="10"/>
      <c r="F397" s="10"/>
    </row>
    <row r="398" customFormat="false" ht="13.2" hidden="false" customHeight="false" outlineLevel="0" collapsed="false">
      <c r="A398" s="22" t="s">
        <v>2579</v>
      </c>
      <c r="B398" s="10"/>
      <c r="E398" s="10"/>
      <c r="F398" s="10"/>
    </row>
    <row r="399" customFormat="false" ht="13.2" hidden="false" customHeight="false" outlineLevel="0" collapsed="false">
      <c r="A399" s="22" t="s">
        <v>2580</v>
      </c>
      <c r="B399" s="10"/>
      <c r="E399" s="10"/>
      <c r="F399"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330"/>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345" activeCellId="0" sqref="B345"/>
    </sheetView>
  </sheetViews>
  <sheetFormatPr defaultRowHeight="13.2" zeroHeight="false" outlineLevelRow="0" outlineLevelCol="0"/>
  <cols>
    <col collapsed="false" customWidth="true" hidden="false" outlineLevel="0" max="1" min="1" style="178" width="12.33"/>
    <col collapsed="false" customWidth="true" hidden="false" outlineLevel="0" max="2" min="2" style="178" width="25.89"/>
    <col collapsed="false" customWidth="true" hidden="false" outlineLevel="0" max="3" min="3" style="179" width="14.33"/>
    <col collapsed="false" customWidth="true" hidden="false" outlineLevel="0" max="4" min="4" style="180" width="14.33"/>
    <col collapsed="false" customWidth="true" hidden="false" outlineLevel="0" max="5" min="5" style="179" width="14.89"/>
    <col collapsed="false" customWidth="true" hidden="false" outlineLevel="0" max="6" min="6" style="181" width="14.89"/>
    <col collapsed="false" customWidth="true" hidden="false" outlineLevel="0" max="7" min="7" style="179" width="14.89"/>
    <col collapsed="false" customWidth="true" hidden="false" outlineLevel="0" max="8" min="8" style="181" width="14.89"/>
    <col collapsed="false" customWidth="true" hidden="false" outlineLevel="0" max="9" min="9" style="179" width="14.89"/>
    <col collapsed="false" customWidth="true" hidden="false" outlineLevel="0" max="10" min="10" style="181" width="14.89"/>
    <col collapsed="false" customWidth="true" hidden="false" outlineLevel="0" max="11" min="11" style="179" width="14.89"/>
    <col collapsed="false" customWidth="true" hidden="false" outlineLevel="0" max="12" min="12" style="181" width="14.89"/>
    <col collapsed="false" customWidth="true" hidden="false" outlineLevel="0" max="1025" min="13" style="178" width="9.11"/>
  </cols>
  <sheetData>
    <row r="1" customFormat="false" ht="13.2" hidden="false" customHeight="false" outlineLevel="0" collapsed="false">
      <c r="A1" s="182"/>
      <c r="B1" s="182"/>
      <c r="C1" s="183"/>
      <c r="D1" s="184"/>
      <c r="E1" s="183"/>
      <c r="F1" s="185"/>
      <c r="G1" s="183"/>
      <c r="H1" s="185"/>
      <c r="I1" s="183"/>
      <c r="J1" s="185"/>
      <c r="K1" s="183"/>
      <c r="L1" s="185"/>
    </row>
    <row r="2" customFormat="false" ht="13.2" hidden="false" customHeight="false" outlineLevel="0" collapsed="false">
      <c r="A2" s="182"/>
      <c r="B2" s="182"/>
      <c r="C2" s="183"/>
      <c r="D2" s="184"/>
      <c r="E2" s="183"/>
      <c r="F2" s="185"/>
      <c r="G2" s="183"/>
      <c r="H2" s="185"/>
      <c r="I2" s="183"/>
      <c r="J2" s="185"/>
      <c r="K2" s="183"/>
      <c r="L2" s="185"/>
    </row>
    <row r="3" s="189" customFormat="true" ht="66.6" hidden="false" customHeight="false" outlineLevel="0" collapsed="false">
      <c r="A3" s="186" t="s">
        <v>2581</v>
      </c>
      <c r="B3" s="186" t="s">
        <v>2582</v>
      </c>
      <c r="C3" s="187" t="s">
        <v>2583</v>
      </c>
      <c r="D3" s="188" t="s">
        <v>2584</v>
      </c>
      <c r="E3" s="187" t="s">
        <v>2585</v>
      </c>
      <c r="F3" s="188" t="s">
        <v>2586</v>
      </c>
      <c r="G3" s="187" t="s">
        <v>2587</v>
      </c>
      <c r="H3" s="188" t="s">
        <v>2588</v>
      </c>
      <c r="I3" s="187" t="s">
        <v>2589</v>
      </c>
      <c r="J3" s="188" t="s">
        <v>2590</v>
      </c>
      <c r="K3" s="187" t="s">
        <v>2591</v>
      </c>
      <c r="L3" s="188" t="s">
        <v>2592</v>
      </c>
    </row>
    <row r="4" customFormat="false" ht="13.2" hidden="false" customHeight="false" outlineLevel="0" collapsed="false">
      <c r="A4" s="22" t="s">
        <v>581</v>
      </c>
      <c r="B4" s="22" t="s">
        <v>582</v>
      </c>
      <c r="C4" s="190" t="n">
        <v>15648.1</v>
      </c>
      <c r="D4" s="10" t="n">
        <v>150</v>
      </c>
      <c r="E4" s="191" t="n">
        <v>18.275</v>
      </c>
      <c r="F4" s="10" t="n">
        <v>159</v>
      </c>
      <c r="G4" s="10" t="n">
        <v>0</v>
      </c>
      <c r="H4" s="10" t="n">
        <v>200</v>
      </c>
      <c r="I4" s="10" t="n">
        <v>0.0897</v>
      </c>
      <c r="J4" s="10" t="n">
        <v>170</v>
      </c>
      <c r="K4" s="190" t="n">
        <v>26989.89</v>
      </c>
      <c r="L4" s="10" t="n">
        <v>183</v>
      </c>
    </row>
    <row r="5" customFormat="false" ht="13.2" hidden="false" customHeight="false" outlineLevel="0" collapsed="false">
      <c r="A5" s="22" t="s">
        <v>307</v>
      </c>
      <c r="B5" s="22" t="s">
        <v>308</v>
      </c>
      <c r="C5" s="190" t="n">
        <v>17703.95</v>
      </c>
      <c r="D5" s="10" t="n">
        <v>114</v>
      </c>
      <c r="E5" s="191" t="n">
        <v>22.55</v>
      </c>
      <c r="F5" s="10" t="n">
        <v>115</v>
      </c>
      <c r="G5" s="10" t="n">
        <v>0.1167</v>
      </c>
      <c r="H5" s="10" t="n">
        <v>79</v>
      </c>
      <c r="I5" s="10" t="n">
        <v>0.1926</v>
      </c>
      <c r="J5" s="10" t="n">
        <v>115</v>
      </c>
      <c r="K5" s="190" t="n">
        <v>31051.61</v>
      </c>
      <c r="L5" s="10" t="n">
        <v>82</v>
      </c>
    </row>
    <row r="6" customFormat="false" ht="13.2" hidden="false" customHeight="false" outlineLevel="0" collapsed="false">
      <c r="A6" s="22" t="s">
        <v>127</v>
      </c>
      <c r="B6" s="22" t="s">
        <v>128</v>
      </c>
      <c r="C6" s="190" t="n">
        <v>15071.99</v>
      </c>
      <c r="D6" s="10" t="n">
        <v>162</v>
      </c>
      <c r="E6" s="191" t="n">
        <v>18.116</v>
      </c>
      <c r="F6" s="10" t="n">
        <v>161</v>
      </c>
      <c r="G6" s="10" t="n">
        <v>0.0256</v>
      </c>
      <c r="H6" s="10" t="n">
        <v>161</v>
      </c>
      <c r="I6" s="10" t="n">
        <v>0.1023</v>
      </c>
      <c r="J6" s="10" t="n">
        <v>160</v>
      </c>
      <c r="K6" s="190" t="n">
        <v>28599.07</v>
      </c>
      <c r="L6" s="10" t="n">
        <v>155</v>
      </c>
    </row>
    <row r="7" customFormat="false" ht="13.2" hidden="false" customHeight="false" outlineLevel="0" collapsed="false">
      <c r="A7" s="22" t="s">
        <v>583</v>
      </c>
      <c r="B7" s="22" t="s">
        <v>584</v>
      </c>
      <c r="C7" s="190" t="n">
        <v>14648.58</v>
      </c>
      <c r="D7" s="10" t="n">
        <v>174</v>
      </c>
      <c r="E7" s="191" t="n">
        <v>17.671</v>
      </c>
      <c r="F7" s="10" t="n">
        <v>173</v>
      </c>
      <c r="G7" s="10" t="n">
        <v>0.0426</v>
      </c>
      <c r="H7" s="10" t="n">
        <v>141</v>
      </c>
      <c r="I7" s="10" t="n">
        <v>0.1047</v>
      </c>
      <c r="J7" s="10" t="n">
        <v>159</v>
      </c>
      <c r="K7" s="190" t="n">
        <v>28881.3</v>
      </c>
      <c r="L7" s="10" t="n">
        <v>149</v>
      </c>
    </row>
    <row r="8" customFormat="false" ht="13.2" hidden="false" customHeight="false" outlineLevel="0" collapsed="false">
      <c r="A8" s="22" t="s">
        <v>185</v>
      </c>
      <c r="B8" s="22" t="s">
        <v>186</v>
      </c>
      <c r="C8" s="190" t="n">
        <v>19912.58</v>
      </c>
      <c r="D8" s="10" t="n">
        <v>70</v>
      </c>
      <c r="E8" s="191" t="n">
        <v>25.416</v>
      </c>
      <c r="F8" s="10" t="n">
        <v>79</v>
      </c>
      <c r="G8" s="10" t="n">
        <v>0.1216</v>
      </c>
      <c r="H8" s="10" t="n">
        <v>74</v>
      </c>
      <c r="I8" s="10" t="n">
        <v>0.2402</v>
      </c>
      <c r="J8" s="10" t="n">
        <v>86</v>
      </c>
      <c r="K8" s="190" t="n">
        <v>30977.27</v>
      </c>
      <c r="L8" s="10" t="n">
        <v>86</v>
      </c>
    </row>
    <row r="9" customFormat="false" ht="13.2" hidden="false" customHeight="false" outlineLevel="0" collapsed="false">
      <c r="A9" s="22" t="s">
        <v>525</v>
      </c>
      <c r="B9" s="22" t="s">
        <v>526</v>
      </c>
      <c r="C9" s="190" t="n">
        <v>14683.06</v>
      </c>
      <c r="D9" s="10" t="n">
        <v>173</v>
      </c>
      <c r="E9" s="191" t="n">
        <v>17.333</v>
      </c>
      <c r="F9" s="10" t="n">
        <v>176</v>
      </c>
      <c r="G9" s="10" t="n">
        <v>0</v>
      </c>
      <c r="H9" s="10" t="n">
        <v>200</v>
      </c>
      <c r="I9" s="10" t="n">
        <v>0.0906</v>
      </c>
      <c r="J9" s="10" t="n">
        <v>168</v>
      </c>
      <c r="K9" s="190" t="n">
        <v>27994.58</v>
      </c>
      <c r="L9" s="10" t="n">
        <v>169</v>
      </c>
    </row>
    <row r="10" customFormat="false" ht="13.2" hidden="false" customHeight="false" outlineLevel="0" collapsed="false">
      <c r="A10" s="22" t="s">
        <v>485</v>
      </c>
      <c r="B10" s="22" t="s">
        <v>486</v>
      </c>
      <c r="C10" s="190" t="n">
        <v>9072.88</v>
      </c>
      <c r="D10" s="10" t="n">
        <v>283</v>
      </c>
      <c r="E10" s="191" t="n">
        <v>11.175</v>
      </c>
      <c r="F10" s="10" t="n">
        <v>277</v>
      </c>
      <c r="G10" s="10" t="n">
        <v>0</v>
      </c>
      <c r="H10" s="10" t="n">
        <v>200</v>
      </c>
      <c r="I10" s="10" t="n">
        <v>0.0253</v>
      </c>
      <c r="J10" s="10" t="n">
        <v>234</v>
      </c>
      <c r="K10" s="190" t="n">
        <v>24413.14</v>
      </c>
      <c r="L10" s="10" t="n">
        <v>232</v>
      </c>
    </row>
    <row r="11" customFormat="false" ht="13.2" hidden="false" customHeight="false" outlineLevel="0" collapsed="false">
      <c r="A11" s="22" t="s">
        <v>95</v>
      </c>
      <c r="B11" s="22" t="s">
        <v>96</v>
      </c>
      <c r="C11" s="190" t="n">
        <v>13145.45</v>
      </c>
      <c r="D11" s="10" t="n">
        <v>200</v>
      </c>
      <c r="E11" s="191" t="n">
        <v>15.148</v>
      </c>
      <c r="F11" s="10" t="n">
        <v>209</v>
      </c>
      <c r="G11" s="10" t="n">
        <v>0</v>
      </c>
      <c r="H11" s="10" t="n">
        <v>200</v>
      </c>
      <c r="I11" s="10" t="n">
        <v>0.0413</v>
      </c>
      <c r="J11" s="10" t="n">
        <v>209</v>
      </c>
      <c r="K11" s="190" t="n">
        <v>25750.4</v>
      </c>
      <c r="L11" s="10" t="n">
        <v>205</v>
      </c>
    </row>
    <row r="12" customFormat="false" ht="13.2" hidden="false" customHeight="false" outlineLevel="0" collapsed="false">
      <c r="A12" s="22" t="s">
        <v>203</v>
      </c>
      <c r="B12" s="22" t="s">
        <v>204</v>
      </c>
      <c r="C12" s="190" t="n">
        <v>26045.93</v>
      </c>
      <c r="D12" s="10" t="n">
        <v>3</v>
      </c>
      <c r="E12" s="191" t="n">
        <v>34.635</v>
      </c>
      <c r="F12" s="10" t="n">
        <v>12</v>
      </c>
      <c r="G12" s="10" t="n">
        <v>0.0455</v>
      </c>
      <c r="H12" s="10" t="n">
        <v>137</v>
      </c>
      <c r="I12" s="10" t="n">
        <v>0.5271</v>
      </c>
      <c r="J12" s="10" t="n">
        <v>9</v>
      </c>
      <c r="K12" s="190" t="n">
        <v>29859.66</v>
      </c>
      <c r="L12" s="10" t="n">
        <v>127</v>
      </c>
    </row>
    <row r="13" customFormat="false" ht="13.2" hidden="false" customHeight="false" outlineLevel="0" collapsed="false">
      <c r="A13" s="22" t="s">
        <v>205</v>
      </c>
      <c r="B13" s="22" t="s">
        <v>206</v>
      </c>
      <c r="C13" s="190" t="n">
        <v>15235.25</v>
      </c>
      <c r="D13" s="10" t="n">
        <v>157</v>
      </c>
      <c r="E13" s="191" t="n">
        <v>17.813</v>
      </c>
      <c r="F13" s="10" t="n">
        <v>172</v>
      </c>
      <c r="G13" s="10" t="n">
        <v>0.0095</v>
      </c>
      <c r="H13" s="10" t="n">
        <v>189</v>
      </c>
      <c r="I13" s="10" t="n">
        <v>0.0861</v>
      </c>
      <c r="J13" s="10" t="n">
        <v>173</v>
      </c>
      <c r="K13" s="190" t="n">
        <v>27378.89</v>
      </c>
      <c r="L13" s="10" t="n">
        <v>177</v>
      </c>
    </row>
    <row r="14" customFormat="false" ht="13.2" hidden="false" customHeight="false" outlineLevel="0" collapsed="false">
      <c r="A14" s="22" t="s">
        <v>807</v>
      </c>
      <c r="B14" s="22" t="s">
        <v>808</v>
      </c>
      <c r="C14" s="190" t="n">
        <v>21550.43</v>
      </c>
      <c r="D14" s="10" t="n">
        <v>37</v>
      </c>
      <c r="E14" s="191" t="n">
        <v>29.568</v>
      </c>
      <c r="F14" s="10" t="n">
        <v>39</v>
      </c>
      <c r="G14" s="10" t="n">
        <v>0.2177</v>
      </c>
      <c r="H14" s="10" t="n">
        <v>32</v>
      </c>
      <c r="I14" s="10" t="n">
        <v>0.3662</v>
      </c>
      <c r="J14" s="10" t="n">
        <v>39</v>
      </c>
      <c r="K14" s="190" t="n">
        <v>31798.97</v>
      </c>
      <c r="L14" s="10" t="n">
        <v>48</v>
      </c>
    </row>
    <row r="15" customFormat="false" ht="13.2" hidden="false" customHeight="false" outlineLevel="0" collapsed="false">
      <c r="A15" s="22" t="s">
        <v>309</v>
      </c>
      <c r="B15" s="22" t="s">
        <v>310</v>
      </c>
      <c r="C15" s="190" t="n">
        <v>21290.62</v>
      </c>
      <c r="D15" s="10" t="n">
        <v>44</v>
      </c>
      <c r="E15" s="191" t="n">
        <v>31.4</v>
      </c>
      <c r="F15" s="10" t="n">
        <v>29</v>
      </c>
      <c r="G15" s="10" t="n">
        <v>0.2245</v>
      </c>
      <c r="H15" s="10" t="n">
        <v>29</v>
      </c>
      <c r="I15" s="10" t="n">
        <v>0.3794</v>
      </c>
      <c r="J15" s="10" t="n">
        <v>34</v>
      </c>
      <c r="K15" s="190" t="n">
        <v>32609.2</v>
      </c>
      <c r="L15" s="10" t="n">
        <v>10</v>
      </c>
    </row>
    <row r="16" customFormat="false" ht="13.2" hidden="false" customHeight="false" outlineLevel="0" collapsed="false">
      <c r="A16" s="22" t="s">
        <v>45</v>
      </c>
      <c r="B16" s="22" t="s">
        <v>46</v>
      </c>
      <c r="C16" s="190" t="n">
        <v>17704.19</v>
      </c>
      <c r="D16" s="10" t="n">
        <v>113</v>
      </c>
      <c r="E16" s="191" t="n">
        <v>23.618</v>
      </c>
      <c r="F16" s="10" t="n">
        <v>98</v>
      </c>
      <c r="G16" s="10" t="n">
        <v>0.1091</v>
      </c>
      <c r="H16" s="10" t="n">
        <v>83</v>
      </c>
      <c r="I16" s="10" t="n">
        <v>0.2529</v>
      </c>
      <c r="J16" s="10" t="n">
        <v>81</v>
      </c>
      <c r="K16" s="190" t="n">
        <v>31046.28</v>
      </c>
      <c r="L16" s="10" t="n">
        <v>83</v>
      </c>
    </row>
    <row r="17" customFormat="false" ht="13.2" hidden="false" customHeight="false" outlineLevel="0" collapsed="false">
      <c r="A17" s="22" t="s">
        <v>503</v>
      </c>
      <c r="B17" s="22" t="s">
        <v>504</v>
      </c>
      <c r="C17" s="190" t="n">
        <v>9420.16</v>
      </c>
      <c r="D17" s="10" t="n">
        <v>275</v>
      </c>
      <c r="E17" s="191" t="n">
        <v>11.496</v>
      </c>
      <c r="F17" s="10" t="n">
        <v>271</v>
      </c>
      <c r="G17" s="10" t="n">
        <v>0</v>
      </c>
      <c r="H17" s="10" t="n">
        <v>200</v>
      </c>
      <c r="I17" s="10" t="n">
        <v>0.0113</v>
      </c>
      <c r="J17" s="10" t="n">
        <v>266</v>
      </c>
      <c r="K17" s="190" t="n">
        <v>23431.63</v>
      </c>
      <c r="L17" s="10" t="n">
        <v>248</v>
      </c>
    </row>
    <row r="18" customFormat="false" ht="13.2" hidden="false" customHeight="false" outlineLevel="0" collapsed="false">
      <c r="A18" s="22" t="s">
        <v>187</v>
      </c>
      <c r="B18" s="22" t="s">
        <v>188</v>
      </c>
      <c r="C18" s="190" t="n">
        <v>17685.8</v>
      </c>
      <c r="D18" s="10" t="n">
        <v>115</v>
      </c>
      <c r="E18" s="191" t="n">
        <v>22.729</v>
      </c>
      <c r="F18" s="10" t="n">
        <v>114</v>
      </c>
      <c r="G18" s="10" t="n">
        <v>0.0857</v>
      </c>
      <c r="H18" s="10" t="n">
        <v>97</v>
      </c>
      <c r="I18" s="10" t="n">
        <v>0.1988</v>
      </c>
      <c r="J18" s="10" t="n">
        <v>107</v>
      </c>
      <c r="K18" s="190" t="n">
        <v>31154.31</v>
      </c>
      <c r="L18" s="10" t="n">
        <v>78</v>
      </c>
    </row>
    <row r="19" customFormat="false" ht="13.2" hidden="false" customHeight="false" outlineLevel="0" collapsed="false">
      <c r="A19" s="22" t="s">
        <v>597</v>
      </c>
      <c r="B19" s="22" t="s">
        <v>598</v>
      </c>
      <c r="C19" s="190" t="n">
        <v>9734.43</v>
      </c>
      <c r="D19" s="10" t="n">
        <v>268</v>
      </c>
      <c r="E19" s="191" t="n">
        <v>12.094</v>
      </c>
      <c r="F19" s="10" t="n">
        <v>263</v>
      </c>
      <c r="G19" s="10" t="n">
        <v>0.0087</v>
      </c>
      <c r="H19" s="10" t="n">
        <v>192</v>
      </c>
      <c r="I19" s="10" t="n">
        <v>0.0421</v>
      </c>
      <c r="J19" s="10" t="n">
        <v>207</v>
      </c>
      <c r="K19" s="190" t="n">
        <v>25352.82</v>
      </c>
      <c r="L19" s="10" t="n">
        <v>213</v>
      </c>
    </row>
    <row r="20" customFormat="false" ht="13.2" hidden="false" customHeight="false" outlineLevel="0" collapsed="false">
      <c r="A20" s="22" t="s">
        <v>31</v>
      </c>
      <c r="B20" s="22" t="s">
        <v>32</v>
      </c>
      <c r="C20" s="190" t="n">
        <v>15368.67</v>
      </c>
      <c r="D20" s="10" t="n">
        <v>154</v>
      </c>
      <c r="E20" s="191" t="n">
        <v>19.238</v>
      </c>
      <c r="F20" s="10" t="n">
        <v>148</v>
      </c>
      <c r="G20" s="10" t="n">
        <v>0.0485</v>
      </c>
      <c r="H20" s="10" t="n">
        <v>134</v>
      </c>
      <c r="I20" s="10" t="n">
        <v>0.1453</v>
      </c>
      <c r="J20" s="10" t="n">
        <v>139</v>
      </c>
      <c r="K20" s="190" t="n">
        <v>29629</v>
      </c>
      <c r="L20" s="10" t="n">
        <v>133</v>
      </c>
    </row>
    <row r="21" customFormat="false" ht="13.2" hidden="false" customHeight="false" outlineLevel="0" collapsed="false">
      <c r="A21" s="22" t="s">
        <v>207</v>
      </c>
      <c r="B21" s="22" t="s">
        <v>208</v>
      </c>
      <c r="C21" s="190" t="n">
        <v>13505.22</v>
      </c>
      <c r="D21" s="10" t="n">
        <v>195</v>
      </c>
      <c r="E21" s="191" t="n">
        <v>16.17</v>
      </c>
      <c r="F21" s="10" t="n">
        <v>191</v>
      </c>
      <c r="G21" s="10" t="n">
        <v>0</v>
      </c>
      <c r="H21" s="10" t="n">
        <v>200</v>
      </c>
      <c r="I21" s="10" t="n">
        <v>0.0709</v>
      </c>
      <c r="J21" s="10" t="n">
        <v>181</v>
      </c>
      <c r="K21" s="190" t="n">
        <v>26868.11</v>
      </c>
      <c r="L21" s="10" t="n">
        <v>185</v>
      </c>
    </row>
    <row r="22" customFormat="false" ht="13.2" hidden="false" customHeight="false" outlineLevel="0" collapsed="false">
      <c r="A22" s="22" t="s">
        <v>767</v>
      </c>
      <c r="B22" s="22" t="s">
        <v>768</v>
      </c>
      <c r="C22" s="190" t="n">
        <v>24955.09</v>
      </c>
      <c r="D22" s="10" t="n">
        <v>11</v>
      </c>
      <c r="E22" s="191" t="n">
        <v>37.768</v>
      </c>
      <c r="F22" s="10" t="n">
        <v>7</v>
      </c>
      <c r="G22" s="10" t="n">
        <v>0.3959</v>
      </c>
      <c r="H22" s="10" t="n">
        <v>6</v>
      </c>
      <c r="I22" s="10" t="n">
        <v>0.5577</v>
      </c>
      <c r="J22" s="10" t="n">
        <v>6</v>
      </c>
      <c r="K22" s="190" t="n">
        <v>32300.7</v>
      </c>
      <c r="L22" s="10" t="n">
        <v>21</v>
      </c>
    </row>
    <row r="23" customFormat="false" ht="13.2" hidden="false" customHeight="false" outlineLevel="0" collapsed="false">
      <c r="A23" s="22" t="s">
        <v>143</v>
      </c>
      <c r="B23" s="22" t="s">
        <v>144</v>
      </c>
      <c r="C23" s="190" t="n">
        <v>8729.67</v>
      </c>
      <c r="D23" s="10" t="n">
        <v>288</v>
      </c>
      <c r="E23" s="191" t="n">
        <v>10.374</v>
      </c>
      <c r="F23" s="10" t="n">
        <v>288</v>
      </c>
      <c r="G23" s="10" t="n">
        <v>0</v>
      </c>
      <c r="H23" s="10" t="n">
        <v>200</v>
      </c>
      <c r="I23" s="10" t="n">
        <v>0</v>
      </c>
      <c r="J23" s="10" t="n">
        <v>302</v>
      </c>
      <c r="K23" s="190" t="n">
        <v>19225.59</v>
      </c>
      <c r="L23" s="10" t="n">
        <v>301</v>
      </c>
    </row>
    <row r="24" customFormat="false" ht="13.2" hidden="false" customHeight="false" outlineLevel="0" collapsed="false">
      <c r="A24" s="22" t="s">
        <v>299</v>
      </c>
      <c r="B24" s="22" t="s">
        <v>300</v>
      </c>
      <c r="C24" s="190" t="n">
        <v>22896.14</v>
      </c>
      <c r="D24" s="10" t="n">
        <v>24</v>
      </c>
      <c r="E24" s="191" t="n">
        <v>34.189</v>
      </c>
      <c r="F24" s="10" t="n">
        <v>15</v>
      </c>
      <c r="G24" s="10" t="n">
        <v>0.3077</v>
      </c>
      <c r="H24" s="10" t="n">
        <v>12</v>
      </c>
      <c r="I24" s="10" t="n">
        <v>0.5001</v>
      </c>
      <c r="J24" s="10" t="n">
        <v>13</v>
      </c>
      <c r="K24" s="190" t="n">
        <v>32336.37</v>
      </c>
      <c r="L24" s="10" t="n">
        <v>20</v>
      </c>
    </row>
    <row r="25" customFormat="false" ht="13.2" hidden="false" customHeight="false" outlineLevel="0" collapsed="false">
      <c r="A25" s="22" t="s">
        <v>301</v>
      </c>
      <c r="B25" s="22" t="s">
        <v>302</v>
      </c>
      <c r="C25" s="190" t="n">
        <v>25692.67</v>
      </c>
      <c r="D25" s="10" t="n">
        <v>4</v>
      </c>
      <c r="E25" s="191" t="n">
        <v>41.997</v>
      </c>
      <c r="F25" s="10" t="n">
        <v>1</v>
      </c>
      <c r="G25" s="10" t="n">
        <v>0.383</v>
      </c>
      <c r="H25" s="10" t="n">
        <v>7</v>
      </c>
      <c r="I25" s="10" t="n">
        <v>0.5075</v>
      </c>
      <c r="J25" s="10" t="n">
        <v>12</v>
      </c>
      <c r="K25" s="190" t="n">
        <v>32832.78</v>
      </c>
      <c r="L25" s="10" t="n">
        <v>1</v>
      </c>
    </row>
    <row r="26" customFormat="false" ht="13.2" hidden="false" customHeight="true" outlineLevel="0" collapsed="false">
      <c r="A26" s="22" t="s">
        <v>129</v>
      </c>
      <c r="B26" s="22" t="s">
        <v>130</v>
      </c>
      <c r="C26" s="190" t="n">
        <v>20183.4</v>
      </c>
      <c r="D26" s="10" t="n">
        <v>61</v>
      </c>
      <c r="E26" s="191" t="n">
        <v>24.778</v>
      </c>
      <c r="F26" s="10" t="n">
        <v>87</v>
      </c>
      <c r="G26" s="10" t="n">
        <v>0.0417</v>
      </c>
      <c r="H26" s="10" t="n">
        <v>142</v>
      </c>
      <c r="I26" s="10" t="n">
        <v>0.2021</v>
      </c>
      <c r="J26" s="10" t="n">
        <v>104</v>
      </c>
      <c r="K26" s="190" t="n">
        <v>29282.26</v>
      </c>
      <c r="L26" s="10" t="n">
        <v>143</v>
      </c>
    </row>
    <row r="27" customFormat="false" ht="13.2" hidden="false" customHeight="false" outlineLevel="0" collapsed="false">
      <c r="A27" s="22" t="s">
        <v>343</v>
      </c>
      <c r="B27" s="22" t="s">
        <v>344</v>
      </c>
      <c r="C27" s="190" t="n">
        <v>20028.17</v>
      </c>
      <c r="D27" s="10" t="n">
        <v>64</v>
      </c>
      <c r="E27" s="191" t="n">
        <v>28.42</v>
      </c>
      <c r="F27" s="10" t="n">
        <v>51</v>
      </c>
      <c r="G27" s="10" t="n">
        <v>0.2034</v>
      </c>
      <c r="H27" s="10" t="n">
        <v>40</v>
      </c>
      <c r="I27" s="10" t="n">
        <v>0.3775</v>
      </c>
      <c r="J27" s="10" t="n">
        <v>35</v>
      </c>
      <c r="K27" s="190" t="n">
        <v>31900.23</v>
      </c>
      <c r="L27" s="10" t="n">
        <v>44</v>
      </c>
    </row>
    <row r="28" customFormat="false" ht="13.2" hidden="false" customHeight="false" outlineLevel="0" collapsed="false">
      <c r="A28" s="22" t="s">
        <v>157</v>
      </c>
      <c r="B28" s="22" t="s">
        <v>158</v>
      </c>
      <c r="C28" s="190" t="n">
        <v>19945.4</v>
      </c>
      <c r="D28" s="10" t="n">
        <v>66</v>
      </c>
      <c r="E28" s="191" t="n">
        <v>24.367</v>
      </c>
      <c r="F28" s="10" t="n">
        <v>91</v>
      </c>
      <c r="G28" s="10" t="n">
        <v>0.0278</v>
      </c>
      <c r="H28" s="10" t="n">
        <v>157</v>
      </c>
      <c r="I28" s="10" t="n">
        <v>0.1956</v>
      </c>
      <c r="J28" s="10" t="n">
        <v>111</v>
      </c>
      <c r="K28" s="190" t="n">
        <v>28742.93</v>
      </c>
      <c r="L28" s="10" t="n">
        <v>153</v>
      </c>
    </row>
    <row r="29" customFormat="false" ht="13.2" hidden="false" customHeight="false" outlineLevel="0" collapsed="false">
      <c r="A29" s="22" t="s">
        <v>609</v>
      </c>
      <c r="B29" s="22" t="s">
        <v>610</v>
      </c>
      <c r="C29" s="190" t="n">
        <v>17588.51</v>
      </c>
      <c r="D29" s="10" t="n">
        <v>117</v>
      </c>
      <c r="E29" s="191" t="n">
        <v>21.847</v>
      </c>
      <c r="F29" s="10" t="n">
        <v>121</v>
      </c>
      <c r="G29" s="10" t="n">
        <v>0.0636</v>
      </c>
      <c r="H29" s="10" t="n">
        <v>123</v>
      </c>
      <c r="I29" s="10" t="n">
        <v>0.1742</v>
      </c>
      <c r="J29" s="10" t="n">
        <v>123</v>
      </c>
      <c r="K29" s="190" t="n">
        <v>30164.17</v>
      </c>
      <c r="L29" s="10" t="n">
        <v>115</v>
      </c>
    </row>
    <row r="30" customFormat="false" ht="13.2" hidden="false" customHeight="false" outlineLevel="0" collapsed="false">
      <c r="A30" s="22" t="s">
        <v>463</v>
      </c>
      <c r="B30" s="22" t="s">
        <v>464</v>
      </c>
      <c r="C30" s="190" t="n">
        <v>8755.26</v>
      </c>
      <c r="D30" s="10" t="n">
        <v>287</v>
      </c>
      <c r="E30" s="191" t="n">
        <v>10.462</v>
      </c>
      <c r="F30" s="10" t="n">
        <v>287</v>
      </c>
      <c r="G30" s="10" t="n">
        <v>0</v>
      </c>
      <c r="H30" s="10" t="n">
        <v>200</v>
      </c>
      <c r="I30" s="10" t="n">
        <v>0.0031</v>
      </c>
      <c r="J30" s="10" t="n">
        <v>292</v>
      </c>
      <c r="K30" s="190" t="n">
        <v>20267.26</v>
      </c>
      <c r="L30" s="10" t="n">
        <v>293</v>
      </c>
    </row>
    <row r="31" customFormat="false" ht="13.2" hidden="false" customHeight="false" outlineLevel="0" collapsed="false">
      <c r="A31" s="22" t="s">
        <v>815</v>
      </c>
      <c r="B31" s="22" t="s">
        <v>816</v>
      </c>
      <c r="C31" s="190" t="n">
        <v>22184.16</v>
      </c>
      <c r="D31" s="10" t="n">
        <v>30</v>
      </c>
      <c r="E31" s="191" t="n">
        <v>33.168</v>
      </c>
      <c r="F31" s="10" t="n">
        <v>19</v>
      </c>
      <c r="G31" s="10" t="n">
        <v>0.3258</v>
      </c>
      <c r="H31" s="10" t="n">
        <v>11</v>
      </c>
      <c r="I31" s="10" t="n">
        <v>0.4498</v>
      </c>
      <c r="J31" s="10" t="n">
        <v>18</v>
      </c>
      <c r="K31" s="190" t="n">
        <v>32407.85</v>
      </c>
      <c r="L31" s="10" t="n">
        <v>18</v>
      </c>
    </row>
    <row r="32" customFormat="false" ht="13.2" hidden="false" customHeight="false" outlineLevel="0" collapsed="false">
      <c r="A32" s="22" t="s">
        <v>47</v>
      </c>
      <c r="B32" s="22" t="s">
        <v>48</v>
      </c>
      <c r="C32" s="190" t="n">
        <v>13452.81</v>
      </c>
      <c r="D32" s="10" t="n">
        <v>197</v>
      </c>
      <c r="E32" s="191" t="n">
        <v>15.313</v>
      </c>
      <c r="F32" s="10" t="n">
        <v>202</v>
      </c>
      <c r="G32" s="10" t="n">
        <v>0</v>
      </c>
      <c r="H32" s="10" t="n">
        <v>200</v>
      </c>
      <c r="I32" s="10" t="n">
        <v>0.0285</v>
      </c>
      <c r="J32" s="10" t="n">
        <v>229</v>
      </c>
      <c r="K32" s="190" t="n">
        <v>24713.72</v>
      </c>
      <c r="L32" s="10" t="n">
        <v>229</v>
      </c>
    </row>
    <row r="33" customFormat="false" ht="13.2" hidden="false" customHeight="false" outlineLevel="0" collapsed="false">
      <c r="A33" s="22" t="s">
        <v>81</v>
      </c>
      <c r="B33" s="22" t="s">
        <v>82</v>
      </c>
      <c r="C33" s="190" t="n">
        <v>17070.84</v>
      </c>
      <c r="D33" s="10" t="n">
        <v>129</v>
      </c>
      <c r="E33" s="191" t="n">
        <v>19.789</v>
      </c>
      <c r="F33" s="10" t="n">
        <v>142</v>
      </c>
      <c r="G33" s="10" t="n">
        <v>0.0128</v>
      </c>
      <c r="H33" s="10" t="n">
        <v>185</v>
      </c>
      <c r="I33" s="10" t="n">
        <v>0.0918</v>
      </c>
      <c r="J33" s="10" t="n">
        <v>164</v>
      </c>
      <c r="K33" s="190" t="n">
        <v>28134.2</v>
      </c>
      <c r="L33" s="10" t="n">
        <v>164</v>
      </c>
    </row>
    <row r="34" customFormat="false" ht="13.2" hidden="false" customHeight="false" outlineLevel="0" collapsed="false">
      <c r="A34" s="22" t="s">
        <v>209</v>
      </c>
      <c r="B34" s="22" t="s">
        <v>210</v>
      </c>
      <c r="C34" s="190" t="n">
        <v>21519.93</v>
      </c>
      <c r="D34" s="10" t="n">
        <v>39</v>
      </c>
      <c r="E34" s="191" t="n">
        <v>26.655</v>
      </c>
      <c r="F34" s="10" t="n">
        <v>68</v>
      </c>
      <c r="G34" s="10" t="n">
        <v>0.0809</v>
      </c>
      <c r="H34" s="10" t="n">
        <v>100</v>
      </c>
      <c r="I34" s="10" t="n">
        <v>0.2296</v>
      </c>
      <c r="J34" s="10" t="n">
        <v>92</v>
      </c>
      <c r="K34" s="190" t="n">
        <v>30467.61</v>
      </c>
      <c r="L34" s="10" t="n">
        <v>105</v>
      </c>
    </row>
    <row r="35" customFormat="false" ht="13.2" hidden="false" customHeight="false" outlineLevel="0" collapsed="false">
      <c r="A35" s="22" t="s">
        <v>49</v>
      </c>
      <c r="B35" s="22" t="s">
        <v>50</v>
      </c>
      <c r="C35" s="190" t="n">
        <v>8128.47</v>
      </c>
      <c r="D35" s="10" t="n">
        <v>294</v>
      </c>
      <c r="E35" s="191" t="n">
        <v>9.881</v>
      </c>
      <c r="F35" s="10" t="n">
        <v>297</v>
      </c>
      <c r="G35" s="10" t="n">
        <v>0</v>
      </c>
      <c r="H35" s="10" t="n">
        <v>200</v>
      </c>
      <c r="I35" s="10" t="n">
        <v>0.0012</v>
      </c>
      <c r="J35" s="10" t="n">
        <v>299</v>
      </c>
      <c r="K35" s="190" t="n">
        <v>20837.46</v>
      </c>
      <c r="L35" s="10" t="n">
        <v>283</v>
      </c>
    </row>
    <row r="36" customFormat="false" ht="13.2" hidden="false" customHeight="false" outlineLevel="0" collapsed="false">
      <c r="A36" s="22" t="s">
        <v>477</v>
      </c>
      <c r="B36" s="22" t="s">
        <v>478</v>
      </c>
      <c r="C36" s="190" t="n">
        <v>18157.98</v>
      </c>
      <c r="D36" s="10" t="n">
        <v>109</v>
      </c>
      <c r="E36" s="191" t="n">
        <v>23.441</v>
      </c>
      <c r="F36" s="10" t="n">
        <v>102</v>
      </c>
      <c r="G36" s="10" t="n">
        <v>0.103</v>
      </c>
      <c r="H36" s="10" t="n">
        <v>86</v>
      </c>
      <c r="I36" s="10" t="n">
        <v>0.2018</v>
      </c>
      <c r="J36" s="10" t="n">
        <v>105</v>
      </c>
      <c r="K36" s="190" t="n">
        <v>31364.98</v>
      </c>
      <c r="L36" s="10" t="n">
        <v>65</v>
      </c>
    </row>
    <row r="37" customFormat="false" ht="13.2" hidden="false" customHeight="false" outlineLevel="0" collapsed="false">
      <c r="A37" s="22" t="s">
        <v>599</v>
      </c>
      <c r="B37" s="22" t="s">
        <v>600</v>
      </c>
      <c r="C37" s="190" t="n">
        <v>19759.77</v>
      </c>
      <c r="D37" s="10" t="n">
        <v>77</v>
      </c>
      <c r="E37" s="191" t="n">
        <v>27.161</v>
      </c>
      <c r="F37" s="10" t="n">
        <v>62</v>
      </c>
      <c r="G37" s="10" t="n">
        <v>0.1597</v>
      </c>
      <c r="H37" s="10" t="n">
        <v>55</v>
      </c>
      <c r="I37" s="10" t="n">
        <v>0.2901</v>
      </c>
      <c r="J37" s="10" t="n">
        <v>67</v>
      </c>
      <c r="K37" s="190" t="n">
        <v>32135.67</v>
      </c>
      <c r="L37" s="10" t="n">
        <v>32</v>
      </c>
    </row>
    <row r="38" customFormat="false" ht="13.2" hidden="false" customHeight="false" outlineLevel="0" collapsed="false">
      <c r="A38" s="22" t="s">
        <v>83</v>
      </c>
      <c r="B38" s="22" t="s">
        <v>84</v>
      </c>
      <c r="C38" s="190" t="n">
        <v>9531.78</v>
      </c>
      <c r="D38" s="10" t="n">
        <v>273</v>
      </c>
      <c r="E38" s="191" t="n">
        <v>11.065</v>
      </c>
      <c r="F38" s="10" t="n">
        <v>280</v>
      </c>
      <c r="G38" s="10" t="n">
        <v>0</v>
      </c>
      <c r="H38" s="10" t="n">
        <v>200</v>
      </c>
      <c r="I38" s="10" t="n">
        <v>0</v>
      </c>
      <c r="J38" s="10" t="n">
        <v>302</v>
      </c>
      <c r="K38" s="190" t="n">
        <v>18734.92</v>
      </c>
      <c r="L38" s="10" t="n">
        <v>308</v>
      </c>
    </row>
    <row r="39" customFormat="false" ht="13.2" hidden="false" customHeight="false" outlineLevel="0" collapsed="false">
      <c r="A39" s="22" t="s">
        <v>211</v>
      </c>
      <c r="B39" s="22" t="s">
        <v>212</v>
      </c>
      <c r="C39" s="190" t="n">
        <v>12023.39</v>
      </c>
      <c r="D39" s="10" t="n">
        <v>220</v>
      </c>
      <c r="E39" s="191" t="n">
        <v>15.164</v>
      </c>
      <c r="F39" s="10" t="n">
        <v>208</v>
      </c>
      <c r="G39" s="10" t="n">
        <v>0.0305</v>
      </c>
      <c r="H39" s="10" t="n">
        <v>154</v>
      </c>
      <c r="I39" s="10" t="n">
        <v>0.0986</v>
      </c>
      <c r="J39" s="10" t="n">
        <v>163</v>
      </c>
      <c r="K39" s="190" t="n">
        <v>28696.08</v>
      </c>
      <c r="L39" s="10" t="n">
        <v>154</v>
      </c>
    </row>
    <row r="40" customFormat="false" ht="13.2" hidden="false" customHeight="false" outlineLevel="0" collapsed="false">
      <c r="A40" s="22" t="s">
        <v>755</v>
      </c>
      <c r="B40" s="22" t="s">
        <v>756</v>
      </c>
      <c r="C40" s="190" t="n">
        <v>9135.43</v>
      </c>
      <c r="D40" s="10" t="n">
        <v>282</v>
      </c>
      <c r="E40" s="191" t="n">
        <v>11.071</v>
      </c>
      <c r="F40" s="10" t="n">
        <v>279</v>
      </c>
      <c r="G40" s="10" t="n">
        <v>0</v>
      </c>
      <c r="H40" s="10" t="n">
        <v>200</v>
      </c>
      <c r="I40" s="10" t="n">
        <v>0.0141</v>
      </c>
      <c r="J40" s="10" t="n">
        <v>258</v>
      </c>
      <c r="K40" s="190" t="n">
        <v>22990.38</v>
      </c>
      <c r="L40" s="10" t="n">
        <v>252</v>
      </c>
    </row>
    <row r="41" customFormat="false" ht="13.2" hidden="false" customHeight="false" outlineLevel="0" collapsed="false">
      <c r="A41" s="22" t="s">
        <v>69</v>
      </c>
      <c r="B41" s="22" t="s">
        <v>70</v>
      </c>
      <c r="C41" s="190" t="n">
        <v>14793.04</v>
      </c>
      <c r="D41" s="10" t="n">
        <v>171</v>
      </c>
      <c r="E41" s="191" t="n">
        <v>17.294</v>
      </c>
      <c r="F41" s="10" t="n">
        <v>177</v>
      </c>
      <c r="G41" s="10" t="n">
        <v>0</v>
      </c>
      <c r="H41" s="10" t="n">
        <v>200</v>
      </c>
      <c r="I41" s="10" t="n">
        <v>0.0707</v>
      </c>
      <c r="J41" s="10" t="n">
        <v>183</v>
      </c>
      <c r="K41" s="190" t="n">
        <v>26756.38</v>
      </c>
      <c r="L41" s="10" t="n">
        <v>187</v>
      </c>
    </row>
    <row r="42" customFormat="false" ht="13.2" hidden="false" customHeight="false" outlineLevel="0" collapsed="false">
      <c r="A42" s="22" t="s">
        <v>189</v>
      </c>
      <c r="B42" s="22" t="s">
        <v>190</v>
      </c>
      <c r="C42" s="190" t="n">
        <v>12049.77</v>
      </c>
      <c r="D42" s="10" t="n">
        <v>219</v>
      </c>
      <c r="E42" s="191" t="n">
        <v>14.306</v>
      </c>
      <c r="F42" s="10" t="n">
        <v>218</v>
      </c>
      <c r="G42" s="10" t="n">
        <v>0</v>
      </c>
      <c r="H42" s="10" t="n">
        <v>200</v>
      </c>
      <c r="I42" s="10" t="n">
        <v>0.0499</v>
      </c>
      <c r="J42" s="10" t="n">
        <v>195</v>
      </c>
      <c r="K42" s="190" t="n">
        <v>26244.12</v>
      </c>
      <c r="L42" s="10" t="n">
        <v>196</v>
      </c>
    </row>
    <row r="43" customFormat="false" ht="13.2" hidden="false" customHeight="false" outlineLevel="0" collapsed="false">
      <c r="A43" s="22" t="s">
        <v>319</v>
      </c>
      <c r="B43" s="22" t="s">
        <v>320</v>
      </c>
      <c r="C43" s="190" t="n">
        <v>23559.19</v>
      </c>
      <c r="D43" s="10" t="n">
        <v>17</v>
      </c>
      <c r="E43" s="191" t="n">
        <v>36.05</v>
      </c>
      <c r="F43" s="10" t="n">
        <v>9</v>
      </c>
      <c r="G43" s="10" t="n">
        <v>0.3333</v>
      </c>
      <c r="H43" s="10" t="n">
        <v>9</v>
      </c>
      <c r="I43" s="10" t="n">
        <v>0.4843</v>
      </c>
      <c r="J43" s="10" t="n">
        <v>16</v>
      </c>
      <c r="K43" s="190" t="n">
        <v>32639.08</v>
      </c>
      <c r="L43" s="10" t="n">
        <v>8</v>
      </c>
    </row>
    <row r="44" customFormat="false" ht="13.2" hidden="false" customHeight="false" outlineLevel="0" collapsed="false">
      <c r="A44" s="22" t="s">
        <v>345</v>
      </c>
      <c r="B44" s="22" t="s">
        <v>346</v>
      </c>
      <c r="C44" s="190" t="n">
        <v>16736.98</v>
      </c>
      <c r="D44" s="10" t="n">
        <v>132</v>
      </c>
      <c r="E44" s="191" t="n">
        <v>21.769</v>
      </c>
      <c r="F44" s="10" t="n">
        <v>122</v>
      </c>
      <c r="G44" s="10" t="n">
        <v>0.1</v>
      </c>
      <c r="H44" s="10" t="n">
        <v>87</v>
      </c>
      <c r="I44" s="10" t="n">
        <v>0.1976</v>
      </c>
      <c r="J44" s="10" t="n">
        <v>108</v>
      </c>
      <c r="K44" s="190" t="n">
        <v>30877.23</v>
      </c>
      <c r="L44" s="10" t="n">
        <v>91</v>
      </c>
    </row>
    <row r="45" customFormat="false" ht="13.2" hidden="false" customHeight="false" outlineLevel="0" collapsed="false">
      <c r="A45" s="22" t="s">
        <v>817</v>
      </c>
      <c r="B45" s="22" t="s">
        <v>818</v>
      </c>
      <c r="C45" s="190" t="n">
        <v>18599.6</v>
      </c>
      <c r="D45" s="10" t="n">
        <v>96</v>
      </c>
      <c r="E45" s="191" t="n">
        <v>24.607</v>
      </c>
      <c r="F45" s="10" t="n">
        <v>89</v>
      </c>
      <c r="G45" s="10" t="n">
        <v>0.1484</v>
      </c>
      <c r="H45" s="10" t="n">
        <v>59</v>
      </c>
      <c r="I45" s="10" t="n">
        <v>0.2505</v>
      </c>
      <c r="J45" s="10" t="n">
        <v>83</v>
      </c>
      <c r="K45" s="190" t="n">
        <v>31554.94</v>
      </c>
      <c r="L45" s="10" t="n">
        <v>58</v>
      </c>
    </row>
    <row r="46" customFormat="false" ht="13.2" hidden="false" customHeight="false" outlineLevel="0" collapsed="false">
      <c r="A46" s="22" t="s">
        <v>35</v>
      </c>
      <c r="B46" s="22" t="s">
        <v>36</v>
      </c>
      <c r="C46" s="190" t="n">
        <v>11742.5</v>
      </c>
      <c r="D46" s="10" t="n">
        <v>227</v>
      </c>
      <c r="E46" s="191" t="n">
        <v>13.75</v>
      </c>
      <c r="F46" s="10" t="n">
        <v>227</v>
      </c>
      <c r="G46" s="10" t="n">
        <v>0</v>
      </c>
      <c r="H46" s="10" t="n">
        <v>200</v>
      </c>
      <c r="I46" s="10" t="n">
        <v>0.0325</v>
      </c>
      <c r="J46" s="10" t="n">
        <v>224</v>
      </c>
      <c r="K46" s="190" t="n">
        <v>24954.41</v>
      </c>
      <c r="L46" s="10" t="n">
        <v>225</v>
      </c>
    </row>
    <row r="47" customFormat="false" ht="13.2" hidden="false" customHeight="false" outlineLevel="0" collapsed="false">
      <c r="A47" s="22" t="s">
        <v>213</v>
      </c>
      <c r="B47" s="22" t="s">
        <v>214</v>
      </c>
      <c r="C47" s="190" t="n">
        <v>19916.9</v>
      </c>
      <c r="D47" s="10" t="n">
        <v>69</v>
      </c>
      <c r="E47" s="191" t="n">
        <v>24.959</v>
      </c>
      <c r="F47" s="10" t="n">
        <v>84</v>
      </c>
      <c r="G47" s="10" t="n">
        <v>0.0526</v>
      </c>
      <c r="H47" s="10" t="n">
        <v>131</v>
      </c>
      <c r="I47" s="10" t="n">
        <v>0.253</v>
      </c>
      <c r="J47" s="10" t="n">
        <v>80</v>
      </c>
      <c r="K47" s="190" t="n">
        <v>29690.49</v>
      </c>
      <c r="L47" s="10" t="n">
        <v>131</v>
      </c>
    </row>
    <row r="48" customFormat="false" ht="13.2" hidden="false" customHeight="false" outlineLevel="0" collapsed="false">
      <c r="A48" s="22" t="s">
        <v>729</v>
      </c>
      <c r="B48" s="22" t="s">
        <v>730</v>
      </c>
      <c r="C48" s="190" t="n">
        <v>17194.53</v>
      </c>
      <c r="D48" s="10" t="n">
        <v>128</v>
      </c>
      <c r="E48" s="191" t="n">
        <v>20.931</v>
      </c>
      <c r="F48" s="10" t="n">
        <v>133</v>
      </c>
      <c r="G48" s="10" t="n">
        <v>0.0333</v>
      </c>
      <c r="H48" s="10" t="n">
        <v>152</v>
      </c>
      <c r="I48" s="10" t="n">
        <v>0.145</v>
      </c>
      <c r="J48" s="10" t="n">
        <v>140</v>
      </c>
      <c r="K48" s="190" t="n">
        <v>28900.37</v>
      </c>
      <c r="L48" s="10" t="n">
        <v>148</v>
      </c>
    </row>
    <row r="49" customFormat="false" ht="13.2" hidden="false" customHeight="false" outlineLevel="0" collapsed="false">
      <c r="A49" s="22" t="s">
        <v>527</v>
      </c>
      <c r="B49" s="22" t="s">
        <v>528</v>
      </c>
      <c r="C49" s="190" t="n">
        <v>14091.31</v>
      </c>
      <c r="D49" s="10" t="n">
        <v>183</v>
      </c>
      <c r="E49" s="191" t="n">
        <v>16.876</v>
      </c>
      <c r="F49" s="10" t="n">
        <v>183</v>
      </c>
      <c r="G49" s="10" t="n">
        <v>0</v>
      </c>
      <c r="H49" s="10" t="n">
        <v>200</v>
      </c>
      <c r="I49" s="10" t="n">
        <v>0.0914</v>
      </c>
      <c r="J49" s="10" t="n">
        <v>166</v>
      </c>
      <c r="K49" s="190" t="n">
        <v>28067.21</v>
      </c>
      <c r="L49" s="10" t="n">
        <v>167</v>
      </c>
    </row>
    <row r="50" customFormat="false" ht="13.2" hidden="false" customHeight="false" outlineLevel="0" collapsed="false">
      <c r="A50" s="22" t="s">
        <v>311</v>
      </c>
      <c r="B50" s="22" t="s">
        <v>312</v>
      </c>
      <c r="C50" s="190" t="n">
        <v>17742.24</v>
      </c>
      <c r="D50" s="10" t="n">
        <v>112</v>
      </c>
      <c r="E50" s="191" t="n">
        <v>22.482</v>
      </c>
      <c r="F50" s="10" t="n">
        <v>116</v>
      </c>
      <c r="G50" s="10" t="n">
        <v>0.0735</v>
      </c>
      <c r="H50" s="10" t="n">
        <v>112</v>
      </c>
      <c r="I50" s="10" t="n">
        <v>0.1792</v>
      </c>
      <c r="J50" s="10" t="n">
        <v>119</v>
      </c>
      <c r="K50" s="190" t="n">
        <v>30543.38</v>
      </c>
      <c r="L50" s="10" t="n">
        <v>102</v>
      </c>
    </row>
    <row r="51" customFormat="false" ht="13.2" hidden="false" customHeight="false" outlineLevel="0" collapsed="false">
      <c r="A51" s="22" t="s">
        <v>51</v>
      </c>
      <c r="B51" s="22" t="s">
        <v>52</v>
      </c>
      <c r="C51" s="190" t="n">
        <v>13918.57</v>
      </c>
      <c r="D51" s="10" t="n">
        <v>187</v>
      </c>
      <c r="E51" s="191" t="n">
        <v>16.632</v>
      </c>
      <c r="F51" s="10" t="n">
        <v>187</v>
      </c>
      <c r="G51" s="10" t="n">
        <v>0.0175</v>
      </c>
      <c r="H51" s="10" t="n">
        <v>177</v>
      </c>
      <c r="I51" s="10" t="n">
        <v>0.0695</v>
      </c>
      <c r="J51" s="10" t="n">
        <v>185</v>
      </c>
      <c r="K51" s="190" t="n">
        <v>27852.66</v>
      </c>
      <c r="L51" s="10" t="n">
        <v>170</v>
      </c>
    </row>
    <row r="52" customFormat="false" ht="13.2" hidden="false" customHeight="false" outlineLevel="0" collapsed="false">
      <c r="A52" s="22" t="s">
        <v>33</v>
      </c>
      <c r="B52" s="22" t="s">
        <v>34</v>
      </c>
      <c r="C52" s="190" t="n">
        <v>9908.76</v>
      </c>
      <c r="D52" s="10" t="n">
        <v>264</v>
      </c>
      <c r="E52" s="191" t="n">
        <v>12.201</v>
      </c>
      <c r="F52" s="10" t="n">
        <v>260</v>
      </c>
      <c r="G52" s="10" t="n">
        <v>0</v>
      </c>
      <c r="H52" s="10" t="n">
        <v>200</v>
      </c>
      <c r="I52" s="10" t="n">
        <v>0.0402</v>
      </c>
      <c r="J52" s="10" t="n">
        <v>214</v>
      </c>
      <c r="K52" s="190" t="n">
        <v>25498.55</v>
      </c>
      <c r="L52" s="10" t="n">
        <v>209</v>
      </c>
    </row>
    <row r="53" customFormat="false" ht="13.2" hidden="false" customHeight="false" outlineLevel="0" collapsed="false">
      <c r="A53" s="22" t="s">
        <v>145</v>
      </c>
      <c r="B53" s="22" t="s">
        <v>146</v>
      </c>
      <c r="C53" s="190" t="n">
        <v>11208.3</v>
      </c>
      <c r="D53" s="10" t="n">
        <v>237</v>
      </c>
      <c r="E53" s="191" t="n">
        <v>13.729</v>
      </c>
      <c r="F53" s="10" t="n">
        <v>228</v>
      </c>
      <c r="G53" s="10" t="n">
        <v>0.0202</v>
      </c>
      <c r="H53" s="10" t="n">
        <v>171</v>
      </c>
      <c r="I53" s="10" t="n">
        <v>0.0489</v>
      </c>
      <c r="J53" s="10" t="n">
        <v>197</v>
      </c>
      <c r="K53" s="190" t="n">
        <v>26369.22</v>
      </c>
      <c r="L53" s="10" t="n">
        <v>190</v>
      </c>
    </row>
    <row r="54" customFormat="false" ht="13.2" hidden="false" customHeight="false" outlineLevel="0" collapsed="false">
      <c r="A54" s="22" t="s">
        <v>53</v>
      </c>
      <c r="B54" s="22" t="s">
        <v>54</v>
      </c>
      <c r="C54" s="190" t="n">
        <v>10252.97</v>
      </c>
      <c r="D54" s="10" t="n">
        <v>261</v>
      </c>
      <c r="E54" s="191" t="n">
        <v>12.413</v>
      </c>
      <c r="F54" s="10" t="n">
        <v>256</v>
      </c>
      <c r="G54" s="10" t="n">
        <v>0.0093</v>
      </c>
      <c r="H54" s="10" t="n">
        <v>190</v>
      </c>
      <c r="I54" s="10" t="n">
        <v>0.0372</v>
      </c>
      <c r="J54" s="10" t="n">
        <v>217</v>
      </c>
      <c r="K54" s="190" t="n">
        <v>25463.46</v>
      </c>
      <c r="L54" s="10" t="n">
        <v>211</v>
      </c>
    </row>
    <row r="55" customFormat="false" ht="13.2" hidden="false" customHeight="false" outlineLevel="0" collapsed="false">
      <c r="A55" s="22" t="s">
        <v>649</v>
      </c>
      <c r="B55" s="22" t="s">
        <v>650</v>
      </c>
      <c r="C55" s="190" t="n">
        <v>11657.23</v>
      </c>
      <c r="D55" s="10" t="n">
        <v>228</v>
      </c>
      <c r="E55" s="191" t="n">
        <v>15.071</v>
      </c>
      <c r="F55" s="10" t="n">
        <v>212</v>
      </c>
      <c r="G55" s="10" t="n">
        <v>0.04</v>
      </c>
      <c r="H55" s="10" t="n">
        <v>145</v>
      </c>
      <c r="I55" s="10" t="n">
        <v>0.1156</v>
      </c>
      <c r="J55" s="10" t="n">
        <v>150</v>
      </c>
      <c r="K55" s="190" t="n">
        <v>28843.76</v>
      </c>
      <c r="L55" s="10" t="n">
        <v>151</v>
      </c>
    </row>
    <row r="56" customFormat="false" ht="13.2" hidden="false" customHeight="false" outlineLevel="0" collapsed="false">
      <c r="A56" s="22" t="s">
        <v>549</v>
      </c>
      <c r="B56" s="22" t="s">
        <v>550</v>
      </c>
      <c r="C56" s="190" t="n">
        <v>10495.71</v>
      </c>
      <c r="D56" s="10" t="n">
        <v>256</v>
      </c>
      <c r="E56" s="191" t="n">
        <v>12.611</v>
      </c>
      <c r="F56" s="10" t="n">
        <v>251</v>
      </c>
      <c r="G56" s="10" t="n">
        <v>0</v>
      </c>
      <c r="H56" s="10" t="n">
        <v>200</v>
      </c>
      <c r="I56" s="10" t="n">
        <v>0.034</v>
      </c>
      <c r="J56" s="10" t="n">
        <v>222</v>
      </c>
      <c r="K56" s="190" t="n">
        <v>24992.8</v>
      </c>
      <c r="L56" s="10" t="n">
        <v>222</v>
      </c>
    </row>
    <row r="57" customFormat="false" ht="13.2" hidden="false" customHeight="false" outlineLevel="0" collapsed="false">
      <c r="A57" s="22" t="s">
        <v>303</v>
      </c>
      <c r="B57" s="22" t="s">
        <v>304</v>
      </c>
      <c r="C57" s="190" t="n">
        <v>11097.21</v>
      </c>
      <c r="D57" s="10" t="n">
        <v>241</v>
      </c>
      <c r="E57" s="191" t="n">
        <v>14.132</v>
      </c>
      <c r="F57" s="10" t="n">
        <v>223</v>
      </c>
      <c r="G57" s="10" t="n">
        <v>0.0256</v>
      </c>
      <c r="H57" s="10" t="n">
        <v>161</v>
      </c>
      <c r="I57" s="10" t="n">
        <v>0.0851</v>
      </c>
      <c r="J57" s="10" t="n">
        <v>174</v>
      </c>
      <c r="K57" s="190" t="n">
        <v>28462.37</v>
      </c>
      <c r="L57" s="10" t="n">
        <v>159</v>
      </c>
    </row>
    <row r="58" customFormat="false" ht="13.2" hidden="false" customHeight="false" outlineLevel="0" collapsed="false">
      <c r="A58" s="22" t="s">
        <v>305</v>
      </c>
      <c r="B58" s="22" t="s">
        <v>306</v>
      </c>
      <c r="C58" s="190" t="n">
        <v>13790.42</v>
      </c>
      <c r="D58" s="10" t="n">
        <v>192</v>
      </c>
      <c r="E58" s="191" t="n">
        <v>18.086</v>
      </c>
      <c r="F58" s="10" t="n">
        <v>163</v>
      </c>
      <c r="G58" s="10" t="n">
        <v>0.066</v>
      </c>
      <c r="H58" s="10" t="n">
        <v>122</v>
      </c>
      <c r="I58" s="10" t="n">
        <v>0.1571</v>
      </c>
      <c r="J58" s="10" t="n">
        <v>132</v>
      </c>
      <c r="K58" s="190" t="n">
        <v>30341.62</v>
      </c>
      <c r="L58" s="10" t="n">
        <v>111</v>
      </c>
    </row>
    <row r="59" customFormat="false" ht="13.2" hidden="false" customHeight="false" outlineLevel="0" collapsed="false">
      <c r="A59" s="22" t="s">
        <v>131</v>
      </c>
      <c r="B59" s="22" t="s">
        <v>132</v>
      </c>
      <c r="C59" s="190" t="n">
        <v>19375.63</v>
      </c>
      <c r="D59" s="10" t="n">
        <v>85</v>
      </c>
      <c r="E59" s="191" t="n">
        <v>25.32</v>
      </c>
      <c r="F59" s="10" t="n">
        <v>81</v>
      </c>
      <c r="G59" s="10" t="n">
        <v>0.087</v>
      </c>
      <c r="H59" s="10" t="n">
        <v>96</v>
      </c>
      <c r="I59" s="10" t="n">
        <v>0.2714</v>
      </c>
      <c r="J59" s="10" t="n">
        <v>74</v>
      </c>
      <c r="K59" s="190" t="n">
        <v>30801.87</v>
      </c>
      <c r="L59" s="10" t="n">
        <v>94</v>
      </c>
    </row>
    <row r="60" customFormat="false" ht="13.2" hidden="false" customHeight="false" outlineLevel="0" collapsed="false">
      <c r="A60" s="22" t="s">
        <v>585</v>
      </c>
      <c r="B60" s="22" t="s">
        <v>586</v>
      </c>
      <c r="C60" s="190" t="n">
        <v>11442.03</v>
      </c>
      <c r="D60" s="10" t="n">
        <v>231</v>
      </c>
      <c r="E60" s="191" t="n">
        <v>12.994</v>
      </c>
      <c r="F60" s="10" t="n">
        <v>242</v>
      </c>
      <c r="G60" s="10" t="n">
        <v>0</v>
      </c>
      <c r="H60" s="10" t="n">
        <v>200</v>
      </c>
      <c r="I60" s="10" t="n">
        <v>0.0048</v>
      </c>
      <c r="J60" s="10" t="n">
        <v>282</v>
      </c>
      <c r="K60" s="190" t="n">
        <v>22166.81</v>
      </c>
      <c r="L60" s="10" t="n">
        <v>268</v>
      </c>
    </row>
    <row r="61" customFormat="false" ht="13.2" hidden="false" customHeight="false" outlineLevel="0" collapsed="false">
      <c r="A61" s="22" t="s">
        <v>487</v>
      </c>
      <c r="B61" s="22" t="s">
        <v>488</v>
      </c>
      <c r="C61" s="190" t="n">
        <v>4904.37</v>
      </c>
      <c r="D61" s="10" t="n">
        <v>324</v>
      </c>
      <c r="E61" s="191" t="n">
        <v>6.719</v>
      </c>
      <c r="F61" s="10" t="n">
        <v>324</v>
      </c>
      <c r="G61" s="10" t="n">
        <v>0</v>
      </c>
      <c r="H61" s="10" t="n">
        <v>200</v>
      </c>
      <c r="I61" s="10" t="n">
        <v>0.0007</v>
      </c>
      <c r="J61" s="10" t="n">
        <v>301</v>
      </c>
      <c r="K61" s="190" t="n">
        <v>16712.86</v>
      </c>
      <c r="L61" s="10" t="n">
        <v>319</v>
      </c>
    </row>
    <row r="62" customFormat="false" ht="13.2" hidden="false" customHeight="false" outlineLevel="0" collapsed="false">
      <c r="A62" s="22" t="s">
        <v>321</v>
      </c>
      <c r="B62" s="22" t="s">
        <v>322</v>
      </c>
      <c r="C62" s="190" t="n">
        <v>13933.76</v>
      </c>
      <c r="D62" s="10" t="n">
        <v>186</v>
      </c>
      <c r="E62" s="191" t="n">
        <v>17.41</v>
      </c>
      <c r="F62" s="10" t="n">
        <v>175</v>
      </c>
      <c r="G62" s="10" t="n">
        <v>0.0606</v>
      </c>
      <c r="H62" s="10" t="n">
        <v>125</v>
      </c>
      <c r="I62" s="10" t="n">
        <v>0.1288</v>
      </c>
      <c r="J62" s="10" t="n">
        <v>146</v>
      </c>
      <c r="K62" s="190" t="n">
        <v>29434.5</v>
      </c>
      <c r="L62" s="10" t="n">
        <v>137</v>
      </c>
    </row>
    <row r="63" customFormat="false" ht="13.2" hidden="false" customHeight="false" outlineLevel="0" collapsed="false">
      <c r="A63" s="22" t="s">
        <v>637</v>
      </c>
      <c r="B63" s="22" t="s">
        <v>638</v>
      </c>
      <c r="C63" s="190" t="n">
        <v>10427.12</v>
      </c>
      <c r="D63" s="10" t="n">
        <v>259</v>
      </c>
      <c r="E63" s="191" t="n">
        <v>12.547</v>
      </c>
      <c r="F63" s="10" t="n">
        <v>252</v>
      </c>
      <c r="G63" s="10" t="n">
        <v>0</v>
      </c>
      <c r="H63" s="10" t="n">
        <v>200</v>
      </c>
      <c r="I63" s="10" t="n">
        <v>0.041</v>
      </c>
      <c r="J63" s="10" t="n">
        <v>210</v>
      </c>
      <c r="K63" s="190" t="n">
        <v>25139.06</v>
      </c>
      <c r="L63" s="10" t="n">
        <v>220</v>
      </c>
    </row>
    <row r="64" customFormat="false" ht="13.2" hidden="false" customHeight="false" outlineLevel="0" collapsed="false">
      <c r="A64" s="22" t="s">
        <v>201</v>
      </c>
      <c r="B64" s="22" t="s">
        <v>202</v>
      </c>
      <c r="C64" s="190" t="n">
        <v>11769.01</v>
      </c>
      <c r="D64" s="10" t="n">
        <v>226</v>
      </c>
      <c r="E64" s="191" t="n">
        <v>13.602</v>
      </c>
      <c r="F64" s="10" t="n">
        <v>231</v>
      </c>
      <c r="G64" s="10" t="n">
        <v>0</v>
      </c>
      <c r="H64" s="10" t="n">
        <v>200</v>
      </c>
      <c r="I64" s="10" t="n">
        <v>0</v>
      </c>
      <c r="J64" s="10" t="n">
        <v>302</v>
      </c>
      <c r="K64" s="190" t="n">
        <v>22560</v>
      </c>
      <c r="L64" s="10" t="n">
        <v>261</v>
      </c>
    </row>
    <row r="65" customFormat="false" ht="13.2" hidden="false" customHeight="false" outlineLevel="0" collapsed="false">
      <c r="A65" s="22" t="s">
        <v>55</v>
      </c>
      <c r="B65" s="22" t="s">
        <v>56</v>
      </c>
      <c r="C65" s="190" t="n">
        <v>14032.56</v>
      </c>
      <c r="D65" s="10" t="n">
        <v>185</v>
      </c>
      <c r="E65" s="191" t="n">
        <v>16.941</v>
      </c>
      <c r="F65" s="10" t="n">
        <v>182</v>
      </c>
      <c r="G65" s="10" t="n">
        <v>0.0381</v>
      </c>
      <c r="H65" s="10" t="n">
        <v>146</v>
      </c>
      <c r="I65" s="10" t="n">
        <v>0.0912</v>
      </c>
      <c r="J65" s="10" t="n">
        <v>167</v>
      </c>
      <c r="K65" s="190" t="n">
        <v>28291.96</v>
      </c>
      <c r="L65" s="10" t="n">
        <v>161</v>
      </c>
    </row>
    <row r="66" customFormat="false" ht="13.2" hidden="false" customHeight="false" outlineLevel="0" collapsed="false">
      <c r="A66" s="22" t="s">
        <v>313</v>
      </c>
      <c r="B66" s="22" t="s">
        <v>314</v>
      </c>
      <c r="C66" s="190" t="n">
        <v>20033.16</v>
      </c>
      <c r="D66" s="10" t="n">
        <v>63</v>
      </c>
      <c r="E66" s="191" t="n">
        <v>25.949</v>
      </c>
      <c r="F66" s="10" t="n">
        <v>72</v>
      </c>
      <c r="G66" s="10" t="n">
        <v>0.1224</v>
      </c>
      <c r="H66" s="10" t="n">
        <v>73</v>
      </c>
      <c r="I66" s="10" t="n">
        <v>0.2386</v>
      </c>
      <c r="J66" s="10" t="n">
        <v>87</v>
      </c>
      <c r="K66" s="190" t="n">
        <v>31279.02</v>
      </c>
      <c r="L66" s="10" t="n">
        <v>72</v>
      </c>
    </row>
    <row r="67" customFormat="false" ht="13.2" hidden="false" customHeight="false" outlineLevel="0" collapsed="false">
      <c r="A67" s="22" t="s">
        <v>171</v>
      </c>
      <c r="B67" s="22" t="s">
        <v>172</v>
      </c>
      <c r="C67" s="190" t="n">
        <v>19863.39</v>
      </c>
      <c r="D67" s="10" t="n">
        <v>75</v>
      </c>
      <c r="E67" s="191" t="n">
        <v>25.765</v>
      </c>
      <c r="F67" s="10" t="n">
        <v>74</v>
      </c>
      <c r="G67" s="10" t="n">
        <v>0.0976</v>
      </c>
      <c r="H67" s="10" t="n">
        <v>88</v>
      </c>
      <c r="I67" s="10" t="n">
        <v>0.2563</v>
      </c>
      <c r="J67" s="10" t="n">
        <v>78</v>
      </c>
      <c r="K67" s="190" t="n">
        <v>31128.16</v>
      </c>
      <c r="L67" s="10" t="n">
        <v>80</v>
      </c>
    </row>
    <row r="68" customFormat="false" ht="13.2" hidden="false" customHeight="false" outlineLevel="0" collapsed="false">
      <c r="A68" s="22" t="s">
        <v>615</v>
      </c>
      <c r="B68" s="22" t="s">
        <v>616</v>
      </c>
      <c r="C68" s="190" t="n">
        <v>19922.89</v>
      </c>
      <c r="D68" s="10" t="n">
        <v>68</v>
      </c>
      <c r="E68" s="191" t="n">
        <v>23.833</v>
      </c>
      <c r="F68" s="10" t="n">
        <v>95</v>
      </c>
      <c r="G68" s="10" t="n">
        <v>0.0521</v>
      </c>
      <c r="H68" s="10" t="n">
        <v>132</v>
      </c>
      <c r="I68" s="10" t="n">
        <v>0.1399</v>
      </c>
      <c r="J68" s="10" t="n">
        <v>143</v>
      </c>
      <c r="K68" s="190" t="n">
        <v>29658.96</v>
      </c>
      <c r="L68" s="10" t="n">
        <v>132</v>
      </c>
    </row>
    <row r="69" customFormat="false" ht="13.2" hidden="false" customHeight="false" outlineLevel="0" collapsed="false">
      <c r="A69" s="22" t="s">
        <v>651</v>
      </c>
      <c r="B69" s="22" t="s">
        <v>652</v>
      </c>
      <c r="C69" s="190" t="n">
        <v>9743.66</v>
      </c>
      <c r="D69" s="10" t="n">
        <v>267</v>
      </c>
      <c r="E69" s="191" t="n">
        <v>11.176</v>
      </c>
      <c r="F69" s="10" t="n">
        <v>276</v>
      </c>
      <c r="G69" s="10" t="n">
        <v>0</v>
      </c>
      <c r="H69" s="10" t="n">
        <v>200</v>
      </c>
      <c r="I69" s="10" t="n">
        <v>0</v>
      </c>
      <c r="J69" s="10" t="n">
        <v>302</v>
      </c>
      <c r="K69" s="190" t="n">
        <v>18477.81</v>
      </c>
      <c r="L69" s="10" t="n">
        <v>311</v>
      </c>
    </row>
    <row r="70" customFormat="false" ht="13.2" hidden="false" customHeight="false" outlineLevel="0" collapsed="false">
      <c r="A70" s="22" t="s">
        <v>279</v>
      </c>
      <c r="B70" s="22" t="s">
        <v>280</v>
      </c>
      <c r="C70" s="190" t="n">
        <v>19605.69</v>
      </c>
      <c r="D70" s="10" t="n">
        <v>81</v>
      </c>
      <c r="E70" s="191" t="n">
        <v>25.741</v>
      </c>
      <c r="F70" s="10" t="n">
        <v>75</v>
      </c>
      <c r="G70" s="10" t="n">
        <v>0.1111</v>
      </c>
      <c r="H70" s="10" t="n">
        <v>81</v>
      </c>
      <c r="I70" s="10" t="n">
        <v>0.2646</v>
      </c>
      <c r="J70" s="10" t="n">
        <v>76</v>
      </c>
      <c r="K70" s="190" t="n">
        <v>31246.44</v>
      </c>
      <c r="L70" s="10" t="n">
        <v>74</v>
      </c>
    </row>
    <row r="71" customFormat="false" ht="13.2" hidden="false" customHeight="false" outlineLevel="0" collapsed="false">
      <c r="A71" s="22" t="s">
        <v>769</v>
      </c>
      <c r="B71" s="22" t="s">
        <v>770</v>
      </c>
      <c r="C71" s="190" t="n">
        <v>20298.45</v>
      </c>
      <c r="D71" s="10" t="n">
        <v>60</v>
      </c>
      <c r="E71" s="191" t="n">
        <v>28.107</v>
      </c>
      <c r="F71" s="10" t="n">
        <v>54</v>
      </c>
      <c r="G71" s="10" t="n">
        <v>0.1846</v>
      </c>
      <c r="H71" s="10" t="n">
        <v>46</v>
      </c>
      <c r="I71" s="10" t="n">
        <v>0.3189</v>
      </c>
      <c r="J71" s="10" t="n">
        <v>55</v>
      </c>
      <c r="K71" s="190" t="n">
        <v>32041.03</v>
      </c>
      <c r="L71" s="10" t="n">
        <v>38</v>
      </c>
    </row>
    <row r="72" customFormat="false" ht="13.2" hidden="false" customHeight="false" outlineLevel="0" collapsed="false">
      <c r="A72" s="22" t="s">
        <v>793</v>
      </c>
      <c r="B72" s="22" t="s">
        <v>794</v>
      </c>
      <c r="C72" s="190" t="n">
        <v>10727.3</v>
      </c>
      <c r="D72" s="10" t="n">
        <v>250</v>
      </c>
      <c r="E72" s="191" t="n">
        <v>12.527</v>
      </c>
      <c r="F72" s="10" t="n">
        <v>253</v>
      </c>
      <c r="G72" s="10" t="n">
        <v>0</v>
      </c>
      <c r="H72" s="10" t="n">
        <v>200</v>
      </c>
      <c r="I72" s="10" t="n">
        <v>0.0245</v>
      </c>
      <c r="J72" s="10" t="n">
        <v>236</v>
      </c>
      <c r="K72" s="190" t="n">
        <v>23109.41</v>
      </c>
      <c r="L72" s="10" t="n">
        <v>251</v>
      </c>
    </row>
    <row r="73" customFormat="false" ht="13.2" hidden="false" customHeight="false" outlineLevel="0" collapsed="false">
      <c r="A73" s="22" t="s">
        <v>587</v>
      </c>
      <c r="B73" s="22" t="s">
        <v>588</v>
      </c>
      <c r="C73" s="190" t="n">
        <v>15613.8</v>
      </c>
      <c r="D73" s="10" t="n">
        <v>151</v>
      </c>
      <c r="E73" s="191" t="n">
        <v>17.833</v>
      </c>
      <c r="F73" s="10" t="n">
        <v>171</v>
      </c>
      <c r="G73" s="10" t="n">
        <v>0</v>
      </c>
      <c r="H73" s="10" t="n">
        <v>200</v>
      </c>
      <c r="I73" s="10" t="n">
        <v>0.0298</v>
      </c>
      <c r="J73" s="10" t="n">
        <v>227</v>
      </c>
      <c r="K73" s="190" t="n">
        <v>24873.84</v>
      </c>
      <c r="L73" s="10" t="n">
        <v>227</v>
      </c>
    </row>
    <row r="74" customFormat="false" ht="13.2" hidden="false" customHeight="false" outlineLevel="0" collapsed="false">
      <c r="A74" s="22" t="s">
        <v>215</v>
      </c>
      <c r="B74" s="22" t="s">
        <v>216</v>
      </c>
      <c r="C74" s="190" t="n">
        <v>19008.44</v>
      </c>
      <c r="D74" s="10" t="n">
        <v>91</v>
      </c>
      <c r="E74" s="191" t="n">
        <v>23.643</v>
      </c>
      <c r="F74" s="10" t="n">
        <v>96</v>
      </c>
      <c r="G74" s="10" t="n">
        <v>0.0273</v>
      </c>
      <c r="H74" s="10" t="n">
        <v>158</v>
      </c>
      <c r="I74" s="10" t="n">
        <v>0.2138</v>
      </c>
      <c r="J74" s="10" t="n">
        <v>98</v>
      </c>
      <c r="K74" s="190" t="n">
        <v>29514.5</v>
      </c>
      <c r="L74" s="10" t="n">
        <v>134</v>
      </c>
    </row>
    <row r="75" customFormat="false" ht="13.2" hidden="false" customHeight="false" outlineLevel="0" collapsed="false">
      <c r="A75" s="22" t="s">
        <v>71</v>
      </c>
      <c r="B75" s="22" t="s">
        <v>72</v>
      </c>
      <c r="C75" s="190" t="n">
        <v>10266.72</v>
      </c>
      <c r="D75" s="10" t="n">
        <v>260</v>
      </c>
      <c r="E75" s="191" t="n">
        <v>12.174</v>
      </c>
      <c r="F75" s="10" t="n">
        <v>261</v>
      </c>
      <c r="G75" s="10" t="n">
        <v>0</v>
      </c>
      <c r="H75" s="10" t="n">
        <v>200</v>
      </c>
      <c r="I75" s="10" t="n">
        <v>0.0173</v>
      </c>
      <c r="J75" s="10" t="n">
        <v>252</v>
      </c>
      <c r="K75" s="190" t="n">
        <v>23514.27</v>
      </c>
      <c r="L75" s="10" t="n">
        <v>247</v>
      </c>
    </row>
    <row r="76" customFormat="false" ht="13.2" hidden="false" customHeight="false" outlineLevel="0" collapsed="false">
      <c r="A76" s="22" t="s">
        <v>277</v>
      </c>
      <c r="B76" s="22" t="s">
        <v>278</v>
      </c>
      <c r="C76" s="190" t="n">
        <v>17423.32</v>
      </c>
      <c r="D76" s="10" t="n">
        <v>122</v>
      </c>
      <c r="E76" s="191" t="n">
        <v>23.639</v>
      </c>
      <c r="F76" s="10" t="n">
        <v>97</v>
      </c>
      <c r="G76" s="10" t="n">
        <v>0.1538</v>
      </c>
      <c r="H76" s="10" t="n">
        <v>58</v>
      </c>
      <c r="I76" s="10" t="n">
        <v>0.2438</v>
      </c>
      <c r="J76" s="10" t="n">
        <v>84</v>
      </c>
      <c r="K76" s="190" t="n">
        <v>31736.09</v>
      </c>
      <c r="L76" s="10" t="n">
        <v>50</v>
      </c>
    </row>
    <row r="77" customFormat="false" ht="13.2" hidden="false" customHeight="false" outlineLevel="0" collapsed="false">
      <c r="A77" s="22" t="s">
        <v>529</v>
      </c>
      <c r="B77" s="22" t="s">
        <v>530</v>
      </c>
      <c r="C77" s="190" t="n">
        <v>14833.84</v>
      </c>
      <c r="D77" s="10" t="n">
        <v>170</v>
      </c>
      <c r="E77" s="191" t="n">
        <v>17.845</v>
      </c>
      <c r="F77" s="10" t="n">
        <v>170</v>
      </c>
      <c r="G77" s="10" t="n">
        <v>0.0517</v>
      </c>
      <c r="H77" s="10" t="n">
        <v>133</v>
      </c>
      <c r="I77" s="10" t="n">
        <v>0.0898</v>
      </c>
      <c r="J77" s="10" t="n">
        <v>169</v>
      </c>
      <c r="K77" s="190" t="n">
        <v>28472.08</v>
      </c>
      <c r="L77" s="10" t="n">
        <v>158</v>
      </c>
    </row>
    <row r="78" customFormat="false" ht="13.2" hidden="false" customHeight="false" outlineLevel="0" collapsed="false">
      <c r="A78" s="22" t="s">
        <v>173</v>
      </c>
      <c r="B78" s="22" t="s">
        <v>174</v>
      </c>
      <c r="C78" s="190" t="n">
        <v>11204.34</v>
      </c>
      <c r="D78" s="10" t="n">
        <v>238</v>
      </c>
      <c r="E78" s="191" t="n">
        <v>13.502</v>
      </c>
      <c r="F78" s="10" t="n">
        <v>232</v>
      </c>
      <c r="G78" s="10" t="n">
        <v>0.0227</v>
      </c>
      <c r="H78" s="10" t="n">
        <v>166</v>
      </c>
      <c r="I78" s="10" t="n">
        <v>0.048</v>
      </c>
      <c r="J78" s="10" t="n">
        <v>198</v>
      </c>
      <c r="K78" s="190" t="n">
        <v>26319.21</v>
      </c>
      <c r="L78" s="10" t="n">
        <v>192</v>
      </c>
    </row>
    <row r="79" customFormat="false" ht="13.2" hidden="false" customHeight="false" outlineLevel="0" collapsed="false">
      <c r="A79" s="22" t="s">
        <v>119</v>
      </c>
      <c r="B79" s="22" t="s">
        <v>120</v>
      </c>
      <c r="C79" s="190" t="n">
        <v>19381.47</v>
      </c>
      <c r="D79" s="10" t="n">
        <v>84</v>
      </c>
      <c r="E79" s="191" t="n">
        <v>27.79</v>
      </c>
      <c r="F79" s="10" t="n">
        <v>55</v>
      </c>
      <c r="G79" s="10" t="n">
        <v>0.1854</v>
      </c>
      <c r="H79" s="10" t="n">
        <v>45</v>
      </c>
      <c r="I79" s="10" t="n">
        <v>0.3365</v>
      </c>
      <c r="J79" s="10" t="n">
        <v>49</v>
      </c>
      <c r="K79" s="190" t="n">
        <v>32078.24</v>
      </c>
      <c r="L79" s="10" t="n">
        <v>35</v>
      </c>
    </row>
    <row r="80" customFormat="false" ht="13.2" hidden="false" customHeight="false" outlineLevel="0" collapsed="false">
      <c r="A80" s="22" t="s">
        <v>133</v>
      </c>
      <c r="B80" s="22" t="s">
        <v>134</v>
      </c>
      <c r="C80" s="190" t="n">
        <v>10467.66</v>
      </c>
      <c r="D80" s="10" t="n">
        <v>258</v>
      </c>
      <c r="E80" s="191" t="n">
        <v>12.261</v>
      </c>
      <c r="F80" s="10" t="n">
        <v>257</v>
      </c>
      <c r="G80" s="10" t="n">
        <v>0.0233</v>
      </c>
      <c r="H80" s="10" t="n">
        <v>165</v>
      </c>
      <c r="I80" s="10" t="n">
        <v>0.0225</v>
      </c>
      <c r="J80" s="10" t="n">
        <v>242</v>
      </c>
      <c r="K80" s="190" t="n">
        <v>20811.97</v>
      </c>
      <c r="L80" s="10" t="n">
        <v>284</v>
      </c>
    </row>
    <row r="81" customFormat="false" ht="13.2" hidden="false" customHeight="false" outlineLevel="0" collapsed="false">
      <c r="A81" s="22" t="s">
        <v>809</v>
      </c>
      <c r="B81" s="22" t="s">
        <v>810</v>
      </c>
      <c r="C81" s="190" t="n">
        <v>21067.75</v>
      </c>
      <c r="D81" s="10" t="n">
        <v>48</v>
      </c>
      <c r="E81" s="191" t="n">
        <v>29.051</v>
      </c>
      <c r="F81" s="10" t="n">
        <v>42</v>
      </c>
      <c r="G81" s="10" t="n">
        <v>0.2062</v>
      </c>
      <c r="H81" s="10" t="n">
        <v>37</v>
      </c>
      <c r="I81" s="10" t="n">
        <v>0.3569</v>
      </c>
      <c r="J81" s="10" t="n">
        <v>42</v>
      </c>
      <c r="K81" s="190" t="n">
        <v>31729.27</v>
      </c>
      <c r="L81" s="10" t="n">
        <v>51</v>
      </c>
    </row>
    <row r="82" customFormat="false" ht="13.2" hidden="false" customHeight="false" outlineLevel="0" collapsed="false">
      <c r="A82" s="22" t="s">
        <v>531</v>
      </c>
      <c r="B82" s="22" t="s">
        <v>532</v>
      </c>
      <c r="C82" s="190" t="n">
        <v>17621.37</v>
      </c>
      <c r="D82" s="10" t="n">
        <v>116</v>
      </c>
      <c r="E82" s="191" t="n">
        <v>21.589</v>
      </c>
      <c r="F82" s="10" t="n">
        <v>126</v>
      </c>
      <c r="G82" s="10" t="n">
        <v>0.0597</v>
      </c>
      <c r="H82" s="10" t="n">
        <v>127</v>
      </c>
      <c r="I82" s="10" t="n">
        <v>0.1685</v>
      </c>
      <c r="J82" s="10" t="n">
        <v>127</v>
      </c>
      <c r="K82" s="190" t="n">
        <v>29866.95</v>
      </c>
      <c r="L82" s="10" t="n">
        <v>126</v>
      </c>
    </row>
    <row r="83" customFormat="false" ht="13.2" hidden="false" customHeight="false" outlineLevel="0" collapsed="false">
      <c r="A83" s="22" t="s">
        <v>771</v>
      </c>
      <c r="B83" s="22" t="s">
        <v>772</v>
      </c>
      <c r="C83" s="190" t="n">
        <v>17514.88</v>
      </c>
      <c r="D83" s="10" t="n">
        <v>118</v>
      </c>
      <c r="E83" s="191" t="n">
        <v>22.958</v>
      </c>
      <c r="F83" s="10" t="n">
        <v>110</v>
      </c>
      <c r="G83" s="10" t="n">
        <v>0.0796</v>
      </c>
      <c r="H83" s="10" t="n">
        <v>101</v>
      </c>
      <c r="I83" s="10" t="n">
        <v>0.2329</v>
      </c>
      <c r="J83" s="10" t="n">
        <v>90</v>
      </c>
      <c r="K83" s="190" t="n">
        <v>30827.61</v>
      </c>
      <c r="L83" s="10" t="n">
        <v>93</v>
      </c>
    </row>
    <row r="84" customFormat="false" ht="13.2" hidden="false" customHeight="false" outlineLevel="0" collapsed="false">
      <c r="A84" s="22" t="s">
        <v>217</v>
      </c>
      <c r="B84" s="22" t="s">
        <v>218</v>
      </c>
      <c r="C84" s="190" t="n">
        <v>19304.05</v>
      </c>
      <c r="D84" s="10" t="n">
        <v>87</v>
      </c>
      <c r="E84" s="191" t="n">
        <v>23.585</v>
      </c>
      <c r="F84" s="10" t="n">
        <v>99</v>
      </c>
      <c r="G84" s="10" t="n">
        <v>0.0408</v>
      </c>
      <c r="H84" s="10" t="n">
        <v>143</v>
      </c>
      <c r="I84" s="10" t="n">
        <v>0.1949</v>
      </c>
      <c r="J84" s="10" t="n">
        <v>113</v>
      </c>
      <c r="K84" s="190" t="n">
        <v>29338.89</v>
      </c>
      <c r="L84" s="10" t="n">
        <v>141</v>
      </c>
    </row>
    <row r="85" customFormat="false" ht="13.2" hidden="false" customHeight="false" outlineLevel="0" collapsed="false">
      <c r="A85" s="22" t="s">
        <v>37</v>
      </c>
      <c r="B85" s="22" t="s">
        <v>38</v>
      </c>
      <c r="C85" s="190" t="n">
        <v>10522.67</v>
      </c>
      <c r="D85" s="10" t="n">
        <v>255</v>
      </c>
      <c r="E85" s="191" t="n">
        <v>12.108</v>
      </c>
      <c r="F85" s="10" t="n">
        <v>262</v>
      </c>
      <c r="G85" s="10" t="n">
        <v>0</v>
      </c>
      <c r="H85" s="10" t="n">
        <v>200</v>
      </c>
      <c r="I85" s="10" t="n">
        <v>0</v>
      </c>
      <c r="J85" s="10" t="n">
        <v>302</v>
      </c>
      <c r="K85" s="190" t="n">
        <v>20525.18</v>
      </c>
      <c r="L85" s="10" t="n">
        <v>291</v>
      </c>
    </row>
    <row r="86" customFormat="false" ht="13.2" hidden="false" customHeight="false" outlineLevel="0" collapsed="false">
      <c r="A86" s="22" t="s">
        <v>621</v>
      </c>
      <c r="B86" s="22" t="s">
        <v>622</v>
      </c>
      <c r="C86" s="190" t="n">
        <v>11004.67</v>
      </c>
      <c r="D86" s="10" t="n">
        <v>246</v>
      </c>
      <c r="E86" s="191" t="n">
        <v>12.698</v>
      </c>
      <c r="F86" s="10" t="n">
        <v>248</v>
      </c>
      <c r="G86" s="10" t="n">
        <v>0</v>
      </c>
      <c r="H86" s="10" t="n">
        <v>200</v>
      </c>
      <c r="I86" s="10" t="n">
        <v>0.0096</v>
      </c>
      <c r="J86" s="10" t="n">
        <v>273</v>
      </c>
      <c r="K86" s="190" t="n">
        <v>22506.86</v>
      </c>
      <c r="L86" s="10" t="n">
        <v>263</v>
      </c>
    </row>
    <row r="87" customFormat="false" ht="13.2" hidden="false" customHeight="false" outlineLevel="0" collapsed="false">
      <c r="A87" s="22" t="s">
        <v>639</v>
      </c>
      <c r="B87" s="22" t="s">
        <v>640</v>
      </c>
      <c r="C87" s="190" t="n">
        <v>7402.8</v>
      </c>
      <c r="D87" s="10" t="n">
        <v>303</v>
      </c>
      <c r="E87" s="191" t="n">
        <v>9.311</v>
      </c>
      <c r="F87" s="10" t="n">
        <v>304</v>
      </c>
      <c r="G87" s="10" t="n">
        <v>0</v>
      </c>
      <c r="H87" s="10" t="n">
        <v>200</v>
      </c>
      <c r="I87" s="10" t="n">
        <v>0.0044</v>
      </c>
      <c r="J87" s="10" t="n">
        <v>286</v>
      </c>
      <c r="K87" s="190" t="n">
        <v>20604</v>
      </c>
      <c r="L87" s="10" t="n">
        <v>289</v>
      </c>
    </row>
    <row r="88" customFormat="false" ht="13.2" hidden="false" customHeight="false" outlineLevel="0" collapsed="false">
      <c r="A88" s="22" t="s">
        <v>505</v>
      </c>
      <c r="B88" s="22" t="s">
        <v>506</v>
      </c>
      <c r="C88" s="190" t="n">
        <v>6719.2</v>
      </c>
      <c r="D88" s="10" t="n">
        <v>308</v>
      </c>
      <c r="E88" s="191" t="n">
        <v>8.609</v>
      </c>
      <c r="F88" s="10" t="n">
        <v>308</v>
      </c>
      <c r="G88" s="10" t="n">
        <v>0</v>
      </c>
      <c r="H88" s="10" t="n">
        <v>200</v>
      </c>
      <c r="I88" s="10" t="n">
        <v>0.0013</v>
      </c>
      <c r="J88" s="10" t="n">
        <v>297</v>
      </c>
      <c r="K88" s="190" t="n">
        <v>19312.61</v>
      </c>
      <c r="L88" s="10" t="n">
        <v>300</v>
      </c>
    </row>
    <row r="89" customFormat="false" ht="13.2" hidden="false" customHeight="false" outlineLevel="0" collapsed="false">
      <c r="A89" s="22" t="s">
        <v>113</v>
      </c>
      <c r="B89" s="22" t="s">
        <v>114</v>
      </c>
      <c r="C89" s="190" t="n">
        <v>6247.35</v>
      </c>
      <c r="D89" s="10" t="n">
        <v>315</v>
      </c>
      <c r="E89" s="191" t="n">
        <v>8.136</v>
      </c>
      <c r="F89" s="10" t="n">
        <v>314</v>
      </c>
      <c r="G89" s="10" t="n">
        <v>0</v>
      </c>
      <c r="H89" s="10" t="n">
        <v>200</v>
      </c>
      <c r="I89" s="10" t="n">
        <v>0.001</v>
      </c>
      <c r="J89" s="10" t="n">
        <v>300</v>
      </c>
      <c r="K89" s="190" t="n">
        <v>18158.09</v>
      </c>
      <c r="L89" s="10" t="n">
        <v>312</v>
      </c>
    </row>
    <row r="90" customFormat="false" ht="13.2" hidden="false" customHeight="false" outlineLevel="0" collapsed="false">
      <c r="A90" s="22" t="s">
        <v>159</v>
      </c>
      <c r="B90" s="22" t="s">
        <v>160</v>
      </c>
      <c r="C90" s="190" t="n">
        <v>21873.87</v>
      </c>
      <c r="D90" s="10" t="n">
        <v>33</v>
      </c>
      <c r="E90" s="191" t="n">
        <v>28.855</v>
      </c>
      <c r="F90" s="10" t="n">
        <v>45</v>
      </c>
      <c r="G90" s="10" t="n">
        <v>0.1481</v>
      </c>
      <c r="H90" s="10" t="n">
        <v>60</v>
      </c>
      <c r="I90" s="10" t="n">
        <v>0.2984</v>
      </c>
      <c r="J90" s="10" t="n">
        <v>65</v>
      </c>
      <c r="K90" s="190" t="n">
        <v>31694.27</v>
      </c>
      <c r="L90" s="10" t="n">
        <v>52</v>
      </c>
    </row>
    <row r="91" customFormat="false" ht="13.2" hidden="false" customHeight="false" outlineLevel="0" collapsed="false">
      <c r="A91" s="22" t="s">
        <v>175</v>
      </c>
      <c r="B91" s="22" t="s">
        <v>176</v>
      </c>
      <c r="C91" s="190" t="n">
        <v>11998.69</v>
      </c>
      <c r="D91" s="10" t="n">
        <v>221</v>
      </c>
      <c r="E91" s="191" t="n">
        <v>14.154</v>
      </c>
      <c r="F91" s="10" t="n">
        <v>222</v>
      </c>
      <c r="G91" s="10" t="n">
        <v>0</v>
      </c>
      <c r="H91" s="10" t="n">
        <v>200</v>
      </c>
      <c r="I91" s="10" t="n">
        <v>0.038</v>
      </c>
      <c r="J91" s="10" t="n">
        <v>216</v>
      </c>
      <c r="K91" s="190" t="n">
        <v>25214.84</v>
      </c>
      <c r="L91" s="10" t="n">
        <v>215</v>
      </c>
    </row>
    <row r="92" customFormat="false" ht="13.2" hidden="false" customHeight="false" outlineLevel="0" collapsed="false">
      <c r="A92" s="22" t="s">
        <v>785</v>
      </c>
      <c r="B92" s="22" t="s">
        <v>786</v>
      </c>
      <c r="C92" s="190" t="n">
        <v>12369.24</v>
      </c>
      <c r="D92" s="10" t="n">
        <v>215</v>
      </c>
      <c r="E92" s="191" t="n">
        <v>15.792</v>
      </c>
      <c r="F92" s="10" t="n">
        <v>195</v>
      </c>
      <c r="G92" s="10" t="n">
        <v>0.0619</v>
      </c>
      <c r="H92" s="10" t="n">
        <v>124</v>
      </c>
      <c r="I92" s="10" t="n">
        <v>0.0916</v>
      </c>
      <c r="J92" s="10" t="n">
        <v>165</v>
      </c>
      <c r="K92" s="190" t="n">
        <v>29370.34</v>
      </c>
      <c r="L92" s="10" t="n">
        <v>140</v>
      </c>
    </row>
    <row r="93" customFormat="false" ht="13.2" hidden="false" customHeight="false" outlineLevel="0" collapsed="false">
      <c r="A93" s="22" t="s">
        <v>731</v>
      </c>
      <c r="B93" s="22" t="s">
        <v>732</v>
      </c>
      <c r="C93" s="190" t="n">
        <v>15066.3</v>
      </c>
      <c r="D93" s="10" t="n">
        <v>163</v>
      </c>
      <c r="E93" s="191" t="n">
        <v>18.817</v>
      </c>
      <c r="F93" s="10" t="n">
        <v>152</v>
      </c>
      <c r="G93" s="10" t="n">
        <v>0.0139</v>
      </c>
      <c r="H93" s="10" t="n">
        <v>183</v>
      </c>
      <c r="I93" s="10" t="n">
        <v>0.1643</v>
      </c>
      <c r="J93" s="10" t="n">
        <v>128</v>
      </c>
      <c r="K93" s="190" t="n">
        <v>28813.21</v>
      </c>
      <c r="L93" s="10" t="n">
        <v>152</v>
      </c>
    </row>
    <row r="94" customFormat="false" ht="13.2" hidden="false" customHeight="false" outlineLevel="0" collapsed="false">
      <c r="A94" s="22" t="s">
        <v>493</v>
      </c>
      <c r="B94" s="22" t="s">
        <v>494</v>
      </c>
      <c r="C94" s="190" t="n">
        <v>17469.8</v>
      </c>
      <c r="D94" s="10" t="n">
        <v>120</v>
      </c>
      <c r="E94" s="191" t="n">
        <v>21.322</v>
      </c>
      <c r="F94" s="10" t="n">
        <v>129</v>
      </c>
      <c r="G94" s="10" t="n">
        <v>0.0328</v>
      </c>
      <c r="H94" s="10" t="n">
        <v>153</v>
      </c>
      <c r="I94" s="10" t="n">
        <v>0.1505</v>
      </c>
      <c r="J94" s="10" t="n">
        <v>135</v>
      </c>
      <c r="K94" s="190" t="n">
        <v>29511.65</v>
      </c>
      <c r="L94" s="10" t="n">
        <v>135</v>
      </c>
    </row>
    <row r="95" customFormat="false" ht="13.2" hidden="false" customHeight="false" outlineLevel="0" collapsed="false">
      <c r="A95" s="22" t="s">
        <v>507</v>
      </c>
      <c r="B95" s="22" t="s">
        <v>508</v>
      </c>
      <c r="C95" s="190" t="n">
        <v>8049.6</v>
      </c>
      <c r="D95" s="10" t="n">
        <v>298</v>
      </c>
      <c r="E95" s="191" t="n">
        <v>10.015</v>
      </c>
      <c r="F95" s="10" t="n">
        <v>295</v>
      </c>
      <c r="G95" s="10" t="n">
        <v>0</v>
      </c>
      <c r="H95" s="10" t="n">
        <v>200</v>
      </c>
      <c r="I95" s="10" t="n">
        <v>0.0097</v>
      </c>
      <c r="J95" s="10" t="n">
        <v>272</v>
      </c>
      <c r="K95" s="190" t="n">
        <v>22692.97</v>
      </c>
      <c r="L95" s="10" t="n">
        <v>258</v>
      </c>
    </row>
    <row r="96" customFormat="false" ht="13.2" hidden="false" customHeight="false" outlineLevel="0" collapsed="false">
      <c r="A96" s="22" t="s">
        <v>315</v>
      </c>
      <c r="B96" s="22" t="s">
        <v>316</v>
      </c>
      <c r="C96" s="190" t="n">
        <v>14172.84</v>
      </c>
      <c r="D96" s="10" t="n">
        <v>182</v>
      </c>
      <c r="E96" s="191" t="n">
        <v>15.411</v>
      </c>
      <c r="F96" s="10" t="n">
        <v>200</v>
      </c>
      <c r="G96" s="10" t="n">
        <v>0</v>
      </c>
      <c r="H96" s="10" t="n">
        <v>200</v>
      </c>
      <c r="I96" s="10" t="n">
        <v>0</v>
      </c>
      <c r="J96" s="10" t="n">
        <v>302</v>
      </c>
      <c r="K96" s="190" t="n">
        <v>20660.91</v>
      </c>
      <c r="L96" s="10" t="n">
        <v>288</v>
      </c>
    </row>
    <row r="97" customFormat="false" ht="13.2" hidden="false" customHeight="false" outlineLevel="0" collapsed="false">
      <c r="A97" s="22" t="s">
        <v>559</v>
      </c>
      <c r="B97" s="22" t="s">
        <v>560</v>
      </c>
      <c r="C97" s="190" t="n">
        <v>5434.98</v>
      </c>
      <c r="D97" s="10" t="n">
        <v>322</v>
      </c>
      <c r="E97" s="191" t="n">
        <v>7.527</v>
      </c>
      <c r="F97" s="10" t="n">
        <v>322</v>
      </c>
      <c r="G97" s="10" t="n">
        <v>0</v>
      </c>
      <c r="H97" s="10" t="n">
        <v>200</v>
      </c>
      <c r="I97" s="10" t="n">
        <v>0.0035</v>
      </c>
      <c r="J97" s="10" t="n">
        <v>288</v>
      </c>
      <c r="K97" s="190" t="n">
        <v>19426.91</v>
      </c>
      <c r="L97" s="10" t="n">
        <v>298</v>
      </c>
    </row>
    <row r="98" customFormat="false" ht="13.2" hidden="false" customHeight="false" outlineLevel="0" collapsed="false">
      <c r="A98" s="22" t="s">
        <v>219</v>
      </c>
      <c r="B98" s="22" t="s">
        <v>220</v>
      </c>
      <c r="C98" s="190" t="n">
        <v>20771.39</v>
      </c>
      <c r="D98" s="10" t="n">
        <v>53</v>
      </c>
      <c r="E98" s="191" t="n">
        <v>26.994</v>
      </c>
      <c r="F98" s="10" t="n">
        <v>64</v>
      </c>
      <c r="G98" s="10" t="n">
        <v>0.1093</v>
      </c>
      <c r="H98" s="10" t="n">
        <v>82</v>
      </c>
      <c r="I98" s="10" t="n">
        <v>0.3196</v>
      </c>
      <c r="J98" s="10" t="n">
        <v>53</v>
      </c>
      <c r="K98" s="190" t="n">
        <v>30527.56</v>
      </c>
      <c r="L98" s="10" t="n">
        <v>104</v>
      </c>
    </row>
    <row r="99" customFormat="false" ht="13.2" hidden="false" customHeight="false" outlineLevel="0" collapsed="false">
      <c r="A99" s="22" t="s">
        <v>57</v>
      </c>
      <c r="B99" s="22" t="s">
        <v>58</v>
      </c>
      <c r="C99" s="190" t="n">
        <v>13195.47</v>
      </c>
      <c r="D99" s="10" t="n">
        <v>199</v>
      </c>
      <c r="E99" s="191" t="n">
        <v>15.263</v>
      </c>
      <c r="F99" s="10" t="n">
        <v>205</v>
      </c>
      <c r="G99" s="10" t="n">
        <v>0</v>
      </c>
      <c r="H99" s="10" t="n">
        <v>200</v>
      </c>
      <c r="I99" s="10" t="n">
        <v>0.0271</v>
      </c>
      <c r="J99" s="10" t="n">
        <v>231</v>
      </c>
      <c r="K99" s="190" t="n">
        <v>24553.83</v>
      </c>
      <c r="L99" s="10" t="n">
        <v>231</v>
      </c>
    </row>
    <row r="100" customFormat="false" ht="13.2" hidden="false" customHeight="false" outlineLevel="0" collapsed="false">
      <c r="A100" s="22" t="s">
        <v>561</v>
      </c>
      <c r="B100" s="22" t="s">
        <v>562</v>
      </c>
      <c r="C100" s="190" t="n">
        <v>6385.35</v>
      </c>
      <c r="D100" s="10" t="n">
        <v>313</v>
      </c>
      <c r="E100" s="191" t="n">
        <v>8.544</v>
      </c>
      <c r="F100" s="10" t="n">
        <v>310</v>
      </c>
      <c r="G100" s="10" t="n">
        <v>0</v>
      </c>
      <c r="H100" s="10" t="n">
        <v>200</v>
      </c>
      <c r="I100" s="10" t="n">
        <v>0.0122</v>
      </c>
      <c r="J100" s="10" t="n">
        <v>264</v>
      </c>
      <c r="K100" s="190" t="n">
        <v>22289.25</v>
      </c>
      <c r="L100" s="10" t="n">
        <v>265</v>
      </c>
    </row>
    <row r="101" customFormat="false" ht="13.2" hidden="false" customHeight="false" outlineLevel="0" collapsed="false">
      <c r="A101" s="22" t="s">
        <v>135</v>
      </c>
      <c r="B101" s="22" t="s">
        <v>136</v>
      </c>
      <c r="C101" s="190" t="n">
        <v>15691.4</v>
      </c>
      <c r="D101" s="10" t="n">
        <v>149</v>
      </c>
      <c r="E101" s="191" t="n">
        <v>19.912</v>
      </c>
      <c r="F101" s="10" t="n">
        <v>140</v>
      </c>
      <c r="G101" s="10" t="n">
        <v>0.0548</v>
      </c>
      <c r="H101" s="10" t="n">
        <v>130</v>
      </c>
      <c r="I101" s="10" t="n">
        <v>0.1709</v>
      </c>
      <c r="J101" s="10" t="n">
        <v>125</v>
      </c>
      <c r="K101" s="190" t="n">
        <v>29870.6</v>
      </c>
      <c r="L101" s="10" t="n">
        <v>125</v>
      </c>
    </row>
    <row r="102" customFormat="false" ht="13.2" hidden="false" customHeight="false" outlineLevel="0" collapsed="false">
      <c r="A102" s="22" t="s">
        <v>623</v>
      </c>
      <c r="B102" s="22" t="s">
        <v>624</v>
      </c>
      <c r="C102" s="190" t="n">
        <v>15019.75</v>
      </c>
      <c r="D102" s="10" t="n">
        <v>165</v>
      </c>
      <c r="E102" s="191" t="n">
        <v>18.212</v>
      </c>
      <c r="F102" s="10" t="n">
        <v>160</v>
      </c>
      <c r="G102" s="10" t="n">
        <v>0.027</v>
      </c>
      <c r="H102" s="10" t="n">
        <v>159</v>
      </c>
      <c r="I102" s="10" t="n">
        <v>0.1126</v>
      </c>
      <c r="J102" s="10" t="n">
        <v>154</v>
      </c>
      <c r="K102" s="190" t="n">
        <v>28313.11</v>
      </c>
      <c r="L102" s="10" t="n">
        <v>160</v>
      </c>
    </row>
    <row r="103" customFormat="false" ht="13.2" hidden="false" customHeight="false" outlineLevel="0" collapsed="false">
      <c r="A103" s="22" t="s">
        <v>509</v>
      </c>
      <c r="B103" s="22" t="s">
        <v>510</v>
      </c>
      <c r="C103" s="190" t="n">
        <v>6409.13</v>
      </c>
      <c r="D103" s="10" t="n">
        <v>312</v>
      </c>
      <c r="E103" s="191" t="n">
        <v>8.454</v>
      </c>
      <c r="F103" s="10" t="n">
        <v>312</v>
      </c>
      <c r="G103" s="10" t="n">
        <v>0</v>
      </c>
      <c r="H103" s="10" t="n">
        <v>200</v>
      </c>
      <c r="I103" s="10" t="n">
        <v>0.0073</v>
      </c>
      <c r="J103" s="10" t="n">
        <v>277</v>
      </c>
      <c r="K103" s="190" t="n">
        <v>20738.83</v>
      </c>
      <c r="L103" s="10" t="n">
        <v>286</v>
      </c>
    </row>
    <row r="104" customFormat="false" ht="13.2" hidden="false" customHeight="false" outlineLevel="0" collapsed="false">
      <c r="A104" s="22" t="s">
        <v>39</v>
      </c>
      <c r="B104" s="22" t="s">
        <v>40</v>
      </c>
      <c r="C104" s="190" t="n">
        <v>20715.72</v>
      </c>
      <c r="D104" s="10" t="n">
        <v>55</v>
      </c>
      <c r="E104" s="191" t="n">
        <v>25.362</v>
      </c>
      <c r="F104" s="10" t="n">
        <v>80</v>
      </c>
      <c r="G104" s="10" t="n">
        <v>0.0727</v>
      </c>
      <c r="H104" s="10" t="n">
        <v>114</v>
      </c>
      <c r="I104" s="10" t="n">
        <v>0.2114</v>
      </c>
      <c r="J104" s="10" t="n">
        <v>101</v>
      </c>
      <c r="K104" s="190" t="n">
        <v>30023.77</v>
      </c>
      <c r="L104" s="10" t="n">
        <v>122</v>
      </c>
    </row>
    <row r="105" customFormat="false" ht="13.2" hidden="false" customHeight="false" outlineLevel="0" collapsed="false">
      <c r="A105" s="22" t="s">
        <v>97</v>
      </c>
      <c r="B105" s="22" t="s">
        <v>98</v>
      </c>
      <c r="C105" s="190" t="n">
        <v>16261.13</v>
      </c>
      <c r="D105" s="10" t="n">
        <v>140</v>
      </c>
      <c r="E105" s="191" t="n">
        <v>18.016</v>
      </c>
      <c r="F105" s="10" t="n">
        <v>165</v>
      </c>
      <c r="G105" s="10" t="n">
        <v>0</v>
      </c>
      <c r="H105" s="10" t="n">
        <v>200</v>
      </c>
      <c r="I105" s="10" t="n">
        <v>0.0295</v>
      </c>
      <c r="J105" s="10" t="n">
        <v>228</v>
      </c>
      <c r="K105" s="190" t="n">
        <v>24890.69</v>
      </c>
      <c r="L105" s="10" t="n">
        <v>226</v>
      </c>
    </row>
    <row r="106" customFormat="false" ht="13.2" hidden="false" customHeight="false" outlineLevel="0" collapsed="false">
      <c r="A106" s="22" t="s">
        <v>653</v>
      </c>
      <c r="B106" s="22" t="s">
        <v>654</v>
      </c>
      <c r="C106" s="190" t="n">
        <v>15306</v>
      </c>
      <c r="D106" s="10" t="n">
        <v>155</v>
      </c>
      <c r="E106" s="191" t="n">
        <v>16.991</v>
      </c>
      <c r="F106" s="10" t="n">
        <v>181</v>
      </c>
      <c r="G106" s="10" t="n">
        <v>0</v>
      </c>
      <c r="H106" s="10" t="n">
        <v>200</v>
      </c>
      <c r="I106" s="10" t="n">
        <v>0.035</v>
      </c>
      <c r="J106" s="10" t="n">
        <v>221</v>
      </c>
      <c r="K106" s="190" t="n">
        <v>25052.29</v>
      </c>
      <c r="L106" s="10" t="n">
        <v>221</v>
      </c>
    </row>
    <row r="107" customFormat="false" ht="13.2" hidden="false" customHeight="false" outlineLevel="0" collapsed="false">
      <c r="A107" s="22" t="s">
        <v>323</v>
      </c>
      <c r="B107" s="22" t="s">
        <v>324</v>
      </c>
      <c r="C107" s="190" t="n">
        <v>12049.94</v>
      </c>
      <c r="D107" s="10" t="n">
        <v>218</v>
      </c>
      <c r="E107" s="191" t="n">
        <v>14.375</v>
      </c>
      <c r="F107" s="10" t="n">
        <v>217</v>
      </c>
      <c r="G107" s="10" t="n">
        <v>0.0196</v>
      </c>
      <c r="H107" s="10" t="n">
        <v>174</v>
      </c>
      <c r="I107" s="10" t="n">
        <v>0.049</v>
      </c>
      <c r="J107" s="10" t="n">
        <v>196</v>
      </c>
      <c r="K107" s="190" t="n">
        <v>26359.81</v>
      </c>
      <c r="L107" s="10" t="n">
        <v>191</v>
      </c>
    </row>
    <row r="108" customFormat="false" ht="13.2" hidden="false" customHeight="false" outlineLevel="0" collapsed="false">
      <c r="A108" s="22" t="s">
        <v>291</v>
      </c>
      <c r="B108" s="22" t="s">
        <v>292</v>
      </c>
      <c r="C108" s="190" t="n">
        <v>19643.89</v>
      </c>
      <c r="D108" s="10" t="n">
        <v>80</v>
      </c>
      <c r="E108" s="191" t="n">
        <v>25.932</v>
      </c>
      <c r="F108" s="10" t="n">
        <v>73</v>
      </c>
      <c r="G108" s="10" t="n">
        <v>0.119</v>
      </c>
      <c r="H108" s="10" t="n">
        <v>78</v>
      </c>
      <c r="I108" s="10" t="n">
        <v>0.2735</v>
      </c>
      <c r="J108" s="10" t="n">
        <v>73</v>
      </c>
      <c r="K108" s="190" t="n">
        <v>31346.78</v>
      </c>
      <c r="L108" s="10" t="n">
        <v>67</v>
      </c>
    </row>
    <row r="109" customFormat="false" ht="13.2" hidden="false" customHeight="false" outlineLevel="0" collapsed="false">
      <c r="A109" s="22" t="s">
        <v>191</v>
      </c>
      <c r="B109" s="22" t="s">
        <v>192</v>
      </c>
      <c r="C109" s="190" t="n">
        <v>12987.56</v>
      </c>
      <c r="D109" s="10" t="n">
        <v>202</v>
      </c>
      <c r="E109" s="191" t="n">
        <v>15.272</v>
      </c>
      <c r="F109" s="10" t="n">
        <v>203</v>
      </c>
      <c r="G109" s="10" t="n">
        <v>0.013</v>
      </c>
      <c r="H109" s="10" t="n">
        <v>184</v>
      </c>
      <c r="I109" s="10" t="n">
        <v>0.0391</v>
      </c>
      <c r="J109" s="10" t="n">
        <v>215</v>
      </c>
      <c r="K109" s="190" t="n">
        <v>25590.6</v>
      </c>
      <c r="L109" s="10" t="n">
        <v>207</v>
      </c>
    </row>
    <row r="110" customFormat="false" ht="13.2" hidden="false" customHeight="false" outlineLevel="0" collapsed="false">
      <c r="A110" s="22" t="s">
        <v>655</v>
      </c>
      <c r="B110" s="22" t="s">
        <v>656</v>
      </c>
      <c r="C110" s="190" t="n">
        <v>16266.59</v>
      </c>
      <c r="D110" s="10" t="n">
        <v>139</v>
      </c>
      <c r="E110" s="191" t="n">
        <v>21.999</v>
      </c>
      <c r="F110" s="10" t="n">
        <v>120</v>
      </c>
      <c r="G110" s="10" t="n">
        <v>0.1282</v>
      </c>
      <c r="H110" s="10" t="n">
        <v>69</v>
      </c>
      <c r="I110" s="10" t="n">
        <v>0.2267</v>
      </c>
      <c r="J110" s="10" t="n">
        <v>94</v>
      </c>
      <c r="K110" s="190" t="n">
        <v>31344.75</v>
      </c>
      <c r="L110" s="10" t="n">
        <v>68</v>
      </c>
    </row>
    <row r="111" customFormat="false" ht="13.2" hidden="false" customHeight="false" outlineLevel="0" collapsed="false">
      <c r="A111" s="22" t="s">
        <v>511</v>
      </c>
      <c r="B111" s="22" t="s">
        <v>512</v>
      </c>
      <c r="C111" s="190" t="n">
        <v>16828.08</v>
      </c>
      <c r="D111" s="10" t="n">
        <v>131</v>
      </c>
      <c r="E111" s="191" t="n">
        <v>20.613</v>
      </c>
      <c r="F111" s="10" t="n">
        <v>135</v>
      </c>
      <c r="G111" s="10" t="n">
        <v>0.0377</v>
      </c>
      <c r="H111" s="10" t="n">
        <v>147</v>
      </c>
      <c r="I111" s="10" t="n">
        <v>0.1576</v>
      </c>
      <c r="J111" s="10" t="n">
        <v>131</v>
      </c>
      <c r="K111" s="190" t="n">
        <v>29297.43</v>
      </c>
      <c r="L111" s="10" t="n">
        <v>142</v>
      </c>
    </row>
    <row r="112" customFormat="false" ht="13.2" hidden="false" customHeight="false" outlineLevel="0" collapsed="false">
      <c r="A112" s="22" t="s">
        <v>533</v>
      </c>
      <c r="B112" s="22" t="s">
        <v>534</v>
      </c>
      <c r="C112" s="190" t="n">
        <v>17262.59</v>
      </c>
      <c r="D112" s="10" t="n">
        <v>124</v>
      </c>
      <c r="E112" s="191" t="n">
        <v>21.684</v>
      </c>
      <c r="F112" s="10" t="n">
        <v>124</v>
      </c>
      <c r="G112" s="10" t="n">
        <v>0.0938</v>
      </c>
      <c r="H112" s="10" t="n">
        <v>91</v>
      </c>
      <c r="I112" s="10" t="n">
        <v>0.1827</v>
      </c>
      <c r="J112" s="10" t="n">
        <v>118</v>
      </c>
      <c r="K112" s="190" t="n">
        <v>30401.48</v>
      </c>
      <c r="L112" s="10" t="n">
        <v>109</v>
      </c>
    </row>
    <row r="113" customFormat="false" ht="13.2" hidden="false" customHeight="false" outlineLevel="0" collapsed="false">
      <c r="A113" s="22" t="s">
        <v>85</v>
      </c>
      <c r="B113" s="22" t="s">
        <v>86</v>
      </c>
      <c r="C113" s="190" t="n">
        <v>22208.12</v>
      </c>
      <c r="D113" s="10" t="n">
        <v>29</v>
      </c>
      <c r="E113" s="191" t="n">
        <v>32.369</v>
      </c>
      <c r="F113" s="10" t="n">
        <v>25</v>
      </c>
      <c r="G113" s="10" t="n">
        <v>0.2623</v>
      </c>
      <c r="H113" s="10" t="n">
        <v>20</v>
      </c>
      <c r="I113" s="10" t="n">
        <v>0.3507</v>
      </c>
      <c r="J113" s="10" t="n">
        <v>43</v>
      </c>
      <c r="K113" s="190" t="n">
        <v>32694.39</v>
      </c>
      <c r="L113" s="10" t="n">
        <v>4</v>
      </c>
    </row>
    <row r="114" customFormat="false" ht="13.2" hidden="false" customHeight="false" outlineLevel="0" collapsed="false">
      <c r="A114" s="22" t="s">
        <v>221</v>
      </c>
      <c r="B114" s="22" t="s">
        <v>222</v>
      </c>
      <c r="C114" s="190" t="n">
        <v>20887.06</v>
      </c>
      <c r="D114" s="10" t="n">
        <v>50</v>
      </c>
      <c r="E114" s="191" t="n">
        <v>25.544</v>
      </c>
      <c r="F114" s="10" t="n">
        <v>78</v>
      </c>
      <c r="G114" s="10" t="n">
        <v>0.0199</v>
      </c>
      <c r="H114" s="10" t="n">
        <v>173</v>
      </c>
      <c r="I114" s="10" t="n">
        <v>0.2287</v>
      </c>
      <c r="J114" s="10" t="n">
        <v>93</v>
      </c>
      <c r="K114" s="190" t="n">
        <v>29003.06</v>
      </c>
      <c r="L114" s="10" t="n">
        <v>147</v>
      </c>
    </row>
    <row r="115" customFormat="false" ht="13.2" hidden="false" customHeight="false" outlineLevel="0" collapsed="false">
      <c r="A115" s="22" t="s">
        <v>563</v>
      </c>
      <c r="B115" s="22" t="s">
        <v>564</v>
      </c>
      <c r="C115" s="190" t="n">
        <v>7337.96</v>
      </c>
      <c r="D115" s="10" t="n">
        <v>304</v>
      </c>
      <c r="E115" s="191" t="n">
        <v>9.392</v>
      </c>
      <c r="F115" s="10" t="n">
        <v>302</v>
      </c>
      <c r="G115" s="10" t="n">
        <v>0</v>
      </c>
      <c r="H115" s="10" t="n">
        <v>200</v>
      </c>
      <c r="I115" s="10" t="n">
        <v>0.0119</v>
      </c>
      <c r="J115" s="10" t="n">
        <v>265</v>
      </c>
      <c r="K115" s="190" t="n">
        <v>21816.34</v>
      </c>
      <c r="L115" s="10" t="n">
        <v>272</v>
      </c>
    </row>
    <row r="116" customFormat="false" ht="13.2" hidden="false" customHeight="false" outlineLevel="0" collapsed="false">
      <c r="A116" s="22" t="s">
        <v>223</v>
      </c>
      <c r="B116" s="22" t="s">
        <v>224</v>
      </c>
      <c r="C116" s="190" t="n">
        <v>26066</v>
      </c>
      <c r="D116" s="10" t="n">
        <v>2</v>
      </c>
      <c r="E116" s="191" t="n">
        <v>35.28</v>
      </c>
      <c r="F116" s="10" t="n">
        <v>11</v>
      </c>
      <c r="G116" s="10" t="n">
        <v>0.1736</v>
      </c>
      <c r="H116" s="10" t="n">
        <v>49</v>
      </c>
      <c r="I116" s="10" t="n">
        <v>0.5155</v>
      </c>
      <c r="J116" s="10" t="n">
        <v>11</v>
      </c>
      <c r="K116" s="190" t="n">
        <v>31013.43</v>
      </c>
      <c r="L116" s="10" t="n">
        <v>85</v>
      </c>
    </row>
    <row r="117" customFormat="false" ht="13.2" hidden="false" customHeight="false" outlineLevel="0" collapsed="false">
      <c r="A117" s="22" t="s">
        <v>295</v>
      </c>
      <c r="B117" s="22" t="s">
        <v>296</v>
      </c>
      <c r="C117" s="190" t="n">
        <v>21563.08</v>
      </c>
      <c r="D117" s="10" t="n">
        <v>36</v>
      </c>
      <c r="E117" s="191" t="n">
        <v>31.943</v>
      </c>
      <c r="F117" s="10" t="n">
        <v>27</v>
      </c>
      <c r="G117" s="10" t="n">
        <v>0.2658</v>
      </c>
      <c r="H117" s="10" t="n">
        <v>19</v>
      </c>
      <c r="I117" s="10" t="n">
        <v>0.4494</v>
      </c>
      <c r="J117" s="10" t="n">
        <v>19</v>
      </c>
      <c r="K117" s="190" t="n">
        <v>32271.27</v>
      </c>
      <c r="L117" s="10" t="n">
        <v>22</v>
      </c>
    </row>
    <row r="118" customFormat="false" ht="13.2" hidden="false" customHeight="false" outlineLevel="0" collapsed="false">
      <c r="A118" s="22" t="s">
        <v>795</v>
      </c>
      <c r="B118" s="22" t="s">
        <v>796</v>
      </c>
      <c r="C118" s="190" t="n">
        <v>11019.37</v>
      </c>
      <c r="D118" s="10" t="n">
        <v>245</v>
      </c>
      <c r="E118" s="191" t="n">
        <v>12.67</v>
      </c>
      <c r="F118" s="10" t="n">
        <v>250</v>
      </c>
      <c r="G118" s="10" t="n">
        <v>0</v>
      </c>
      <c r="H118" s="10" t="n">
        <v>200</v>
      </c>
      <c r="I118" s="10" t="n">
        <v>0.0099</v>
      </c>
      <c r="J118" s="10" t="n">
        <v>270</v>
      </c>
      <c r="K118" s="190" t="n">
        <v>22828.33</v>
      </c>
      <c r="L118" s="10" t="n">
        <v>255</v>
      </c>
    </row>
    <row r="119" customFormat="false" ht="13.2" hidden="false" customHeight="false" outlineLevel="0" collapsed="false">
      <c r="A119" s="22" t="s">
        <v>225</v>
      </c>
      <c r="B119" s="22" t="s">
        <v>226</v>
      </c>
      <c r="C119" s="190" t="n">
        <v>19835.83</v>
      </c>
      <c r="D119" s="10" t="n">
        <v>76</v>
      </c>
      <c r="E119" s="191" t="n">
        <v>24.362</v>
      </c>
      <c r="F119" s="10" t="n">
        <v>92</v>
      </c>
      <c r="G119" s="10" t="n">
        <v>0.0708</v>
      </c>
      <c r="H119" s="10" t="n">
        <v>117</v>
      </c>
      <c r="I119" s="10" t="n">
        <v>0.2133</v>
      </c>
      <c r="J119" s="10" t="n">
        <v>99</v>
      </c>
      <c r="K119" s="190" t="n">
        <v>29782.95</v>
      </c>
      <c r="L119" s="10" t="n">
        <v>129</v>
      </c>
    </row>
    <row r="120" customFormat="false" ht="13.2" hidden="false" customHeight="false" outlineLevel="0" collapsed="false">
      <c r="A120" s="22" t="s">
        <v>147</v>
      </c>
      <c r="B120" s="22" t="s">
        <v>148</v>
      </c>
      <c r="C120" s="190" t="n">
        <v>6492.1</v>
      </c>
      <c r="D120" s="10" t="n">
        <v>311</v>
      </c>
      <c r="E120" s="191" t="n">
        <v>8.324</v>
      </c>
      <c r="F120" s="10" t="n">
        <v>313</v>
      </c>
      <c r="G120" s="10" t="n">
        <v>0</v>
      </c>
      <c r="H120" s="10" t="n">
        <v>200</v>
      </c>
      <c r="I120" s="10" t="n">
        <v>0.0034</v>
      </c>
      <c r="J120" s="10" t="n">
        <v>290</v>
      </c>
      <c r="K120" s="190" t="n">
        <v>17525.06</v>
      </c>
      <c r="L120" s="10" t="n">
        <v>314</v>
      </c>
    </row>
    <row r="121" customFormat="false" ht="13.2" hidden="false" customHeight="false" outlineLevel="0" collapsed="false">
      <c r="A121" s="22" t="s">
        <v>227</v>
      </c>
      <c r="B121" s="22" t="s">
        <v>228</v>
      </c>
      <c r="C121" s="190" t="n">
        <v>23053.34</v>
      </c>
      <c r="D121" s="10" t="n">
        <v>21</v>
      </c>
      <c r="E121" s="191" t="n">
        <v>31.043</v>
      </c>
      <c r="F121" s="10" t="n">
        <v>30</v>
      </c>
      <c r="G121" s="10" t="n">
        <v>0.1862</v>
      </c>
      <c r="H121" s="10" t="n">
        <v>44</v>
      </c>
      <c r="I121" s="10" t="n">
        <v>0.4134</v>
      </c>
      <c r="J121" s="10" t="n">
        <v>28</v>
      </c>
      <c r="K121" s="190" t="n">
        <v>31184.54</v>
      </c>
      <c r="L121" s="10" t="n">
        <v>76</v>
      </c>
    </row>
    <row r="122" customFormat="false" ht="13.2" hidden="false" customHeight="false" outlineLevel="0" collapsed="false">
      <c r="A122" s="22" t="s">
        <v>59</v>
      </c>
      <c r="B122" s="22" t="s">
        <v>60</v>
      </c>
      <c r="C122" s="190" t="n">
        <v>19908.53</v>
      </c>
      <c r="D122" s="10" t="n">
        <v>71</v>
      </c>
      <c r="E122" s="191" t="n">
        <v>23.558</v>
      </c>
      <c r="F122" s="10" t="n">
        <v>101</v>
      </c>
      <c r="G122" s="10" t="n">
        <v>0</v>
      </c>
      <c r="H122" s="10" t="n">
        <v>200</v>
      </c>
      <c r="I122" s="10" t="n">
        <v>0.1237</v>
      </c>
      <c r="J122" s="10" t="n">
        <v>148</v>
      </c>
      <c r="K122" s="190" t="n">
        <v>27468.4</v>
      </c>
      <c r="L122" s="10" t="n">
        <v>176</v>
      </c>
    </row>
    <row r="123" customFormat="false" ht="13.2" hidden="false" customHeight="false" outlineLevel="0" collapsed="false">
      <c r="A123" s="22" t="s">
        <v>797</v>
      </c>
      <c r="B123" s="22" t="s">
        <v>798</v>
      </c>
      <c r="C123" s="190" t="n">
        <v>8593.46</v>
      </c>
      <c r="D123" s="10" t="n">
        <v>289</v>
      </c>
      <c r="E123" s="191" t="n">
        <v>10.373</v>
      </c>
      <c r="F123" s="10" t="n">
        <v>289</v>
      </c>
      <c r="G123" s="10" t="n">
        <v>0.0096</v>
      </c>
      <c r="H123" s="10" t="n">
        <v>188</v>
      </c>
      <c r="I123" s="10" t="n">
        <v>0.014</v>
      </c>
      <c r="J123" s="10" t="n">
        <v>260</v>
      </c>
      <c r="K123" s="190" t="n">
        <v>20564.46</v>
      </c>
      <c r="L123" s="10" t="n">
        <v>290</v>
      </c>
    </row>
    <row r="124" customFormat="false" ht="13.2" hidden="false" customHeight="false" outlineLevel="0" collapsed="false">
      <c r="A124" s="22" t="s">
        <v>229</v>
      </c>
      <c r="B124" s="22" t="s">
        <v>230</v>
      </c>
      <c r="C124" s="190" t="n">
        <v>12509.74</v>
      </c>
      <c r="D124" s="10" t="n">
        <v>213</v>
      </c>
      <c r="E124" s="191" t="n">
        <v>14.302</v>
      </c>
      <c r="F124" s="10" t="n">
        <v>219</v>
      </c>
      <c r="G124" s="10" t="n">
        <v>0</v>
      </c>
      <c r="H124" s="10" t="n">
        <v>200</v>
      </c>
      <c r="I124" s="10" t="n">
        <v>0.0245</v>
      </c>
      <c r="J124" s="10" t="n">
        <v>235</v>
      </c>
      <c r="K124" s="190" t="n">
        <v>24401.09</v>
      </c>
      <c r="L124" s="10" t="n">
        <v>233</v>
      </c>
    </row>
    <row r="125" customFormat="false" ht="13.2" hidden="false" customHeight="false" outlineLevel="0" collapsed="false">
      <c r="A125" s="22" t="s">
        <v>513</v>
      </c>
      <c r="B125" s="22" t="s">
        <v>514</v>
      </c>
      <c r="C125" s="190" t="n">
        <v>2975.66</v>
      </c>
      <c r="D125" s="10" t="n">
        <v>326</v>
      </c>
      <c r="E125" s="191" t="n">
        <v>5.009</v>
      </c>
      <c r="F125" s="10" t="n">
        <v>326</v>
      </c>
      <c r="G125" s="10" t="n">
        <v>0</v>
      </c>
      <c r="H125" s="10" t="n">
        <v>200</v>
      </c>
      <c r="I125" s="10" t="n">
        <v>0</v>
      </c>
      <c r="J125" s="10" t="n">
        <v>302</v>
      </c>
      <c r="K125" s="190" t="n">
        <v>11928.88</v>
      </c>
      <c r="L125" s="10" t="n">
        <v>325</v>
      </c>
    </row>
    <row r="126" customFormat="false" ht="13.2" hidden="false" customHeight="false" outlineLevel="0" collapsed="false">
      <c r="A126" s="22" t="s">
        <v>269</v>
      </c>
      <c r="B126" s="22" t="s">
        <v>270</v>
      </c>
      <c r="C126" s="190" t="n">
        <v>21886.6</v>
      </c>
      <c r="D126" s="10" t="n">
        <v>32</v>
      </c>
      <c r="E126" s="191" t="n">
        <v>33.178</v>
      </c>
      <c r="F126" s="10" t="n">
        <v>18</v>
      </c>
      <c r="G126" s="10" t="n">
        <v>0.3276</v>
      </c>
      <c r="H126" s="10" t="n">
        <v>10</v>
      </c>
      <c r="I126" s="10" t="n">
        <v>0.4589</v>
      </c>
      <c r="J126" s="10" t="n">
        <v>17</v>
      </c>
      <c r="K126" s="190" t="n">
        <v>32428.23</v>
      </c>
      <c r="L126" s="10" t="n">
        <v>14</v>
      </c>
    </row>
    <row r="127" customFormat="false" ht="13.2" hidden="false" customHeight="false" outlineLevel="0" collapsed="false">
      <c r="A127" s="22" t="s">
        <v>495</v>
      </c>
      <c r="B127" s="22" t="s">
        <v>496</v>
      </c>
      <c r="C127" s="190" t="n">
        <v>23106.48</v>
      </c>
      <c r="D127" s="10" t="n">
        <v>20</v>
      </c>
      <c r="E127" s="191" t="n">
        <v>33.114</v>
      </c>
      <c r="F127" s="10" t="n">
        <v>20</v>
      </c>
      <c r="G127" s="10" t="n">
        <v>0.3019</v>
      </c>
      <c r="H127" s="10" t="n">
        <v>13</v>
      </c>
      <c r="I127" s="10" t="n">
        <v>0.403</v>
      </c>
      <c r="J127" s="10" t="n">
        <v>30</v>
      </c>
      <c r="K127" s="190" t="n">
        <v>32408.28</v>
      </c>
      <c r="L127" s="10" t="n">
        <v>17</v>
      </c>
    </row>
    <row r="128" customFormat="false" ht="13.2" hidden="false" customHeight="false" outlineLevel="0" collapsed="false">
      <c r="A128" s="22" t="s">
        <v>515</v>
      </c>
      <c r="B128" s="22" t="s">
        <v>516</v>
      </c>
      <c r="C128" s="190" t="n">
        <v>16182.68</v>
      </c>
      <c r="D128" s="10" t="n">
        <v>142</v>
      </c>
      <c r="E128" s="191" t="n">
        <v>21.166</v>
      </c>
      <c r="F128" s="10" t="n">
        <v>132</v>
      </c>
      <c r="G128" s="10" t="n">
        <v>0.0769</v>
      </c>
      <c r="H128" s="10" t="n">
        <v>106</v>
      </c>
      <c r="I128" s="10" t="n">
        <v>0.2341</v>
      </c>
      <c r="J128" s="10" t="n">
        <v>88</v>
      </c>
      <c r="K128" s="190" t="n">
        <v>30114.04</v>
      </c>
      <c r="L128" s="10" t="n">
        <v>118</v>
      </c>
    </row>
    <row r="129" customFormat="false" ht="13.2" hidden="false" customHeight="false" outlineLevel="0" collapsed="false">
      <c r="A129" s="22" t="s">
        <v>231</v>
      </c>
      <c r="B129" s="22" t="s">
        <v>232</v>
      </c>
      <c r="C129" s="190" t="n">
        <v>14990.93</v>
      </c>
      <c r="D129" s="10" t="n">
        <v>166</v>
      </c>
      <c r="E129" s="191" t="n">
        <v>17.876</v>
      </c>
      <c r="F129" s="10" t="n">
        <v>167</v>
      </c>
      <c r="G129" s="10" t="n">
        <v>0.0067</v>
      </c>
      <c r="H129" s="10" t="n">
        <v>195</v>
      </c>
      <c r="I129" s="10" t="n">
        <v>0.1003</v>
      </c>
      <c r="J129" s="10" t="n">
        <v>162</v>
      </c>
      <c r="K129" s="190" t="n">
        <v>28130.94</v>
      </c>
      <c r="L129" s="10" t="n">
        <v>165</v>
      </c>
    </row>
    <row r="130" customFormat="false" ht="13.2" hidden="false" customHeight="false" outlineLevel="0" collapsed="false">
      <c r="A130" s="22" t="s">
        <v>721</v>
      </c>
      <c r="B130" s="22" t="s">
        <v>722</v>
      </c>
      <c r="C130" s="190" t="n">
        <v>17235</v>
      </c>
      <c r="D130" s="10" t="n">
        <v>126</v>
      </c>
      <c r="E130" s="191" t="n">
        <v>19.737</v>
      </c>
      <c r="F130" s="10" t="n">
        <v>143</v>
      </c>
      <c r="G130" s="10" t="n">
        <v>0.0086</v>
      </c>
      <c r="H130" s="10" t="n">
        <v>193</v>
      </c>
      <c r="I130" s="10" t="n">
        <v>0.0702</v>
      </c>
      <c r="J130" s="10" t="n">
        <v>184</v>
      </c>
      <c r="K130" s="190" t="n">
        <v>27522.77</v>
      </c>
      <c r="L130" s="10" t="n">
        <v>175</v>
      </c>
    </row>
    <row r="131" customFormat="false" ht="13.2" hidden="false" customHeight="false" outlineLevel="0" collapsed="false">
      <c r="A131" s="22" t="s">
        <v>73</v>
      </c>
      <c r="B131" s="22" t="s">
        <v>74</v>
      </c>
      <c r="C131" s="190" t="n">
        <v>10943.21</v>
      </c>
      <c r="D131" s="10" t="n">
        <v>247</v>
      </c>
      <c r="E131" s="191" t="n">
        <v>12.913</v>
      </c>
      <c r="F131" s="10" t="n">
        <v>243</v>
      </c>
      <c r="G131" s="10" t="n">
        <v>0.0161</v>
      </c>
      <c r="H131" s="10" t="n">
        <v>179</v>
      </c>
      <c r="I131" s="10" t="n">
        <v>0.0169</v>
      </c>
      <c r="J131" s="10" t="n">
        <v>254</v>
      </c>
      <c r="K131" s="190" t="n">
        <v>23691.01</v>
      </c>
      <c r="L131" s="10" t="n">
        <v>241</v>
      </c>
    </row>
    <row r="132" customFormat="false" ht="13.2" hidden="false" customHeight="false" outlineLevel="0" collapsed="false">
      <c r="A132" s="22" t="s">
        <v>137</v>
      </c>
      <c r="B132" s="22" t="s">
        <v>138</v>
      </c>
      <c r="C132" s="190" t="n">
        <v>13356.71</v>
      </c>
      <c r="D132" s="10" t="n">
        <v>198</v>
      </c>
      <c r="E132" s="191" t="n">
        <v>16.091</v>
      </c>
      <c r="F132" s="10" t="n">
        <v>192</v>
      </c>
      <c r="G132" s="10" t="n">
        <v>0.0339</v>
      </c>
      <c r="H132" s="10" t="n">
        <v>151</v>
      </c>
      <c r="I132" s="10" t="n">
        <v>0.0707</v>
      </c>
      <c r="J132" s="10" t="n">
        <v>182</v>
      </c>
      <c r="K132" s="190" t="n">
        <v>27627.59</v>
      </c>
      <c r="L132" s="10" t="n">
        <v>174</v>
      </c>
    </row>
    <row r="133" customFormat="false" ht="13.2" hidden="false" customHeight="false" outlineLevel="0" collapsed="false">
      <c r="A133" s="22" t="s">
        <v>233</v>
      </c>
      <c r="B133" s="22" t="s">
        <v>234</v>
      </c>
      <c r="C133" s="190" t="n">
        <v>15409.43</v>
      </c>
      <c r="D133" s="10" t="n">
        <v>153</v>
      </c>
      <c r="E133" s="191" t="n">
        <v>18.108</v>
      </c>
      <c r="F133" s="10" t="n">
        <v>162</v>
      </c>
      <c r="G133" s="10" t="n">
        <v>0</v>
      </c>
      <c r="H133" s="10" t="n">
        <v>200</v>
      </c>
      <c r="I133" s="10" t="n">
        <v>0.0741</v>
      </c>
      <c r="J133" s="10" t="n">
        <v>178</v>
      </c>
      <c r="K133" s="190" t="n">
        <v>26163.05</v>
      </c>
      <c r="L133" s="10" t="n">
        <v>198</v>
      </c>
    </row>
    <row r="134" customFormat="false" ht="13.2" hidden="false" customHeight="false" outlineLevel="0" collapsed="false">
      <c r="A134" s="22" t="s">
        <v>149</v>
      </c>
      <c r="B134" s="22" t="s">
        <v>150</v>
      </c>
      <c r="C134" s="190" t="n">
        <v>10810.17</v>
      </c>
      <c r="D134" s="10" t="n">
        <v>248</v>
      </c>
      <c r="E134" s="191" t="n">
        <v>12.782</v>
      </c>
      <c r="F134" s="10" t="n">
        <v>246</v>
      </c>
      <c r="G134" s="10" t="n">
        <v>0</v>
      </c>
      <c r="H134" s="10" t="n">
        <v>200</v>
      </c>
      <c r="I134" s="10" t="n">
        <v>0.0259</v>
      </c>
      <c r="J134" s="10" t="n">
        <v>233</v>
      </c>
      <c r="K134" s="190" t="n">
        <v>24388.67</v>
      </c>
      <c r="L134" s="10" t="n">
        <v>234</v>
      </c>
    </row>
    <row r="135" customFormat="false" ht="13.2" hidden="false" customHeight="false" outlineLevel="0" collapsed="false">
      <c r="A135" s="22" t="s">
        <v>589</v>
      </c>
      <c r="B135" s="22" t="s">
        <v>590</v>
      </c>
      <c r="C135" s="190" t="n">
        <v>8121.94</v>
      </c>
      <c r="D135" s="10" t="n">
        <v>295</v>
      </c>
      <c r="E135" s="191" t="n">
        <v>9.765</v>
      </c>
      <c r="F135" s="10" t="n">
        <v>299</v>
      </c>
      <c r="G135" s="10" t="n">
        <v>0</v>
      </c>
      <c r="H135" s="10" t="n">
        <v>200</v>
      </c>
      <c r="I135" s="10" t="n">
        <v>0</v>
      </c>
      <c r="J135" s="10" t="n">
        <v>302</v>
      </c>
      <c r="K135" s="190" t="n">
        <v>19164.97</v>
      </c>
      <c r="L135" s="10" t="n">
        <v>302</v>
      </c>
    </row>
    <row r="136" customFormat="false" ht="13.2" hidden="false" customHeight="false" outlineLevel="0" collapsed="false">
      <c r="A136" s="22" t="s">
        <v>235</v>
      </c>
      <c r="B136" s="22" t="s">
        <v>236</v>
      </c>
      <c r="C136" s="190" t="n">
        <v>19324.71</v>
      </c>
      <c r="D136" s="10" t="n">
        <v>86</v>
      </c>
      <c r="E136" s="191" t="n">
        <v>22.469</v>
      </c>
      <c r="F136" s="10" t="n">
        <v>117</v>
      </c>
      <c r="G136" s="10" t="n">
        <v>0.0141</v>
      </c>
      <c r="H136" s="10" t="n">
        <v>182</v>
      </c>
      <c r="I136" s="10" t="n">
        <v>0.114</v>
      </c>
      <c r="J136" s="10" t="n">
        <v>151</v>
      </c>
      <c r="K136" s="190" t="n">
        <v>27816.5</v>
      </c>
      <c r="L136" s="10" t="n">
        <v>171</v>
      </c>
    </row>
    <row r="137" customFormat="false" ht="13.2" hidden="false" customHeight="false" outlineLevel="0" collapsed="false">
      <c r="A137" s="22" t="s">
        <v>41</v>
      </c>
      <c r="B137" s="22" t="s">
        <v>42</v>
      </c>
      <c r="C137" s="190" t="n">
        <v>9901.33</v>
      </c>
      <c r="D137" s="10" t="n">
        <v>265</v>
      </c>
      <c r="E137" s="191" t="n">
        <v>11.791</v>
      </c>
      <c r="F137" s="10" t="n">
        <v>266</v>
      </c>
      <c r="G137" s="10" t="n">
        <v>0</v>
      </c>
      <c r="H137" s="10" t="n">
        <v>200</v>
      </c>
      <c r="I137" s="10" t="n">
        <v>0.017</v>
      </c>
      <c r="J137" s="10" t="n">
        <v>253</v>
      </c>
      <c r="K137" s="190" t="n">
        <v>22750.85</v>
      </c>
      <c r="L137" s="10" t="n">
        <v>257</v>
      </c>
    </row>
    <row r="138" customFormat="false" ht="13.2" hidden="false" customHeight="false" outlineLevel="0" collapsed="false">
      <c r="A138" s="22" t="s">
        <v>325</v>
      </c>
      <c r="B138" s="22" t="s">
        <v>326</v>
      </c>
      <c r="C138" s="190" t="n">
        <v>22347.09</v>
      </c>
      <c r="D138" s="10" t="n">
        <v>28</v>
      </c>
      <c r="E138" s="191" t="n">
        <v>32.102</v>
      </c>
      <c r="F138" s="10" t="n">
        <v>26</v>
      </c>
      <c r="G138" s="10" t="n">
        <v>0.25</v>
      </c>
      <c r="H138" s="10" t="n">
        <v>22</v>
      </c>
      <c r="I138" s="10" t="n">
        <v>0.4244</v>
      </c>
      <c r="J138" s="10" t="n">
        <v>24</v>
      </c>
      <c r="K138" s="190" t="n">
        <v>31956.61</v>
      </c>
      <c r="L138" s="10" t="n">
        <v>41</v>
      </c>
    </row>
    <row r="139" customFormat="false" ht="13.2" hidden="false" customHeight="false" outlineLevel="0" collapsed="false">
      <c r="A139" s="22" t="s">
        <v>99</v>
      </c>
      <c r="B139" s="22" t="s">
        <v>100</v>
      </c>
      <c r="C139" s="190" t="n">
        <v>19868.27</v>
      </c>
      <c r="D139" s="10" t="n">
        <v>74</v>
      </c>
      <c r="E139" s="191" t="n">
        <v>26.093</v>
      </c>
      <c r="F139" s="10" t="n">
        <v>71</v>
      </c>
      <c r="G139" s="10" t="n">
        <v>0.1412</v>
      </c>
      <c r="H139" s="10" t="n">
        <v>63</v>
      </c>
      <c r="I139" s="10" t="n">
        <v>0.3079</v>
      </c>
      <c r="J139" s="10" t="n">
        <v>61</v>
      </c>
      <c r="K139" s="190" t="n">
        <v>30868.92</v>
      </c>
      <c r="L139" s="10" t="n">
        <v>92</v>
      </c>
    </row>
    <row r="140" customFormat="false" ht="13.2" hidden="false" customHeight="false" outlineLevel="0" collapsed="false">
      <c r="A140" s="22" t="s">
        <v>483</v>
      </c>
      <c r="B140" s="22" t="s">
        <v>484</v>
      </c>
      <c r="C140" s="190" t="n">
        <v>19388.79</v>
      </c>
      <c r="D140" s="10" t="n">
        <v>83</v>
      </c>
      <c r="E140" s="191" t="n">
        <v>23.087</v>
      </c>
      <c r="F140" s="10" t="n">
        <v>109</v>
      </c>
      <c r="G140" s="10" t="n">
        <v>0.0225</v>
      </c>
      <c r="H140" s="10" t="n">
        <v>167</v>
      </c>
      <c r="I140" s="10" t="n">
        <v>0.156</v>
      </c>
      <c r="J140" s="10" t="n">
        <v>133</v>
      </c>
      <c r="K140" s="190" t="n">
        <v>28875.42</v>
      </c>
      <c r="L140" s="10" t="n">
        <v>150</v>
      </c>
    </row>
    <row r="141" customFormat="false" ht="13.2" hidden="false" customHeight="false" outlineLevel="0" collapsed="false">
      <c r="A141" s="22" t="s">
        <v>617</v>
      </c>
      <c r="B141" s="22" t="s">
        <v>618</v>
      </c>
      <c r="C141" s="190" t="n">
        <v>11056</v>
      </c>
      <c r="D141" s="10" t="n">
        <v>242</v>
      </c>
      <c r="E141" s="191" t="n">
        <v>12.013</v>
      </c>
      <c r="F141" s="10" t="n">
        <v>265</v>
      </c>
      <c r="G141" s="10" t="n">
        <v>0</v>
      </c>
      <c r="H141" s="10" t="n">
        <v>200</v>
      </c>
      <c r="I141" s="10" t="n">
        <v>0</v>
      </c>
      <c r="J141" s="10" t="n">
        <v>302</v>
      </c>
      <c r="K141" s="190" t="n">
        <v>11056</v>
      </c>
      <c r="L141" s="10" t="n">
        <v>326</v>
      </c>
    </row>
    <row r="142" customFormat="false" ht="13.2" hidden="false" customHeight="false" outlineLevel="0" collapsed="false">
      <c r="A142" s="22" t="s">
        <v>237</v>
      </c>
      <c r="B142" s="22" t="s">
        <v>238</v>
      </c>
      <c r="C142" s="190" t="n">
        <v>24687.41</v>
      </c>
      <c r="D142" s="10" t="n">
        <v>13</v>
      </c>
      <c r="E142" s="191" t="n">
        <v>32.534</v>
      </c>
      <c r="F142" s="10" t="n">
        <v>24</v>
      </c>
      <c r="G142" s="10" t="n">
        <v>0.1463</v>
      </c>
      <c r="H142" s="10" t="n">
        <v>61</v>
      </c>
      <c r="I142" s="10" t="n">
        <v>0.4186</v>
      </c>
      <c r="J142" s="10" t="n">
        <v>26</v>
      </c>
      <c r="K142" s="190" t="n">
        <v>30884.17</v>
      </c>
      <c r="L142" s="10" t="n">
        <v>90</v>
      </c>
    </row>
    <row r="143" customFormat="false" ht="13.2" hidden="false" customHeight="false" outlineLevel="0" collapsed="false">
      <c r="A143" s="22" t="s">
        <v>239</v>
      </c>
      <c r="B143" s="22" t="s">
        <v>240</v>
      </c>
      <c r="C143" s="190" t="n">
        <v>18551.54</v>
      </c>
      <c r="D143" s="10" t="n">
        <v>99</v>
      </c>
      <c r="E143" s="191" t="n">
        <v>23.376</v>
      </c>
      <c r="F143" s="10" t="n">
        <v>104</v>
      </c>
      <c r="G143" s="10" t="n">
        <v>0.1068</v>
      </c>
      <c r="H143" s="10" t="n">
        <v>84</v>
      </c>
      <c r="I143" s="10" t="n">
        <v>0.2206</v>
      </c>
      <c r="J143" s="10" t="n">
        <v>95</v>
      </c>
      <c r="K143" s="190" t="n">
        <v>30574.41</v>
      </c>
      <c r="L143" s="10" t="n">
        <v>99</v>
      </c>
    </row>
    <row r="144" customFormat="false" ht="13.2" hidden="false" customHeight="false" outlineLevel="0" collapsed="false">
      <c r="A144" s="22" t="s">
        <v>177</v>
      </c>
      <c r="B144" s="22" t="s">
        <v>178</v>
      </c>
      <c r="C144" s="190" t="n">
        <v>14901.43</v>
      </c>
      <c r="D144" s="10" t="n">
        <v>168</v>
      </c>
      <c r="E144" s="191" t="n">
        <v>18.927</v>
      </c>
      <c r="F144" s="10" t="n">
        <v>151</v>
      </c>
      <c r="G144" s="10" t="n">
        <v>0.0702</v>
      </c>
      <c r="H144" s="10" t="n">
        <v>118</v>
      </c>
      <c r="I144" s="10" t="n">
        <v>0.1615</v>
      </c>
      <c r="J144" s="10" t="n">
        <v>130</v>
      </c>
      <c r="K144" s="190" t="n">
        <v>30032.24</v>
      </c>
      <c r="L144" s="10" t="n">
        <v>121</v>
      </c>
    </row>
    <row r="145" customFormat="false" ht="13.2" hidden="false" customHeight="false" outlineLevel="0" collapsed="false">
      <c r="A145" s="22" t="s">
        <v>87</v>
      </c>
      <c r="B145" s="22" t="s">
        <v>88</v>
      </c>
      <c r="C145" s="190" t="n">
        <v>19164</v>
      </c>
      <c r="D145" s="10" t="n">
        <v>89</v>
      </c>
      <c r="E145" s="191" t="n">
        <v>23.403</v>
      </c>
      <c r="F145" s="10" t="n">
        <v>103</v>
      </c>
      <c r="G145" s="10" t="n">
        <v>0.0787</v>
      </c>
      <c r="H145" s="10" t="n">
        <v>104</v>
      </c>
      <c r="I145" s="10" t="n">
        <v>0.1531</v>
      </c>
      <c r="J145" s="10" t="n">
        <v>134</v>
      </c>
      <c r="K145" s="190" t="n">
        <v>30614.92</v>
      </c>
      <c r="L145" s="10" t="n">
        <v>97</v>
      </c>
    </row>
    <row r="146" customFormat="false" ht="13.2" hidden="false" customHeight="false" outlineLevel="0" collapsed="false">
      <c r="A146" s="22" t="s">
        <v>783</v>
      </c>
      <c r="B146" s="22" t="s">
        <v>784</v>
      </c>
      <c r="C146" s="190" t="n">
        <v>25310.26</v>
      </c>
      <c r="D146" s="10" t="n">
        <v>9</v>
      </c>
      <c r="E146" s="191" t="n">
        <v>41.235</v>
      </c>
      <c r="F146" s="10" t="n">
        <v>3</v>
      </c>
      <c r="G146" s="10" t="n">
        <v>0.4518</v>
      </c>
      <c r="H146" s="10" t="n">
        <v>3</v>
      </c>
      <c r="I146" s="10" t="n">
        <v>0.5423</v>
      </c>
      <c r="J146" s="10" t="n">
        <v>8</v>
      </c>
      <c r="K146" s="190" t="n">
        <v>32690.77</v>
      </c>
      <c r="L146" s="10" t="n">
        <v>5</v>
      </c>
    </row>
    <row r="147" customFormat="false" ht="13.2" hidden="false" customHeight="false" outlineLevel="0" collapsed="false">
      <c r="A147" s="22" t="s">
        <v>241</v>
      </c>
      <c r="B147" s="22" t="s">
        <v>242</v>
      </c>
      <c r="C147" s="190" t="n">
        <v>9361.51</v>
      </c>
      <c r="D147" s="10" t="n">
        <v>278</v>
      </c>
      <c r="E147" s="191" t="n">
        <v>11.125</v>
      </c>
      <c r="F147" s="10" t="n">
        <v>278</v>
      </c>
      <c r="G147" s="10" t="n">
        <v>0</v>
      </c>
      <c r="H147" s="10" t="n">
        <v>200</v>
      </c>
      <c r="I147" s="10" t="n">
        <v>0.0132</v>
      </c>
      <c r="J147" s="10" t="n">
        <v>262</v>
      </c>
      <c r="K147" s="190" t="n">
        <v>21320.23</v>
      </c>
      <c r="L147" s="10" t="n">
        <v>276</v>
      </c>
    </row>
    <row r="148" customFormat="false" ht="13.2" hidden="false" customHeight="false" outlineLevel="0" collapsed="false">
      <c r="A148" s="22" t="s">
        <v>819</v>
      </c>
      <c r="B148" s="22" t="s">
        <v>820</v>
      </c>
      <c r="C148" s="190" t="n">
        <v>18459.78</v>
      </c>
      <c r="D148" s="10" t="n">
        <v>101</v>
      </c>
      <c r="E148" s="191" t="n">
        <v>23.964</v>
      </c>
      <c r="F148" s="10" t="n">
        <v>94</v>
      </c>
      <c r="G148" s="10" t="n">
        <v>0.0888</v>
      </c>
      <c r="H148" s="10" t="n">
        <v>95</v>
      </c>
      <c r="I148" s="10" t="n">
        <v>0.2514</v>
      </c>
      <c r="J148" s="10" t="n">
        <v>82</v>
      </c>
      <c r="K148" s="190" t="n">
        <v>30776.94</v>
      </c>
      <c r="L148" s="10" t="n">
        <v>95</v>
      </c>
    </row>
    <row r="149" customFormat="false" ht="13.2" hidden="false" customHeight="false" outlineLevel="0" collapsed="false">
      <c r="A149" s="22" t="s">
        <v>363</v>
      </c>
      <c r="B149" s="22" t="s">
        <v>364</v>
      </c>
      <c r="C149" s="190" t="n">
        <v>25599.37</v>
      </c>
      <c r="D149" s="10" t="n">
        <v>5</v>
      </c>
      <c r="E149" s="191" t="n">
        <v>41.387</v>
      </c>
      <c r="F149" s="10" t="n">
        <v>2</v>
      </c>
      <c r="G149" s="10" t="n">
        <v>0.4592</v>
      </c>
      <c r="H149" s="10" t="n">
        <v>2</v>
      </c>
      <c r="I149" s="10" t="n">
        <v>0.5737</v>
      </c>
      <c r="J149" s="10" t="n">
        <v>4</v>
      </c>
      <c r="K149" s="190" t="n">
        <v>32701.91</v>
      </c>
      <c r="L149" s="10" t="n">
        <v>3</v>
      </c>
    </row>
    <row r="150" customFormat="false" ht="13.2" hidden="false" customHeight="false" outlineLevel="0" collapsed="false">
      <c r="A150" s="22" t="s">
        <v>243</v>
      </c>
      <c r="B150" s="22" t="s">
        <v>244</v>
      </c>
      <c r="C150" s="190" t="n">
        <v>23004.21</v>
      </c>
      <c r="D150" s="10" t="n">
        <v>22</v>
      </c>
      <c r="E150" s="191" t="n">
        <v>28.913</v>
      </c>
      <c r="F150" s="10" t="n">
        <v>44</v>
      </c>
      <c r="G150" s="10" t="n">
        <v>0.073</v>
      </c>
      <c r="H150" s="10" t="n">
        <v>113</v>
      </c>
      <c r="I150" s="10" t="n">
        <v>0.3069</v>
      </c>
      <c r="J150" s="10" t="n">
        <v>63</v>
      </c>
      <c r="K150" s="190" t="n">
        <v>29841.72</v>
      </c>
      <c r="L150" s="10" t="n">
        <v>128</v>
      </c>
    </row>
    <row r="151" customFormat="false" ht="13.2" hidden="false" customHeight="false" outlineLevel="0" collapsed="false">
      <c r="A151" s="22" t="s">
        <v>327</v>
      </c>
      <c r="B151" s="22" t="s">
        <v>328</v>
      </c>
      <c r="C151" s="190" t="n">
        <v>17242.56</v>
      </c>
      <c r="D151" s="10" t="n">
        <v>125</v>
      </c>
      <c r="E151" s="191" t="n">
        <v>23.321</v>
      </c>
      <c r="F151" s="10" t="n">
        <v>105</v>
      </c>
      <c r="G151" s="10" t="n">
        <v>0.1124</v>
      </c>
      <c r="H151" s="10" t="n">
        <v>80</v>
      </c>
      <c r="I151" s="10" t="n">
        <v>0.2117</v>
      </c>
      <c r="J151" s="10" t="n">
        <v>100</v>
      </c>
      <c r="K151" s="190" t="n">
        <v>32074.9</v>
      </c>
      <c r="L151" s="10" t="n">
        <v>36</v>
      </c>
    </row>
    <row r="152" customFormat="false" ht="13.2" hidden="false" customHeight="false" outlineLevel="0" collapsed="false">
      <c r="A152" s="22" t="s">
        <v>821</v>
      </c>
      <c r="B152" s="22" t="s">
        <v>822</v>
      </c>
      <c r="C152" s="190" t="n">
        <v>18462.45</v>
      </c>
      <c r="D152" s="10" t="n">
        <v>100</v>
      </c>
      <c r="E152" s="191" t="n">
        <v>26.623</v>
      </c>
      <c r="F152" s="10" t="n">
        <v>70</v>
      </c>
      <c r="G152" s="10" t="n">
        <v>0.2178</v>
      </c>
      <c r="H152" s="10" t="n">
        <v>31</v>
      </c>
      <c r="I152" s="10" t="n">
        <v>0.3135</v>
      </c>
      <c r="J152" s="10" t="n">
        <v>58</v>
      </c>
      <c r="K152" s="190" t="n">
        <v>32265.66</v>
      </c>
      <c r="L152" s="10" t="n">
        <v>24</v>
      </c>
    </row>
    <row r="153" customFormat="false" ht="13.2" hidden="false" customHeight="false" outlineLevel="0" collapsed="false">
      <c r="A153" s="22" t="s">
        <v>121</v>
      </c>
      <c r="B153" s="22" t="s">
        <v>122</v>
      </c>
      <c r="C153" s="190" t="n">
        <v>23770.26</v>
      </c>
      <c r="D153" s="10" t="n">
        <v>14</v>
      </c>
      <c r="E153" s="191" t="n">
        <v>33.065</v>
      </c>
      <c r="F153" s="10" t="n">
        <v>21</v>
      </c>
      <c r="G153" s="10" t="n">
        <v>0.2396</v>
      </c>
      <c r="H153" s="10" t="n">
        <v>23</v>
      </c>
      <c r="I153" s="10" t="n">
        <v>0.4175</v>
      </c>
      <c r="J153" s="10" t="n">
        <v>27</v>
      </c>
      <c r="K153" s="190" t="n">
        <v>32025.86</v>
      </c>
      <c r="L153" s="10" t="n">
        <v>39</v>
      </c>
    </row>
    <row r="154" customFormat="false" ht="13.2" hidden="false" customHeight="false" outlineLevel="0" collapsed="false">
      <c r="A154" s="22" t="s">
        <v>497</v>
      </c>
      <c r="B154" s="22" t="s">
        <v>498</v>
      </c>
      <c r="C154" s="190" t="n">
        <v>13093.72</v>
      </c>
      <c r="D154" s="10" t="n">
        <v>201</v>
      </c>
      <c r="E154" s="191" t="n">
        <v>15.074</v>
      </c>
      <c r="F154" s="10" t="n">
        <v>211</v>
      </c>
      <c r="G154" s="10" t="n">
        <v>0</v>
      </c>
      <c r="H154" s="10" t="n">
        <v>200</v>
      </c>
      <c r="I154" s="10" t="n">
        <v>0.0277</v>
      </c>
      <c r="J154" s="10" t="n">
        <v>230</v>
      </c>
      <c r="K154" s="190" t="n">
        <v>24769.48</v>
      </c>
      <c r="L154" s="10" t="n">
        <v>228</v>
      </c>
    </row>
    <row r="155" customFormat="false" ht="13.2" hidden="false" customHeight="false" outlineLevel="0" collapsed="false">
      <c r="A155" s="22" t="s">
        <v>245</v>
      </c>
      <c r="B155" s="22" t="s">
        <v>246</v>
      </c>
      <c r="C155" s="190" t="n">
        <v>22695.09</v>
      </c>
      <c r="D155" s="10" t="n">
        <v>26</v>
      </c>
      <c r="E155" s="191" t="n">
        <v>28.591</v>
      </c>
      <c r="F155" s="10" t="n">
        <v>48</v>
      </c>
      <c r="G155" s="10" t="n">
        <v>0.0473</v>
      </c>
      <c r="H155" s="10" t="n">
        <v>136</v>
      </c>
      <c r="I155" s="10" t="n">
        <v>0.3141</v>
      </c>
      <c r="J155" s="10" t="n">
        <v>56</v>
      </c>
      <c r="K155" s="190" t="n">
        <v>29712.05</v>
      </c>
      <c r="L155" s="10" t="n">
        <v>130</v>
      </c>
    </row>
    <row r="156" customFormat="false" ht="13.2" hidden="false" customHeight="false" outlineLevel="0" collapsed="false">
      <c r="A156" s="22" t="s">
        <v>733</v>
      </c>
      <c r="B156" s="22" t="s">
        <v>734</v>
      </c>
      <c r="C156" s="190" t="n">
        <v>10701.16</v>
      </c>
      <c r="D156" s="10" t="n">
        <v>252</v>
      </c>
      <c r="E156" s="191" t="n">
        <v>12.709</v>
      </c>
      <c r="F156" s="10" t="n">
        <v>247</v>
      </c>
      <c r="G156" s="10" t="n">
        <v>0</v>
      </c>
      <c r="H156" s="10" t="n">
        <v>200</v>
      </c>
      <c r="I156" s="10" t="n">
        <v>0.0351</v>
      </c>
      <c r="J156" s="10" t="n">
        <v>220</v>
      </c>
      <c r="K156" s="190" t="n">
        <v>24985.25</v>
      </c>
      <c r="L156" s="10" t="n">
        <v>223</v>
      </c>
    </row>
    <row r="157" customFormat="false" ht="13.2" hidden="false" customHeight="false" outlineLevel="0" collapsed="false">
      <c r="A157" s="22" t="s">
        <v>161</v>
      </c>
      <c r="B157" s="22" t="s">
        <v>162</v>
      </c>
      <c r="C157" s="190" t="n">
        <v>21274.8</v>
      </c>
      <c r="D157" s="10" t="n">
        <v>45</v>
      </c>
      <c r="E157" s="191" t="n">
        <v>28.924</v>
      </c>
      <c r="F157" s="10" t="n">
        <v>43</v>
      </c>
      <c r="G157" s="10" t="n">
        <v>0.1754</v>
      </c>
      <c r="H157" s="10" t="n">
        <v>48</v>
      </c>
      <c r="I157" s="10" t="n">
        <v>0.3193</v>
      </c>
      <c r="J157" s="10" t="n">
        <v>54</v>
      </c>
      <c r="K157" s="190" t="n">
        <v>32090.6</v>
      </c>
      <c r="L157" s="10" t="n">
        <v>34</v>
      </c>
    </row>
    <row r="158" customFormat="false" ht="13.2" hidden="false" customHeight="false" outlineLevel="0" collapsed="false">
      <c r="A158" s="22" t="s">
        <v>365</v>
      </c>
      <c r="B158" s="22" t="s">
        <v>366</v>
      </c>
      <c r="C158" s="190" t="n">
        <v>25461.22</v>
      </c>
      <c r="D158" s="10" t="n">
        <v>7</v>
      </c>
      <c r="E158" s="191" t="n">
        <v>41.126</v>
      </c>
      <c r="F158" s="10" t="n">
        <v>4</v>
      </c>
      <c r="G158" s="10" t="n">
        <v>0.4497</v>
      </c>
      <c r="H158" s="10" t="n">
        <v>4</v>
      </c>
      <c r="I158" s="10" t="n">
        <v>0.5937</v>
      </c>
      <c r="J158" s="10" t="n">
        <v>2</v>
      </c>
      <c r="K158" s="190" t="n">
        <v>32666.4</v>
      </c>
      <c r="L158" s="10" t="n">
        <v>7</v>
      </c>
    </row>
    <row r="159" customFormat="false" ht="13.2" hidden="false" customHeight="false" outlineLevel="0" collapsed="false">
      <c r="A159" s="22" t="s">
        <v>25</v>
      </c>
      <c r="B159" s="22" t="s">
        <v>26</v>
      </c>
      <c r="C159" s="190" t="n">
        <v>21460.29</v>
      </c>
      <c r="D159" s="10" t="n">
        <v>40</v>
      </c>
      <c r="E159" s="191" t="n">
        <v>27.577</v>
      </c>
      <c r="F159" s="10" t="n">
        <v>59</v>
      </c>
      <c r="G159" s="10" t="n">
        <v>0.0744</v>
      </c>
      <c r="H159" s="10" t="n">
        <v>109</v>
      </c>
      <c r="I159" s="10" t="n">
        <v>0.3138</v>
      </c>
      <c r="J159" s="10" t="n">
        <v>57</v>
      </c>
      <c r="K159" s="190" t="n">
        <v>30209.53</v>
      </c>
      <c r="L159" s="10" t="n">
        <v>114</v>
      </c>
    </row>
    <row r="160" customFormat="false" ht="13.2" hidden="false" customHeight="false" outlineLevel="0" collapsed="false">
      <c r="A160" s="22" t="s">
        <v>535</v>
      </c>
      <c r="B160" s="22" t="s">
        <v>536</v>
      </c>
      <c r="C160" s="190" t="n">
        <v>12837.25</v>
      </c>
      <c r="D160" s="10" t="n">
        <v>206</v>
      </c>
      <c r="E160" s="191" t="n">
        <v>15.56</v>
      </c>
      <c r="F160" s="10" t="n">
        <v>198</v>
      </c>
      <c r="G160" s="10" t="n">
        <v>0.0211</v>
      </c>
      <c r="H160" s="10" t="n">
        <v>169</v>
      </c>
      <c r="I160" s="10" t="n">
        <v>0.0716</v>
      </c>
      <c r="J160" s="10" t="n">
        <v>180</v>
      </c>
      <c r="K160" s="190" t="n">
        <v>27750.01</v>
      </c>
      <c r="L160" s="10" t="n">
        <v>173</v>
      </c>
    </row>
    <row r="161" customFormat="false" ht="13.2" hidden="false" customHeight="false" outlineLevel="0" collapsed="false">
      <c r="A161" s="22" t="s">
        <v>61</v>
      </c>
      <c r="B161" s="22" t="s">
        <v>62</v>
      </c>
      <c r="C161" s="190" t="n">
        <v>12889.24</v>
      </c>
      <c r="D161" s="10" t="n">
        <v>204</v>
      </c>
      <c r="E161" s="191" t="n">
        <v>14.506</v>
      </c>
      <c r="F161" s="10" t="n">
        <v>216</v>
      </c>
      <c r="G161" s="10" t="n">
        <v>0</v>
      </c>
      <c r="H161" s="10" t="n">
        <v>200</v>
      </c>
      <c r="I161" s="10" t="n">
        <v>0.0192</v>
      </c>
      <c r="J161" s="10" t="n">
        <v>249</v>
      </c>
      <c r="K161" s="190" t="n">
        <v>23812.4</v>
      </c>
      <c r="L161" s="10" t="n">
        <v>239</v>
      </c>
    </row>
    <row r="162" customFormat="false" ht="13.2" hidden="false" customHeight="false" outlineLevel="0" collapsed="false">
      <c r="A162" s="22" t="s">
        <v>757</v>
      </c>
      <c r="B162" s="22" t="s">
        <v>758</v>
      </c>
      <c r="C162" s="190" t="n">
        <v>13912.49</v>
      </c>
      <c r="D162" s="10" t="n">
        <v>188</v>
      </c>
      <c r="E162" s="191" t="n">
        <v>16.067</v>
      </c>
      <c r="F162" s="10" t="n">
        <v>193</v>
      </c>
      <c r="G162" s="10" t="n">
        <v>0.0222</v>
      </c>
      <c r="H162" s="10" t="n">
        <v>168</v>
      </c>
      <c r="I162" s="10" t="n">
        <v>0.0461</v>
      </c>
      <c r="J162" s="10" t="n">
        <v>200</v>
      </c>
      <c r="K162" s="190" t="n">
        <v>26304.4</v>
      </c>
      <c r="L162" s="10" t="n">
        <v>194</v>
      </c>
    </row>
    <row r="163" customFormat="false" ht="13.2" hidden="false" customHeight="false" outlineLevel="0" collapsed="false">
      <c r="A163" s="22" t="s">
        <v>347</v>
      </c>
      <c r="B163" s="22" t="s">
        <v>348</v>
      </c>
      <c r="C163" s="190" t="n">
        <v>26366.82</v>
      </c>
      <c r="D163" s="10" t="n">
        <v>1</v>
      </c>
      <c r="E163" s="191" t="n">
        <v>40.512</v>
      </c>
      <c r="F163" s="10" t="n">
        <v>5</v>
      </c>
      <c r="G163" s="10" t="n">
        <v>0.4078</v>
      </c>
      <c r="H163" s="10" t="n">
        <v>5</v>
      </c>
      <c r="I163" s="10" t="n">
        <v>0.5938</v>
      </c>
      <c r="J163" s="10" t="n">
        <v>1</v>
      </c>
      <c r="K163" s="190" t="n">
        <v>32571.18</v>
      </c>
      <c r="L163" s="10" t="n">
        <v>11</v>
      </c>
    </row>
    <row r="164" customFormat="false" ht="13.2" hidden="false" customHeight="false" outlineLevel="0" collapsed="false">
      <c r="A164" s="22" t="s">
        <v>193</v>
      </c>
      <c r="B164" s="22" t="s">
        <v>194</v>
      </c>
      <c r="C164" s="190" t="n">
        <v>20467.44</v>
      </c>
      <c r="D164" s="10" t="n">
        <v>59</v>
      </c>
      <c r="E164" s="191" t="n">
        <v>27.764</v>
      </c>
      <c r="F164" s="10" t="n">
        <v>56</v>
      </c>
      <c r="G164" s="10" t="n">
        <v>0.0896</v>
      </c>
      <c r="H164" s="10" t="n">
        <v>92</v>
      </c>
      <c r="I164" s="10" t="n">
        <v>0.3329</v>
      </c>
      <c r="J164" s="10" t="n">
        <v>50</v>
      </c>
      <c r="K164" s="190" t="n">
        <v>31315.66</v>
      </c>
      <c r="L164" s="10" t="n">
        <v>69</v>
      </c>
    </row>
    <row r="165" customFormat="false" ht="13.2" hidden="false" customHeight="false" outlineLevel="0" collapsed="false">
      <c r="A165" s="22" t="s">
        <v>461</v>
      </c>
      <c r="B165" s="22" t="s">
        <v>462</v>
      </c>
      <c r="C165" s="190" t="n">
        <v>17456.43</v>
      </c>
      <c r="D165" s="10" t="n">
        <v>121</v>
      </c>
      <c r="E165" s="191" t="n">
        <v>22.332</v>
      </c>
      <c r="F165" s="10" t="n">
        <v>118</v>
      </c>
      <c r="G165" s="10" t="n">
        <v>0.0736</v>
      </c>
      <c r="H165" s="10" t="n">
        <v>111</v>
      </c>
      <c r="I165" s="10" t="n">
        <v>0.1964</v>
      </c>
      <c r="J165" s="10" t="n">
        <v>110</v>
      </c>
      <c r="K165" s="190" t="n">
        <v>30464.13</v>
      </c>
      <c r="L165" s="10" t="n">
        <v>106</v>
      </c>
    </row>
    <row r="166" customFormat="false" ht="13.2" hidden="false" customHeight="false" outlineLevel="0" collapsed="false">
      <c r="A166" s="22" t="s">
        <v>151</v>
      </c>
      <c r="B166" s="22" t="s">
        <v>152</v>
      </c>
      <c r="C166" s="190" t="n">
        <v>11229.74</v>
      </c>
      <c r="D166" s="10" t="n">
        <v>236</v>
      </c>
      <c r="E166" s="191" t="n">
        <v>13.119</v>
      </c>
      <c r="F166" s="10" t="n">
        <v>238</v>
      </c>
      <c r="G166" s="10" t="n">
        <v>0</v>
      </c>
      <c r="H166" s="10" t="n">
        <v>200</v>
      </c>
      <c r="I166" s="10" t="n">
        <v>0.0148</v>
      </c>
      <c r="J166" s="10" t="n">
        <v>257</v>
      </c>
      <c r="K166" s="190" t="n">
        <v>23687.05</v>
      </c>
      <c r="L166" s="10" t="n">
        <v>242</v>
      </c>
    </row>
    <row r="167" customFormat="false" ht="13.2" hidden="false" customHeight="false" outlineLevel="0" collapsed="false">
      <c r="A167" s="22" t="s">
        <v>661</v>
      </c>
      <c r="B167" s="22" t="s">
        <v>662</v>
      </c>
      <c r="C167" s="190" t="n">
        <v>15108.87</v>
      </c>
      <c r="D167" s="10" t="n">
        <v>160</v>
      </c>
      <c r="E167" s="191" t="n">
        <v>17.204</v>
      </c>
      <c r="F167" s="10" t="n">
        <v>179</v>
      </c>
      <c r="G167" s="10" t="n">
        <v>0.0152</v>
      </c>
      <c r="H167" s="10" t="n">
        <v>181</v>
      </c>
      <c r="I167" s="10" t="n">
        <v>0.0455</v>
      </c>
      <c r="J167" s="10" t="n">
        <v>202</v>
      </c>
      <c r="K167" s="190" t="n">
        <v>25845.49</v>
      </c>
      <c r="L167" s="10" t="n">
        <v>203</v>
      </c>
    </row>
    <row r="168" customFormat="false" ht="13.2" hidden="false" customHeight="false" outlineLevel="0" collapsed="false">
      <c r="A168" s="22" t="s">
        <v>247</v>
      </c>
      <c r="B168" s="22" t="s">
        <v>248</v>
      </c>
      <c r="C168" s="190" t="n">
        <v>12597.06</v>
      </c>
      <c r="D168" s="10" t="n">
        <v>212</v>
      </c>
      <c r="E168" s="191" t="n">
        <v>14.93</v>
      </c>
      <c r="F168" s="10" t="n">
        <v>213</v>
      </c>
      <c r="G168" s="10" t="n">
        <v>0</v>
      </c>
      <c r="H168" s="10" t="n">
        <v>200</v>
      </c>
      <c r="I168" s="10" t="n">
        <v>0.0446</v>
      </c>
      <c r="J168" s="10" t="n">
        <v>204</v>
      </c>
      <c r="K168" s="190" t="n">
        <v>25751.35</v>
      </c>
      <c r="L168" s="10" t="n">
        <v>204</v>
      </c>
    </row>
    <row r="169" customFormat="false" ht="13.2" hidden="false" customHeight="false" outlineLevel="0" collapsed="false">
      <c r="A169" s="22" t="s">
        <v>625</v>
      </c>
      <c r="B169" s="22" t="s">
        <v>626</v>
      </c>
      <c r="C169" s="190" t="n">
        <v>15296.63</v>
      </c>
      <c r="D169" s="10" t="n">
        <v>156</v>
      </c>
      <c r="E169" s="191" t="n">
        <v>17.128</v>
      </c>
      <c r="F169" s="10" t="n">
        <v>180</v>
      </c>
      <c r="G169" s="10" t="n">
        <v>0</v>
      </c>
      <c r="H169" s="10" t="n">
        <v>200</v>
      </c>
      <c r="I169" s="10" t="n">
        <v>0.0266</v>
      </c>
      <c r="J169" s="10" t="n">
        <v>232</v>
      </c>
      <c r="K169" s="190" t="n">
        <v>24644.05</v>
      </c>
      <c r="L169" s="10" t="n">
        <v>230</v>
      </c>
    </row>
    <row r="170" customFormat="false" ht="13.2" hidden="false" customHeight="false" outlineLevel="0" collapsed="false">
      <c r="A170" s="22" t="s">
        <v>101</v>
      </c>
      <c r="B170" s="22" t="s">
        <v>102</v>
      </c>
      <c r="C170" s="190" t="n">
        <v>11198.81</v>
      </c>
      <c r="D170" s="10" t="n">
        <v>239</v>
      </c>
      <c r="E170" s="191" t="n">
        <v>12.679</v>
      </c>
      <c r="F170" s="10" t="n">
        <v>249</v>
      </c>
      <c r="G170" s="10" t="n">
        <v>0</v>
      </c>
      <c r="H170" s="10" t="n">
        <v>200</v>
      </c>
      <c r="I170" s="10" t="n">
        <v>0.0141</v>
      </c>
      <c r="J170" s="10" t="n">
        <v>259</v>
      </c>
      <c r="K170" s="190" t="n">
        <v>20250.49</v>
      </c>
      <c r="L170" s="10" t="n">
        <v>294</v>
      </c>
    </row>
    <row r="171" customFormat="false" ht="13.2" hidden="false" customHeight="false" outlineLevel="0" collapsed="false">
      <c r="A171" s="22" t="s">
        <v>591</v>
      </c>
      <c r="B171" s="22" t="s">
        <v>592</v>
      </c>
      <c r="C171" s="190" t="n">
        <v>5689.67</v>
      </c>
      <c r="D171" s="10" t="n">
        <v>321</v>
      </c>
      <c r="E171" s="191" t="n">
        <v>7.615</v>
      </c>
      <c r="F171" s="10" t="n">
        <v>321</v>
      </c>
      <c r="G171" s="10" t="n">
        <v>0</v>
      </c>
      <c r="H171" s="10" t="n">
        <v>200</v>
      </c>
      <c r="I171" s="10" t="n">
        <v>0.0031</v>
      </c>
      <c r="J171" s="10" t="n">
        <v>291</v>
      </c>
      <c r="K171" s="190" t="n">
        <v>18142.08</v>
      </c>
      <c r="L171" s="10" t="n">
        <v>313</v>
      </c>
    </row>
    <row r="172" customFormat="false" ht="13.2" hidden="false" customHeight="false" outlineLevel="0" collapsed="false">
      <c r="A172" s="22" t="s">
        <v>271</v>
      </c>
      <c r="B172" s="22" t="s">
        <v>272</v>
      </c>
      <c r="C172" s="190" t="n">
        <v>23562.71</v>
      </c>
      <c r="D172" s="10" t="n">
        <v>16</v>
      </c>
      <c r="E172" s="191" t="n">
        <v>40.216</v>
      </c>
      <c r="F172" s="10" t="n">
        <v>6</v>
      </c>
      <c r="G172" s="10" t="n">
        <v>0.4884</v>
      </c>
      <c r="H172" s="10" t="n">
        <v>1</v>
      </c>
      <c r="I172" s="10" t="n">
        <v>0.5604</v>
      </c>
      <c r="J172" s="10" t="n">
        <v>5</v>
      </c>
      <c r="K172" s="190" t="n">
        <v>32745.35</v>
      </c>
      <c r="L172" s="10" t="n">
        <v>2</v>
      </c>
    </row>
    <row r="173" customFormat="false" ht="13.2" hidden="false" customHeight="false" outlineLevel="0" collapsed="false">
      <c r="A173" s="22" t="s">
        <v>475</v>
      </c>
      <c r="B173" s="22" t="s">
        <v>476</v>
      </c>
      <c r="C173" s="190" t="n">
        <v>14255.44</v>
      </c>
      <c r="D173" s="10" t="n">
        <v>181</v>
      </c>
      <c r="E173" s="191" t="n">
        <v>18.029</v>
      </c>
      <c r="F173" s="10" t="n">
        <v>164</v>
      </c>
      <c r="G173" s="10" t="n">
        <v>0.0592</v>
      </c>
      <c r="H173" s="10" t="n">
        <v>129</v>
      </c>
      <c r="I173" s="10" t="n">
        <v>0.1285</v>
      </c>
      <c r="J173" s="10" t="n">
        <v>147</v>
      </c>
      <c r="K173" s="190" t="n">
        <v>30048.71</v>
      </c>
      <c r="L173" s="10" t="n">
        <v>120</v>
      </c>
    </row>
    <row r="174" customFormat="false" ht="13.2" hidden="false" customHeight="false" outlineLevel="0" collapsed="false">
      <c r="A174" s="22" t="s">
        <v>565</v>
      </c>
      <c r="B174" s="22" t="s">
        <v>566</v>
      </c>
      <c r="C174" s="190" t="n">
        <v>7097.65</v>
      </c>
      <c r="D174" s="10" t="n">
        <v>305</v>
      </c>
      <c r="E174" s="191" t="n">
        <v>8.87</v>
      </c>
      <c r="F174" s="10" t="n">
        <v>305</v>
      </c>
      <c r="G174" s="10" t="n">
        <v>0</v>
      </c>
      <c r="H174" s="10" t="n">
        <v>200</v>
      </c>
      <c r="I174" s="10" t="n">
        <v>0.0046</v>
      </c>
      <c r="J174" s="10" t="n">
        <v>283</v>
      </c>
      <c r="K174" s="190" t="n">
        <v>19017.39</v>
      </c>
      <c r="L174" s="10" t="n">
        <v>305</v>
      </c>
    </row>
    <row r="175" customFormat="false" ht="13.2" hidden="false" customHeight="false" outlineLevel="0" collapsed="false">
      <c r="A175" s="22" t="s">
        <v>517</v>
      </c>
      <c r="B175" s="22" t="s">
        <v>518</v>
      </c>
      <c r="C175" s="190" t="n">
        <v>10472.71</v>
      </c>
      <c r="D175" s="10" t="n">
        <v>257</v>
      </c>
      <c r="E175" s="191" t="n">
        <v>12.44</v>
      </c>
      <c r="F175" s="10" t="n">
        <v>255</v>
      </c>
      <c r="G175" s="10" t="n">
        <v>0.0088</v>
      </c>
      <c r="H175" s="10" t="n">
        <v>191</v>
      </c>
      <c r="I175" s="10" t="n">
        <v>0.0232</v>
      </c>
      <c r="J175" s="10" t="n">
        <v>240</v>
      </c>
      <c r="K175" s="190" t="n">
        <v>23902.53</v>
      </c>
      <c r="L175" s="10" t="n">
        <v>238</v>
      </c>
    </row>
    <row r="176" customFormat="false" ht="13.2" hidden="false" customHeight="false" outlineLevel="0" collapsed="false">
      <c r="A176" s="22" t="s">
        <v>195</v>
      </c>
      <c r="B176" s="22" t="s">
        <v>196</v>
      </c>
      <c r="C176" s="190" t="n">
        <v>15217.26</v>
      </c>
      <c r="D176" s="10" t="n">
        <v>158</v>
      </c>
      <c r="E176" s="191" t="n">
        <v>18.755</v>
      </c>
      <c r="F176" s="10" t="n">
        <v>153</v>
      </c>
      <c r="G176" s="10" t="n">
        <v>0.0429</v>
      </c>
      <c r="H176" s="10" t="n">
        <v>139</v>
      </c>
      <c r="I176" s="10" t="n">
        <v>0.1419</v>
      </c>
      <c r="J176" s="10" t="n">
        <v>142</v>
      </c>
      <c r="K176" s="190" t="n">
        <v>29256.46</v>
      </c>
      <c r="L176" s="10" t="n">
        <v>144</v>
      </c>
    </row>
    <row r="177" customFormat="false" ht="13.2" hidden="false" customHeight="false" outlineLevel="0" collapsed="false">
      <c r="A177" s="22" t="s">
        <v>283</v>
      </c>
      <c r="B177" s="22" t="s">
        <v>284</v>
      </c>
      <c r="C177" s="190" t="n">
        <v>18993.31</v>
      </c>
      <c r="D177" s="10" t="n">
        <v>92</v>
      </c>
      <c r="E177" s="191" t="n">
        <v>28.264</v>
      </c>
      <c r="F177" s="10" t="n">
        <v>53</v>
      </c>
      <c r="G177" s="10" t="n">
        <v>0.2229</v>
      </c>
      <c r="H177" s="10" t="n">
        <v>30</v>
      </c>
      <c r="I177" s="10" t="n">
        <v>0.3496</v>
      </c>
      <c r="J177" s="10" t="n">
        <v>45</v>
      </c>
      <c r="K177" s="190" t="n">
        <v>32428.87</v>
      </c>
      <c r="L177" s="10" t="n">
        <v>13</v>
      </c>
    </row>
    <row r="178" customFormat="false" ht="13.2" hidden="false" customHeight="false" outlineLevel="0" collapsed="false">
      <c r="A178" s="22" t="s">
        <v>735</v>
      </c>
      <c r="B178" s="22" t="s">
        <v>736</v>
      </c>
      <c r="C178" s="190" t="n">
        <v>15088.67</v>
      </c>
      <c r="D178" s="10" t="n">
        <v>161</v>
      </c>
      <c r="E178" s="191" t="n">
        <v>18.472</v>
      </c>
      <c r="F178" s="10" t="n">
        <v>156</v>
      </c>
      <c r="G178" s="10" t="n">
        <v>0.0375</v>
      </c>
      <c r="H178" s="10" t="n">
        <v>148</v>
      </c>
      <c r="I178" s="10" t="n">
        <v>0.1114</v>
      </c>
      <c r="J178" s="10" t="n">
        <v>156</v>
      </c>
      <c r="K178" s="190" t="n">
        <v>28516.03</v>
      </c>
      <c r="L178" s="10" t="n">
        <v>156</v>
      </c>
    </row>
    <row r="179" customFormat="false" ht="13.2" hidden="false" customHeight="false" outlineLevel="0" collapsed="false">
      <c r="A179" s="22" t="s">
        <v>249</v>
      </c>
      <c r="B179" s="22" t="s">
        <v>250</v>
      </c>
      <c r="C179" s="190" t="n">
        <v>25360.03</v>
      </c>
      <c r="D179" s="10" t="n">
        <v>8</v>
      </c>
      <c r="E179" s="191" t="n">
        <v>32.939</v>
      </c>
      <c r="F179" s="10" t="n">
        <v>23</v>
      </c>
      <c r="G179" s="10" t="n">
        <v>0.0793</v>
      </c>
      <c r="H179" s="10" t="n">
        <v>103</v>
      </c>
      <c r="I179" s="10" t="n">
        <v>0.4197</v>
      </c>
      <c r="J179" s="10" t="n">
        <v>25</v>
      </c>
      <c r="K179" s="190" t="n">
        <v>30153.06</v>
      </c>
      <c r="L179" s="10" t="n">
        <v>116</v>
      </c>
    </row>
    <row r="180" customFormat="false" ht="13.2" hidden="false" customHeight="false" outlineLevel="0" collapsed="false">
      <c r="A180" s="22" t="s">
        <v>627</v>
      </c>
      <c r="B180" s="22" t="s">
        <v>628</v>
      </c>
      <c r="C180" s="190" t="n">
        <v>17214.65</v>
      </c>
      <c r="D180" s="10" t="n">
        <v>127</v>
      </c>
      <c r="E180" s="191" t="n">
        <v>20.682</v>
      </c>
      <c r="F180" s="10" t="n">
        <v>134</v>
      </c>
      <c r="G180" s="10" t="n">
        <v>0.0345</v>
      </c>
      <c r="H180" s="10" t="n">
        <v>149</v>
      </c>
      <c r="I180" s="10" t="n">
        <v>0.1198</v>
      </c>
      <c r="J180" s="10" t="n">
        <v>149</v>
      </c>
      <c r="K180" s="190" t="n">
        <v>29377.67</v>
      </c>
      <c r="L180" s="10" t="n">
        <v>139</v>
      </c>
    </row>
    <row r="181" customFormat="false" ht="13.2" hidden="false" customHeight="false" outlineLevel="0" collapsed="false">
      <c r="A181" s="22" t="s">
        <v>641</v>
      </c>
      <c r="B181" s="22" t="s">
        <v>642</v>
      </c>
      <c r="C181" s="190" t="n">
        <v>12634.09</v>
      </c>
      <c r="D181" s="10" t="n">
        <v>210</v>
      </c>
      <c r="E181" s="191" t="n">
        <v>13.886</v>
      </c>
      <c r="F181" s="10" t="n">
        <v>225</v>
      </c>
      <c r="G181" s="10" t="n">
        <v>0</v>
      </c>
      <c r="H181" s="10" t="n">
        <v>200</v>
      </c>
      <c r="I181" s="10" t="n">
        <v>0</v>
      </c>
      <c r="J181" s="10" t="n">
        <v>302</v>
      </c>
      <c r="K181" s="190" t="n">
        <v>19141.72</v>
      </c>
      <c r="L181" s="10" t="n">
        <v>303</v>
      </c>
    </row>
    <row r="182" customFormat="false" ht="13.2" hidden="false" customHeight="false" outlineLevel="0" collapsed="false">
      <c r="A182" s="22" t="s">
        <v>139</v>
      </c>
      <c r="B182" s="22" t="s">
        <v>140</v>
      </c>
      <c r="C182" s="190" t="n">
        <v>13909.58</v>
      </c>
      <c r="D182" s="10" t="n">
        <v>190</v>
      </c>
      <c r="E182" s="191" t="n">
        <v>16.843</v>
      </c>
      <c r="F182" s="10" t="n">
        <v>184</v>
      </c>
      <c r="G182" s="10" t="n">
        <v>0.0159</v>
      </c>
      <c r="H182" s="10" t="n">
        <v>180</v>
      </c>
      <c r="I182" s="10" t="n">
        <v>0.0875</v>
      </c>
      <c r="J182" s="10" t="n">
        <v>172</v>
      </c>
      <c r="K182" s="190" t="n">
        <v>27815.34</v>
      </c>
      <c r="L182" s="10" t="n">
        <v>172</v>
      </c>
    </row>
    <row r="183" customFormat="false" ht="13.2" hidden="false" customHeight="false" outlineLevel="0" collapsed="false">
      <c r="A183" s="22" t="s">
        <v>787</v>
      </c>
      <c r="B183" s="22" t="s">
        <v>788</v>
      </c>
      <c r="C183" s="190" t="n">
        <v>19980.6</v>
      </c>
      <c r="D183" s="10" t="n">
        <v>65</v>
      </c>
      <c r="E183" s="191" t="n">
        <v>30.898</v>
      </c>
      <c r="F183" s="10" t="n">
        <v>31</v>
      </c>
      <c r="G183" s="10" t="n">
        <v>0.2925</v>
      </c>
      <c r="H183" s="10" t="n">
        <v>15</v>
      </c>
      <c r="I183" s="10" t="n">
        <v>0.3805</v>
      </c>
      <c r="J183" s="10" t="n">
        <v>33</v>
      </c>
      <c r="K183" s="190" t="n">
        <v>32621.31</v>
      </c>
      <c r="L183" s="10" t="n">
        <v>9</v>
      </c>
    </row>
    <row r="184" customFormat="false" ht="13.2" hidden="false" customHeight="false" outlineLevel="0" collapsed="false">
      <c r="A184" s="22" t="s">
        <v>75</v>
      </c>
      <c r="B184" s="22" t="s">
        <v>76</v>
      </c>
      <c r="C184" s="190" t="n">
        <v>9675.86</v>
      </c>
      <c r="D184" s="10" t="n">
        <v>271</v>
      </c>
      <c r="E184" s="191" t="n">
        <v>11.616</v>
      </c>
      <c r="F184" s="10" t="n">
        <v>269</v>
      </c>
      <c r="G184" s="10" t="n">
        <v>0</v>
      </c>
      <c r="H184" s="10" t="n">
        <v>200</v>
      </c>
      <c r="I184" s="10" t="n">
        <v>0.0244</v>
      </c>
      <c r="J184" s="10" t="n">
        <v>237</v>
      </c>
      <c r="K184" s="190" t="n">
        <v>23660.3</v>
      </c>
      <c r="L184" s="10" t="n">
        <v>244</v>
      </c>
    </row>
    <row r="185" customFormat="false" ht="13.2" hidden="false" customHeight="false" outlineLevel="0" collapsed="false">
      <c r="A185" s="22" t="s">
        <v>163</v>
      </c>
      <c r="B185" s="22" t="s">
        <v>164</v>
      </c>
      <c r="C185" s="190" t="n">
        <v>9755.54</v>
      </c>
      <c r="D185" s="10" t="n">
        <v>266</v>
      </c>
      <c r="E185" s="191" t="n">
        <v>11.58</v>
      </c>
      <c r="F185" s="10" t="n">
        <v>270</v>
      </c>
      <c r="G185" s="10" t="n">
        <v>0</v>
      </c>
      <c r="H185" s="10" t="n">
        <v>200</v>
      </c>
      <c r="I185" s="10" t="n">
        <v>0.0026</v>
      </c>
      <c r="J185" s="10" t="n">
        <v>294</v>
      </c>
      <c r="K185" s="190" t="n">
        <v>22177.17</v>
      </c>
      <c r="L185" s="10" t="n">
        <v>267</v>
      </c>
    </row>
    <row r="186" customFormat="false" ht="13.2" hidden="false" customHeight="false" outlineLevel="0" collapsed="false">
      <c r="A186" s="22" t="s">
        <v>789</v>
      </c>
      <c r="B186" s="22" t="s">
        <v>790</v>
      </c>
      <c r="C186" s="190" t="n">
        <v>16607.76</v>
      </c>
      <c r="D186" s="10" t="n">
        <v>135</v>
      </c>
      <c r="E186" s="191" t="n">
        <v>21.363</v>
      </c>
      <c r="F186" s="10" t="n">
        <v>127</v>
      </c>
      <c r="G186" s="10" t="n">
        <v>0.0891</v>
      </c>
      <c r="H186" s="10" t="n">
        <v>94</v>
      </c>
      <c r="I186" s="10" t="n">
        <v>0.1874</v>
      </c>
      <c r="J186" s="10" t="n">
        <v>116</v>
      </c>
      <c r="K186" s="190" t="n">
        <v>31014.27</v>
      </c>
      <c r="L186" s="10" t="n">
        <v>84</v>
      </c>
    </row>
    <row r="187" customFormat="false" ht="13.2" hidden="false" customHeight="false" outlineLevel="0" collapsed="false">
      <c r="A187" s="22" t="s">
        <v>89</v>
      </c>
      <c r="B187" s="22" t="s">
        <v>90</v>
      </c>
      <c r="C187" s="190" t="n">
        <v>18985.68</v>
      </c>
      <c r="D187" s="10" t="n">
        <v>93</v>
      </c>
      <c r="E187" s="191" t="n">
        <v>21.343</v>
      </c>
      <c r="F187" s="10" t="n">
        <v>128</v>
      </c>
      <c r="G187" s="10" t="n">
        <v>0</v>
      </c>
      <c r="H187" s="10" t="n">
        <v>200</v>
      </c>
      <c r="I187" s="10" t="n">
        <v>0.0437</v>
      </c>
      <c r="J187" s="10" t="n">
        <v>206</v>
      </c>
      <c r="K187" s="190" t="n">
        <v>25264.62</v>
      </c>
      <c r="L187" s="10" t="n">
        <v>214</v>
      </c>
    </row>
    <row r="188" customFormat="false" ht="13.2" hidden="false" customHeight="false" outlineLevel="0" collapsed="false">
      <c r="A188" s="22" t="s">
        <v>601</v>
      </c>
      <c r="B188" s="22" t="s">
        <v>602</v>
      </c>
      <c r="C188" s="190" t="n">
        <v>11851.37</v>
      </c>
      <c r="D188" s="10" t="n">
        <v>224</v>
      </c>
      <c r="E188" s="191" t="n">
        <v>15.783</v>
      </c>
      <c r="F188" s="10" t="n">
        <v>196</v>
      </c>
      <c r="G188" s="10" t="n">
        <v>0.0667</v>
      </c>
      <c r="H188" s="10" t="n">
        <v>121</v>
      </c>
      <c r="I188" s="10" t="n">
        <v>0.1103</v>
      </c>
      <c r="J188" s="10" t="n">
        <v>157</v>
      </c>
      <c r="K188" s="190" t="n">
        <v>30439.06</v>
      </c>
      <c r="L188" s="10" t="n">
        <v>107</v>
      </c>
    </row>
    <row r="189" customFormat="false" ht="13.2" hidden="false" customHeight="false" outlineLevel="0" collapsed="false">
      <c r="A189" s="22" t="s">
        <v>285</v>
      </c>
      <c r="B189" s="22" t="s">
        <v>286</v>
      </c>
      <c r="C189" s="190" t="n">
        <v>16397.98</v>
      </c>
      <c r="D189" s="10" t="n">
        <v>138</v>
      </c>
      <c r="E189" s="191" t="n">
        <v>21.279</v>
      </c>
      <c r="F189" s="10" t="n">
        <v>130</v>
      </c>
      <c r="G189" s="10" t="n">
        <v>0.0687</v>
      </c>
      <c r="H189" s="10" t="n">
        <v>120</v>
      </c>
      <c r="I189" s="10" t="n">
        <v>0.2001</v>
      </c>
      <c r="J189" s="10" t="n">
        <v>106</v>
      </c>
      <c r="K189" s="190" t="n">
        <v>30254.25</v>
      </c>
      <c r="L189" s="10" t="n">
        <v>112</v>
      </c>
    </row>
    <row r="190" customFormat="false" ht="13.2" hidden="false" customHeight="false" outlineLevel="0" collapsed="false">
      <c r="A190" s="22" t="s">
        <v>745</v>
      </c>
      <c r="B190" s="22" t="s">
        <v>746</v>
      </c>
      <c r="C190" s="190" t="n">
        <v>14357.54</v>
      </c>
      <c r="D190" s="10" t="n">
        <v>179</v>
      </c>
      <c r="E190" s="191" t="n">
        <v>16.482</v>
      </c>
      <c r="F190" s="10" t="n">
        <v>190</v>
      </c>
      <c r="G190" s="10" t="n">
        <v>0.0263</v>
      </c>
      <c r="H190" s="10" t="n">
        <v>160</v>
      </c>
      <c r="I190" s="10" t="n">
        <v>0.05</v>
      </c>
      <c r="J190" s="10" t="n">
        <v>194</v>
      </c>
      <c r="K190" s="190" t="n">
        <v>26239.48</v>
      </c>
      <c r="L190" s="10" t="n">
        <v>197</v>
      </c>
    </row>
    <row r="191" customFormat="false" ht="13.2" hidden="false" customHeight="false" outlineLevel="0" collapsed="false">
      <c r="A191" s="22" t="s">
        <v>153</v>
      </c>
      <c r="B191" s="22" t="s">
        <v>154</v>
      </c>
      <c r="C191" s="190" t="n">
        <v>12491.94</v>
      </c>
      <c r="D191" s="10" t="n">
        <v>214</v>
      </c>
      <c r="E191" s="191" t="n">
        <v>14.902</v>
      </c>
      <c r="F191" s="10" t="n">
        <v>214</v>
      </c>
      <c r="G191" s="10" t="n">
        <v>0.0345</v>
      </c>
      <c r="H191" s="10" t="n">
        <v>149</v>
      </c>
      <c r="I191" s="10" t="n">
        <v>0.0451</v>
      </c>
      <c r="J191" s="10" t="n">
        <v>203</v>
      </c>
      <c r="K191" s="190" t="n">
        <v>26310.07</v>
      </c>
      <c r="L191" s="10" t="n">
        <v>193</v>
      </c>
    </row>
    <row r="192" customFormat="false" ht="13.2" hidden="false" customHeight="false" outlineLevel="0" collapsed="false">
      <c r="A192" s="22" t="s">
        <v>179</v>
      </c>
      <c r="B192" s="22" t="s">
        <v>180</v>
      </c>
      <c r="C192" s="190" t="n">
        <v>18173.71</v>
      </c>
      <c r="D192" s="10" t="n">
        <v>108</v>
      </c>
      <c r="E192" s="191" t="n">
        <v>24.306</v>
      </c>
      <c r="F192" s="10" t="n">
        <v>93</v>
      </c>
      <c r="G192" s="10" t="n">
        <v>0.1203</v>
      </c>
      <c r="H192" s="10" t="n">
        <v>76</v>
      </c>
      <c r="I192" s="10" t="n">
        <v>0.2743</v>
      </c>
      <c r="J192" s="10" t="n">
        <v>71</v>
      </c>
      <c r="K192" s="190" t="n">
        <v>31175.93</v>
      </c>
      <c r="L192" s="10" t="n">
        <v>77</v>
      </c>
    </row>
    <row r="193" customFormat="false" ht="13.2" hidden="false" customHeight="false" outlineLevel="0" collapsed="false">
      <c r="A193" s="22" t="s">
        <v>281</v>
      </c>
      <c r="B193" s="22" t="s">
        <v>282</v>
      </c>
      <c r="C193" s="190" t="n">
        <v>16030.99</v>
      </c>
      <c r="D193" s="10" t="n">
        <v>145</v>
      </c>
      <c r="E193" s="191" t="n">
        <v>20.525</v>
      </c>
      <c r="F193" s="10" t="n">
        <v>136</v>
      </c>
      <c r="G193" s="10" t="n">
        <v>0.0711</v>
      </c>
      <c r="H193" s="10" t="n">
        <v>116</v>
      </c>
      <c r="I193" s="10" t="n">
        <v>0.1782</v>
      </c>
      <c r="J193" s="10" t="n">
        <v>120</v>
      </c>
      <c r="K193" s="190" t="n">
        <v>30553.86</v>
      </c>
      <c r="L193" s="10" t="n">
        <v>101</v>
      </c>
    </row>
    <row r="194" customFormat="false" ht="13.2" hidden="false" customHeight="false" outlineLevel="0" collapsed="false">
      <c r="A194" s="22" t="s">
        <v>91</v>
      </c>
      <c r="B194" s="22" t="s">
        <v>92</v>
      </c>
      <c r="C194" s="190" t="n">
        <v>21107.09</v>
      </c>
      <c r="D194" s="10" t="n">
        <v>47</v>
      </c>
      <c r="E194" s="191" t="n">
        <v>28.785</v>
      </c>
      <c r="F194" s="10" t="n">
        <v>47</v>
      </c>
      <c r="G194" s="10" t="n">
        <v>0.2048</v>
      </c>
      <c r="H194" s="10" t="n">
        <v>38</v>
      </c>
      <c r="I194" s="10" t="n">
        <v>0.3872</v>
      </c>
      <c r="J194" s="10" t="n">
        <v>32</v>
      </c>
      <c r="K194" s="190" t="n">
        <v>31251.08</v>
      </c>
      <c r="L194" s="10" t="n">
        <v>73</v>
      </c>
    </row>
    <row r="195" customFormat="false" ht="13.2" hidden="false" customHeight="false" outlineLevel="0" collapsed="false">
      <c r="A195" s="22" t="s">
        <v>125</v>
      </c>
      <c r="B195" s="22" t="s">
        <v>126</v>
      </c>
      <c r="C195" s="190" t="n">
        <v>25061.02</v>
      </c>
      <c r="D195" s="10" t="n">
        <v>10</v>
      </c>
      <c r="E195" s="191" t="n">
        <v>36.927</v>
      </c>
      <c r="F195" s="10" t="n">
        <v>8</v>
      </c>
      <c r="G195" s="10" t="n">
        <v>0.3352</v>
      </c>
      <c r="H195" s="10" t="n">
        <v>8</v>
      </c>
      <c r="I195" s="10" t="n">
        <v>0.5572</v>
      </c>
      <c r="J195" s="10" t="n">
        <v>7</v>
      </c>
      <c r="K195" s="190" t="n">
        <v>32235.74</v>
      </c>
      <c r="L195" s="10" t="n">
        <v>26</v>
      </c>
    </row>
    <row r="196" customFormat="false" ht="13.2" hidden="false" customHeight="false" outlineLevel="0" collapsed="false">
      <c r="A196" s="22" t="s">
        <v>747</v>
      </c>
      <c r="B196" s="22" t="s">
        <v>748</v>
      </c>
      <c r="C196" s="190" t="n">
        <v>18037.65</v>
      </c>
      <c r="D196" s="10" t="n">
        <v>110</v>
      </c>
      <c r="E196" s="191" t="n">
        <v>22.933</v>
      </c>
      <c r="F196" s="10" t="n">
        <v>111</v>
      </c>
      <c r="G196" s="10" t="n">
        <v>0.0741</v>
      </c>
      <c r="H196" s="10" t="n">
        <v>110</v>
      </c>
      <c r="I196" s="10" t="n">
        <v>0.1945</v>
      </c>
      <c r="J196" s="10" t="n">
        <v>114</v>
      </c>
      <c r="K196" s="190" t="n">
        <v>30591.78</v>
      </c>
      <c r="L196" s="10" t="n">
        <v>98</v>
      </c>
    </row>
    <row r="197" customFormat="false" ht="13.2" hidden="false" customHeight="false" outlineLevel="0" collapsed="false">
      <c r="A197" s="22" t="s">
        <v>155</v>
      </c>
      <c r="B197" s="22" t="s">
        <v>156</v>
      </c>
      <c r="C197" s="190" t="n">
        <v>10763.5</v>
      </c>
      <c r="D197" s="10" t="n">
        <v>249</v>
      </c>
      <c r="E197" s="191" t="n">
        <v>13.132</v>
      </c>
      <c r="F197" s="10" t="n">
        <v>237</v>
      </c>
      <c r="G197" s="10" t="n">
        <v>0</v>
      </c>
      <c r="H197" s="10" t="n">
        <v>200</v>
      </c>
      <c r="I197" s="10" t="n">
        <v>0.0439</v>
      </c>
      <c r="J197" s="10" t="n">
        <v>205</v>
      </c>
      <c r="K197" s="190" t="n">
        <v>25195.47</v>
      </c>
      <c r="L197" s="10" t="n">
        <v>216</v>
      </c>
    </row>
    <row r="198" customFormat="false" ht="13.2" hidden="false" customHeight="false" outlineLevel="0" collapsed="false">
      <c r="A198" s="22" t="s">
        <v>349</v>
      </c>
      <c r="B198" s="22" t="s">
        <v>350</v>
      </c>
      <c r="C198" s="190" t="n">
        <v>20884.26</v>
      </c>
      <c r="D198" s="10" t="n">
        <v>51</v>
      </c>
      <c r="E198" s="191" t="n">
        <v>30.291</v>
      </c>
      <c r="F198" s="10" t="n">
        <v>34</v>
      </c>
      <c r="G198" s="10" t="n">
        <v>0.227</v>
      </c>
      <c r="H198" s="10" t="n">
        <v>27</v>
      </c>
      <c r="I198" s="10" t="n">
        <v>0.4062</v>
      </c>
      <c r="J198" s="10" t="n">
        <v>29</v>
      </c>
      <c r="K198" s="190" t="n">
        <v>32200.79</v>
      </c>
      <c r="L198" s="10" t="n">
        <v>28</v>
      </c>
    </row>
    <row r="199" customFormat="false" ht="13.2" hidden="false" customHeight="false" outlineLevel="0" collapsed="false">
      <c r="A199" s="22" t="s">
        <v>551</v>
      </c>
      <c r="B199" s="22" t="s">
        <v>552</v>
      </c>
      <c r="C199" s="190" t="n">
        <v>14892.03</v>
      </c>
      <c r="D199" s="10" t="n">
        <v>169</v>
      </c>
      <c r="E199" s="191" t="n">
        <v>17.946</v>
      </c>
      <c r="F199" s="10" t="n">
        <v>166</v>
      </c>
      <c r="G199" s="10" t="n">
        <v>0.0241</v>
      </c>
      <c r="H199" s="10" t="n">
        <v>164</v>
      </c>
      <c r="I199" s="10" t="n">
        <v>0.1134</v>
      </c>
      <c r="J199" s="10" t="n">
        <v>153</v>
      </c>
      <c r="K199" s="190" t="n">
        <v>28497.74</v>
      </c>
      <c r="L199" s="10" t="n">
        <v>157</v>
      </c>
    </row>
    <row r="200" customFormat="false" ht="13.2" hidden="false" customHeight="false" outlineLevel="0" collapsed="false">
      <c r="A200" s="22" t="s">
        <v>329</v>
      </c>
      <c r="B200" s="22" t="s">
        <v>330</v>
      </c>
      <c r="C200" s="190" t="n">
        <v>21379.05</v>
      </c>
      <c r="D200" s="10" t="n">
        <v>42</v>
      </c>
      <c r="E200" s="191" t="n">
        <v>29.62</v>
      </c>
      <c r="F200" s="10" t="n">
        <v>38</v>
      </c>
      <c r="G200" s="10" t="n">
        <v>0.2807</v>
      </c>
      <c r="H200" s="10" t="n">
        <v>18</v>
      </c>
      <c r="I200" s="10" t="n">
        <v>0.3972</v>
      </c>
      <c r="J200" s="10" t="n">
        <v>31</v>
      </c>
      <c r="K200" s="190" t="n">
        <v>31472.43</v>
      </c>
      <c r="L200" s="10" t="n">
        <v>62</v>
      </c>
    </row>
    <row r="201" customFormat="false" ht="13.2" hidden="false" customHeight="false" outlineLevel="0" collapsed="false">
      <c r="A201" s="22" t="s">
        <v>23</v>
      </c>
      <c r="B201" s="22" t="s">
        <v>24</v>
      </c>
      <c r="C201" s="190" t="n">
        <v>20521.02</v>
      </c>
      <c r="D201" s="10" t="n">
        <v>58</v>
      </c>
      <c r="E201" s="191" t="n">
        <v>27.659</v>
      </c>
      <c r="F201" s="10" t="n">
        <v>58</v>
      </c>
      <c r="G201" s="10" t="n">
        <v>0.1607</v>
      </c>
      <c r="H201" s="10" t="n">
        <v>54</v>
      </c>
      <c r="I201" s="10" t="n">
        <v>0.3596</v>
      </c>
      <c r="J201" s="10" t="n">
        <v>41</v>
      </c>
      <c r="K201" s="190" t="n">
        <v>30952.2</v>
      </c>
      <c r="L201" s="10" t="n">
        <v>89</v>
      </c>
    </row>
    <row r="202" customFormat="false" ht="13.2" hidden="false" customHeight="false" outlineLevel="0" collapsed="false">
      <c r="A202" s="22" t="s">
        <v>605</v>
      </c>
      <c r="B202" s="22" t="s">
        <v>606</v>
      </c>
      <c r="C202" s="190" t="n">
        <v>19601.12</v>
      </c>
      <c r="D202" s="10" t="n">
        <v>82</v>
      </c>
      <c r="E202" s="191" t="n">
        <v>26.643</v>
      </c>
      <c r="F202" s="10" t="n">
        <v>69</v>
      </c>
      <c r="G202" s="10" t="n">
        <v>0.1677</v>
      </c>
      <c r="H202" s="10" t="n">
        <v>51</v>
      </c>
      <c r="I202" s="10" t="n">
        <v>0.3</v>
      </c>
      <c r="J202" s="10" t="n">
        <v>64</v>
      </c>
      <c r="K202" s="190" t="n">
        <v>31740.58</v>
      </c>
      <c r="L202" s="10" t="n">
        <v>49</v>
      </c>
    </row>
    <row r="203" customFormat="false" ht="13.2" hidden="false" customHeight="false" outlineLevel="0" collapsed="false">
      <c r="A203" s="22" t="s">
        <v>611</v>
      </c>
      <c r="B203" s="22" t="s">
        <v>612</v>
      </c>
      <c r="C203" s="190" t="n">
        <v>12763.62</v>
      </c>
      <c r="D203" s="10" t="n">
        <v>208</v>
      </c>
      <c r="E203" s="191" t="n">
        <v>15.219</v>
      </c>
      <c r="F203" s="10" t="n">
        <v>206</v>
      </c>
      <c r="G203" s="10" t="n">
        <v>0</v>
      </c>
      <c r="H203" s="10" t="n">
        <v>200</v>
      </c>
      <c r="I203" s="10" t="n">
        <v>0.0615</v>
      </c>
      <c r="J203" s="10" t="n">
        <v>187</v>
      </c>
      <c r="K203" s="190" t="n">
        <v>26641.2</v>
      </c>
      <c r="L203" s="10" t="n">
        <v>188</v>
      </c>
    </row>
    <row r="204" customFormat="false" ht="13.2" hidden="false" customHeight="false" outlineLevel="0" collapsed="false">
      <c r="A204" s="22" t="s">
        <v>479</v>
      </c>
      <c r="B204" s="22" t="s">
        <v>480</v>
      </c>
      <c r="C204" s="190" t="n">
        <v>20585.42</v>
      </c>
      <c r="D204" s="10" t="n">
        <v>57</v>
      </c>
      <c r="E204" s="191" t="n">
        <v>27.054</v>
      </c>
      <c r="F204" s="10" t="n">
        <v>63</v>
      </c>
      <c r="G204" s="10" t="n">
        <v>0.128</v>
      </c>
      <c r="H204" s="10" t="n">
        <v>70</v>
      </c>
      <c r="I204" s="10" t="n">
        <v>0.2436</v>
      </c>
      <c r="J204" s="10" t="n">
        <v>85</v>
      </c>
      <c r="K204" s="190" t="n">
        <v>31896.74</v>
      </c>
      <c r="L204" s="10" t="n">
        <v>45</v>
      </c>
    </row>
    <row r="205" customFormat="false" ht="13.2" hidden="false" customHeight="false" outlineLevel="0" collapsed="false">
      <c r="A205" s="22" t="s">
        <v>331</v>
      </c>
      <c r="B205" s="22" t="s">
        <v>332</v>
      </c>
      <c r="C205" s="190" t="n">
        <v>19889.68</v>
      </c>
      <c r="D205" s="10" t="n">
        <v>72</v>
      </c>
      <c r="E205" s="191" t="n">
        <v>27.404</v>
      </c>
      <c r="F205" s="10" t="n">
        <v>61</v>
      </c>
      <c r="G205" s="10" t="n">
        <v>0.1628</v>
      </c>
      <c r="H205" s="10" t="n">
        <v>53</v>
      </c>
      <c r="I205" s="10" t="n">
        <v>0.3449</v>
      </c>
      <c r="J205" s="10" t="n">
        <v>46</v>
      </c>
      <c r="K205" s="190" t="n">
        <v>31503.9</v>
      </c>
      <c r="L205" s="10" t="n">
        <v>60</v>
      </c>
    </row>
    <row r="206" customFormat="false" ht="13.2" hidden="false" customHeight="false" outlineLevel="0" collapsed="false">
      <c r="A206" s="22" t="s">
        <v>643</v>
      </c>
      <c r="B206" s="22" t="s">
        <v>644</v>
      </c>
      <c r="C206" s="190" t="n">
        <v>12608.47</v>
      </c>
      <c r="D206" s="10" t="n">
        <v>211</v>
      </c>
      <c r="E206" s="191" t="n">
        <v>13.803</v>
      </c>
      <c r="F206" s="10" t="n">
        <v>226</v>
      </c>
      <c r="G206" s="10" t="n">
        <v>0</v>
      </c>
      <c r="H206" s="10" t="n">
        <v>200</v>
      </c>
      <c r="I206" s="10" t="n">
        <v>0</v>
      </c>
      <c r="J206" s="10" t="n">
        <v>302</v>
      </c>
      <c r="K206" s="190" t="n">
        <v>19799.4</v>
      </c>
      <c r="L206" s="10" t="n">
        <v>295</v>
      </c>
    </row>
    <row r="207" customFormat="false" ht="13.2" hidden="false" customHeight="false" outlineLevel="0" collapsed="false">
      <c r="A207" s="22" t="s">
        <v>467</v>
      </c>
      <c r="B207" s="22" t="s">
        <v>468</v>
      </c>
      <c r="C207" s="190" t="n">
        <v>16129.04</v>
      </c>
      <c r="D207" s="10" t="n">
        <v>143</v>
      </c>
      <c r="E207" s="191" t="n">
        <v>19.319</v>
      </c>
      <c r="F207" s="10" t="n">
        <v>146</v>
      </c>
      <c r="G207" s="10" t="n">
        <v>0.0206</v>
      </c>
      <c r="H207" s="10" t="n">
        <v>170</v>
      </c>
      <c r="I207" s="10" t="n">
        <v>0.1137</v>
      </c>
      <c r="J207" s="10" t="n">
        <v>152</v>
      </c>
      <c r="K207" s="190" t="n">
        <v>28061.24</v>
      </c>
      <c r="L207" s="10" t="n">
        <v>168</v>
      </c>
    </row>
    <row r="208" customFormat="false" ht="13.2" hidden="false" customHeight="false" outlineLevel="0" collapsed="false">
      <c r="A208" s="22" t="s">
        <v>251</v>
      </c>
      <c r="B208" s="22" t="s">
        <v>252</v>
      </c>
      <c r="C208" s="190" t="n">
        <v>17495.5</v>
      </c>
      <c r="D208" s="10" t="n">
        <v>119</v>
      </c>
      <c r="E208" s="191" t="n">
        <v>20.242</v>
      </c>
      <c r="F208" s="10" t="n">
        <v>138</v>
      </c>
      <c r="G208" s="10" t="n">
        <v>0.0062</v>
      </c>
      <c r="H208" s="10" t="n">
        <v>196</v>
      </c>
      <c r="I208" s="10" t="n">
        <v>0.0841</v>
      </c>
      <c r="J208" s="10" t="n">
        <v>175</v>
      </c>
      <c r="K208" s="190" t="n">
        <v>27349.78</v>
      </c>
      <c r="L208" s="10" t="n">
        <v>178</v>
      </c>
    </row>
    <row r="209" customFormat="false" ht="13.2" hidden="false" customHeight="false" outlineLevel="0" collapsed="false">
      <c r="A209" s="22" t="s">
        <v>273</v>
      </c>
      <c r="B209" s="22" t="s">
        <v>274</v>
      </c>
      <c r="C209" s="190" t="n">
        <v>19716.01</v>
      </c>
      <c r="D209" s="10" t="n">
        <v>78</v>
      </c>
      <c r="E209" s="191" t="n">
        <v>28.567</v>
      </c>
      <c r="F209" s="10" t="n">
        <v>49</v>
      </c>
      <c r="G209" s="10" t="n">
        <v>0.2159</v>
      </c>
      <c r="H209" s="10" t="n">
        <v>33</v>
      </c>
      <c r="I209" s="10" t="n">
        <v>0.3394</v>
      </c>
      <c r="J209" s="10" t="n">
        <v>48</v>
      </c>
      <c r="K209" s="190" t="n">
        <v>32420.92</v>
      </c>
      <c r="L209" s="10" t="n">
        <v>15</v>
      </c>
    </row>
    <row r="210" customFormat="false" ht="13.2" hidden="false" customHeight="false" outlineLevel="0" collapsed="false">
      <c r="A210" s="22" t="s">
        <v>759</v>
      </c>
      <c r="B210" s="22" t="s">
        <v>760</v>
      </c>
      <c r="C210" s="190" t="n">
        <v>16429.93</v>
      </c>
      <c r="D210" s="10" t="n">
        <v>136</v>
      </c>
      <c r="E210" s="191" t="n">
        <v>21.218</v>
      </c>
      <c r="F210" s="10" t="n">
        <v>131</v>
      </c>
      <c r="G210" s="10" t="n">
        <v>0.0727</v>
      </c>
      <c r="H210" s="10" t="n">
        <v>114</v>
      </c>
      <c r="I210" s="10" t="n">
        <v>0.2203</v>
      </c>
      <c r="J210" s="10" t="n">
        <v>96</v>
      </c>
      <c r="K210" s="190" t="n">
        <v>30057.16</v>
      </c>
      <c r="L210" s="10" t="n">
        <v>119</v>
      </c>
    </row>
    <row r="211" customFormat="false" ht="13.2" hidden="false" customHeight="false" outlineLevel="0" collapsed="false">
      <c r="A211" s="22" t="s">
        <v>567</v>
      </c>
      <c r="B211" s="22" t="s">
        <v>568</v>
      </c>
      <c r="C211" s="190" t="n">
        <v>8435.98</v>
      </c>
      <c r="D211" s="10" t="n">
        <v>292</v>
      </c>
      <c r="E211" s="191" t="n">
        <v>10.344</v>
      </c>
      <c r="F211" s="10" t="n">
        <v>290</v>
      </c>
      <c r="G211" s="10" t="n">
        <v>0</v>
      </c>
      <c r="H211" s="10" t="n">
        <v>200</v>
      </c>
      <c r="I211" s="10" t="n">
        <v>0.0084</v>
      </c>
      <c r="J211" s="10" t="n">
        <v>276</v>
      </c>
      <c r="K211" s="190" t="n">
        <v>22043.9</v>
      </c>
      <c r="L211" s="10" t="n">
        <v>270</v>
      </c>
    </row>
    <row r="212" customFormat="false" ht="13.2" hidden="false" customHeight="false" outlineLevel="0" collapsed="false">
      <c r="A212" s="22" t="s">
        <v>333</v>
      </c>
      <c r="B212" s="22" t="s">
        <v>334</v>
      </c>
      <c r="C212" s="190" t="n">
        <v>8525.46</v>
      </c>
      <c r="D212" s="10" t="n">
        <v>290</v>
      </c>
      <c r="E212" s="191" t="n">
        <v>10.185</v>
      </c>
      <c r="F212" s="10" t="n">
        <v>292</v>
      </c>
      <c r="G212" s="10" t="n">
        <v>0</v>
      </c>
      <c r="H212" s="10" t="n">
        <v>200</v>
      </c>
      <c r="I212" s="10" t="n">
        <v>0</v>
      </c>
      <c r="J212" s="10" t="n">
        <v>302</v>
      </c>
      <c r="K212" s="190" t="n">
        <v>18562.51</v>
      </c>
      <c r="L212" s="10" t="n">
        <v>309</v>
      </c>
    </row>
    <row r="213" customFormat="false" ht="13.2" hidden="false" customHeight="false" outlineLevel="0" collapsed="false">
      <c r="A213" s="22" t="s">
        <v>253</v>
      </c>
      <c r="B213" s="22" t="s">
        <v>254</v>
      </c>
      <c r="C213" s="190" t="n">
        <v>8109.94</v>
      </c>
      <c r="D213" s="10" t="n">
        <v>296</v>
      </c>
      <c r="E213" s="191" t="n">
        <v>10.037</v>
      </c>
      <c r="F213" s="10" t="n">
        <v>294</v>
      </c>
      <c r="G213" s="10" t="n">
        <v>0</v>
      </c>
      <c r="H213" s="10" t="n">
        <v>200</v>
      </c>
      <c r="I213" s="10" t="n">
        <v>0.0084</v>
      </c>
      <c r="J213" s="10" t="n">
        <v>275</v>
      </c>
      <c r="K213" s="190" t="n">
        <v>21254.97</v>
      </c>
      <c r="L213" s="10" t="n">
        <v>278</v>
      </c>
    </row>
    <row r="214" customFormat="false" ht="13.2" hidden="false" customHeight="false" outlineLevel="0" collapsed="false">
      <c r="A214" s="22" t="s">
        <v>799</v>
      </c>
      <c r="B214" s="22" t="s">
        <v>800</v>
      </c>
      <c r="C214" s="190" t="n">
        <v>11847.38</v>
      </c>
      <c r="D214" s="10" t="n">
        <v>225</v>
      </c>
      <c r="E214" s="191" t="n">
        <v>13.349</v>
      </c>
      <c r="F214" s="10" t="n">
        <v>235</v>
      </c>
      <c r="G214" s="10" t="n">
        <v>0</v>
      </c>
      <c r="H214" s="10" t="n">
        <v>200</v>
      </c>
      <c r="I214" s="10" t="n">
        <v>0.0231</v>
      </c>
      <c r="J214" s="10" t="n">
        <v>241</v>
      </c>
      <c r="K214" s="190" t="n">
        <v>21681.62</v>
      </c>
      <c r="L214" s="10" t="n">
        <v>273</v>
      </c>
    </row>
    <row r="215" customFormat="false" ht="13.2" hidden="false" customHeight="false" outlineLevel="0" collapsed="false">
      <c r="A215" s="22" t="s">
        <v>351</v>
      </c>
      <c r="B215" s="22" t="s">
        <v>352</v>
      </c>
      <c r="C215" s="190" t="n">
        <v>22779.2</v>
      </c>
      <c r="D215" s="10" t="n">
        <v>25</v>
      </c>
      <c r="E215" s="191" t="n">
        <v>33.684</v>
      </c>
      <c r="F215" s="10" t="n">
        <v>16</v>
      </c>
      <c r="G215" s="10" t="n">
        <v>0.2836</v>
      </c>
      <c r="H215" s="10" t="n">
        <v>17</v>
      </c>
      <c r="I215" s="10" t="n">
        <v>0.4473</v>
      </c>
      <c r="J215" s="10" t="n">
        <v>21</v>
      </c>
      <c r="K215" s="190" t="n">
        <v>32370.91</v>
      </c>
      <c r="L215" s="10" t="n">
        <v>19</v>
      </c>
    </row>
    <row r="216" customFormat="false" ht="13.2" hidden="false" customHeight="false" outlineLevel="0" collapsed="false">
      <c r="A216" s="22" t="s">
        <v>63</v>
      </c>
      <c r="B216" s="22" t="s">
        <v>64</v>
      </c>
      <c r="C216" s="190" t="n">
        <v>8967.92</v>
      </c>
      <c r="D216" s="10" t="n">
        <v>285</v>
      </c>
      <c r="E216" s="191" t="n">
        <v>11.033</v>
      </c>
      <c r="F216" s="10" t="n">
        <v>281</v>
      </c>
      <c r="G216" s="10" t="n">
        <v>0</v>
      </c>
      <c r="H216" s="10" t="n">
        <v>200</v>
      </c>
      <c r="I216" s="10" t="n">
        <v>0.0174</v>
      </c>
      <c r="J216" s="10" t="n">
        <v>251</v>
      </c>
      <c r="K216" s="190" t="n">
        <v>22832.57</v>
      </c>
      <c r="L216" s="10" t="n">
        <v>254</v>
      </c>
    </row>
    <row r="217" customFormat="false" ht="13.2" hidden="false" customHeight="false" outlineLevel="0" collapsed="false">
      <c r="A217" s="22" t="s">
        <v>335</v>
      </c>
      <c r="B217" s="22" t="s">
        <v>336</v>
      </c>
      <c r="C217" s="190" t="n">
        <v>18584.24</v>
      </c>
      <c r="D217" s="10" t="n">
        <v>98</v>
      </c>
      <c r="E217" s="191" t="n">
        <v>23.155</v>
      </c>
      <c r="F217" s="10" t="n">
        <v>108</v>
      </c>
      <c r="G217" s="10" t="n">
        <v>0.0698</v>
      </c>
      <c r="H217" s="10" t="n">
        <v>119</v>
      </c>
      <c r="I217" s="10" t="n">
        <v>0.1965</v>
      </c>
      <c r="J217" s="10" t="n">
        <v>109</v>
      </c>
      <c r="K217" s="190" t="n">
        <v>30137.29</v>
      </c>
      <c r="L217" s="10" t="n">
        <v>117</v>
      </c>
    </row>
    <row r="218" customFormat="false" ht="13.2" hidden="false" customHeight="false" outlineLevel="0" collapsed="false">
      <c r="A218" s="22" t="s">
        <v>499</v>
      </c>
      <c r="B218" s="22" t="s">
        <v>500</v>
      </c>
      <c r="C218" s="190" t="n">
        <v>15772.76</v>
      </c>
      <c r="D218" s="10" t="n">
        <v>148</v>
      </c>
      <c r="E218" s="191" t="n">
        <v>18.554</v>
      </c>
      <c r="F218" s="10" t="n">
        <v>155</v>
      </c>
      <c r="G218" s="10" t="n">
        <v>0.0172</v>
      </c>
      <c r="H218" s="10" t="n">
        <v>178</v>
      </c>
      <c r="I218" s="10" t="n">
        <v>0.0883</v>
      </c>
      <c r="J218" s="10" t="n">
        <v>171</v>
      </c>
      <c r="K218" s="190" t="n">
        <v>28240.09</v>
      </c>
      <c r="L218" s="10" t="n">
        <v>162</v>
      </c>
    </row>
    <row r="219" customFormat="false" ht="13.2" hidden="false" customHeight="false" outlineLevel="0" collapsed="false">
      <c r="A219" s="22" t="s">
        <v>811</v>
      </c>
      <c r="B219" s="22" t="s">
        <v>812</v>
      </c>
      <c r="C219" s="190" t="n">
        <v>20182.99</v>
      </c>
      <c r="D219" s="10" t="n">
        <v>62</v>
      </c>
      <c r="E219" s="191" t="n">
        <v>28.279</v>
      </c>
      <c r="F219" s="10" t="n">
        <v>52</v>
      </c>
      <c r="G219" s="10" t="n">
        <v>0.1916</v>
      </c>
      <c r="H219" s="10" t="n">
        <v>43</v>
      </c>
      <c r="I219" s="10" t="n">
        <v>0.3231</v>
      </c>
      <c r="J219" s="10" t="n">
        <v>52</v>
      </c>
      <c r="K219" s="190" t="n">
        <v>32267.14</v>
      </c>
      <c r="L219" s="10" t="n">
        <v>23</v>
      </c>
    </row>
    <row r="220" customFormat="false" ht="13.2" hidden="false" customHeight="false" outlineLevel="0" collapsed="false">
      <c r="A220" s="22" t="s">
        <v>749</v>
      </c>
      <c r="B220" s="22" t="s">
        <v>750</v>
      </c>
      <c r="C220" s="190" t="n">
        <v>11042.63</v>
      </c>
      <c r="D220" s="10" t="n">
        <v>244</v>
      </c>
      <c r="E220" s="191" t="n">
        <v>13.051</v>
      </c>
      <c r="F220" s="10" t="n">
        <v>240</v>
      </c>
      <c r="G220" s="10" t="n">
        <v>0</v>
      </c>
      <c r="H220" s="10" t="n">
        <v>200</v>
      </c>
      <c r="I220" s="10" t="n">
        <v>0.0237</v>
      </c>
      <c r="J220" s="10" t="n">
        <v>238</v>
      </c>
      <c r="K220" s="190" t="n">
        <v>24370.39</v>
      </c>
      <c r="L220" s="10" t="n">
        <v>235</v>
      </c>
    </row>
    <row r="221" customFormat="false" ht="13.2" hidden="false" customHeight="false" outlineLevel="0" collapsed="false">
      <c r="A221" s="22" t="s">
        <v>569</v>
      </c>
      <c r="B221" s="22" t="s">
        <v>570</v>
      </c>
      <c r="C221" s="190" t="n">
        <v>9166.69</v>
      </c>
      <c r="D221" s="10" t="n">
        <v>280</v>
      </c>
      <c r="E221" s="191" t="n">
        <v>10.943</v>
      </c>
      <c r="F221" s="10" t="n">
        <v>283</v>
      </c>
      <c r="G221" s="10" t="n">
        <v>0</v>
      </c>
      <c r="H221" s="10" t="n">
        <v>200</v>
      </c>
      <c r="I221" s="10" t="n">
        <v>0.0035</v>
      </c>
      <c r="J221" s="10" t="n">
        <v>289</v>
      </c>
      <c r="K221" s="190" t="n">
        <v>21312.66</v>
      </c>
      <c r="L221" s="10" t="n">
        <v>277</v>
      </c>
    </row>
    <row r="222" customFormat="false" ht="13.2" hidden="false" customHeight="false" outlineLevel="0" collapsed="false">
      <c r="A222" s="22" t="s">
        <v>197</v>
      </c>
      <c r="B222" s="22" t="s">
        <v>198</v>
      </c>
      <c r="C222" s="190" t="n">
        <v>5872.34</v>
      </c>
      <c r="D222" s="10" t="n">
        <v>318</v>
      </c>
      <c r="E222" s="191" t="n">
        <v>7.702</v>
      </c>
      <c r="F222" s="10" t="n">
        <v>319</v>
      </c>
      <c r="G222" s="10" t="n">
        <v>0</v>
      </c>
      <c r="H222" s="10" t="n">
        <v>200</v>
      </c>
      <c r="I222" s="10" t="n">
        <v>0</v>
      </c>
      <c r="J222" s="10" t="n">
        <v>302</v>
      </c>
      <c r="K222" s="190" t="n">
        <v>17477.97</v>
      </c>
      <c r="L222" s="10" t="n">
        <v>315</v>
      </c>
    </row>
    <row r="223" customFormat="false" ht="13.2" hidden="false" customHeight="false" outlineLevel="0" collapsed="false">
      <c r="A223" s="22" t="s">
        <v>519</v>
      </c>
      <c r="B223" s="22" t="s">
        <v>520</v>
      </c>
      <c r="C223" s="190" t="n">
        <v>12879.74</v>
      </c>
      <c r="D223" s="10" t="n">
        <v>205</v>
      </c>
      <c r="E223" s="191" t="n">
        <v>15.135</v>
      </c>
      <c r="F223" s="10" t="n">
        <v>210</v>
      </c>
      <c r="G223" s="10" t="n">
        <v>0</v>
      </c>
      <c r="H223" s="10" t="n">
        <v>200</v>
      </c>
      <c r="I223" s="10" t="n">
        <v>0.0408</v>
      </c>
      <c r="J223" s="10" t="n">
        <v>212</v>
      </c>
      <c r="K223" s="190" t="n">
        <v>25460.81</v>
      </c>
      <c r="L223" s="10" t="n">
        <v>212</v>
      </c>
    </row>
    <row r="224" customFormat="false" ht="13.2" hidden="false" customHeight="false" outlineLevel="0" collapsed="false">
      <c r="A224" s="22" t="s">
        <v>123</v>
      </c>
      <c r="B224" s="22" t="s">
        <v>124</v>
      </c>
      <c r="C224" s="190" t="n">
        <v>7957.12</v>
      </c>
      <c r="D224" s="10" t="n">
        <v>299</v>
      </c>
      <c r="E224" s="191" t="n">
        <v>9.621</v>
      </c>
      <c r="F224" s="10" t="n">
        <v>301</v>
      </c>
      <c r="G224" s="10" t="n">
        <v>0</v>
      </c>
      <c r="H224" s="10" t="n">
        <v>200</v>
      </c>
      <c r="I224" s="10" t="n">
        <v>0</v>
      </c>
      <c r="J224" s="10" t="n">
        <v>302</v>
      </c>
      <c r="K224" s="190" t="n">
        <v>16795.13</v>
      </c>
      <c r="L224" s="10" t="n">
        <v>318</v>
      </c>
    </row>
    <row r="225" customFormat="false" ht="13.2" hidden="false" customHeight="false" outlineLevel="0" collapsed="false">
      <c r="A225" s="22" t="s">
        <v>801</v>
      </c>
      <c r="B225" s="22" t="s">
        <v>802</v>
      </c>
      <c r="C225" s="190" t="n">
        <v>14054.13</v>
      </c>
      <c r="D225" s="10" t="n">
        <v>184</v>
      </c>
      <c r="E225" s="191" t="n">
        <v>15.461</v>
      </c>
      <c r="F225" s="10" t="n">
        <v>199</v>
      </c>
      <c r="G225" s="10" t="n">
        <v>0</v>
      </c>
      <c r="H225" s="10" t="n">
        <v>200</v>
      </c>
      <c r="I225" s="10" t="n">
        <v>0</v>
      </c>
      <c r="J225" s="10" t="n">
        <v>302</v>
      </c>
      <c r="K225" s="190" t="n">
        <v>21031.04</v>
      </c>
      <c r="L225" s="10" t="n">
        <v>282</v>
      </c>
    </row>
    <row r="226" customFormat="false" ht="13.2" hidden="false" customHeight="false" outlineLevel="0" collapsed="false">
      <c r="A226" s="22" t="s">
        <v>353</v>
      </c>
      <c r="B226" s="22" t="s">
        <v>354</v>
      </c>
      <c r="C226" s="190" t="n">
        <v>22499.63</v>
      </c>
      <c r="D226" s="10" t="n">
        <v>27</v>
      </c>
      <c r="E226" s="191" t="n">
        <v>32.959</v>
      </c>
      <c r="F226" s="10" t="n">
        <v>22</v>
      </c>
      <c r="G226" s="10" t="n">
        <v>0.2867</v>
      </c>
      <c r="H226" s="10" t="n">
        <v>16</v>
      </c>
      <c r="I226" s="10" t="n">
        <v>0.4339</v>
      </c>
      <c r="J226" s="10" t="n">
        <v>22</v>
      </c>
      <c r="K226" s="190" t="n">
        <v>32419.02</v>
      </c>
      <c r="L226" s="10" t="n">
        <v>16</v>
      </c>
    </row>
    <row r="227" customFormat="false" ht="13.2" hidden="false" customHeight="false" outlineLevel="0" collapsed="false">
      <c r="A227" s="22" t="s">
        <v>773</v>
      </c>
      <c r="B227" s="22" t="s">
        <v>774</v>
      </c>
      <c r="C227" s="190" t="n">
        <v>24911.16</v>
      </c>
      <c r="D227" s="10" t="n">
        <v>12</v>
      </c>
      <c r="E227" s="191" t="n">
        <v>34.614</v>
      </c>
      <c r="F227" s="10" t="n">
        <v>13</v>
      </c>
      <c r="G227" s="10" t="n">
        <v>0.2258</v>
      </c>
      <c r="H227" s="10" t="n">
        <v>28</v>
      </c>
      <c r="I227" s="10" t="n">
        <v>0.5161</v>
      </c>
      <c r="J227" s="10" t="n">
        <v>10</v>
      </c>
      <c r="K227" s="190" t="n">
        <v>31586.46</v>
      </c>
      <c r="L227" s="10" t="n">
        <v>55</v>
      </c>
    </row>
    <row r="228" customFormat="false" ht="13.2" hidden="false" customHeight="false" outlineLevel="0" collapsed="false">
      <c r="A228" s="22" t="s">
        <v>803</v>
      </c>
      <c r="B228" s="22" t="s">
        <v>804</v>
      </c>
      <c r="C228" s="190" t="n">
        <v>19041.25</v>
      </c>
      <c r="D228" s="10" t="n">
        <v>90</v>
      </c>
      <c r="E228" s="191" t="n">
        <v>25.235</v>
      </c>
      <c r="F228" s="10" t="n">
        <v>82</v>
      </c>
      <c r="G228" s="10" t="n">
        <v>0.1268</v>
      </c>
      <c r="H228" s="10" t="n">
        <v>71</v>
      </c>
      <c r="I228" s="10" t="n">
        <v>0.2335</v>
      </c>
      <c r="J228" s="10" t="n">
        <v>89</v>
      </c>
      <c r="K228" s="190" t="n">
        <v>31914.49</v>
      </c>
      <c r="L228" s="10" t="n">
        <v>43</v>
      </c>
    </row>
    <row r="229" customFormat="false" ht="13.2" hidden="false" customHeight="false" outlineLevel="0" collapsed="false">
      <c r="A229" s="22" t="s">
        <v>663</v>
      </c>
      <c r="B229" s="22" t="s">
        <v>664</v>
      </c>
      <c r="C229" s="190" t="n">
        <v>15965.09</v>
      </c>
      <c r="D229" s="10" t="n">
        <v>146</v>
      </c>
      <c r="E229" s="191" t="n">
        <v>19.506</v>
      </c>
      <c r="F229" s="10" t="n">
        <v>144</v>
      </c>
      <c r="G229" s="10" t="n">
        <v>0.0429</v>
      </c>
      <c r="H229" s="10" t="n">
        <v>139</v>
      </c>
      <c r="I229" s="10" t="n">
        <v>0.1457</v>
      </c>
      <c r="J229" s="10" t="n">
        <v>138</v>
      </c>
      <c r="K229" s="190" t="n">
        <v>29415.36</v>
      </c>
      <c r="L229" s="10" t="n">
        <v>138</v>
      </c>
    </row>
    <row r="230" customFormat="false" ht="13.2" hidden="false" customHeight="false" outlineLevel="0" collapsed="false">
      <c r="A230" s="22" t="s">
        <v>369</v>
      </c>
      <c r="B230" s="22" t="s">
        <v>370</v>
      </c>
      <c r="C230" s="190" t="n">
        <v>18403.94</v>
      </c>
      <c r="D230" s="10" t="n">
        <v>102</v>
      </c>
      <c r="E230" s="191" t="n">
        <v>25.732</v>
      </c>
      <c r="F230" s="10" t="n">
        <v>76</v>
      </c>
      <c r="G230" s="10" t="n">
        <v>0.2011</v>
      </c>
      <c r="H230" s="10" t="n">
        <v>41</v>
      </c>
      <c r="I230" s="10" t="n">
        <v>0.2735</v>
      </c>
      <c r="J230" s="10" t="n">
        <v>72</v>
      </c>
      <c r="K230" s="190" t="n">
        <v>32177.11</v>
      </c>
      <c r="L230" s="10" t="n">
        <v>30</v>
      </c>
    </row>
    <row r="231" customFormat="false" ht="13.2" hidden="false" customHeight="false" outlineLevel="0" collapsed="false">
      <c r="A231" s="22" t="s">
        <v>805</v>
      </c>
      <c r="B231" s="22" t="s">
        <v>806</v>
      </c>
      <c r="C231" s="190" t="n">
        <v>10602.56</v>
      </c>
      <c r="D231" s="10" t="n">
        <v>254</v>
      </c>
      <c r="E231" s="191" t="n">
        <v>12.86</v>
      </c>
      <c r="F231" s="10" t="n">
        <v>245</v>
      </c>
      <c r="G231" s="10" t="n">
        <v>0.02</v>
      </c>
      <c r="H231" s="10" t="n">
        <v>172</v>
      </c>
      <c r="I231" s="10" t="n">
        <v>0.0339</v>
      </c>
      <c r="J231" s="10" t="n">
        <v>223</v>
      </c>
      <c r="K231" s="190" t="n">
        <v>25153.39</v>
      </c>
      <c r="L231" s="10" t="n">
        <v>218</v>
      </c>
    </row>
    <row r="232" customFormat="false" ht="13.2" hidden="false" customHeight="false" outlineLevel="0" collapsed="false">
      <c r="A232" s="22" t="s">
        <v>537</v>
      </c>
      <c r="B232" s="22" t="s">
        <v>538</v>
      </c>
      <c r="C232" s="190" t="n">
        <v>9592.1</v>
      </c>
      <c r="D232" s="10" t="n">
        <v>272</v>
      </c>
      <c r="E232" s="191" t="n">
        <v>11.648</v>
      </c>
      <c r="F232" s="10" t="n">
        <v>268</v>
      </c>
      <c r="G232" s="10" t="n">
        <v>0</v>
      </c>
      <c r="H232" s="10" t="n">
        <v>200</v>
      </c>
      <c r="I232" s="10" t="n">
        <v>0.031</v>
      </c>
      <c r="J232" s="10" t="n">
        <v>225</v>
      </c>
      <c r="K232" s="190" t="n">
        <v>24266.14</v>
      </c>
      <c r="L232" s="10" t="n">
        <v>237</v>
      </c>
    </row>
    <row r="233" customFormat="false" ht="13.2" hidden="false" customHeight="false" outlineLevel="0" collapsed="false">
      <c r="A233" s="22" t="s">
        <v>813</v>
      </c>
      <c r="B233" s="22" t="s">
        <v>814</v>
      </c>
      <c r="C233" s="190" t="n">
        <v>18943.81</v>
      </c>
      <c r="D233" s="10" t="n">
        <v>94</v>
      </c>
      <c r="E233" s="191" t="n">
        <v>27.568</v>
      </c>
      <c r="F233" s="10" t="n">
        <v>60</v>
      </c>
      <c r="G233" s="10" t="n">
        <v>0.2348</v>
      </c>
      <c r="H233" s="10" t="n">
        <v>26</v>
      </c>
      <c r="I233" s="10" t="n">
        <v>0.343</v>
      </c>
      <c r="J233" s="10" t="n">
        <v>47</v>
      </c>
      <c r="K233" s="190" t="n">
        <v>32188.9</v>
      </c>
      <c r="L233" s="10" t="n">
        <v>29</v>
      </c>
    </row>
    <row r="234" customFormat="false" ht="13.2" hidden="false" customHeight="false" outlineLevel="0" collapsed="false">
      <c r="A234" s="22" t="s">
        <v>539</v>
      </c>
      <c r="B234" s="22" t="s">
        <v>540</v>
      </c>
      <c r="C234" s="190" t="n">
        <v>18353.33</v>
      </c>
      <c r="D234" s="10" t="n">
        <v>104</v>
      </c>
      <c r="E234" s="191" t="n">
        <v>22.821</v>
      </c>
      <c r="F234" s="10" t="n">
        <v>113</v>
      </c>
      <c r="G234" s="10" t="n">
        <v>0.0597</v>
      </c>
      <c r="H234" s="10" t="n">
        <v>127</v>
      </c>
      <c r="I234" s="10" t="n">
        <v>0.1704</v>
      </c>
      <c r="J234" s="10" t="n">
        <v>126</v>
      </c>
      <c r="K234" s="190" t="n">
        <v>30534.59</v>
      </c>
      <c r="L234" s="10" t="n">
        <v>103</v>
      </c>
    </row>
    <row r="235" customFormat="false" ht="13.2" hidden="false" customHeight="false" outlineLevel="0" collapsed="false">
      <c r="A235" s="22" t="s">
        <v>727</v>
      </c>
      <c r="B235" s="22" t="s">
        <v>728</v>
      </c>
      <c r="C235" s="190" t="n">
        <v>14625.87</v>
      </c>
      <c r="D235" s="10" t="n">
        <v>175</v>
      </c>
      <c r="E235" s="191" t="n">
        <v>16.689</v>
      </c>
      <c r="F235" s="10" t="n">
        <v>185</v>
      </c>
      <c r="G235" s="10" t="n">
        <v>0.0052</v>
      </c>
      <c r="H235" s="10" t="n">
        <v>198</v>
      </c>
      <c r="I235" s="10" t="n">
        <v>0.041</v>
      </c>
      <c r="J235" s="10" t="n">
        <v>211</v>
      </c>
      <c r="K235" s="190" t="n">
        <v>25607.96</v>
      </c>
      <c r="L235" s="10" t="n">
        <v>206</v>
      </c>
    </row>
    <row r="236" customFormat="false" ht="13.2" hidden="false" customHeight="false" outlineLevel="0" collapsed="false">
      <c r="A236" s="22" t="s">
        <v>469</v>
      </c>
      <c r="B236" s="22" t="s">
        <v>470</v>
      </c>
      <c r="C236" s="190" t="n">
        <v>19684.36</v>
      </c>
      <c r="D236" s="10" t="n">
        <v>79</v>
      </c>
      <c r="E236" s="191" t="n">
        <v>22.873</v>
      </c>
      <c r="F236" s="10" t="n">
        <v>112</v>
      </c>
      <c r="G236" s="10" t="n">
        <v>0</v>
      </c>
      <c r="H236" s="10" t="n">
        <v>200</v>
      </c>
      <c r="I236" s="10" t="n">
        <v>0.1118</v>
      </c>
      <c r="J236" s="10" t="n">
        <v>155</v>
      </c>
      <c r="K236" s="190" t="n">
        <v>27017</v>
      </c>
      <c r="L236" s="10" t="n">
        <v>182</v>
      </c>
    </row>
    <row r="237" customFormat="false" ht="13.2" hidden="false" customHeight="false" outlineLevel="0" collapsed="false">
      <c r="A237" s="22" t="s">
        <v>775</v>
      </c>
      <c r="B237" s="22" t="s">
        <v>776</v>
      </c>
      <c r="C237" s="190" t="n">
        <v>12273.48</v>
      </c>
      <c r="D237" s="10" t="n">
        <v>216</v>
      </c>
      <c r="E237" s="191" t="n">
        <v>17.238</v>
      </c>
      <c r="F237" s="10" t="n">
        <v>178</v>
      </c>
      <c r="G237" s="10" t="n">
        <v>0.1194</v>
      </c>
      <c r="H237" s="10" t="n">
        <v>77</v>
      </c>
      <c r="I237" s="10" t="n">
        <v>0.1711</v>
      </c>
      <c r="J237" s="10" t="n">
        <v>124</v>
      </c>
      <c r="K237" s="190" t="n">
        <v>31358.52</v>
      </c>
      <c r="L237" s="10" t="n">
        <v>66</v>
      </c>
    </row>
    <row r="238" customFormat="false" ht="13.2" hidden="false" customHeight="false" outlineLevel="0" collapsed="false">
      <c r="A238" s="22" t="s">
        <v>489</v>
      </c>
      <c r="B238" s="22" t="s">
        <v>490</v>
      </c>
      <c r="C238" s="190" t="n">
        <v>7684.07</v>
      </c>
      <c r="D238" s="10" t="n">
        <v>302</v>
      </c>
      <c r="E238" s="191" t="n">
        <v>9.328</v>
      </c>
      <c r="F238" s="10" t="n">
        <v>303</v>
      </c>
      <c r="G238" s="10" t="n">
        <v>0</v>
      </c>
      <c r="H238" s="10" t="n">
        <v>200</v>
      </c>
      <c r="I238" s="10" t="n">
        <v>0</v>
      </c>
      <c r="J238" s="10" t="n">
        <v>302</v>
      </c>
      <c r="K238" s="190" t="n">
        <v>16930.31</v>
      </c>
      <c r="L238" s="10" t="n">
        <v>316</v>
      </c>
    </row>
    <row r="239" customFormat="false" ht="13.2" hidden="false" customHeight="false" outlineLevel="0" collapsed="false">
      <c r="A239" s="22" t="s">
        <v>43</v>
      </c>
      <c r="B239" s="22" t="s">
        <v>44</v>
      </c>
      <c r="C239" s="190" t="n">
        <v>6317.89</v>
      </c>
      <c r="D239" s="10" t="n">
        <v>314</v>
      </c>
      <c r="E239" s="191" t="n">
        <v>8.053</v>
      </c>
      <c r="F239" s="10" t="n">
        <v>316</v>
      </c>
      <c r="G239" s="10" t="n">
        <v>0</v>
      </c>
      <c r="H239" s="10" t="n">
        <v>200</v>
      </c>
      <c r="I239" s="10" t="n">
        <v>0</v>
      </c>
      <c r="J239" s="10" t="n">
        <v>302</v>
      </c>
      <c r="K239" s="190" t="n">
        <v>15916</v>
      </c>
      <c r="L239" s="10" t="n">
        <v>322</v>
      </c>
    </row>
    <row r="240" customFormat="false" ht="13.2" hidden="false" customHeight="false" outlineLevel="0" collapsed="false">
      <c r="A240" s="22" t="s">
        <v>141</v>
      </c>
      <c r="B240" s="22" t="s">
        <v>142</v>
      </c>
      <c r="C240" s="190" t="n">
        <v>11456.26</v>
      </c>
      <c r="D240" s="10" t="n">
        <v>230</v>
      </c>
      <c r="E240" s="191" t="n">
        <v>13.676</v>
      </c>
      <c r="F240" s="10" t="n">
        <v>230</v>
      </c>
      <c r="G240" s="10" t="n">
        <v>0</v>
      </c>
      <c r="H240" s="10" t="n">
        <v>200</v>
      </c>
      <c r="I240" s="10" t="n">
        <v>0.0472</v>
      </c>
      <c r="J240" s="10" t="n">
        <v>199</v>
      </c>
      <c r="K240" s="190" t="n">
        <v>26056.32</v>
      </c>
      <c r="L240" s="10" t="n">
        <v>199</v>
      </c>
    </row>
    <row r="241" customFormat="false" ht="13.2" hidden="false" customHeight="false" outlineLevel="0" collapsed="false">
      <c r="A241" s="22" t="s">
        <v>603</v>
      </c>
      <c r="B241" s="22" t="s">
        <v>604</v>
      </c>
      <c r="C241" s="190" t="n">
        <v>9504.79</v>
      </c>
      <c r="D241" s="10" t="n">
        <v>274</v>
      </c>
      <c r="E241" s="191" t="n">
        <v>11.358</v>
      </c>
      <c r="F241" s="10" t="n">
        <v>273</v>
      </c>
      <c r="G241" s="10" t="n">
        <v>0</v>
      </c>
      <c r="H241" s="10" t="n">
        <v>200</v>
      </c>
      <c r="I241" s="10" t="n">
        <v>0.0104</v>
      </c>
      <c r="J241" s="10" t="n">
        <v>268</v>
      </c>
      <c r="K241" s="190" t="n">
        <v>22791.91</v>
      </c>
      <c r="L241" s="10" t="n">
        <v>256</v>
      </c>
    </row>
    <row r="242" customFormat="false" ht="13.2" hidden="false" customHeight="false" outlineLevel="0" collapsed="false">
      <c r="A242" s="22" t="s">
        <v>629</v>
      </c>
      <c r="B242" s="22" t="s">
        <v>630</v>
      </c>
      <c r="C242" s="190" t="n">
        <v>12637.82</v>
      </c>
      <c r="D242" s="10" t="n">
        <v>209</v>
      </c>
      <c r="E242" s="191" t="n">
        <v>14.072</v>
      </c>
      <c r="F242" s="10" t="n">
        <v>224</v>
      </c>
      <c r="G242" s="10" t="n">
        <v>0</v>
      </c>
      <c r="H242" s="10" t="n">
        <v>200</v>
      </c>
      <c r="I242" s="10" t="n">
        <v>0.0037</v>
      </c>
      <c r="J242" s="10" t="n">
        <v>287</v>
      </c>
      <c r="K242" s="190" t="n">
        <v>21433.53</v>
      </c>
      <c r="L242" s="10" t="n">
        <v>275</v>
      </c>
    </row>
    <row r="243" customFormat="false" ht="13.2" hidden="false" customHeight="false" outlineLevel="0" collapsed="false">
      <c r="A243" s="22" t="s">
        <v>165</v>
      </c>
      <c r="B243" s="22" t="s">
        <v>166</v>
      </c>
      <c r="C243" s="190" t="n">
        <v>16638.71</v>
      </c>
      <c r="D243" s="10" t="n">
        <v>134</v>
      </c>
      <c r="E243" s="191" t="n">
        <v>18.579</v>
      </c>
      <c r="F243" s="10" t="n">
        <v>154</v>
      </c>
      <c r="G243" s="10" t="n">
        <v>0</v>
      </c>
      <c r="H243" s="10" t="n">
        <v>200</v>
      </c>
      <c r="I243" s="10" t="n">
        <v>0.0211</v>
      </c>
      <c r="J243" s="10" t="n">
        <v>245</v>
      </c>
      <c r="K243" s="190" t="n">
        <v>24325.29</v>
      </c>
      <c r="L243" s="10" t="n">
        <v>236</v>
      </c>
    </row>
    <row r="244" customFormat="false" ht="13.2" hidden="false" customHeight="false" outlineLevel="0" collapsed="false">
      <c r="A244" s="22" t="s">
        <v>167</v>
      </c>
      <c r="B244" s="22" t="s">
        <v>168</v>
      </c>
      <c r="C244" s="190" t="n">
        <v>11863.79</v>
      </c>
      <c r="D244" s="10" t="n">
        <v>223</v>
      </c>
      <c r="E244" s="191" t="n">
        <v>14.225</v>
      </c>
      <c r="F244" s="10" t="n">
        <v>221</v>
      </c>
      <c r="G244" s="10" t="n">
        <v>0.0247</v>
      </c>
      <c r="H244" s="10" t="n">
        <v>163</v>
      </c>
      <c r="I244" s="10" t="n">
        <v>0.0458</v>
      </c>
      <c r="J244" s="10" t="n">
        <v>201</v>
      </c>
      <c r="K244" s="190" t="n">
        <v>25926.34</v>
      </c>
      <c r="L244" s="10" t="n">
        <v>202</v>
      </c>
    </row>
    <row r="245" customFormat="false" ht="13.2" hidden="false" customHeight="false" outlineLevel="0" collapsed="false">
      <c r="A245" s="22" t="s">
        <v>317</v>
      </c>
      <c r="B245" s="22" t="s">
        <v>318</v>
      </c>
      <c r="C245" s="190" t="n">
        <v>10723.91</v>
      </c>
      <c r="D245" s="10" t="n">
        <v>251</v>
      </c>
      <c r="E245" s="191" t="n">
        <v>12.232</v>
      </c>
      <c r="F245" s="10" t="n">
        <v>258</v>
      </c>
      <c r="G245" s="10" t="n">
        <v>0</v>
      </c>
      <c r="H245" s="10" t="n">
        <v>200</v>
      </c>
      <c r="I245" s="10" t="n">
        <v>0</v>
      </c>
      <c r="J245" s="10" t="n">
        <v>302</v>
      </c>
      <c r="K245" s="190" t="n">
        <v>20373.93</v>
      </c>
      <c r="L245" s="10" t="n">
        <v>292</v>
      </c>
    </row>
    <row r="246" customFormat="false" ht="13.2" hidden="false" customHeight="false" outlineLevel="0" collapsed="false">
      <c r="A246" s="22" t="s">
        <v>93</v>
      </c>
      <c r="B246" s="22" t="s">
        <v>94</v>
      </c>
      <c r="C246" s="190" t="n">
        <v>11530.28</v>
      </c>
      <c r="D246" s="10" t="n">
        <v>229</v>
      </c>
      <c r="E246" s="191" t="n">
        <v>13.027</v>
      </c>
      <c r="F246" s="10" t="n">
        <v>241</v>
      </c>
      <c r="G246" s="10" t="n">
        <v>0</v>
      </c>
      <c r="H246" s="10" t="n">
        <v>200</v>
      </c>
      <c r="I246" s="10" t="n">
        <v>0.0019</v>
      </c>
      <c r="J246" s="10" t="n">
        <v>295</v>
      </c>
      <c r="K246" s="190" t="n">
        <v>21161.02</v>
      </c>
      <c r="L246" s="10" t="n">
        <v>280</v>
      </c>
    </row>
    <row r="247" customFormat="false" ht="13.2" hidden="false" customHeight="false" outlineLevel="0" collapsed="false">
      <c r="A247" s="22" t="s">
        <v>181</v>
      </c>
      <c r="B247" s="22" t="s">
        <v>182</v>
      </c>
      <c r="C247" s="190" t="n">
        <v>5994.5</v>
      </c>
      <c r="D247" s="10" t="n">
        <v>317</v>
      </c>
      <c r="E247" s="191" t="n">
        <v>7.847</v>
      </c>
      <c r="F247" s="10" t="n">
        <v>317</v>
      </c>
      <c r="G247" s="10" t="n">
        <v>0</v>
      </c>
      <c r="H247" s="10" t="n">
        <v>200</v>
      </c>
      <c r="I247" s="10" t="n">
        <v>0</v>
      </c>
      <c r="J247" s="10" t="n">
        <v>302</v>
      </c>
      <c r="K247" s="190" t="n">
        <v>14069.97</v>
      </c>
      <c r="L247" s="10" t="n">
        <v>324</v>
      </c>
    </row>
    <row r="248" customFormat="false" ht="13.2" hidden="false" customHeight="false" outlineLevel="0" collapsed="false">
      <c r="A248" s="22" t="s">
        <v>553</v>
      </c>
      <c r="B248" s="22" t="s">
        <v>554</v>
      </c>
      <c r="C248" s="190" t="n">
        <v>6687.12</v>
      </c>
      <c r="D248" s="10" t="n">
        <v>309</v>
      </c>
      <c r="E248" s="191" t="n">
        <v>8.56</v>
      </c>
      <c r="F248" s="10" t="n">
        <v>309</v>
      </c>
      <c r="G248" s="10" t="n">
        <v>0</v>
      </c>
      <c r="H248" s="10" t="n">
        <v>200</v>
      </c>
      <c r="I248" s="10" t="n">
        <v>0.0012</v>
      </c>
      <c r="J248" s="10" t="n">
        <v>298</v>
      </c>
      <c r="K248" s="190" t="n">
        <v>19075.38</v>
      </c>
      <c r="L248" s="10" t="n">
        <v>304</v>
      </c>
    </row>
    <row r="249" customFormat="false" ht="13.2" hidden="false" customHeight="false" outlineLevel="0" collapsed="false">
      <c r="A249" s="22" t="s">
        <v>337</v>
      </c>
      <c r="B249" s="22" t="s">
        <v>338</v>
      </c>
      <c r="C249" s="190" t="n">
        <v>11265.65</v>
      </c>
      <c r="D249" s="10" t="n">
        <v>234</v>
      </c>
      <c r="E249" s="191" t="n">
        <v>13.702</v>
      </c>
      <c r="F249" s="10" t="n">
        <v>229</v>
      </c>
      <c r="G249" s="10" t="n">
        <v>0.0286</v>
      </c>
      <c r="H249" s="10" t="n">
        <v>156</v>
      </c>
      <c r="I249" s="10" t="n">
        <v>0.042</v>
      </c>
      <c r="J249" s="10" t="n">
        <v>208</v>
      </c>
      <c r="K249" s="190" t="n">
        <v>25968.71</v>
      </c>
      <c r="L249" s="10" t="n">
        <v>201</v>
      </c>
    </row>
    <row r="250" customFormat="false" ht="13.2" hidden="false" customHeight="false" outlineLevel="0" collapsed="false">
      <c r="A250" s="22" t="s">
        <v>665</v>
      </c>
      <c r="B250" s="22" t="s">
        <v>666</v>
      </c>
      <c r="C250" s="190" t="n">
        <v>14329.55</v>
      </c>
      <c r="D250" s="10" t="n">
        <v>180</v>
      </c>
      <c r="E250" s="191" t="n">
        <v>16.644</v>
      </c>
      <c r="F250" s="10" t="n">
        <v>186</v>
      </c>
      <c r="G250" s="10" t="n">
        <v>0.0194</v>
      </c>
      <c r="H250" s="10" t="n">
        <v>175</v>
      </c>
      <c r="I250" s="10" t="n">
        <v>0.062</v>
      </c>
      <c r="J250" s="10" t="n">
        <v>186</v>
      </c>
      <c r="K250" s="190" t="n">
        <v>27106.91</v>
      </c>
      <c r="L250" s="10" t="n">
        <v>180</v>
      </c>
    </row>
    <row r="251" customFormat="false" ht="13.2" hidden="false" customHeight="false" outlineLevel="0" collapsed="false">
      <c r="A251" s="22" t="s">
        <v>737</v>
      </c>
      <c r="B251" s="22" t="s">
        <v>738</v>
      </c>
      <c r="C251" s="190" t="n">
        <v>10625.04</v>
      </c>
      <c r="D251" s="10" t="n">
        <v>253</v>
      </c>
      <c r="E251" s="191" t="n">
        <v>12.453</v>
      </c>
      <c r="F251" s="10" t="n">
        <v>254</v>
      </c>
      <c r="G251" s="10" t="n">
        <v>0</v>
      </c>
      <c r="H251" s="10" t="n">
        <v>200</v>
      </c>
      <c r="I251" s="10" t="n">
        <v>0.0162</v>
      </c>
      <c r="J251" s="10" t="n">
        <v>255</v>
      </c>
      <c r="K251" s="190" t="n">
        <v>23675.53</v>
      </c>
      <c r="L251" s="10" t="n">
        <v>243</v>
      </c>
    </row>
    <row r="252" customFormat="false" ht="13.2" hidden="false" customHeight="false" outlineLevel="0" collapsed="false">
      <c r="A252" s="22" t="s">
        <v>287</v>
      </c>
      <c r="B252" s="22" t="s">
        <v>288</v>
      </c>
      <c r="C252" s="190" t="n">
        <v>22148.09</v>
      </c>
      <c r="D252" s="10" t="n">
        <v>31</v>
      </c>
      <c r="E252" s="191" t="n">
        <v>30.608</v>
      </c>
      <c r="F252" s="10" t="n">
        <v>32</v>
      </c>
      <c r="G252" s="10" t="n">
        <v>0.2157</v>
      </c>
      <c r="H252" s="10" t="n">
        <v>34</v>
      </c>
      <c r="I252" s="10" t="n">
        <v>0.4319</v>
      </c>
      <c r="J252" s="10" t="n">
        <v>23</v>
      </c>
      <c r="K252" s="190" t="n">
        <v>31300.48</v>
      </c>
      <c r="L252" s="10" t="n">
        <v>71</v>
      </c>
    </row>
    <row r="253" customFormat="false" ht="13.2" hidden="false" customHeight="false" outlineLevel="0" collapsed="false">
      <c r="A253" s="22" t="s">
        <v>481</v>
      </c>
      <c r="B253" s="22" t="s">
        <v>482</v>
      </c>
      <c r="C253" s="190" t="n">
        <v>20726.94</v>
      </c>
      <c r="D253" s="10" t="n">
        <v>54</v>
      </c>
      <c r="E253" s="191" t="n">
        <v>26.878</v>
      </c>
      <c r="F253" s="10" t="n">
        <v>67</v>
      </c>
      <c r="G253" s="10" t="n">
        <v>0.1284</v>
      </c>
      <c r="H253" s="10" t="n">
        <v>68</v>
      </c>
      <c r="I253" s="10" t="n">
        <v>0.2675</v>
      </c>
      <c r="J253" s="10" t="n">
        <v>75</v>
      </c>
      <c r="K253" s="190" t="n">
        <v>31309.92</v>
      </c>
      <c r="L253" s="10" t="n">
        <v>70</v>
      </c>
    </row>
    <row r="254" customFormat="false" ht="13.2" hidden="false" customHeight="false" outlineLevel="0" collapsed="false">
      <c r="A254" s="22" t="s">
        <v>27</v>
      </c>
      <c r="B254" s="22" t="s">
        <v>28</v>
      </c>
      <c r="C254" s="190" t="n">
        <v>18315.68</v>
      </c>
      <c r="D254" s="10" t="n">
        <v>105</v>
      </c>
      <c r="E254" s="191" t="n">
        <v>24.516</v>
      </c>
      <c r="F254" s="10" t="n">
        <v>90</v>
      </c>
      <c r="G254" s="10" t="n">
        <v>0.1215</v>
      </c>
      <c r="H254" s="10" t="n">
        <v>75</v>
      </c>
      <c r="I254" s="10" t="n">
        <v>0.2544</v>
      </c>
      <c r="J254" s="10" t="n">
        <v>79</v>
      </c>
      <c r="K254" s="190" t="n">
        <v>31443.65</v>
      </c>
      <c r="L254" s="10" t="n">
        <v>63</v>
      </c>
    </row>
    <row r="255" customFormat="false" ht="13.2" hidden="false" customHeight="false" outlineLevel="0" collapsed="false">
      <c r="A255" s="22" t="s">
        <v>255</v>
      </c>
      <c r="B255" s="22" t="s">
        <v>256</v>
      </c>
      <c r="C255" s="190" t="n">
        <v>22982.7</v>
      </c>
      <c r="D255" s="10" t="n">
        <v>23</v>
      </c>
      <c r="E255" s="191" t="n">
        <v>29.489</v>
      </c>
      <c r="F255" s="10" t="n">
        <v>40</v>
      </c>
      <c r="G255" s="10" t="n">
        <v>0.0482</v>
      </c>
      <c r="H255" s="10" t="n">
        <v>135</v>
      </c>
      <c r="I255" s="10" t="n">
        <v>0.371</v>
      </c>
      <c r="J255" s="10" t="n">
        <v>38</v>
      </c>
      <c r="K255" s="190" t="n">
        <v>29502.65</v>
      </c>
      <c r="L255" s="10" t="n">
        <v>136</v>
      </c>
    </row>
    <row r="256" customFormat="false" ht="13.2" hidden="false" customHeight="false" outlineLevel="0" collapsed="false">
      <c r="A256" s="22" t="s">
        <v>571</v>
      </c>
      <c r="B256" s="22" t="s">
        <v>572</v>
      </c>
      <c r="C256" s="190" t="n">
        <v>11405.11</v>
      </c>
      <c r="D256" s="10" t="n">
        <v>233</v>
      </c>
      <c r="E256" s="191" t="n">
        <v>13.189</v>
      </c>
      <c r="F256" s="10" t="n">
        <v>236</v>
      </c>
      <c r="G256" s="10" t="n">
        <v>0</v>
      </c>
      <c r="H256" s="10" t="n">
        <v>200</v>
      </c>
      <c r="I256" s="10" t="n">
        <v>0.0068</v>
      </c>
      <c r="J256" s="10" t="n">
        <v>278</v>
      </c>
      <c r="K256" s="190" t="n">
        <v>22645.24</v>
      </c>
      <c r="L256" s="10" t="n">
        <v>260</v>
      </c>
    </row>
    <row r="257" customFormat="false" ht="13.2" hidden="false" customHeight="false" outlineLevel="0" collapsed="false">
      <c r="A257" s="22" t="s">
        <v>109</v>
      </c>
      <c r="B257" s="22" t="s">
        <v>110</v>
      </c>
      <c r="C257" s="190" t="n">
        <v>5827.85</v>
      </c>
      <c r="D257" s="10" t="n">
        <v>319</v>
      </c>
      <c r="E257" s="191" t="n">
        <v>7.668</v>
      </c>
      <c r="F257" s="10" t="n">
        <v>320</v>
      </c>
      <c r="G257" s="10" t="n">
        <v>0</v>
      </c>
      <c r="H257" s="10" t="n">
        <v>200</v>
      </c>
      <c r="I257" s="10" t="n">
        <v>0</v>
      </c>
      <c r="J257" s="10" t="n">
        <v>302</v>
      </c>
      <c r="K257" s="190" t="n">
        <v>18737.81</v>
      </c>
      <c r="L257" s="10" t="n">
        <v>307</v>
      </c>
    </row>
    <row r="258" customFormat="false" ht="13.2" hidden="false" customHeight="false" outlineLevel="0" collapsed="false">
      <c r="A258" s="22" t="s">
        <v>103</v>
      </c>
      <c r="B258" s="22" t="s">
        <v>104</v>
      </c>
      <c r="C258" s="190" t="n">
        <v>13468.92</v>
      </c>
      <c r="D258" s="10" t="n">
        <v>196</v>
      </c>
      <c r="E258" s="191" t="n">
        <v>15.271</v>
      </c>
      <c r="F258" s="10" t="n">
        <v>204</v>
      </c>
      <c r="G258" s="10" t="n">
        <v>0</v>
      </c>
      <c r="H258" s="10" t="n">
        <v>200</v>
      </c>
      <c r="I258" s="10" t="n">
        <v>0.0188</v>
      </c>
      <c r="J258" s="10" t="n">
        <v>250</v>
      </c>
      <c r="K258" s="190" t="n">
        <v>23760.93</v>
      </c>
      <c r="L258" s="10" t="n">
        <v>240</v>
      </c>
    </row>
    <row r="259" customFormat="false" ht="13.2" hidden="false" customHeight="false" outlineLevel="0" collapsed="false">
      <c r="A259" s="22" t="s">
        <v>367</v>
      </c>
      <c r="B259" s="22" t="s">
        <v>368</v>
      </c>
      <c r="C259" s="190" t="n">
        <v>20875.22</v>
      </c>
      <c r="D259" s="10" t="n">
        <v>52</v>
      </c>
      <c r="E259" s="191" t="n">
        <v>29.809</v>
      </c>
      <c r="F259" s="10" t="n">
        <v>36</v>
      </c>
      <c r="G259" s="10" t="n">
        <v>0.2353</v>
      </c>
      <c r="H259" s="10" t="n">
        <v>25</v>
      </c>
      <c r="I259" s="10" t="n">
        <v>0.3729</v>
      </c>
      <c r="J259" s="10" t="n">
        <v>36</v>
      </c>
      <c r="K259" s="190" t="n">
        <v>32128.41</v>
      </c>
      <c r="L259" s="10" t="n">
        <v>33</v>
      </c>
    </row>
    <row r="260" customFormat="false" ht="13.2" hidden="false" customHeight="false" outlineLevel="0" collapsed="false">
      <c r="A260" s="22" t="s">
        <v>739</v>
      </c>
      <c r="B260" s="22" t="s">
        <v>740</v>
      </c>
      <c r="C260" s="190" t="n">
        <v>11049.09</v>
      </c>
      <c r="D260" s="10" t="n">
        <v>243</v>
      </c>
      <c r="E260" s="191" t="n">
        <v>13.492</v>
      </c>
      <c r="F260" s="10" t="n">
        <v>233</v>
      </c>
      <c r="G260" s="10" t="n">
        <v>0</v>
      </c>
      <c r="H260" s="10" t="n">
        <v>200</v>
      </c>
      <c r="I260" s="10" t="n">
        <v>0.0612</v>
      </c>
      <c r="J260" s="10" t="n">
        <v>188</v>
      </c>
      <c r="K260" s="190" t="n">
        <v>26776.62</v>
      </c>
      <c r="L260" s="10" t="n">
        <v>186</v>
      </c>
    </row>
    <row r="261" customFormat="false" ht="13.2" hidden="false" customHeight="false" outlineLevel="0" collapsed="false">
      <c r="A261" s="22" t="s">
        <v>741</v>
      </c>
      <c r="B261" s="22" t="s">
        <v>742</v>
      </c>
      <c r="C261" s="190" t="n">
        <v>12927.76</v>
      </c>
      <c r="D261" s="10" t="n">
        <v>203</v>
      </c>
      <c r="E261" s="191" t="n">
        <v>15.217</v>
      </c>
      <c r="F261" s="10" t="n">
        <v>207</v>
      </c>
      <c r="G261" s="10" t="n">
        <v>0</v>
      </c>
      <c r="H261" s="10" t="n">
        <v>200</v>
      </c>
      <c r="I261" s="10" t="n">
        <v>0.0507</v>
      </c>
      <c r="J261" s="10" t="n">
        <v>193</v>
      </c>
      <c r="K261" s="190" t="n">
        <v>25986.66</v>
      </c>
      <c r="L261" s="10" t="n">
        <v>200</v>
      </c>
    </row>
    <row r="262" customFormat="false" ht="13.2" hidden="false" customHeight="false" outlineLevel="0" collapsed="false">
      <c r="A262" s="22" t="s">
        <v>115</v>
      </c>
      <c r="B262" s="22" t="s">
        <v>116</v>
      </c>
      <c r="C262" s="190" t="n">
        <v>16405.04</v>
      </c>
      <c r="D262" s="10" t="n">
        <v>137</v>
      </c>
      <c r="E262" s="191" t="n">
        <v>18.388</v>
      </c>
      <c r="F262" s="10" t="n">
        <v>157</v>
      </c>
      <c r="G262" s="10" t="n">
        <v>0</v>
      </c>
      <c r="H262" s="10" t="n">
        <v>200</v>
      </c>
      <c r="I262" s="10" t="n">
        <v>0.0354</v>
      </c>
      <c r="J262" s="10" t="n">
        <v>219</v>
      </c>
      <c r="K262" s="190" t="n">
        <v>25178.72</v>
      </c>
      <c r="L262" s="10" t="n">
        <v>217</v>
      </c>
    </row>
    <row r="263" customFormat="false" ht="13.2" hidden="false" customHeight="false" outlineLevel="0" collapsed="false">
      <c r="A263" s="22" t="s">
        <v>355</v>
      </c>
      <c r="B263" s="22" t="s">
        <v>356</v>
      </c>
      <c r="C263" s="190" t="n">
        <v>14365.24</v>
      </c>
      <c r="D263" s="10" t="n">
        <v>178</v>
      </c>
      <c r="E263" s="191" t="n">
        <v>19.108</v>
      </c>
      <c r="F263" s="10" t="n">
        <v>150</v>
      </c>
      <c r="G263" s="10" t="n">
        <v>0.0895</v>
      </c>
      <c r="H263" s="10" t="n">
        <v>93</v>
      </c>
      <c r="I263" s="10" t="n">
        <v>0.1486</v>
      </c>
      <c r="J263" s="10" t="n">
        <v>136</v>
      </c>
      <c r="K263" s="190" t="n">
        <v>31136.43</v>
      </c>
      <c r="L263" s="10" t="n">
        <v>79</v>
      </c>
    </row>
    <row r="264" customFormat="false" ht="13.2" hidden="false" customHeight="false" outlineLevel="0" collapsed="false">
      <c r="A264" s="22" t="s">
        <v>275</v>
      </c>
      <c r="B264" s="22" t="s">
        <v>276</v>
      </c>
      <c r="C264" s="190" t="n">
        <v>17046.82</v>
      </c>
      <c r="D264" s="10" t="n">
        <v>130</v>
      </c>
      <c r="E264" s="191" t="n">
        <v>24.625</v>
      </c>
      <c r="F264" s="10" t="n">
        <v>88</v>
      </c>
      <c r="G264" s="10" t="n">
        <v>0.1833</v>
      </c>
      <c r="H264" s="10" t="n">
        <v>47</v>
      </c>
      <c r="I264" s="10" t="n">
        <v>0.2799</v>
      </c>
      <c r="J264" s="10" t="n">
        <v>69</v>
      </c>
      <c r="K264" s="190" t="n">
        <v>32202.56</v>
      </c>
      <c r="L264" s="10" t="n">
        <v>27</v>
      </c>
    </row>
    <row r="265" customFormat="false" ht="13.2" hidden="false" customHeight="false" outlineLevel="0" collapsed="false">
      <c r="A265" s="22" t="s">
        <v>725</v>
      </c>
      <c r="B265" s="22" t="s">
        <v>726</v>
      </c>
      <c r="C265" s="190" t="n">
        <v>23465.34</v>
      </c>
      <c r="D265" s="10" t="n">
        <v>18</v>
      </c>
      <c r="E265" s="191" t="n">
        <v>34.36</v>
      </c>
      <c r="F265" s="10" t="n">
        <v>14</v>
      </c>
      <c r="G265" s="10" t="n">
        <v>0.3019</v>
      </c>
      <c r="H265" s="10" t="n">
        <v>13</v>
      </c>
      <c r="I265" s="10" t="n">
        <v>0.4882</v>
      </c>
      <c r="J265" s="10" t="n">
        <v>15</v>
      </c>
      <c r="K265" s="190" t="n">
        <v>32239.83</v>
      </c>
      <c r="L265" s="10" t="n">
        <v>25</v>
      </c>
    </row>
    <row r="266" customFormat="false" ht="13.2" hidden="false" customHeight="false" outlineLevel="0" collapsed="false">
      <c r="A266" s="22" t="s">
        <v>751</v>
      </c>
      <c r="B266" s="22" t="s">
        <v>752</v>
      </c>
      <c r="C266" s="190" t="n">
        <v>9946.61</v>
      </c>
      <c r="D266" s="10" t="n">
        <v>263</v>
      </c>
      <c r="E266" s="191" t="n">
        <v>11.41</v>
      </c>
      <c r="F266" s="10" t="n">
        <v>272</v>
      </c>
      <c r="G266" s="10" t="n">
        <v>0</v>
      </c>
      <c r="H266" s="10" t="n">
        <v>200</v>
      </c>
      <c r="I266" s="10" t="n">
        <v>0</v>
      </c>
      <c r="J266" s="10" t="n">
        <v>302</v>
      </c>
      <c r="K266" s="190" t="n">
        <v>19507.97</v>
      </c>
      <c r="L266" s="10" t="n">
        <v>297</v>
      </c>
    </row>
    <row r="267" customFormat="false" ht="13.2" hidden="false" customHeight="false" outlineLevel="0" collapsed="false">
      <c r="A267" s="22" t="s">
        <v>657</v>
      </c>
      <c r="B267" s="22" t="s">
        <v>658</v>
      </c>
      <c r="C267" s="190" t="n">
        <v>9143.61</v>
      </c>
      <c r="D267" s="10" t="n">
        <v>281</v>
      </c>
      <c r="E267" s="191" t="n">
        <v>10.893</v>
      </c>
      <c r="F267" s="10" t="n">
        <v>284</v>
      </c>
      <c r="G267" s="10" t="n">
        <v>0</v>
      </c>
      <c r="H267" s="10" t="n">
        <v>200</v>
      </c>
      <c r="I267" s="10" t="n">
        <v>0.0102</v>
      </c>
      <c r="J267" s="10" t="n">
        <v>269</v>
      </c>
      <c r="K267" s="190" t="n">
        <v>21082.52</v>
      </c>
      <c r="L267" s="10" t="n">
        <v>281</v>
      </c>
    </row>
    <row r="268" customFormat="false" ht="13.2" hidden="false" customHeight="false" outlineLevel="0" collapsed="false">
      <c r="A268" s="22" t="s">
        <v>105</v>
      </c>
      <c r="B268" s="22" t="s">
        <v>106</v>
      </c>
      <c r="C268" s="190" t="n">
        <v>11178.53</v>
      </c>
      <c r="D268" s="10" t="n">
        <v>240</v>
      </c>
      <c r="E268" s="191" t="n">
        <v>13.073</v>
      </c>
      <c r="F268" s="10" t="n">
        <v>239</v>
      </c>
      <c r="G268" s="10" t="n">
        <v>0</v>
      </c>
      <c r="H268" s="10" t="n">
        <v>200</v>
      </c>
      <c r="I268" s="10" t="n">
        <v>0.0206</v>
      </c>
      <c r="J268" s="10" t="n">
        <v>246</v>
      </c>
      <c r="K268" s="190" t="n">
        <v>23559.81</v>
      </c>
      <c r="L268" s="10" t="n">
        <v>246</v>
      </c>
    </row>
    <row r="269" customFormat="false" ht="13.2" hidden="false" customHeight="false" outlineLevel="0" collapsed="false">
      <c r="A269" s="22" t="s">
        <v>289</v>
      </c>
      <c r="B269" s="22" t="s">
        <v>290</v>
      </c>
      <c r="C269" s="190" t="n">
        <v>21528.27</v>
      </c>
      <c r="D269" s="10" t="n">
        <v>38</v>
      </c>
      <c r="E269" s="191" t="n">
        <v>29.725</v>
      </c>
      <c r="F269" s="10" t="n">
        <v>37</v>
      </c>
      <c r="G269" s="10" t="n">
        <v>0.1946</v>
      </c>
      <c r="H269" s="10" t="n">
        <v>42</v>
      </c>
      <c r="I269" s="10" t="n">
        <v>0.3725</v>
      </c>
      <c r="J269" s="10" t="n">
        <v>37</v>
      </c>
      <c r="K269" s="190" t="n">
        <v>31877.19</v>
      </c>
      <c r="L269" s="10" t="n">
        <v>46</v>
      </c>
    </row>
    <row r="270" customFormat="false" ht="13.2" hidden="false" customHeight="false" outlineLevel="0" collapsed="false">
      <c r="A270" s="22" t="s">
        <v>573</v>
      </c>
      <c r="B270" s="22" t="s">
        <v>574</v>
      </c>
      <c r="C270" s="190" t="n">
        <v>5697.95</v>
      </c>
      <c r="D270" s="10" t="n">
        <v>320</v>
      </c>
      <c r="E270" s="191" t="n">
        <v>7.731</v>
      </c>
      <c r="F270" s="10" t="n">
        <v>318</v>
      </c>
      <c r="G270" s="10" t="n">
        <v>0</v>
      </c>
      <c r="H270" s="10" t="n">
        <v>200</v>
      </c>
      <c r="I270" s="10" t="n">
        <v>0.0058</v>
      </c>
      <c r="J270" s="10" t="n">
        <v>281</v>
      </c>
      <c r="K270" s="190" t="n">
        <v>20810.36</v>
      </c>
      <c r="L270" s="10" t="n">
        <v>285</v>
      </c>
    </row>
    <row r="271" customFormat="false" ht="13.2" hidden="false" customHeight="false" outlineLevel="0" collapsed="false">
      <c r="A271" s="22" t="s">
        <v>257</v>
      </c>
      <c r="B271" s="22" t="s">
        <v>258</v>
      </c>
      <c r="C271" s="190" t="n">
        <v>12063.57</v>
      </c>
      <c r="D271" s="10" t="n">
        <v>217</v>
      </c>
      <c r="E271" s="191" t="n">
        <v>14.579</v>
      </c>
      <c r="F271" s="10" t="n">
        <v>215</v>
      </c>
      <c r="G271" s="10" t="n">
        <v>0.0083</v>
      </c>
      <c r="H271" s="10" t="n">
        <v>194</v>
      </c>
      <c r="I271" s="10" t="n">
        <v>0.0606</v>
      </c>
      <c r="J271" s="10" t="n">
        <v>189</v>
      </c>
      <c r="K271" s="190" t="n">
        <v>26912.98</v>
      </c>
      <c r="L271" s="10" t="n">
        <v>184</v>
      </c>
    </row>
    <row r="272" customFormat="false" ht="13.2" hidden="false" customHeight="false" outlineLevel="0" collapsed="false">
      <c r="A272" s="22" t="s">
        <v>541</v>
      </c>
      <c r="B272" s="22" t="s">
        <v>542</v>
      </c>
      <c r="C272" s="190" t="n">
        <v>19220.39</v>
      </c>
      <c r="D272" s="10" t="n">
        <v>88</v>
      </c>
      <c r="E272" s="191" t="n">
        <v>25.724</v>
      </c>
      <c r="F272" s="10" t="n">
        <v>77</v>
      </c>
      <c r="G272" s="10" t="n">
        <v>0.1647</v>
      </c>
      <c r="H272" s="10" t="n">
        <v>52</v>
      </c>
      <c r="I272" s="10" t="n">
        <v>0.2302</v>
      </c>
      <c r="J272" s="10" t="n">
        <v>91</v>
      </c>
      <c r="K272" s="190" t="n">
        <v>32155.91</v>
      </c>
      <c r="L272" s="10" t="n">
        <v>31</v>
      </c>
    </row>
    <row r="273" customFormat="false" ht="13.2" hidden="false" customHeight="false" outlineLevel="0" collapsed="false">
      <c r="A273" s="22" t="s">
        <v>613</v>
      </c>
      <c r="B273" s="22" t="s">
        <v>614</v>
      </c>
      <c r="C273" s="190" t="n">
        <v>13911.16</v>
      </c>
      <c r="D273" s="10" t="n">
        <v>189</v>
      </c>
      <c r="E273" s="191" t="n">
        <v>17.857</v>
      </c>
      <c r="F273" s="10" t="n">
        <v>168</v>
      </c>
      <c r="G273" s="10" t="n">
        <v>0.0606</v>
      </c>
      <c r="H273" s="10" t="n">
        <v>125</v>
      </c>
      <c r="I273" s="10" t="n">
        <v>0.1459</v>
      </c>
      <c r="J273" s="10" t="n">
        <v>137</v>
      </c>
      <c r="K273" s="190" t="n">
        <v>30018.55</v>
      </c>
      <c r="L273" s="10" t="n">
        <v>123</v>
      </c>
    </row>
    <row r="274" customFormat="false" ht="13.2" hidden="false" customHeight="false" outlineLevel="0" collapsed="false">
      <c r="A274" s="22" t="s">
        <v>357</v>
      </c>
      <c r="B274" s="22" t="s">
        <v>358</v>
      </c>
      <c r="C274" s="190" t="n">
        <v>21685.39</v>
      </c>
      <c r="D274" s="10" t="n">
        <v>34</v>
      </c>
      <c r="E274" s="191" t="n">
        <v>29.38</v>
      </c>
      <c r="F274" s="10" t="n">
        <v>41</v>
      </c>
      <c r="G274" s="10" t="n">
        <v>0.1702</v>
      </c>
      <c r="H274" s="10" t="n">
        <v>50</v>
      </c>
      <c r="I274" s="10" t="n">
        <v>0.3631</v>
      </c>
      <c r="J274" s="10" t="n">
        <v>40</v>
      </c>
      <c r="K274" s="190" t="n">
        <v>31652.21</v>
      </c>
      <c r="L274" s="10" t="n">
        <v>53</v>
      </c>
    </row>
    <row r="275" customFormat="false" ht="13.2" hidden="false" customHeight="false" outlineLevel="0" collapsed="false">
      <c r="A275" s="22" t="s">
        <v>743</v>
      </c>
      <c r="B275" s="22" t="s">
        <v>744</v>
      </c>
      <c r="C275" s="190" t="n">
        <v>16112.22</v>
      </c>
      <c r="D275" s="10" t="n">
        <v>144</v>
      </c>
      <c r="E275" s="191" t="n">
        <v>20.251</v>
      </c>
      <c r="F275" s="10" t="n">
        <v>137</v>
      </c>
      <c r="G275" s="10" t="n">
        <v>0.0784</v>
      </c>
      <c r="H275" s="10" t="n">
        <v>105</v>
      </c>
      <c r="I275" s="10" t="n">
        <v>0.1616</v>
      </c>
      <c r="J275" s="10" t="n">
        <v>129</v>
      </c>
      <c r="K275" s="190" t="n">
        <v>29927.65</v>
      </c>
      <c r="L275" s="10" t="n">
        <v>124</v>
      </c>
    </row>
    <row r="276" customFormat="false" ht="13.2" hidden="false" customHeight="false" outlineLevel="0" collapsed="false">
      <c r="A276" s="22" t="s">
        <v>575</v>
      </c>
      <c r="B276" s="22" t="s">
        <v>576</v>
      </c>
      <c r="C276" s="190" t="n">
        <v>8999.7</v>
      </c>
      <c r="D276" s="10" t="n">
        <v>284</v>
      </c>
      <c r="E276" s="191" t="n">
        <v>10.585</v>
      </c>
      <c r="F276" s="10" t="n">
        <v>286</v>
      </c>
      <c r="G276" s="10" t="n">
        <v>0</v>
      </c>
      <c r="H276" s="10" t="n">
        <v>200</v>
      </c>
      <c r="I276" s="10" t="n">
        <v>0</v>
      </c>
      <c r="J276" s="10" t="n">
        <v>302</v>
      </c>
      <c r="K276" s="190" t="n">
        <v>19013.31</v>
      </c>
      <c r="L276" s="10" t="n">
        <v>306</v>
      </c>
    </row>
    <row r="277" customFormat="false" ht="13.2" hidden="false" customHeight="false" outlineLevel="0" collapsed="false">
      <c r="A277" s="22" t="s">
        <v>667</v>
      </c>
      <c r="B277" s="22" t="s">
        <v>668</v>
      </c>
      <c r="C277" s="190" t="n">
        <v>13748.42</v>
      </c>
      <c r="D277" s="10" t="n">
        <v>193</v>
      </c>
      <c r="E277" s="191" t="n">
        <v>16.514</v>
      </c>
      <c r="F277" s="10" t="n">
        <v>189</v>
      </c>
      <c r="G277" s="10" t="n">
        <v>0.0448</v>
      </c>
      <c r="H277" s="10" t="n">
        <v>138</v>
      </c>
      <c r="I277" s="10" t="n">
        <v>0.0763</v>
      </c>
      <c r="J277" s="10" t="n">
        <v>177</v>
      </c>
      <c r="K277" s="190" t="n">
        <v>28236.07</v>
      </c>
      <c r="L277" s="10" t="n">
        <v>163</v>
      </c>
    </row>
    <row r="278" customFormat="false" ht="13.2" hidden="false" customHeight="false" outlineLevel="0" collapsed="false">
      <c r="A278" s="22" t="s">
        <v>631</v>
      </c>
      <c r="B278" s="22" t="s">
        <v>632</v>
      </c>
      <c r="C278" s="190" t="n">
        <v>14380.96</v>
      </c>
      <c r="D278" s="10" t="n">
        <v>177</v>
      </c>
      <c r="E278" s="191" t="n">
        <v>16.525</v>
      </c>
      <c r="F278" s="10" t="n">
        <v>188</v>
      </c>
      <c r="G278" s="10" t="n">
        <v>0</v>
      </c>
      <c r="H278" s="10" t="n">
        <v>200</v>
      </c>
      <c r="I278" s="10" t="n">
        <v>0.0548</v>
      </c>
      <c r="J278" s="10" t="n">
        <v>192</v>
      </c>
      <c r="K278" s="190" t="n">
        <v>26269.66</v>
      </c>
      <c r="L278" s="10" t="n">
        <v>195</v>
      </c>
    </row>
    <row r="279" customFormat="false" ht="13.2" hidden="false" customHeight="false" outlineLevel="0" collapsed="false">
      <c r="A279" s="22" t="s">
        <v>723</v>
      </c>
      <c r="B279" s="22" t="s">
        <v>724</v>
      </c>
      <c r="C279" s="190" t="n">
        <v>18584.75</v>
      </c>
      <c r="D279" s="10" t="n">
        <v>97</v>
      </c>
      <c r="E279" s="191" t="n">
        <v>24.852</v>
      </c>
      <c r="F279" s="10" t="n">
        <v>86</v>
      </c>
      <c r="G279" s="10" t="n">
        <v>0.1389</v>
      </c>
      <c r="H279" s="10" t="n">
        <v>65</v>
      </c>
      <c r="I279" s="10" t="n">
        <v>0.2598</v>
      </c>
      <c r="J279" s="10" t="n">
        <v>77</v>
      </c>
      <c r="K279" s="190" t="n">
        <v>31579.63</v>
      </c>
      <c r="L279" s="10" t="n">
        <v>56</v>
      </c>
    </row>
    <row r="280" customFormat="false" ht="13.2" hidden="false" customHeight="false" outlineLevel="0" collapsed="false">
      <c r="A280" s="22" t="s">
        <v>65</v>
      </c>
      <c r="B280" s="22" t="s">
        <v>66</v>
      </c>
      <c r="C280" s="190" t="n">
        <v>21026.27</v>
      </c>
      <c r="D280" s="10" t="n">
        <v>49</v>
      </c>
      <c r="E280" s="191" t="n">
        <v>28.445</v>
      </c>
      <c r="F280" s="10" t="n">
        <v>50</v>
      </c>
      <c r="G280" s="10" t="n">
        <v>0.1573</v>
      </c>
      <c r="H280" s="10" t="n">
        <v>56</v>
      </c>
      <c r="I280" s="10" t="n">
        <v>0.2775</v>
      </c>
      <c r="J280" s="10" t="n">
        <v>70</v>
      </c>
      <c r="K280" s="190" t="n">
        <v>31958.5</v>
      </c>
      <c r="L280" s="10" t="n">
        <v>40</v>
      </c>
    </row>
    <row r="281" customFormat="false" ht="13.2" hidden="false" customHeight="false" outlineLevel="0" collapsed="false">
      <c r="A281" s="22" t="s">
        <v>521</v>
      </c>
      <c r="B281" s="22" t="s">
        <v>522</v>
      </c>
      <c r="C281" s="190" t="n">
        <v>8762.31</v>
      </c>
      <c r="D281" s="10" t="n">
        <v>286</v>
      </c>
      <c r="E281" s="191" t="n">
        <v>10.622</v>
      </c>
      <c r="F281" s="10" t="n">
        <v>285</v>
      </c>
      <c r="G281" s="10" t="n">
        <v>0</v>
      </c>
      <c r="H281" s="10" t="n">
        <v>200</v>
      </c>
      <c r="I281" s="10" t="n">
        <v>0.0089</v>
      </c>
      <c r="J281" s="10" t="n">
        <v>274</v>
      </c>
      <c r="K281" s="190" t="n">
        <v>22496.41</v>
      </c>
      <c r="L281" s="10" t="n">
        <v>264</v>
      </c>
    </row>
    <row r="282" customFormat="false" ht="13.2" hidden="false" customHeight="false" outlineLevel="0" collapsed="false">
      <c r="A282" s="22" t="s">
        <v>659</v>
      </c>
      <c r="B282" s="22" t="s">
        <v>660</v>
      </c>
      <c r="C282" s="190" t="n">
        <v>9991.11</v>
      </c>
      <c r="D282" s="10" t="n">
        <v>262</v>
      </c>
      <c r="E282" s="191" t="n">
        <v>12.08</v>
      </c>
      <c r="F282" s="10" t="n">
        <v>264</v>
      </c>
      <c r="G282" s="10" t="n">
        <v>0</v>
      </c>
      <c r="H282" s="10" t="n">
        <v>200</v>
      </c>
      <c r="I282" s="10" t="n">
        <v>0.0233</v>
      </c>
      <c r="J282" s="10" t="n">
        <v>239</v>
      </c>
      <c r="K282" s="190" t="n">
        <v>23642.14</v>
      </c>
      <c r="L282" s="10" t="n">
        <v>245</v>
      </c>
    </row>
    <row r="283" customFormat="false" ht="13.2" hidden="false" customHeight="false" outlineLevel="0" collapsed="false">
      <c r="A283" s="22" t="s">
        <v>543</v>
      </c>
      <c r="B283" s="22" t="s">
        <v>544</v>
      </c>
      <c r="C283" s="190" t="n">
        <v>21599.92</v>
      </c>
      <c r="D283" s="10" t="n">
        <v>35</v>
      </c>
      <c r="E283" s="191" t="n">
        <v>31.619</v>
      </c>
      <c r="F283" s="10" t="n">
        <v>28</v>
      </c>
      <c r="G283" s="10" t="n">
        <v>0.2143</v>
      </c>
      <c r="H283" s="10" t="n">
        <v>35</v>
      </c>
      <c r="I283" s="10" t="n">
        <v>0.3503</v>
      </c>
      <c r="J283" s="10" t="n">
        <v>44</v>
      </c>
      <c r="K283" s="190" t="n">
        <v>32673.95</v>
      </c>
      <c r="L283" s="10" t="n">
        <v>6</v>
      </c>
    </row>
    <row r="284" customFormat="false" ht="13.2" hidden="false" customHeight="false" outlineLevel="0" collapsed="false">
      <c r="A284" s="22" t="s">
        <v>77</v>
      </c>
      <c r="B284" s="22" t="s">
        <v>78</v>
      </c>
      <c r="C284" s="190" t="n">
        <v>7909.91</v>
      </c>
      <c r="D284" s="10" t="n">
        <v>300</v>
      </c>
      <c r="E284" s="191" t="n">
        <v>9.98</v>
      </c>
      <c r="F284" s="10" t="n">
        <v>296</v>
      </c>
      <c r="G284" s="10" t="n">
        <v>0.0189</v>
      </c>
      <c r="H284" s="10" t="n">
        <v>176</v>
      </c>
      <c r="I284" s="10" t="n">
        <v>0.0214</v>
      </c>
      <c r="J284" s="10" t="n">
        <v>243</v>
      </c>
      <c r="K284" s="190" t="n">
        <v>22884.21</v>
      </c>
      <c r="L284" s="10" t="n">
        <v>253</v>
      </c>
    </row>
    <row r="285" customFormat="false" ht="13.2" hidden="false" customHeight="false" outlineLevel="0" collapsed="false">
      <c r="A285" s="22" t="s">
        <v>29</v>
      </c>
      <c r="B285" s="22" t="s">
        <v>30</v>
      </c>
      <c r="C285" s="190" t="n">
        <v>17832.42</v>
      </c>
      <c r="D285" s="10" t="n">
        <v>111</v>
      </c>
      <c r="E285" s="191" t="n">
        <v>21.603</v>
      </c>
      <c r="F285" s="10" t="n">
        <v>125</v>
      </c>
      <c r="G285" s="10" t="n">
        <v>0.0408</v>
      </c>
      <c r="H285" s="10" t="n">
        <v>143</v>
      </c>
      <c r="I285" s="10" t="n">
        <v>0.1323</v>
      </c>
      <c r="J285" s="10" t="n">
        <v>144</v>
      </c>
      <c r="K285" s="190" t="n">
        <v>29008.75</v>
      </c>
      <c r="L285" s="10" t="n">
        <v>146</v>
      </c>
    </row>
    <row r="286" customFormat="false" ht="13.2" hidden="false" customHeight="false" outlineLevel="0" collapsed="false">
      <c r="A286" s="22" t="s">
        <v>545</v>
      </c>
      <c r="B286" s="22" t="s">
        <v>546</v>
      </c>
      <c r="C286" s="190" t="n">
        <v>9374.3</v>
      </c>
      <c r="D286" s="10" t="n">
        <v>277</v>
      </c>
      <c r="E286" s="191" t="n">
        <v>11.344</v>
      </c>
      <c r="F286" s="10" t="n">
        <v>274</v>
      </c>
      <c r="G286" s="10" t="n">
        <v>0</v>
      </c>
      <c r="H286" s="10" t="n">
        <v>200</v>
      </c>
      <c r="I286" s="10" t="n">
        <v>0.0193</v>
      </c>
      <c r="J286" s="10" t="n">
        <v>248</v>
      </c>
      <c r="K286" s="190" t="n">
        <v>23423.08</v>
      </c>
      <c r="L286" s="10" t="n">
        <v>249</v>
      </c>
    </row>
    <row r="287" customFormat="false" ht="13.2" hidden="false" customHeight="false" outlineLevel="0" collapsed="false">
      <c r="A287" s="22" t="s">
        <v>607</v>
      </c>
      <c r="B287" s="22" t="s">
        <v>608</v>
      </c>
      <c r="C287" s="190" t="n">
        <v>21269.05</v>
      </c>
      <c r="D287" s="10" t="n">
        <v>46</v>
      </c>
      <c r="E287" s="191" t="n">
        <v>28.788</v>
      </c>
      <c r="F287" s="10" t="n">
        <v>46</v>
      </c>
      <c r="G287" s="10" t="n">
        <v>0.1573</v>
      </c>
      <c r="H287" s="10" t="n">
        <v>56</v>
      </c>
      <c r="I287" s="10" t="n">
        <v>0.3104</v>
      </c>
      <c r="J287" s="10" t="n">
        <v>59</v>
      </c>
      <c r="K287" s="190" t="n">
        <v>32060.71</v>
      </c>
      <c r="L287" s="10" t="n">
        <v>37</v>
      </c>
    </row>
    <row r="288" customFormat="false" ht="13.2" hidden="false" customHeight="false" outlineLevel="0" collapsed="false">
      <c r="A288" s="22" t="s">
        <v>633</v>
      </c>
      <c r="B288" s="22" t="s">
        <v>634</v>
      </c>
      <c r="C288" s="190" t="n">
        <v>19944.5</v>
      </c>
      <c r="D288" s="10" t="n">
        <v>67</v>
      </c>
      <c r="E288" s="191" t="n">
        <v>23.201</v>
      </c>
      <c r="F288" s="10" t="n">
        <v>107</v>
      </c>
      <c r="G288" s="10" t="n">
        <v>0</v>
      </c>
      <c r="H288" s="10" t="n">
        <v>200</v>
      </c>
      <c r="I288" s="10" t="n">
        <v>0.1069</v>
      </c>
      <c r="J288" s="10" t="n">
        <v>158</v>
      </c>
      <c r="K288" s="190" t="n">
        <v>28101.24</v>
      </c>
      <c r="L288" s="10" t="n">
        <v>166</v>
      </c>
    </row>
    <row r="289" customFormat="false" ht="13.2" hidden="false" customHeight="false" outlineLevel="0" collapsed="false">
      <c r="A289" s="22" t="s">
        <v>259</v>
      </c>
      <c r="B289" s="22" t="s">
        <v>260</v>
      </c>
      <c r="C289" s="190" t="n">
        <v>25486.4</v>
      </c>
      <c r="D289" s="10" t="n">
        <v>6</v>
      </c>
      <c r="E289" s="191" t="n">
        <v>35.657</v>
      </c>
      <c r="F289" s="10" t="n">
        <v>10</v>
      </c>
      <c r="G289" s="10" t="n">
        <v>0.2361</v>
      </c>
      <c r="H289" s="10" t="n">
        <v>24</v>
      </c>
      <c r="I289" s="10" t="n">
        <v>0.5738</v>
      </c>
      <c r="J289" s="10" t="n">
        <v>3</v>
      </c>
      <c r="K289" s="190" t="n">
        <v>31114.69</v>
      </c>
      <c r="L289" s="10" t="n">
        <v>81</v>
      </c>
    </row>
    <row r="290" customFormat="false" ht="13.2" hidden="false" customHeight="false" outlineLevel="0" collapsed="false">
      <c r="A290" s="22" t="s">
        <v>359</v>
      </c>
      <c r="B290" s="22" t="s">
        <v>360</v>
      </c>
      <c r="C290" s="190" t="n">
        <v>11990.94</v>
      </c>
      <c r="D290" s="10" t="n">
        <v>222</v>
      </c>
      <c r="E290" s="191" t="n">
        <v>15.388</v>
      </c>
      <c r="F290" s="10" t="n">
        <v>201</v>
      </c>
      <c r="G290" s="10" t="n">
        <v>0.029</v>
      </c>
      <c r="H290" s="10" t="n">
        <v>155</v>
      </c>
      <c r="I290" s="10" t="n">
        <v>0.1021</v>
      </c>
      <c r="J290" s="10" t="n">
        <v>161</v>
      </c>
      <c r="K290" s="190" t="n">
        <v>29199.11</v>
      </c>
      <c r="L290" s="10" t="n">
        <v>145</v>
      </c>
    </row>
    <row r="291" customFormat="false" ht="13.2" hidden="false" customHeight="false" outlineLevel="0" collapsed="false">
      <c r="A291" s="22" t="s">
        <v>547</v>
      </c>
      <c r="B291" s="22" t="s">
        <v>548</v>
      </c>
      <c r="C291" s="190" t="n">
        <v>9176.8</v>
      </c>
      <c r="D291" s="10" t="n">
        <v>279</v>
      </c>
      <c r="E291" s="191" t="n">
        <v>10.975</v>
      </c>
      <c r="F291" s="10" t="n">
        <v>282</v>
      </c>
      <c r="G291" s="10" t="n">
        <v>0</v>
      </c>
      <c r="H291" s="10" t="n">
        <v>200</v>
      </c>
      <c r="I291" s="10" t="n">
        <v>0.0151</v>
      </c>
      <c r="J291" s="10" t="n">
        <v>256</v>
      </c>
      <c r="K291" s="190" t="n">
        <v>21891.6</v>
      </c>
      <c r="L291" s="10" t="n">
        <v>271</v>
      </c>
    </row>
    <row r="292" customFormat="false" ht="13.2" hidden="false" customHeight="false" outlineLevel="0" collapsed="false">
      <c r="A292" s="22" t="s">
        <v>67</v>
      </c>
      <c r="B292" s="22" t="s">
        <v>68</v>
      </c>
      <c r="C292" s="190" t="n">
        <v>8096.25</v>
      </c>
      <c r="D292" s="10" t="n">
        <v>297</v>
      </c>
      <c r="E292" s="191" t="n">
        <v>9.668</v>
      </c>
      <c r="F292" s="10" t="n">
        <v>300</v>
      </c>
      <c r="G292" s="10" t="n">
        <v>0</v>
      </c>
      <c r="H292" s="10" t="n">
        <v>200</v>
      </c>
      <c r="I292" s="10" t="n">
        <v>0</v>
      </c>
      <c r="J292" s="10" t="n">
        <v>302</v>
      </c>
      <c r="K292" s="190" t="n">
        <v>16662.65</v>
      </c>
      <c r="L292" s="10" t="n">
        <v>321</v>
      </c>
    </row>
    <row r="293" customFormat="false" ht="13.2" hidden="false" customHeight="false" outlineLevel="0" collapsed="false">
      <c r="A293" s="22" t="s">
        <v>555</v>
      </c>
      <c r="B293" s="22" t="s">
        <v>556</v>
      </c>
      <c r="C293" s="190" t="n">
        <v>6630.5</v>
      </c>
      <c r="D293" s="10" t="n">
        <v>310</v>
      </c>
      <c r="E293" s="191" t="n">
        <v>8.457</v>
      </c>
      <c r="F293" s="10" t="n">
        <v>311</v>
      </c>
      <c r="G293" s="10" t="n">
        <v>0</v>
      </c>
      <c r="H293" s="10" t="n">
        <v>200</v>
      </c>
      <c r="I293" s="10" t="n">
        <v>0.0067</v>
      </c>
      <c r="J293" s="10" t="n">
        <v>279</v>
      </c>
      <c r="K293" s="190" t="n">
        <v>16917.06</v>
      </c>
      <c r="L293" s="10" t="n">
        <v>317</v>
      </c>
    </row>
    <row r="294" customFormat="false" ht="13.2" hidden="false" customHeight="false" outlineLevel="0" collapsed="false">
      <c r="A294" s="22" t="s">
        <v>823</v>
      </c>
      <c r="B294" s="22" t="s">
        <v>824</v>
      </c>
      <c r="C294" s="190" t="n">
        <v>19877.43</v>
      </c>
      <c r="D294" s="10" t="n">
        <v>73</v>
      </c>
      <c r="E294" s="191" t="n">
        <v>26.892</v>
      </c>
      <c r="F294" s="10" t="n">
        <v>65</v>
      </c>
      <c r="G294" s="10" t="n">
        <v>0.1435</v>
      </c>
      <c r="H294" s="10" t="n">
        <v>62</v>
      </c>
      <c r="I294" s="10" t="n">
        <v>0.3081</v>
      </c>
      <c r="J294" s="10" t="n">
        <v>60</v>
      </c>
      <c r="K294" s="190" t="n">
        <v>31627.66</v>
      </c>
      <c r="L294" s="10" t="n">
        <v>54</v>
      </c>
    </row>
    <row r="295" customFormat="false" ht="13.2" hidden="false" customHeight="false" outlineLevel="0" collapsed="false">
      <c r="A295" s="22" t="s">
        <v>777</v>
      </c>
      <c r="B295" s="22" t="s">
        <v>778</v>
      </c>
      <c r="C295" s="190" t="n">
        <v>21432.99</v>
      </c>
      <c r="D295" s="10" t="n">
        <v>41</v>
      </c>
      <c r="E295" s="191" t="n">
        <v>30.37</v>
      </c>
      <c r="F295" s="10" t="n">
        <v>33</v>
      </c>
      <c r="G295" s="10" t="n">
        <v>0.2036</v>
      </c>
      <c r="H295" s="10" t="n">
        <v>39</v>
      </c>
      <c r="I295" s="10" t="n">
        <v>0.4477</v>
      </c>
      <c r="J295" s="10" t="n">
        <v>20</v>
      </c>
      <c r="K295" s="190" t="n">
        <v>31516.97</v>
      </c>
      <c r="L295" s="10" t="n">
        <v>59</v>
      </c>
    </row>
    <row r="296" customFormat="false" ht="13.2" hidden="false" customHeight="false" outlineLevel="0" collapsed="false">
      <c r="A296" s="22" t="s">
        <v>261</v>
      </c>
      <c r="B296" s="22" t="s">
        <v>262</v>
      </c>
      <c r="C296" s="190" t="n">
        <v>23744.54</v>
      </c>
      <c r="D296" s="10" t="n">
        <v>15</v>
      </c>
      <c r="E296" s="191" t="n">
        <v>30.19</v>
      </c>
      <c r="F296" s="10" t="n">
        <v>35</v>
      </c>
      <c r="G296" s="10" t="n">
        <v>0.0972</v>
      </c>
      <c r="H296" s="10" t="n">
        <v>89</v>
      </c>
      <c r="I296" s="10" t="n">
        <v>0.3252</v>
      </c>
      <c r="J296" s="10" t="n">
        <v>51</v>
      </c>
      <c r="K296" s="190" t="n">
        <v>30404.3</v>
      </c>
      <c r="L296" s="10" t="n">
        <v>108</v>
      </c>
    </row>
    <row r="297" customFormat="false" ht="13.2" hidden="false" customHeight="false" outlineLevel="0" collapsed="false">
      <c r="A297" s="22" t="s">
        <v>263</v>
      </c>
      <c r="B297" s="22" t="s">
        <v>264</v>
      </c>
      <c r="C297" s="190" t="n">
        <v>15774.73</v>
      </c>
      <c r="D297" s="10" t="n">
        <v>147</v>
      </c>
      <c r="E297" s="191" t="n">
        <v>18.295</v>
      </c>
      <c r="F297" s="10" t="n">
        <v>158</v>
      </c>
      <c r="G297" s="10" t="n">
        <v>0.0056</v>
      </c>
      <c r="H297" s="10" t="n">
        <v>197</v>
      </c>
      <c r="I297" s="10" t="n">
        <v>0.0716</v>
      </c>
      <c r="J297" s="10" t="n">
        <v>179</v>
      </c>
      <c r="K297" s="190" t="n">
        <v>27081.7</v>
      </c>
      <c r="L297" s="10" t="n">
        <v>181</v>
      </c>
    </row>
    <row r="298" customFormat="false" ht="13.2" hidden="false" customHeight="false" outlineLevel="0" collapsed="false">
      <c r="A298" s="22" t="s">
        <v>297</v>
      </c>
      <c r="B298" s="22" t="s">
        <v>298</v>
      </c>
      <c r="C298" s="190" t="n">
        <v>14411.14</v>
      </c>
      <c r="D298" s="10" t="n">
        <v>176</v>
      </c>
      <c r="E298" s="191" t="n">
        <v>19.312</v>
      </c>
      <c r="F298" s="10" t="n">
        <v>147</v>
      </c>
      <c r="G298" s="10" t="n">
        <v>0.0945</v>
      </c>
      <c r="H298" s="10" t="n">
        <v>90</v>
      </c>
      <c r="I298" s="10" t="n">
        <v>0.1849</v>
      </c>
      <c r="J298" s="10" t="n">
        <v>117</v>
      </c>
      <c r="K298" s="190" t="n">
        <v>30962.25</v>
      </c>
      <c r="L298" s="10" t="n">
        <v>88</v>
      </c>
    </row>
    <row r="299" customFormat="false" ht="13.2" hidden="false" customHeight="false" outlineLevel="0" collapsed="false">
      <c r="A299" s="22" t="s">
        <v>753</v>
      </c>
      <c r="B299" s="22" t="s">
        <v>754</v>
      </c>
      <c r="C299" s="190" t="n">
        <v>9699.12</v>
      </c>
      <c r="D299" s="10" t="n">
        <v>269</v>
      </c>
      <c r="E299" s="191" t="n">
        <v>11.699</v>
      </c>
      <c r="F299" s="10" t="n">
        <v>267</v>
      </c>
      <c r="G299" s="10" t="n">
        <v>0.0116</v>
      </c>
      <c r="H299" s="10" t="n">
        <v>187</v>
      </c>
      <c r="I299" s="10" t="n">
        <v>0.0204</v>
      </c>
      <c r="J299" s="10" t="n">
        <v>247</v>
      </c>
      <c r="K299" s="190" t="n">
        <v>23315.06</v>
      </c>
      <c r="L299" s="10" t="n">
        <v>250</v>
      </c>
    </row>
    <row r="300" customFormat="false" ht="13.2" hidden="false" customHeight="false" outlineLevel="0" collapsed="false">
      <c r="A300" s="22" t="s">
        <v>79</v>
      </c>
      <c r="B300" s="22" t="s">
        <v>80</v>
      </c>
      <c r="C300" s="190" t="n">
        <v>13583.69</v>
      </c>
      <c r="D300" s="10" t="n">
        <v>194</v>
      </c>
      <c r="E300" s="191" t="n">
        <v>15.723</v>
      </c>
      <c r="F300" s="10" t="n">
        <v>197</v>
      </c>
      <c r="G300" s="10" t="n">
        <v>0</v>
      </c>
      <c r="H300" s="10" t="n">
        <v>200</v>
      </c>
      <c r="I300" s="10" t="n">
        <v>0.0306</v>
      </c>
      <c r="J300" s="10" t="n">
        <v>226</v>
      </c>
      <c r="K300" s="190" t="n">
        <v>24973.26</v>
      </c>
      <c r="L300" s="10" t="n">
        <v>224</v>
      </c>
    </row>
    <row r="301" customFormat="false" ht="13.2" hidden="false" customHeight="false" outlineLevel="0" collapsed="false">
      <c r="A301" s="22" t="s">
        <v>107</v>
      </c>
      <c r="B301" s="22" t="s">
        <v>108</v>
      </c>
      <c r="C301" s="190" t="n">
        <v>18888.78</v>
      </c>
      <c r="D301" s="10" t="n">
        <v>95</v>
      </c>
      <c r="E301" s="191" t="n">
        <v>25.135</v>
      </c>
      <c r="F301" s="10" t="n">
        <v>83</v>
      </c>
      <c r="G301" s="10" t="n">
        <v>0.1233</v>
      </c>
      <c r="H301" s="10" t="n">
        <v>72</v>
      </c>
      <c r="I301" s="10" t="n">
        <v>0.2082</v>
      </c>
      <c r="J301" s="10" t="n">
        <v>102</v>
      </c>
      <c r="K301" s="190" t="n">
        <v>31951.59</v>
      </c>
      <c r="L301" s="10" t="n">
        <v>42</v>
      </c>
    </row>
    <row r="302" customFormat="false" ht="13.2" hidden="false" customHeight="false" outlineLevel="0" collapsed="false">
      <c r="A302" s="22" t="s">
        <v>577</v>
      </c>
      <c r="B302" s="22" t="s">
        <v>578</v>
      </c>
      <c r="C302" s="190" t="n">
        <v>5177.75</v>
      </c>
      <c r="D302" s="10" t="n">
        <v>323</v>
      </c>
      <c r="E302" s="191" t="n">
        <v>7.068</v>
      </c>
      <c r="F302" s="10" t="n">
        <v>323</v>
      </c>
      <c r="G302" s="10" t="n">
        <v>0</v>
      </c>
      <c r="H302" s="10" t="n">
        <v>200</v>
      </c>
      <c r="I302" s="10" t="n">
        <v>0.0045</v>
      </c>
      <c r="J302" s="10" t="n">
        <v>284</v>
      </c>
      <c r="K302" s="190" t="n">
        <v>16681.13</v>
      </c>
      <c r="L302" s="10" t="n">
        <v>320</v>
      </c>
    </row>
    <row r="303" customFormat="false" ht="13.2" hidden="false" customHeight="false" outlineLevel="0" collapsed="false">
      <c r="A303" s="22" t="s">
        <v>501</v>
      </c>
      <c r="B303" s="22" t="s">
        <v>502</v>
      </c>
      <c r="C303" s="190" t="n">
        <v>9410.54</v>
      </c>
      <c r="D303" s="10" t="n">
        <v>276</v>
      </c>
      <c r="E303" s="191" t="n">
        <v>11.23</v>
      </c>
      <c r="F303" s="10" t="n">
        <v>275</v>
      </c>
      <c r="G303" s="10" t="n">
        <v>0</v>
      </c>
      <c r="H303" s="10" t="n">
        <v>200</v>
      </c>
      <c r="I303" s="10" t="n">
        <v>0.0211</v>
      </c>
      <c r="J303" s="10" t="n">
        <v>244</v>
      </c>
      <c r="K303" s="190" t="n">
        <v>22241.59</v>
      </c>
      <c r="L303" s="10" t="n">
        <v>266</v>
      </c>
    </row>
    <row r="304" customFormat="false" ht="13.2" hidden="false" customHeight="false" outlineLevel="0" collapsed="false">
      <c r="A304" s="22" t="s">
        <v>183</v>
      </c>
      <c r="B304" s="22" t="s">
        <v>184</v>
      </c>
      <c r="C304" s="190" t="n">
        <v>16726.03</v>
      </c>
      <c r="D304" s="10" t="n">
        <v>133</v>
      </c>
      <c r="E304" s="191" t="n">
        <v>21.742</v>
      </c>
      <c r="F304" s="10" t="n">
        <v>123</v>
      </c>
      <c r="G304" s="10" t="n">
        <v>0.0851</v>
      </c>
      <c r="H304" s="10" t="n">
        <v>98</v>
      </c>
      <c r="I304" s="10" t="n">
        <v>0.2144</v>
      </c>
      <c r="J304" s="10" t="n">
        <v>97</v>
      </c>
      <c r="K304" s="190" t="n">
        <v>30558.48</v>
      </c>
      <c r="L304" s="10" t="n">
        <v>100</v>
      </c>
    </row>
    <row r="305" customFormat="false" ht="13.2" hidden="false" customHeight="false" outlineLevel="0" collapsed="false">
      <c r="A305" s="22" t="s">
        <v>111</v>
      </c>
      <c r="B305" s="22" t="s">
        <v>112</v>
      </c>
      <c r="C305" s="190" t="n">
        <v>11246.44</v>
      </c>
      <c r="D305" s="10" t="n">
        <v>235</v>
      </c>
      <c r="E305" s="191" t="n">
        <v>12.875</v>
      </c>
      <c r="F305" s="10" t="n">
        <v>244</v>
      </c>
      <c r="G305" s="10" t="n">
        <v>0</v>
      </c>
      <c r="H305" s="10" t="n">
        <v>200</v>
      </c>
      <c r="I305" s="10" t="n">
        <v>0.0128</v>
      </c>
      <c r="J305" s="10" t="n">
        <v>263</v>
      </c>
      <c r="K305" s="190" t="n">
        <v>22665.18</v>
      </c>
      <c r="L305" s="10" t="n">
        <v>259</v>
      </c>
    </row>
    <row r="306" customFormat="false" ht="13.2" hidden="false" customHeight="false" outlineLevel="0" collapsed="false">
      <c r="A306" s="22" t="s">
        <v>465</v>
      </c>
      <c r="B306" s="22" t="s">
        <v>466</v>
      </c>
      <c r="C306" s="190" t="n">
        <v>8448.26</v>
      </c>
      <c r="D306" s="10" t="n">
        <v>291</v>
      </c>
      <c r="E306" s="191" t="n">
        <v>10.242</v>
      </c>
      <c r="F306" s="10" t="n">
        <v>291</v>
      </c>
      <c r="G306" s="10" t="n">
        <v>0</v>
      </c>
      <c r="H306" s="10" t="n">
        <v>200</v>
      </c>
      <c r="I306" s="10" t="n">
        <v>0.0106</v>
      </c>
      <c r="J306" s="10" t="n">
        <v>267</v>
      </c>
      <c r="K306" s="190" t="n">
        <v>20683.13</v>
      </c>
      <c r="L306" s="10" t="n">
        <v>287</v>
      </c>
    </row>
    <row r="307" customFormat="false" ht="13.2" hidden="false" customHeight="false" outlineLevel="0" collapsed="false">
      <c r="A307" s="22" t="s">
        <v>635</v>
      </c>
      <c r="B307" s="22" t="s">
        <v>636</v>
      </c>
      <c r="C307" s="190" t="n">
        <v>16232.02</v>
      </c>
      <c r="D307" s="10" t="n">
        <v>141</v>
      </c>
      <c r="E307" s="191" t="n">
        <v>17.846</v>
      </c>
      <c r="F307" s="10" t="n">
        <v>169</v>
      </c>
      <c r="G307" s="10" t="n">
        <v>0</v>
      </c>
      <c r="H307" s="10" t="n">
        <v>200</v>
      </c>
      <c r="I307" s="10" t="n">
        <v>0.0044</v>
      </c>
      <c r="J307" s="10" t="n">
        <v>285</v>
      </c>
      <c r="K307" s="190" t="n">
        <v>22544.13</v>
      </c>
      <c r="L307" s="10" t="n">
        <v>262</v>
      </c>
    </row>
    <row r="308" customFormat="false" ht="13.2" hidden="false" customHeight="false" outlineLevel="0" collapsed="false">
      <c r="A308" s="22" t="s">
        <v>645</v>
      </c>
      <c r="B308" s="22" t="s">
        <v>646</v>
      </c>
      <c r="C308" s="190" t="n">
        <v>12834.95</v>
      </c>
      <c r="D308" s="10" t="n">
        <v>207</v>
      </c>
      <c r="E308" s="191" t="n">
        <v>14.24</v>
      </c>
      <c r="F308" s="10" t="n">
        <v>220</v>
      </c>
      <c r="G308" s="10" t="n">
        <v>0</v>
      </c>
      <c r="H308" s="10" t="n">
        <v>200</v>
      </c>
      <c r="I308" s="10" t="n">
        <v>0.0097</v>
      </c>
      <c r="J308" s="10" t="n">
        <v>271</v>
      </c>
      <c r="K308" s="190" t="n">
        <v>22065.27</v>
      </c>
      <c r="L308" s="10" t="n">
        <v>269</v>
      </c>
    </row>
    <row r="309" customFormat="false" ht="13.2" hidden="false" customHeight="false" outlineLevel="0" collapsed="false">
      <c r="A309" s="22" t="s">
        <v>339</v>
      </c>
      <c r="B309" s="22" t="s">
        <v>340</v>
      </c>
      <c r="C309" s="190" t="n">
        <v>15023.58</v>
      </c>
      <c r="D309" s="10" t="n">
        <v>164</v>
      </c>
      <c r="E309" s="191" t="n">
        <v>19.983</v>
      </c>
      <c r="F309" s="10" t="n">
        <v>139</v>
      </c>
      <c r="G309" s="10" t="n">
        <v>0.0822</v>
      </c>
      <c r="H309" s="10" t="n">
        <v>99</v>
      </c>
      <c r="I309" s="10" t="n">
        <v>0.1775</v>
      </c>
      <c r="J309" s="10" t="n">
        <v>121</v>
      </c>
      <c r="K309" s="190" t="n">
        <v>31220.51</v>
      </c>
      <c r="L309" s="10" t="n">
        <v>75</v>
      </c>
    </row>
    <row r="310" customFormat="false" ht="13.2" hidden="false" customHeight="false" outlineLevel="0" collapsed="false">
      <c r="A310" s="22" t="s">
        <v>169</v>
      </c>
      <c r="B310" s="22" t="s">
        <v>170</v>
      </c>
      <c r="C310" s="190" t="n">
        <v>15414.78</v>
      </c>
      <c r="D310" s="10" t="n">
        <v>152</v>
      </c>
      <c r="E310" s="191" t="n">
        <v>19.235</v>
      </c>
      <c r="F310" s="10" t="n">
        <v>149</v>
      </c>
      <c r="G310" s="10" t="n">
        <v>0.0769</v>
      </c>
      <c r="H310" s="10" t="n">
        <v>106</v>
      </c>
      <c r="I310" s="10" t="n">
        <v>0.1308</v>
      </c>
      <c r="J310" s="10" t="n">
        <v>145</v>
      </c>
      <c r="K310" s="190" t="n">
        <v>30243.76</v>
      </c>
      <c r="L310" s="10" t="n">
        <v>113</v>
      </c>
    </row>
    <row r="311" customFormat="false" ht="13.2" hidden="false" customHeight="false" outlineLevel="0" collapsed="false">
      <c r="A311" s="22" t="s">
        <v>557</v>
      </c>
      <c r="B311" s="22" t="s">
        <v>558</v>
      </c>
      <c r="C311" s="190" t="n">
        <v>6167.9</v>
      </c>
      <c r="D311" s="10" t="n">
        <v>316</v>
      </c>
      <c r="E311" s="191" t="n">
        <v>8.124</v>
      </c>
      <c r="F311" s="10" t="n">
        <v>315</v>
      </c>
      <c r="G311" s="10" t="n">
        <v>0</v>
      </c>
      <c r="H311" s="10" t="n">
        <v>200</v>
      </c>
      <c r="I311" s="10" t="n">
        <v>0</v>
      </c>
      <c r="J311" s="10" t="n">
        <v>302</v>
      </c>
      <c r="K311" s="190" t="n">
        <v>18522.08</v>
      </c>
      <c r="L311" s="10" t="n">
        <v>310</v>
      </c>
    </row>
    <row r="312" customFormat="false" ht="13.2" hidden="false" customHeight="false" outlineLevel="0" collapsed="false">
      <c r="A312" s="22" t="s">
        <v>669</v>
      </c>
      <c r="B312" s="22" t="s">
        <v>670</v>
      </c>
      <c r="C312" s="190" t="n">
        <v>20631.76</v>
      </c>
      <c r="D312" s="10" t="n">
        <v>56</v>
      </c>
      <c r="E312" s="191" t="n">
        <v>23.293</v>
      </c>
      <c r="F312" s="10" t="n">
        <v>106</v>
      </c>
      <c r="G312" s="10" t="n">
        <v>0</v>
      </c>
      <c r="H312" s="10" t="n">
        <v>200</v>
      </c>
      <c r="I312" s="10" t="n">
        <v>0.06</v>
      </c>
      <c r="J312" s="10" t="n">
        <v>190</v>
      </c>
      <c r="K312" s="190" t="n">
        <v>25533.34</v>
      </c>
      <c r="L312" s="10" t="n">
        <v>208</v>
      </c>
    </row>
    <row r="313" customFormat="false" ht="13.2" hidden="false" customHeight="false" outlineLevel="0" collapsed="false">
      <c r="A313" s="10" t="s">
        <v>265</v>
      </c>
      <c r="B313" s="10" t="s">
        <v>266</v>
      </c>
      <c r="C313" s="190" t="n">
        <v>21304.43</v>
      </c>
      <c r="D313" s="10" t="n">
        <v>43</v>
      </c>
      <c r="E313" s="191" t="n">
        <v>27.686</v>
      </c>
      <c r="F313" s="10" t="n">
        <v>57</v>
      </c>
      <c r="G313" s="10" t="n">
        <v>0.1406</v>
      </c>
      <c r="H313" s="10" t="n">
        <v>64</v>
      </c>
      <c r="I313" s="10" t="n">
        <v>0.2943</v>
      </c>
      <c r="J313" s="10" t="n">
        <v>66</v>
      </c>
      <c r="K313" s="190" t="n">
        <v>31414.5</v>
      </c>
      <c r="L313" s="10" t="n">
        <v>64</v>
      </c>
    </row>
    <row r="314" customFormat="false" ht="13.2" hidden="false" customHeight="false" outlineLevel="0" collapsed="false">
      <c r="A314" s="22" t="s">
        <v>647</v>
      </c>
      <c r="B314" s="22" t="s">
        <v>648</v>
      </c>
      <c r="C314" s="190" t="n">
        <v>18392.57</v>
      </c>
      <c r="D314" s="10" t="n">
        <v>103</v>
      </c>
      <c r="E314" s="191" t="n">
        <v>23.573</v>
      </c>
      <c r="F314" s="10" t="n">
        <v>100</v>
      </c>
      <c r="G314" s="10" t="n">
        <v>0.1053</v>
      </c>
      <c r="H314" s="10" t="n">
        <v>85</v>
      </c>
      <c r="I314" s="10" t="n">
        <v>0.2073</v>
      </c>
      <c r="J314" s="10" t="n">
        <v>103</v>
      </c>
      <c r="K314" s="190" t="n">
        <v>30967.65</v>
      </c>
      <c r="L314" s="10" t="n">
        <v>87</v>
      </c>
    </row>
    <row r="315" customFormat="false" ht="13.2" hidden="false" customHeight="false" outlineLevel="0" collapsed="false">
      <c r="A315" s="22" t="s">
        <v>361</v>
      </c>
      <c r="B315" s="22" t="s">
        <v>362</v>
      </c>
      <c r="C315" s="190" t="n">
        <v>18293.78</v>
      </c>
      <c r="D315" s="10" t="n">
        <v>107</v>
      </c>
      <c r="E315" s="191" t="n">
        <v>24.857</v>
      </c>
      <c r="F315" s="10" t="n">
        <v>85</v>
      </c>
      <c r="G315" s="10" t="n">
        <v>0.135</v>
      </c>
      <c r="H315" s="10" t="n">
        <v>66</v>
      </c>
      <c r="I315" s="10" t="n">
        <v>0.2814</v>
      </c>
      <c r="J315" s="10" t="n">
        <v>68</v>
      </c>
      <c r="K315" s="190" t="n">
        <v>31571.14</v>
      </c>
      <c r="L315" s="10" t="n">
        <v>57</v>
      </c>
    </row>
    <row r="316" customFormat="false" ht="13.2" hidden="false" customHeight="false" outlineLevel="0" collapsed="false">
      <c r="A316" s="22" t="s">
        <v>619</v>
      </c>
      <c r="B316" s="22" t="s">
        <v>620</v>
      </c>
      <c r="C316" s="190" t="n">
        <v>11413.66</v>
      </c>
      <c r="D316" s="10" t="n">
        <v>232</v>
      </c>
      <c r="E316" s="191" t="n">
        <v>13.466</v>
      </c>
      <c r="F316" s="10" t="n">
        <v>234</v>
      </c>
      <c r="G316" s="10" t="n">
        <v>0.0035</v>
      </c>
      <c r="H316" s="10" t="n">
        <v>199</v>
      </c>
      <c r="I316" s="10" t="n">
        <v>0.036</v>
      </c>
      <c r="J316" s="10" t="n">
        <v>218</v>
      </c>
      <c r="K316" s="190" t="n">
        <v>25149.75</v>
      </c>
      <c r="L316" s="10" t="n">
        <v>219</v>
      </c>
    </row>
    <row r="317" customFormat="false" ht="13.2" hidden="false" customHeight="false" outlineLevel="0" collapsed="false">
      <c r="A317" s="22" t="s">
        <v>523</v>
      </c>
      <c r="B317" s="22" t="s">
        <v>524</v>
      </c>
      <c r="C317" s="190" t="n">
        <v>6954.79</v>
      </c>
      <c r="D317" s="10" t="n">
        <v>307</v>
      </c>
      <c r="E317" s="191" t="n">
        <v>8.785</v>
      </c>
      <c r="F317" s="10" t="n">
        <v>307</v>
      </c>
      <c r="G317" s="10" t="n">
        <v>0</v>
      </c>
      <c r="H317" s="10" t="n">
        <v>200</v>
      </c>
      <c r="I317" s="10" t="n">
        <v>0.0028</v>
      </c>
      <c r="J317" s="10" t="n">
        <v>293</v>
      </c>
      <c r="K317" s="190" t="n">
        <v>19421.38</v>
      </c>
      <c r="L317" s="10" t="n">
        <v>299</v>
      </c>
    </row>
    <row r="318" customFormat="false" ht="13.2" hidden="false" customHeight="false" outlineLevel="0" collapsed="false">
      <c r="A318" s="22" t="s">
        <v>471</v>
      </c>
      <c r="B318" s="22" t="s">
        <v>472</v>
      </c>
      <c r="C318" s="190" t="n">
        <v>7004.34</v>
      </c>
      <c r="D318" s="10" t="n">
        <v>306</v>
      </c>
      <c r="E318" s="191" t="n">
        <v>8.857</v>
      </c>
      <c r="F318" s="10" t="n">
        <v>306</v>
      </c>
      <c r="G318" s="10" t="n">
        <v>0</v>
      </c>
      <c r="H318" s="10" t="n">
        <v>200</v>
      </c>
      <c r="I318" s="10" t="n">
        <v>0.0014</v>
      </c>
      <c r="J318" s="10" t="n">
        <v>296</v>
      </c>
      <c r="K318" s="190" t="n">
        <v>19539.76</v>
      </c>
      <c r="L318" s="10" t="n">
        <v>296</v>
      </c>
    </row>
    <row r="319" customFormat="false" ht="13.2" hidden="false" customHeight="false" outlineLevel="0" collapsed="false">
      <c r="A319" s="22" t="s">
        <v>371</v>
      </c>
      <c r="B319" s="22" t="s">
        <v>372</v>
      </c>
      <c r="C319" s="190" t="n">
        <v>18295.11</v>
      </c>
      <c r="D319" s="10" t="n">
        <v>106</v>
      </c>
      <c r="E319" s="191" t="n">
        <v>26.892</v>
      </c>
      <c r="F319" s="10" t="n">
        <v>66</v>
      </c>
      <c r="G319" s="10" t="n">
        <v>0.2136</v>
      </c>
      <c r="H319" s="10" t="n">
        <v>36</v>
      </c>
      <c r="I319" s="10" t="n">
        <v>0.3074</v>
      </c>
      <c r="J319" s="10" t="n">
        <v>62</v>
      </c>
      <c r="K319" s="190" t="n">
        <v>32458.74</v>
      </c>
      <c r="L319" s="10" t="n">
        <v>12</v>
      </c>
    </row>
    <row r="320" customFormat="false" ht="13.2" hidden="false" customHeight="false" outlineLevel="0" collapsed="false">
      <c r="A320" s="22" t="s">
        <v>579</v>
      </c>
      <c r="B320" s="22" t="s">
        <v>580</v>
      </c>
      <c r="C320" s="190" t="n">
        <v>7888.83</v>
      </c>
      <c r="D320" s="10" t="n">
        <v>301</v>
      </c>
      <c r="E320" s="191" t="n">
        <v>9.875</v>
      </c>
      <c r="F320" s="10" t="n">
        <v>298</v>
      </c>
      <c r="G320" s="10" t="n">
        <v>0</v>
      </c>
      <c r="H320" s="10" t="n">
        <v>200</v>
      </c>
      <c r="I320" s="10" t="n">
        <v>0.0137</v>
      </c>
      <c r="J320" s="10" t="n">
        <v>261</v>
      </c>
      <c r="K320" s="190" t="n">
        <v>21239.91</v>
      </c>
      <c r="L320" s="10" t="n">
        <v>279</v>
      </c>
    </row>
    <row r="321" customFormat="false" ht="13.2" hidden="false" customHeight="false" outlineLevel="0" collapsed="false">
      <c r="A321" s="22" t="s">
        <v>473</v>
      </c>
      <c r="B321" s="22" t="s">
        <v>474</v>
      </c>
      <c r="C321" s="190" t="n">
        <v>3648.02</v>
      </c>
      <c r="D321" s="10" t="n">
        <v>325</v>
      </c>
      <c r="E321" s="191" t="n">
        <v>5.652</v>
      </c>
      <c r="F321" s="10" t="n">
        <v>325</v>
      </c>
      <c r="G321" s="10" t="n">
        <v>0</v>
      </c>
      <c r="H321" s="10" t="n">
        <v>200</v>
      </c>
      <c r="I321" s="10" t="n">
        <v>0</v>
      </c>
      <c r="J321" s="10" t="n">
        <v>302</v>
      </c>
      <c r="K321" s="190" t="n">
        <v>15515.21</v>
      </c>
      <c r="L321" s="10" t="n">
        <v>323</v>
      </c>
    </row>
    <row r="322" customFormat="false" ht="13.2" hidden="false" customHeight="false" outlineLevel="0" collapsed="false">
      <c r="A322" s="22" t="s">
        <v>779</v>
      </c>
      <c r="B322" s="22" t="s">
        <v>780</v>
      </c>
      <c r="C322" s="190" t="n">
        <v>23293.46</v>
      </c>
      <c r="D322" s="10" t="n">
        <v>19</v>
      </c>
      <c r="E322" s="191" t="n">
        <v>33.183</v>
      </c>
      <c r="F322" s="10" t="n">
        <v>17</v>
      </c>
      <c r="G322" s="10" t="n">
        <v>0.2595</v>
      </c>
      <c r="H322" s="10" t="n">
        <v>21</v>
      </c>
      <c r="I322" s="10" t="n">
        <v>0.4921</v>
      </c>
      <c r="J322" s="10" t="n">
        <v>14</v>
      </c>
      <c r="K322" s="190" t="n">
        <v>31831.15</v>
      </c>
      <c r="L322" s="10" t="n">
        <v>47</v>
      </c>
    </row>
    <row r="323" customFormat="false" ht="13.2" hidden="false" customHeight="false" outlineLevel="0" collapsed="false">
      <c r="A323" s="22" t="s">
        <v>761</v>
      </c>
      <c r="B323" s="22" t="s">
        <v>762</v>
      </c>
      <c r="C323" s="190" t="n">
        <v>15144.68</v>
      </c>
      <c r="D323" s="10" t="n">
        <v>159</v>
      </c>
      <c r="E323" s="191" t="n">
        <v>19.902</v>
      </c>
      <c r="F323" s="10" t="n">
        <v>141</v>
      </c>
      <c r="G323" s="10" t="n">
        <v>0.0794</v>
      </c>
      <c r="H323" s="10" t="n">
        <v>102</v>
      </c>
      <c r="I323" s="10" t="n">
        <v>0.1769</v>
      </c>
      <c r="J323" s="10" t="n">
        <v>122</v>
      </c>
      <c r="K323" s="190" t="n">
        <v>30752.62</v>
      </c>
      <c r="L323" s="10" t="n">
        <v>96</v>
      </c>
    </row>
    <row r="324" customFormat="false" ht="13.2" hidden="false" customHeight="false" outlineLevel="0" collapsed="false">
      <c r="A324" s="22" t="s">
        <v>593</v>
      </c>
      <c r="B324" s="22" t="s">
        <v>594</v>
      </c>
      <c r="C324" s="190" t="n">
        <v>14724.62</v>
      </c>
      <c r="D324" s="10" t="n">
        <v>172</v>
      </c>
      <c r="E324" s="191" t="n">
        <v>17.449</v>
      </c>
      <c r="F324" s="10" t="n">
        <v>174</v>
      </c>
      <c r="G324" s="10" t="n">
        <v>0</v>
      </c>
      <c r="H324" s="10" t="n">
        <v>200</v>
      </c>
      <c r="I324" s="10" t="n">
        <v>0.08</v>
      </c>
      <c r="J324" s="10" t="n">
        <v>176</v>
      </c>
      <c r="K324" s="190" t="n">
        <v>27303.03</v>
      </c>
      <c r="L324" s="10" t="n">
        <v>179</v>
      </c>
    </row>
    <row r="325" customFormat="false" ht="13.2" hidden="false" customHeight="false" outlineLevel="0" collapsed="false">
      <c r="A325" s="22" t="s">
        <v>763</v>
      </c>
      <c r="B325" s="22" t="s">
        <v>764</v>
      </c>
      <c r="C325" s="190" t="n">
        <v>13847.95</v>
      </c>
      <c r="D325" s="10" t="n">
        <v>191</v>
      </c>
      <c r="E325" s="191" t="n">
        <v>16.001</v>
      </c>
      <c r="F325" s="10" t="n">
        <v>194</v>
      </c>
      <c r="G325" s="10" t="n">
        <v>0.0128</v>
      </c>
      <c r="H325" s="10" t="n">
        <v>185</v>
      </c>
      <c r="I325" s="10" t="n">
        <v>0.0407</v>
      </c>
      <c r="J325" s="10" t="n">
        <v>213</v>
      </c>
      <c r="K325" s="190" t="n">
        <v>25472.36</v>
      </c>
      <c r="L325" s="10" t="n">
        <v>210</v>
      </c>
    </row>
    <row r="326" customFormat="false" ht="13.2" hidden="false" customHeight="false" outlineLevel="0" collapsed="false">
      <c r="A326" s="22" t="s">
        <v>491</v>
      </c>
      <c r="B326" s="22" t="s">
        <v>492</v>
      </c>
      <c r="C326" s="190" t="n">
        <v>8312.51</v>
      </c>
      <c r="D326" s="10" t="n">
        <v>293</v>
      </c>
      <c r="E326" s="191" t="n">
        <v>10.106</v>
      </c>
      <c r="F326" s="10" t="n">
        <v>293</v>
      </c>
      <c r="G326" s="10" t="n">
        <v>0</v>
      </c>
      <c r="H326" s="10" t="n">
        <v>200</v>
      </c>
      <c r="I326" s="10" t="n">
        <v>0.006</v>
      </c>
      <c r="J326" s="10" t="n">
        <v>280</v>
      </c>
      <c r="K326" s="190" t="n">
        <v>21525.06</v>
      </c>
      <c r="L326" s="10" t="n">
        <v>274</v>
      </c>
    </row>
    <row r="327" customFormat="false" ht="13.2" hidden="false" customHeight="false" outlineLevel="0" collapsed="false">
      <c r="A327" s="22" t="s">
        <v>341</v>
      </c>
      <c r="B327" s="22" t="s">
        <v>342</v>
      </c>
      <c r="C327" s="190" t="n">
        <v>14941.64</v>
      </c>
      <c r="D327" s="10" t="n">
        <v>167</v>
      </c>
      <c r="E327" s="191" t="n">
        <v>19.389</v>
      </c>
      <c r="F327" s="10" t="n">
        <v>145</v>
      </c>
      <c r="G327" s="10" t="n">
        <v>0.1304</v>
      </c>
      <c r="H327" s="10" t="n">
        <v>67</v>
      </c>
      <c r="I327" s="10" t="n">
        <v>0.1425</v>
      </c>
      <c r="J327" s="10" t="n">
        <v>141</v>
      </c>
      <c r="K327" s="190" t="n">
        <v>31484.92</v>
      </c>
      <c r="L327" s="10" t="n">
        <v>61</v>
      </c>
    </row>
    <row r="328" customFormat="false" ht="13.2" hidden="false" customHeight="false" outlineLevel="0" collapsed="false">
      <c r="A328" s="22" t="s">
        <v>765</v>
      </c>
      <c r="B328" s="22" t="s">
        <v>766</v>
      </c>
      <c r="C328" s="190" t="n">
        <v>17314.97</v>
      </c>
      <c r="D328" s="10" t="n">
        <v>123</v>
      </c>
      <c r="E328" s="191" t="n">
        <v>22.066</v>
      </c>
      <c r="F328" s="10" t="n">
        <v>119</v>
      </c>
      <c r="G328" s="10" t="n">
        <v>0.0769</v>
      </c>
      <c r="H328" s="10" t="n">
        <v>106</v>
      </c>
      <c r="I328" s="10" t="n">
        <v>0.195</v>
      </c>
      <c r="J328" s="10" t="n">
        <v>112</v>
      </c>
      <c r="K328" s="190" t="n">
        <v>30344.51</v>
      </c>
      <c r="L328" s="10" t="n">
        <v>110</v>
      </c>
    </row>
    <row r="329" customFormat="false" ht="13.2" hidden="false" customHeight="false" outlineLevel="0" collapsed="false">
      <c r="A329" s="192" t="s">
        <v>791</v>
      </c>
      <c r="B329" s="192" t="s">
        <v>792</v>
      </c>
      <c r="C329" s="193" t="n">
        <v>9693.08</v>
      </c>
      <c r="D329" s="194" t="n">
        <v>270</v>
      </c>
      <c r="E329" s="195" t="n">
        <v>12.219</v>
      </c>
      <c r="F329" s="194" t="n">
        <v>259</v>
      </c>
      <c r="G329" s="194" t="n">
        <v>0</v>
      </c>
      <c r="H329" s="194" t="n">
        <v>200</v>
      </c>
      <c r="I329" s="194" t="n">
        <v>0.0591</v>
      </c>
      <c r="J329" s="194" t="n">
        <v>191</v>
      </c>
      <c r="K329" s="193" t="n">
        <v>26548.36</v>
      </c>
      <c r="L329" s="194" t="n">
        <v>189</v>
      </c>
    </row>
    <row r="330" customFormat="false" ht="13.2" hidden="false" customHeight="false" outlineLevel="0" collapsed="false">
      <c r="A330" s="182" t="s">
        <v>2593</v>
      </c>
      <c r="B330" s="182"/>
      <c r="C330" s="183"/>
      <c r="D330" s="184"/>
      <c r="E330" s="183"/>
      <c r="F330" s="185"/>
      <c r="G330" s="183"/>
      <c r="H330" s="18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42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13" topLeftCell="A80" activePane="bottomLeft" state="frozen"/>
      <selection pane="topLeft" activeCell="A1" activeCellId="0" sqref="A1"/>
      <selection pane="bottomLeft" activeCell="A411" activeCellId="0" sqref="A411"/>
    </sheetView>
  </sheetViews>
  <sheetFormatPr defaultRowHeight="13.2" zeroHeight="false" outlineLevelRow="0" outlineLevelCol="0"/>
  <cols>
    <col collapsed="false" customWidth="true" hidden="false" outlineLevel="0" max="1" min="1" style="0" width="21"/>
    <col collapsed="false" customWidth="true" hidden="false" outlineLevel="0" max="2" min="2" style="0" width="41.55"/>
    <col collapsed="false" customWidth="true" hidden="false" outlineLevel="0" max="7" min="3" style="0" width="14"/>
    <col collapsed="false" customWidth="true" hidden="false" outlineLevel="0" max="1025" min="8" style="0" width="8.59"/>
  </cols>
  <sheetData>
    <row r="1" customFormat="false" ht="13.2" hidden="false" customHeight="false" outlineLevel="0" collapsed="false">
      <c r="A1" s="10" t="s">
        <v>825</v>
      </c>
      <c r="B1" s="10"/>
      <c r="C1" s="10"/>
      <c r="D1" s="10"/>
      <c r="E1" s="10"/>
    </row>
    <row r="2" customFormat="false" ht="15.6" hidden="false" customHeight="false" outlineLevel="0" collapsed="false">
      <c r="A2" s="21" t="s">
        <v>826</v>
      </c>
      <c r="B2" s="10"/>
      <c r="C2" s="10"/>
      <c r="D2" s="10"/>
      <c r="E2" s="10"/>
    </row>
    <row r="3" customFormat="false" ht="13.2" hidden="false" customHeight="false" outlineLevel="0" collapsed="false">
      <c r="A3" s="22" t="s">
        <v>827</v>
      </c>
      <c r="B3" s="10"/>
      <c r="C3" s="10"/>
      <c r="D3" s="10"/>
      <c r="E3" s="10"/>
    </row>
    <row r="4" customFormat="false" ht="17.25" hidden="false" customHeight="true" outlineLevel="0" collapsed="false">
      <c r="A4" s="10"/>
      <c r="B4" s="10"/>
      <c r="C4" s="10"/>
      <c r="D4" s="10"/>
      <c r="E4" s="10"/>
    </row>
    <row r="5" customFormat="false" ht="13.2" hidden="false" customHeight="false" outlineLevel="0" collapsed="false">
      <c r="A5" s="23" t="s">
        <v>828</v>
      </c>
      <c r="B5" s="23" t="s">
        <v>829</v>
      </c>
      <c r="C5" s="10"/>
      <c r="D5" s="10"/>
      <c r="E5" s="10"/>
    </row>
    <row r="6" customFormat="false" ht="13.2" hidden="false" customHeight="false" outlineLevel="0" collapsed="false">
      <c r="A6" s="23" t="s">
        <v>830</v>
      </c>
      <c r="B6" s="23" t="s">
        <v>831</v>
      </c>
      <c r="C6" s="10"/>
      <c r="D6" s="10"/>
      <c r="E6" s="10"/>
    </row>
    <row r="7" customFormat="false" ht="13.2" hidden="false" customHeight="false" outlineLevel="0" collapsed="false">
      <c r="A7" s="23" t="s">
        <v>832</v>
      </c>
      <c r="B7" s="23" t="n">
        <v>2011</v>
      </c>
      <c r="C7" s="10"/>
      <c r="D7" s="10"/>
      <c r="E7" s="10"/>
    </row>
    <row r="9" customFormat="false" ht="39" hidden="false" customHeight="true" outlineLevel="0" collapsed="false">
      <c r="A9" s="24" t="s">
        <v>4</v>
      </c>
      <c r="B9" s="25"/>
      <c r="C9" s="26" t="s">
        <v>833</v>
      </c>
      <c r="D9" s="26" t="s">
        <v>834</v>
      </c>
      <c r="E9" s="26" t="s">
        <v>835</v>
      </c>
      <c r="F9" s="26" t="s">
        <v>836</v>
      </c>
      <c r="G9" s="26" t="s">
        <v>837</v>
      </c>
    </row>
    <row r="10" customFormat="false" ht="13.2" hidden="false" customHeight="false" outlineLevel="0" collapsed="false">
      <c r="A10" s="27" t="s">
        <v>838</v>
      </c>
      <c r="B10" s="27" t="s">
        <v>839</v>
      </c>
      <c r="C10" s="28" t="n">
        <v>16339853</v>
      </c>
      <c r="D10" s="28" t="n">
        <v>3751684</v>
      </c>
      <c r="E10" s="28" t="n">
        <v>5051687</v>
      </c>
      <c r="F10" s="28" t="n">
        <v>3372058</v>
      </c>
      <c r="G10" s="28" t="n">
        <v>4164424</v>
      </c>
      <c r="H10" s="10"/>
      <c r="I10" s="10"/>
      <c r="J10" s="10"/>
      <c r="K10" s="10"/>
      <c r="L10" s="10"/>
    </row>
    <row r="11" customFormat="false" ht="13.2" hidden="false" customHeight="false" outlineLevel="0" collapsed="false">
      <c r="A11" s="27" t="s">
        <v>374</v>
      </c>
      <c r="B11" s="27" t="s">
        <v>373</v>
      </c>
      <c r="C11" s="28" t="n">
        <v>528614</v>
      </c>
      <c r="D11" s="28" t="n">
        <v>90383</v>
      </c>
      <c r="E11" s="28" t="n">
        <v>149992</v>
      </c>
      <c r="F11" s="28" t="n">
        <v>124053</v>
      </c>
      <c r="G11" s="28" t="n">
        <v>164186</v>
      </c>
      <c r="H11" s="10"/>
      <c r="I11" s="10"/>
      <c r="J11" s="10"/>
      <c r="K11" s="10"/>
      <c r="L11" s="10"/>
    </row>
    <row r="12" customFormat="false" ht="13.2" hidden="false" customHeight="false" outlineLevel="0" collapsed="false">
      <c r="A12" s="27" t="s">
        <v>394</v>
      </c>
      <c r="B12" s="27" t="s">
        <v>393</v>
      </c>
      <c r="C12" s="28" t="n">
        <v>1765009</v>
      </c>
      <c r="D12" s="28" t="n">
        <v>327941</v>
      </c>
      <c r="E12" s="28" t="n">
        <v>559669</v>
      </c>
      <c r="F12" s="28" t="n">
        <v>385670</v>
      </c>
      <c r="G12" s="28" t="n">
        <v>491729</v>
      </c>
      <c r="H12" s="10"/>
      <c r="I12" s="10"/>
      <c r="J12" s="10"/>
      <c r="K12" s="10"/>
      <c r="L12" s="10"/>
    </row>
    <row r="13" customFormat="false" ht="13.2" hidden="false" customHeight="false" outlineLevel="0" collapsed="false">
      <c r="A13" s="27" t="s">
        <v>674</v>
      </c>
      <c r="B13" s="27" t="s">
        <v>673</v>
      </c>
      <c r="C13" s="28" t="n">
        <v>926727</v>
      </c>
      <c r="D13" s="28" t="n">
        <v>166149</v>
      </c>
      <c r="E13" s="28" t="n">
        <v>271645</v>
      </c>
      <c r="F13" s="28" t="n">
        <v>213745</v>
      </c>
      <c r="G13" s="28" t="n">
        <v>275188</v>
      </c>
      <c r="H13" s="10"/>
      <c r="I13" s="10"/>
      <c r="J13" s="10"/>
      <c r="K13" s="10"/>
      <c r="L13" s="10"/>
    </row>
    <row r="14" customFormat="false" ht="13.2" hidden="false" customHeight="false" outlineLevel="0" collapsed="false">
      <c r="A14" s="29"/>
      <c r="B14" s="29"/>
      <c r="C14" s="30"/>
      <c r="D14" s="30"/>
      <c r="E14" s="30"/>
      <c r="F14" s="30"/>
      <c r="G14" s="30"/>
      <c r="H14" s="10"/>
      <c r="I14" s="10"/>
      <c r="J14" s="10"/>
      <c r="K14" s="10"/>
      <c r="L14" s="10"/>
    </row>
    <row r="15" customFormat="false" ht="13.2" hidden="false" customHeight="false" outlineLevel="0" collapsed="false">
      <c r="A15" s="29" t="s">
        <v>436</v>
      </c>
      <c r="B15" s="29" t="s">
        <v>435</v>
      </c>
      <c r="C15" s="30" t="n">
        <v>81609</v>
      </c>
      <c r="D15" s="30" t="n">
        <v>19233</v>
      </c>
      <c r="E15" s="30" t="n">
        <v>28225</v>
      </c>
      <c r="F15" s="30" t="n">
        <v>16747</v>
      </c>
      <c r="G15" s="30" t="n">
        <v>17404</v>
      </c>
      <c r="H15" s="10"/>
      <c r="I15" s="10"/>
      <c r="J15" s="10"/>
      <c r="K15" s="10"/>
      <c r="L15" s="10"/>
    </row>
    <row r="16" customFormat="false" ht="13.2" hidden="false" customHeight="false" outlineLevel="0" collapsed="false">
      <c r="A16" s="29" t="s">
        <v>438</v>
      </c>
      <c r="B16" s="29" t="s">
        <v>437</v>
      </c>
      <c r="C16" s="30" t="n">
        <v>77884</v>
      </c>
      <c r="D16" s="30" t="n">
        <v>16673</v>
      </c>
      <c r="E16" s="30" t="n">
        <v>22318</v>
      </c>
      <c r="F16" s="30" t="n">
        <v>23287</v>
      </c>
      <c r="G16" s="30" t="n">
        <v>15606</v>
      </c>
      <c r="H16" s="10"/>
      <c r="I16" s="10"/>
      <c r="J16" s="10"/>
      <c r="K16" s="10"/>
      <c r="L16" s="10"/>
    </row>
    <row r="17" customFormat="false" ht="13.2" hidden="false" customHeight="false" outlineLevel="0" collapsed="false">
      <c r="A17" s="29" t="s">
        <v>582</v>
      </c>
      <c r="B17" s="29" t="s">
        <v>581</v>
      </c>
      <c r="C17" s="30" t="n">
        <v>17981</v>
      </c>
      <c r="D17" s="30" t="n">
        <v>3507</v>
      </c>
      <c r="E17" s="30" t="n">
        <v>6043</v>
      </c>
      <c r="F17" s="30" t="n">
        <v>4441</v>
      </c>
      <c r="G17" s="30" t="n">
        <v>3990</v>
      </c>
      <c r="H17" s="10"/>
      <c r="I17" s="10"/>
      <c r="J17" s="10"/>
      <c r="K17" s="10"/>
      <c r="L17" s="10"/>
    </row>
    <row r="18" customFormat="false" ht="13.2" hidden="false" customHeight="false" outlineLevel="0" collapsed="false">
      <c r="A18" s="29" t="s">
        <v>308</v>
      </c>
      <c r="B18" s="29" t="s">
        <v>307</v>
      </c>
      <c r="C18" s="30" t="n">
        <v>29120</v>
      </c>
      <c r="D18" s="30" t="n">
        <v>5177</v>
      </c>
      <c r="E18" s="30" t="n">
        <v>6995</v>
      </c>
      <c r="F18" s="30" t="n">
        <v>7952</v>
      </c>
      <c r="G18" s="30" t="n">
        <v>8996</v>
      </c>
      <c r="H18" s="10"/>
      <c r="I18" s="10"/>
      <c r="J18" s="10"/>
      <c r="K18" s="10"/>
      <c r="L18" s="10"/>
    </row>
    <row r="19" customFormat="false" ht="13.2" hidden="false" customHeight="false" outlineLevel="0" collapsed="false">
      <c r="A19" s="29" t="s">
        <v>128</v>
      </c>
      <c r="B19" s="29" t="s">
        <v>127</v>
      </c>
      <c r="C19" s="30" t="n">
        <v>37610</v>
      </c>
      <c r="D19" s="30" t="n">
        <v>7793</v>
      </c>
      <c r="E19" s="30" t="n">
        <v>10163</v>
      </c>
      <c r="F19" s="30" t="n">
        <v>9290</v>
      </c>
      <c r="G19" s="30" t="n">
        <v>10364</v>
      </c>
      <c r="H19" s="10"/>
      <c r="I19" s="10"/>
      <c r="J19" s="10"/>
      <c r="K19" s="10"/>
      <c r="L19" s="10"/>
    </row>
    <row r="20" customFormat="false" ht="13.2" hidden="false" customHeight="false" outlineLevel="0" collapsed="false">
      <c r="A20" s="29" t="s">
        <v>840</v>
      </c>
      <c r="B20" s="29" t="s">
        <v>675</v>
      </c>
      <c r="C20" s="30" t="n">
        <v>20229</v>
      </c>
      <c r="D20" s="30" t="n">
        <v>3509</v>
      </c>
      <c r="E20" s="30" t="n">
        <v>5619</v>
      </c>
      <c r="F20" s="30" t="n">
        <v>5220</v>
      </c>
      <c r="G20" s="30" t="n">
        <v>5881</v>
      </c>
      <c r="H20" s="10"/>
      <c r="I20" s="10"/>
      <c r="J20" s="10"/>
      <c r="K20" s="10"/>
      <c r="L20" s="10"/>
    </row>
    <row r="21" customFormat="false" ht="13.2" hidden="false" customHeight="false" outlineLevel="0" collapsed="false">
      <c r="A21" s="29" t="s">
        <v>450</v>
      </c>
      <c r="B21" s="29" t="s">
        <v>449</v>
      </c>
      <c r="C21" s="30" t="n">
        <v>36314</v>
      </c>
      <c r="D21" s="30" t="n">
        <v>5785</v>
      </c>
      <c r="E21" s="30" t="n">
        <v>10999</v>
      </c>
      <c r="F21" s="30" t="n">
        <v>9856</v>
      </c>
      <c r="G21" s="30" t="n">
        <v>9674</v>
      </c>
      <c r="H21" s="10"/>
      <c r="I21" s="10"/>
      <c r="J21" s="10"/>
      <c r="K21" s="10"/>
      <c r="L21" s="10"/>
    </row>
    <row r="22" customFormat="false" ht="13.2" hidden="false" customHeight="false" outlineLevel="0" collapsed="false">
      <c r="A22" s="29" t="s">
        <v>841</v>
      </c>
      <c r="B22" s="29" t="s">
        <v>842</v>
      </c>
      <c r="C22" s="30" t="n">
        <v>15600</v>
      </c>
      <c r="D22" s="30" t="n">
        <v>2561</v>
      </c>
      <c r="E22" s="30" t="n">
        <v>4667</v>
      </c>
      <c r="F22" s="30" t="n">
        <v>3917</v>
      </c>
      <c r="G22" s="30" t="n">
        <v>4455</v>
      </c>
      <c r="H22" s="10"/>
      <c r="I22" s="10"/>
      <c r="J22" s="10"/>
      <c r="K22" s="10"/>
      <c r="L22" s="10"/>
    </row>
    <row r="23" customFormat="false" ht="13.2" hidden="false" customHeight="false" outlineLevel="0" collapsed="false">
      <c r="A23" s="29" t="s">
        <v>843</v>
      </c>
      <c r="B23" s="29" t="s">
        <v>844</v>
      </c>
      <c r="C23" s="30" t="n">
        <v>22854</v>
      </c>
      <c r="D23" s="30" t="n">
        <v>3611</v>
      </c>
      <c r="E23" s="30" t="n">
        <v>7627</v>
      </c>
      <c r="F23" s="30" t="n">
        <v>5762</v>
      </c>
      <c r="G23" s="30" t="n">
        <v>5854</v>
      </c>
      <c r="H23" s="10"/>
      <c r="I23" s="10"/>
      <c r="J23" s="10"/>
      <c r="K23" s="10"/>
      <c r="L23" s="10"/>
    </row>
    <row r="24" customFormat="false" ht="13.2" hidden="false" customHeight="false" outlineLevel="0" collapsed="false">
      <c r="A24" s="29" t="s">
        <v>440</v>
      </c>
      <c r="B24" s="29" t="s">
        <v>439</v>
      </c>
      <c r="C24" s="30" t="n">
        <v>26982</v>
      </c>
      <c r="D24" s="30" t="n">
        <v>4927</v>
      </c>
      <c r="E24" s="30" t="n">
        <v>8238</v>
      </c>
      <c r="F24" s="30" t="n">
        <v>7060</v>
      </c>
      <c r="G24" s="30" t="n">
        <v>6757</v>
      </c>
      <c r="H24" s="10"/>
      <c r="I24" s="10"/>
      <c r="J24" s="10"/>
      <c r="K24" s="10"/>
      <c r="L24" s="10"/>
    </row>
    <row r="25" customFormat="false" ht="13.2" hidden="false" customHeight="false" outlineLevel="0" collapsed="false">
      <c r="A25" s="29" t="s">
        <v>845</v>
      </c>
      <c r="B25" s="29" t="s">
        <v>846</v>
      </c>
      <c r="C25" s="30" t="n">
        <v>16021</v>
      </c>
      <c r="D25" s="30" t="n">
        <v>2249</v>
      </c>
      <c r="E25" s="30" t="n">
        <v>4157</v>
      </c>
      <c r="F25" s="30" t="n">
        <v>4801</v>
      </c>
      <c r="G25" s="30" t="n">
        <v>4814</v>
      </c>
      <c r="H25" s="10"/>
      <c r="I25" s="10"/>
      <c r="J25" s="10"/>
      <c r="K25" s="10"/>
      <c r="L25" s="10"/>
    </row>
    <row r="26" customFormat="false" ht="13.2" hidden="false" customHeight="false" outlineLevel="0" collapsed="false">
      <c r="A26" s="29" t="s">
        <v>584</v>
      </c>
      <c r="B26" s="29" t="s">
        <v>583</v>
      </c>
      <c r="C26" s="30" t="n">
        <v>41194</v>
      </c>
      <c r="D26" s="30" t="n">
        <v>8031</v>
      </c>
      <c r="E26" s="30" t="n">
        <v>13191</v>
      </c>
      <c r="F26" s="30" t="n">
        <v>9784</v>
      </c>
      <c r="G26" s="30" t="n">
        <v>10188</v>
      </c>
      <c r="H26" s="10"/>
      <c r="I26" s="10"/>
      <c r="J26" s="10"/>
      <c r="K26" s="10"/>
      <c r="L26" s="10"/>
    </row>
    <row r="27" customFormat="false" ht="13.2" hidden="false" customHeight="false" outlineLevel="0" collapsed="false">
      <c r="A27" s="29" t="s">
        <v>186</v>
      </c>
      <c r="B27" s="29" t="s">
        <v>185</v>
      </c>
      <c r="C27" s="30" t="n">
        <v>37527</v>
      </c>
      <c r="D27" s="30" t="n">
        <v>4797</v>
      </c>
      <c r="E27" s="30" t="n">
        <v>10113</v>
      </c>
      <c r="F27" s="30" t="n">
        <v>9948</v>
      </c>
      <c r="G27" s="30" t="n">
        <v>12669</v>
      </c>
      <c r="H27" s="10"/>
      <c r="I27" s="10"/>
      <c r="J27" s="10"/>
      <c r="K27" s="10"/>
      <c r="L27" s="10"/>
    </row>
    <row r="28" customFormat="false" ht="13.2" hidden="false" customHeight="false" outlineLevel="0" collapsed="false">
      <c r="A28" s="29" t="s">
        <v>526</v>
      </c>
      <c r="B28" s="29" t="s">
        <v>525</v>
      </c>
      <c r="C28" s="30" t="n">
        <v>34831</v>
      </c>
      <c r="D28" s="30" t="n">
        <v>7777</v>
      </c>
      <c r="E28" s="30" t="n">
        <v>10802</v>
      </c>
      <c r="F28" s="30" t="n">
        <v>8184</v>
      </c>
      <c r="G28" s="30" t="n">
        <v>8068</v>
      </c>
      <c r="H28" s="10"/>
      <c r="I28" s="10"/>
      <c r="J28" s="10"/>
      <c r="K28" s="10"/>
      <c r="L28" s="10"/>
    </row>
    <row r="29" customFormat="false" ht="13.2" hidden="false" customHeight="false" outlineLevel="0" collapsed="false">
      <c r="A29" s="29" t="s">
        <v>486</v>
      </c>
      <c r="B29" s="29" t="s">
        <v>485</v>
      </c>
      <c r="C29" s="30" t="n">
        <v>52701</v>
      </c>
      <c r="D29" s="30" t="n">
        <v>15629</v>
      </c>
      <c r="E29" s="30" t="n">
        <v>17494</v>
      </c>
      <c r="F29" s="30" t="n">
        <v>10702</v>
      </c>
      <c r="G29" s="30" t="n">
        <v>8876</v>
      </c>
      <c r="H29" s="10"/>
      <c r="I29" s="10"/>
      <c r="J29" s="10"/>
      <c r="K29" s="10"/>
      <c r="L29" s="10"/>
    </row>
    <row r="30" customFormat="false" ht="13.2" hidden="false" customHeight="false" outlineLevel="0" collapsed="false">
      <c r="A30" s="29" t="s">
        <v>96</v>
      </c>
      <c r="B30" s="29" t="s">
        <v>95</v>
      </c>
      <c r="C30" s="30" t="n">
        <v>25394</v>
      </c>
      <c r="D30" s="30" t="n">
        <v>6062</v>
      </c>
      <c r="E30" s="30" t="n">
        <v>7714</v>
      </c>
      <c r="F30" s="30" t="n">
        <v>6204</v>
      </c>
      <c r="G30" s="30" t="n">
        <v>5414</v>
      </c>
      <c r="H30" s="10"/>
      <c r="I30" s="10"/>
      <c r="J30" s="10"/>
      <c r="K30" s="10"/>
      <c r="L30" s="10"/>
    </row>
    <row r="31" customFormat="false" ht="13.2" hidden="false" customHeight="false" outlineLevel="0" collapsed="false">
      <c r="A31" s="29" t="s">
        <v>847</v>
      </c>
      <c r="B31" s="29" t="s">
        <v>848</v>
      </c>
      <c r="C31" s="30" t="n">
        <v>17999</v>
      </c>
      <c r="D31" s="30" t="n">
        <v>2904</v>
      </c>
      <c r="E31" s="30" t="n">
        <v>4635</v>
      </c>
      <c r="F31" s="30" t="n">
        <v>4785</v>
      </c>
      <c r="G31" s="30" t="n">
        <v>5675</v>
      </c>
      <c r="H31" s="10"/>
      <c r="I31" s="10"/>
      <c r="J31" s="10"/>
      <c r="K31" s="10"/>
      <c r="L31" s="10"/>
    </row>
    <row r="32" customFormat="false" ht="13.2" hidden="false" customHeight="false" outlineLevel="0" collapsed="false">
      <c r="A32" s="29" t="s">
        <v>849</v>
      </c>
      <c r="B32" s="29" t="s">
        <v>850</v>
      </c>
      <c r="C32" s="30" t="n">
        <v>8500</v>
      </c>
      <c r="D32" s="30" t="n">
        <v>1035</v>
      </c>
      <c r="E32" s="30" t="n">
        <v>2036</v>
      </c>
      <c r="F32" s="30" t="n">
        <v>2724</v>
      </c>
      <c r="G32" s="30" t="n">
        <v>2705</v>
      </c>
      <c r="H32" s="10"/>
      <c r="I32" s="10"/>
      <c r="J32" s="10"/>
      <c r="K32" s="10"/>
      <c r="L32" s="10"/>
    </row>
    <row r="33" customFormat="false" ht="13.2" hidden="false" customHeight="false" outlineLevel="0" collapsed="false">
      <c r="A33" s="29" t="s">
        <v>851</v>
      </c>
      <c r="B33" s="29" t="s">
        <v>852</v>
      </c>
      <c r="C33" s="30" t="n">
        <v>13910</v>
      </c>
      <c r="D33" s="30" t="n">
        <v>2399</v>
      </c>
      <c r="E33" s="30" t="n">
        <v>4073</v>
      </c>
      <c r="F33" s="30" t="n">
        <v>3850</v>
      </c>
      <c r="G33" s="30" t="n">
        <v>3588</v>
      </c>
      <c r="H33" s="10"/>
      <c r="I33" s="10"/>
      <c r="J33" s="10"/>
      <c r="K33" s="10"/>
      <c r="L33" s="10"/>
    </row>
    <row r="34" customFormat="false" ht="13.2" hidden="false" customHeight="false" outlineLevel="0" collapsed="false">
      <c r="A34" s="29" t="s">
        <v>204</v>
      </c>
      <c r="B34" s="29" t="s">
        <v>203</v>
      </c>
      <c r="C34" s="30" t="n">
        <v>56123</v>
      </c>
      <c r="D34" s="30" t="n">
        <v>6748</v>
      </c>
      <c r="E34" s="30" t="n">
        <v>17094</v>
      </c>
      <c r="F34" s="30" t="n">
        <v>13179</v>
      </c>
      <c r="G34" s="30" t="n">
        <v>19102</v>
      </c>
      <c r="H34" s="10"/>
      <c r="I34" s="10"/>
      <c r="J34" s="10"/>
      <c r="K34" s="10"/>
      <c r="L34" s="10"/>
    </row>
    <row r="35" customFormat="false" ht="13.2" hidden="false" customHeight="false" outlineLevel="0" collapsed="false">
      <c r="A35" s="29" t="s">
        <v>206</v>
      </c>
      <c r="B35" s="29" t="s">
        <v>205</v>
      </c>
      <c r="C35" s="30" t="n">
        <v>105532</v>
      </c>
      <c r="D35" s="30" t="n">
        <v>35019</v>
      </c>
      <c r="E35" s="30" t="n">
        <v>34618</v>
      </c>
      <c r="F35" s="30" t="n">
        <v>15167</v>
      </c>
      <c r="G35" s="30" t="n">
        <v>20728</v>
      </c>
      <c r="H35" s="10"/>
      <c r="I35" s="10"/>
      <c r="J35" s="10"/>
      <c r="K35" s="10"/>
      <c r="L35" s="10"/>
    </row>
    <row r="36" customFormat="false" ht="13.2" hidden="false" customHeight="false" outlineLevel="0" collapsed="false">
      <c r="A36" s="29" t="s">
        <v>808</v>
      </c>
      <c r="B36" s="29" t="s">
        <v>807</v>
      </c>
      <c r="C36" s="30" t="n">
        <v>73515</v>
      </c>
      <c r="D36" s="30" t="n">
        <v>10216</v>
      </c>
      <c r="E36" s="30" t="n">
        <v>19461</v>
      </c>
      <c r="F36" s="30" t="n">
        <v>18746</v>
      </c>
      <c r="G36" s="30" t="n">
        <v>25092</v>
      </c>
      <c r="H36" s="10"/>
      <c r="I36" s="10"/>
      <c r="J36" s="10"/>
      <c r="K36" s="10"/>
      <c r="L36" s="10"/>
    </row>
    <row r="37" customFormat="false" ht="13.2" hidden="false" customHeight="false" outlineLevel="0" collapsed="false">
      <c r="A37" s="29" t="s">
        <v>310</v>
      </c>
      <c r="B37" s="29" t="s">
        <v>309</v>
      </c>
      <c r="C37" s="30" t="n">
        <v>22378</v>
      </c>
      <c r="D37" s="30" t="n">
        <v>3477</v>
      </c>
      <c r="E37" s="30" t="n">
        <v>5693</v>
      </c>
      <c r="F37" s="30" t="n">
        <v>6090</v>
      </c>
      <c r="G37" s="30" t="n">
        <v>7118</v>
      </c>
      <c r="H37" s="10"/>
      <c r="I37" s="10"/>
      <c r="J37" s="10"/>
      <c r="K37" s="10"/>
      <c r="L37" s="10"/>
    </row>
    <row r="38" customFormat="false" ht="13.2" hidden="false" customHeight="false" outlineLevel="0" collapsed="false">
      <c r="A38" s="29" t="s">
        <v>46</v>
      </c>
      <c r="B38" s="29" t="s">
        <v>45</v>
      </c>
      <c r="C38" s="30" t="n">
        <v>54181</v>
      </c>
      <c r="D38" s="30" t="n">
        <v>9994</v>
      </c>
      <c r="E38" s="30" t="n">
        <v>17678</v>
      </c>
      <c r="F38" s="30" t="n">
        <v>12390</v>
      </c>
      <c r="G38" s="30" t="n">
        <v>14119</v>
      </c>
      <c r="H38" s="10"/>
      <c r="I38" s="10"/>
      <c r="J38" s="10"/>
      <c r="K38" s="10"/>
      <c r="L38" s="10"/>
    </row>
    <row r="39" customFormat="false" ht="13.2" hidden="false" customHeight="false" outlineLevel="0" collapsed="false">
      <c r="A39" s="29" t="s">
        <v>504</v>
      </c>
      <c r="B39" s="29" t="s">
        <v>503</v>
      </c>
      <c r="C39" s="30" t="n">
        <v>53579</v>
      </c>
      <c r="D39" s="30" t="n">
        <v>16520</v>
      </c>
      <c r="E39" s="30" t="n">
        <v>16924</v>
      </c>
      <c r="F39" s="30" t="n">
        <v>10487</v>
      </c>
      <c r="G39" s="30" t="n">
        <v>9648</v>
      </c>
      <c r="H39" s="10"/>
      <c r="I39" s="10"/>
      <c r="J39" s="10"/>
      <c r="K39" s="10"/>
      <c r="L39" s="10"/>
    </row>
    <row r="40" customFormat="false" ht="13.2" hidden="false" customHeight="false" outlineLevel="0" collapsed="false">
      <c r="A40" s="29" t="s">
        <v>188</v>
      </c>
      <c r="B40" s="29" t="s">
        <v>187</v>
      </c>
      <c r="C40" s="30" t="n">
        <v>33971</v>
      </c>
      <c r="D40" s="30" t="n">
        <v>5581</v>
      </c>
      <c r="E40" s="30" t="n">
        <v>8890</v>
      </c>
      <c r="F40" s="30" t="n">
        <v>8701</v>
      </c>
      <c r="G40" s="30" t="n">
        <v>10799</v>
      </c>
      <c r="H40" s="10"/>
      <c r="I40" s="10"/>
      <c r="J40" s="10"/>
      <c r="K40" s="10"/>
      <c r="L40" s="10"/>
    </row>
    <row r="41" customFormat="false" ht="13.2" hidden="false" customHeight="false" outlineLevel="0" collapsed="false">
      <c r="A41" s="29" t="s">
        <v>598</v>
      </c>
      <c r="B41" s="29" t="s">
        <v>597</v>
      </c>
      <c r="C41" s="30" t="n">
        <v>52484</v>
      </c>
      <c r="D41" s="30" t="n">
        <v>15645</v>
      </c>
      <c r="E41" s="30" t="n">
        <v>17152</v>
      </c>
      <c r="F41" s="30" t="n">
        <v>10085</v>
      </c>
      <c r="G41" s="30" t="n">
        <v>9602</v>
      </c>
      <c r="H41" s="10"/>
      <c r="I41" s="10"/>
      <c r="J41" s="10"/>
      <c r="K41" s="10"/>
      <c r="L41" s="10"/>
    </row>
    <row r="42" customFormat="false" ht="13.2" hidden="false" customHeight="false" outlineLevel="0" collapsed="false">
      <c r="A42" s="29" t="s">
        <v>32</v>
      </c>
      <c r="B42" s="29" t="s">
        <v>31</v>
      </c>
      <c r="C42" s="30" t="n">
        <v>47644</v>
      </c>
      <c r="D42" s="30" t="n">
        <v>11709</v>
      </c>
      <c r="E42" s="30" t="n">
        <v>14738</v>
      </c>
      <c r="F42" s="30" t="n">
        <v>9538</v>
      </c>
      <c r="G42" s="30" t="n">
        <v>11659</v>
      </c>
      <c r="H42" s="10"/>
      <c r="I42" s="10"/>
      <c r="J42" s="10"/>
      <c r="K42" s="10"/>
      <c r="L42" s="10"/>
    </row>
    <row r="43" customFormat="false" ht="13.2" hidden="false" customHeight="false" outlineLevel="0" collapsed="false">
      <c r="A43" s="29" t="s">
        <v>853</v>
      </c>
      <c r="B43" s="29" t="s">
        <v>854</v>
      </c>
      <c r="C43" s="30" t="n">
        <v>92273</v>
      </c>
      <c r="D43" s="30" t="n">
        <v>18061</v>
      </c>
      <c r="E43" s="30" t="n">
        <v>27102</v>
      </c>
      <c r="F43" s="30" t="n">
        <v>14413</v>
      </c>
      <c r="G43" s="30" t="n">
        <v>32697</v>
      </c>
      <c r="H43" s="10"/>
      <c r="I43" s="10"/>
      <c r="J43" s="10"/>
      <c r="K43" s="10"/>
      <c r="L43" s="10"/>
    </row>
    <row r="44" customFormat="false" ht="13.2" hidden="false" customHeight="false" outlineLevel="0" collapsed="false">
      <c r="A44" s="29" t="s">
        <v>208</v>
      </c>
      <c r="B44" s="29" t="s">
        <v>207</v>
      </c>
      <c r="C44" s="30" t="n">
        <v>67839</v>
      </c>
      <c r="D44" s="30" t="n">
        <v>12960</v>
      </c>
      <c r="E44" s="30" t="n">
        <v>24910</v>
      </c>
      <c r="F44" s="30" t="n">
        <v>15432</v>
      </c>
      <c r="G44" s="30" t="n">
        <v>14537</v>
      </c>
      <c r="H44" s="10"/>
      <c r="I44" s="10"/>
      <c r="J44" s="10"/>
      <c r="K44" s="10"/>
      <c r="L44" s="10"/>
    </row>
    <row r="45" customFormat="false" ht="13.2" hidden="false" customHeight="false" outlineLevel="0" collapsed="false">
      <c r="A45" s="29" t="s">
        <v>768</v>
      </c>
      <c r="B45" s="29" t="s">
        <v>767</v>
      </c>
      <c r="C45" s="30" t="n">
        <v>317964</v>
      </c>
      <c r="D45" s="30" t="n">
        <v>57125</v>
      </c>
      <c r="E45" s="30" t="n">
        <v>93445</v>
      </c>
      <c r="F45" s="30" t="n">
        <v>58385</v>
      </c>
      <c r="G45" s="30" t="n">
        <v>109009</v>
      </c>
      <c r="H45" s="10"/>
      <c r="I45" s="10"/>
      <c r="J45" s="10"/>
      <c r="K45" s="10"/>
      <c r="L45" s="10"/>
    </row>
    <row r="46" customFormat="false" ht="13.2" hidden="false" customHeight="false" outlineLevel="0" collapsed="false">
      <c r="A46" s="29" t="s">
        <v>144</v>
      </c>
      <c r="B46" s="29" t="s">
        <v>143</v>
      </c>
      <c r="C46" s="30" t="n">
        <v>27761</v>
      </c>
      <c r="D46" s="30" t="n">
        <v>6453</v>
      </c>
      <c r="E46" s="30" t="n">
        <v>9373</v>
      </c>
      <c r="F46" s="30" t="n">
        <v>6746</v>
      </c>
      <c r="G46" s="30" t="n">
        <v>5189</v>
      </c>
      <c r="H46" s="10"/>
      <c r="I46" s="10"/>
      <c r="J46" s="10"/>
      <c r="K46" s="10"/>
      <c r="L46" s="10"/>
    </row>
    <row r="47" customFormat="false" ht="13.2" hidden="false" customHeight="false" outlineLevel="0" collapsed="false">
      <c r="A47" s="29" t="s">
        <v>300</v>
      </c>
      <c r="B47" s="29" t="s">
        <v>299</v>
      </c>
      <c r="C47" s="30" t="n">
        <v>44623</v>
      </c>
      <c r="D47" s="30" t="n">
        <v>6400</v>
      </c>
      <c r="E47" s="30" t="n">
        <v>11811</v>
      </c>
      <c r="F47" s="30" t="n">
        <v>9639</v>
      </c>
      <c r="G47" s="30" t="n">
        <v>16773</v>
      </c>
      <c r="H47" s="10"/>
      <c r="I47" s="10"/>
      <c r="J47" s="10"/>
      <c r="K47" s="10"/>
      <c r="L47" s="10"/>
    </row>
    <row r="48" customFormat="false" ht="13.2" hidden="false" customHeight="false" outlineLevel="0" collapsed="false">
      <c r="A48" s="29" t="s">
        <v>302</v>
      </c>
      <c r="B48" s="29" t="s">
        <v>301</v>
      </c>
      <c r="C48" s="30" t="n">
        <v>46128</v>
      </c>
      <c r="D48" s="30" t="n">
        <v>4803</v>
      </c>
      <c r="E48" s="30" t="n">
        <v>14152</v>
      </c>
      <c r="F48" s="30" t="n">
        <v>9709</v>
      </c>
      <c r="G48" s="30" t="n">
        <v>17464</v>
      </c>
      <c r="H48" s="10"/>
      <c r="I48" s="10"/>
      <c r="J48" s="10"/>
      <c r="K48" s="10"/>
      <c r="L48" s="10"/>
    </row>
    <row r="49" customFormat="false" ht="13.2" hidden="false" customHeight="false" outlineLevel="0" collapsed="false">
      <c r="A49" s="29" t="s">
        <v>708</v>
      </c>
      <c r="B49" s="29" t="s">
        <v>707</v>
      </c>
      <c r="C49" s="30" t="n">
        <v>21761</v>
      </c>
      <c r="D49" s="30" t="n">
        <v>2018</v>
      </c>
      <c r="E49" s="30" t="n">
        <v>4935</v>
      </c>
      <c r="F49" s="30" t="n">
        <v>5427</v>
      </c>
      <c r="G49" s="30" t="n">
        <v>9381</v>
      </c>
      <c r="H49" s="10"/>
      <c r="I49" s="10"/>
      <c r="J49" s="10"/>
      <c r="K49" s="10"/>
      <c r="L49" s="10"/>
    </row>
    <row r="50" customFormat="false" ht="13.2" hidden="false" customHeight="false" outlineLevel="0" collapsed="false">
      <c r="A50" s="29" t="s">
        <v>130</v>
      </c>
      <c r="B50" s="29" t="s">
        <v>129</v>
      </c>
      <c r="C50" s="30" t="n">
        <v>23517</v>
      </c>
      <c r="D50" s="30" t="n">
        <v>3148</v>
      </c>
      <c r="E50" s="30" t="n">
        <v>6048</v>
      </c>
      <c r="F50" s="30" t="n">
        <v>6085</v>
      </c>
      <c r="G50" s="30" t="n">
        <v>8236</v>
      </c>
      <c r="H50" s="10"/>
      <c r="I50" s="10"/>
      <c r="J50" s="10"/>
      <c r="K50" s="10"/>
      <c r="L50" s="10"/>
    </row>
    <row r="51" customFormat="false" ht="13.2" hidden="false" customHeight="false" outlineLevel="0" collapsed="false">
      <c r="A51" s="29" t="s">
        <v>344</v>
      </c>
      <c r="B51" s="29" t="s">
        <v>343</v>
      </c>
      <c r="C51" s="30" t="n">
        <v>87425</v>
      </c>
      <c r="D51" s="30" t="n">
        <v>15166</v>
      </c>
      <c r="E51" s="30" t="n">
        <v>25822</v>
      </c>
      <c r="F51" s="30" t="n">
        <v>18471</v>
      </c>
      <c r="G51" s="30" t="n">
        <v>27966</v>
      </c>
      <c r="H51" s="10"/>
      <c r="I51" s="10"/>
      <c r="J51" s="10"/>
      <c r="K51" s="10"/>
      <c r="L51" s="10"/>
    </row>
    <row r="52" customFormat="false" ht="13.2" hidden="false" customHeight="false" outlineLevel="0" collapsed="false">
      <c r="A52" s="29" t="s">
        <v>158</v>
      </c>
      <c r="B52" s="29" t="s">
        <v>157</v>
      </c>
      <c r="C52" s="30" t="n">
        <v>18925</v>
      </c>
      <c r="D52" s="30" t="n">
        <v>2143</v>
      </c>
      <c r="E52" s="30" t="n">
        <v>4384</v>
      </c>
      <c r="F52" s="30" t="n">
        <v>4824</v>
      </c>
      <c r="G52" s="30" t="n">
        <v>7574</v>
      </c>
      <c r="H52" s="10"/>
      <c r="I52" s="10"/>
      <c r="J52" s="10"/>
      <c r="K52" s="10"/>
      <c r="L52" s="10"/>
    </row>
    <row r="53" customFormat="false" ht="13.2" hidden="false" customHeight="false" outlineLevel="0" collapsed="false">
      <c r="A53" s="29" t="s">
        <v>610</v>
      </c>
      <c r="B53" s="29" t="s">
        <v>609</v>
      </c>
      <c r="C53" s="30" t="n">
        <v>61089</v>
      </c>
      <c r="D53" s="30" t="n">
        <v>12772</v>
      </c>
      <c r="E53" s="30" t="n">
        <v>21500</v>
      </c>
      <c r="F53" s="30" t="n">
        <v>12224</v>
      </c>
      <c r="G53" s="30" t="n">
        <v>14593</v>
      </c>
      <c r="H53" s="10"/>
      <c r="I53" s="10"/>
      <c r="J53" s="10"/>
      <c r="K53" s="10"/>
      <c r="L53" s="10"/>
    </row>
    <row r="54" customFormat="false" ht="13.2" hidden="false" customHeight="false" outlineLevel="0" collapsed="false">
      <c r="A54" s="29" t="s">
        <v>464</v>
      </c>
      <c r="B54" s="29" t="s">
        <v>463</v>
      </c>
      <c r="C54" s="30" t="n">
        <v>36551</v>
      </c>
      <c r="D54" s="30" t="n">
        <v>10667</v>
      </c>
      <c r="E54" s="30" t="n">
        <v>12515</v>
      </c>
      <c r="F54" s="30" t="n">
        <v>7239</v>
      </c>
      <c r="G54" s="30" t="n">
        <v>6130</v>
      </c>
      <c r="H54" s="10"/>
      <c r="I54" s="10"/>
      <c r="J54" s="10"/>
      <c r="K54" s="10"/>
      <c r="L54" s="10"/>
    </row>
    <row r="55" customFormat="false" ht="13.2" hidden="false" customHeight="false" outlineLevel="0" collapsed="false">
      <c r="A55" s="29" t="s">
        <v>816</v>
      </c>
      <c r="B55" s="29" t="s">
        <v>815</v>
      </c>
      <c r="C55" s="30" t="n">
        <v>153744</v>
      </c>
      <c r="D55" s="30" t="n">
        <v>25791</v>
      </c>
      <c r="E55" s="30" t="n">
        <v>44649</v>
      </c>
      <c r="F55" s="30" t="n">
        <v>31629</v>
      </c>
      <c r="G55" s="30" t="n">
        <v>51675</v>
      </c>
      <c r="H55" s="10"/>
      <c r="I55" s="10"/>
      <c r="J55" s="10"/>
      <c r="K55" s="10"/>
      <c r="L55" s="10"/>
    </row>
    <row r="56" customFormat="false" ht="13.2" hidden="false" customHeight="false" outlineLevel="0" collapsed="false">
      <c r="A56" s="29" t="s">
        <v>48</v>
      </c>
      <c r="B56" s="29" t="s">
        <v>47</v>
      </c>
      <c r="C56" s="30" t="n">
        <v>45245</v>
      </c>
      <c r="D56" s="30" t="n">
        <v>9482</v>
      </c>
      <c r="E56" s="30" t="n">
        <v>14646</v>
      </c>
      <c r="F56" s="30" t="n">
        <v>11342</v>
      </c>
      <c r="G56" s="30" t="n">
        <v>9775</v>
      </c>
      <c r="H56" s="10"/>
      <c r="I56" s="10"/>
      <c r="J56" s="10"/>
      <c r="K56" s="10"/>
      <c r="L56" s="10"/>
    </row>
    <row r="57" customFormat="false" ht="13.2" hidden="false" customHeight="false" outlineLevel="0" collapsed="false">
      <c r="A57" s="29" t="s">
        <v>82</v>
      </c>
      <c r="B57" s="29" t="s">
        <v>81</v>
      </c>
      <c r="C57" s="30" t="n">
        <v>36669</v>
      </c>
      <c r="D57" s="30" t="n">
        <v>5864</v>
      </c>
      <c r="E57" s="30" t="n">
        <v>10477</v>
      </c>
      <c r="F57" s="30" t="n">
        <v>10161</v>
      </c>
      <c r="G57" s="30" t="n">
        <v>10167</v>
      </c>
      <c r="H57" s="10"/>
      <c r="I57" s="10"/>
      <c r="J57" s="10"/>
      <c r="K57" s="10"/>
      <c r="L57" s="10"/>
    </row>
    <row r="58" customFormat="false" ht="13.2" hidden="false" customHeight="false" outlineLevel="0" collapsed="false">
      <c r="A58" s="29" t="s">
        <v>210</v>
      </c>
      <c r="B58" s="29" t="s">
        <v>209</v>
      </c>
      <c r="C58" s="30" t="n">
        <v>90299</v>
      </c>
      <c r="D58" s="30" t="n">
        <v>19842</v>
      </c>
      <c r="E58" s="30" t="n">
        <v>27299</v>
      </c>
      <c r="F58" s="30" t="n">
        <v>16750</v>
      </c>
      <c r="G58" s="30" t="n">
        <v>26408</v>
      </c>
      <c r="H58" s="10"/>
      <c r="I58" s="10"/>
      <c r="J58" s="10"/>
      <c r="K58" s="10"/>
      <c r="L58" s="10"/>
    </row>
    <row r="59" customFormat="false" ht="13.2" hidden="false" customHeight="false" outlineLevel="0" collapsed="false">
      <c r="A59" s="29" t="s">
        <v>50</v>
      </c>
      <c r="B59" s="29" t="s">
        <v>49</v>
      </c>
      <c r="C59" s="30" t="n">
        <v>21513</v>
      </c>
      <c r="D59" s="30" t="n">
        <v>6923</v>
      </c>
      <c r="E59" s="30" t="n">
        <v>7786</v>
      </c>
      <c r="F59" s="30" t="n">
        <v>3705</v>
      </c>
      <c r="G59" s="30" t="n">
        <v>3099</v>
      </c>
      <c r="H59" s="10"/>
      <c r="I59" s="10"/>
      <c r="J59" s="10"/>
      <c r="K59" s="10"/>
      <c r="L59" s="10"/>
    </row>
    <row r="60" customFormat="false" ht="13.2" hidden="false" customHeight="false" outlineLevel="0" collapsed="false">
      <c r="A60" s="29" t="s">
        <v>698</v>
      </c>
      <c r="B60" s="29" t="s">
        <v>697</v>
      </c>
      <c r="C60" s="30" t="n">
        <v>41938</v>
      </c>
      <c r="D60" s="30" t="n">
        <v>6911</v>
      </c>
      <c r="E60" s="30" t="n">
        <v>11839</v>
      </c>
      <c r="F60" s="30" t="n">
        <v>9940</v>
      </c>
      <c r="G60" s="30" t="n">
        <v>13248</v>
      </c>
      <c r="H60" s="10"/>
      <c r="I60" s="10"/>
      <c r="J60" s="10"/>
      <c r="K60" s="10"/>
      <c r="L60" s="10"/>
    </row>
    <row r="61" customFormat="false" ht="13.2" hidden="false" customHeight="false" outlineLevel="0" collapsed="false">
      <c r="A61" s="29" t="s">
        <v>478</v>
      </c>
      <c r="B61" s="29" t="s">
        <v>477</v>
      </c>
      <c r="C61" s="30" t="n">
        <v>96491</v>
      </c>
      <c r="D61" s="30" t="n">
        <v>27570</v>
      </c>
      <c r="E61" s="30" t="n">
        <v>36123</v>
      </c>
      <c r="F61" s="30" t="n">
        <v>14553</v>
      </c>
      <c r="G61" s="30" t="n">
        <v>18245</v>
      </c>
      <c r="H61" s="10"/>
      <c r="I61" s="10"/>
      <c r="J61" s="10"/>
      <c r="K61" s="10"/>
      <c r="L61" s="10"/>
    </row>
    <row r="62" customFormat="false" ht="13.2" hidden="false" customHeight="false" outlineLevel="0" collapsed="false">
      <c r="A62" s="29" t="s">
        <v>600</v>
      </c>
      <c r="B62" s="29" t="s">
        <v>599</v>
      </c>
      <c r="C62" s="30" t="n">
        <v>144567</v>
      </c>
      <c r="D62" s="30" t="n">
        <v>37151</v>
      </c>
      <c r="E62" s="30" t="n">
        <v>46511</v>
      </c>
      <c r="F62" s="30" t="n">
        <v>25436</v>
      </c>
      <c r="G62" s="30" t="n">
        <v>35469</v>
      </c>
      <c r="H62" s="10"/>
      <c r="I62" s="10"/>
      <c r="J62" s="10"/>
      <c r="K62" s="10"/>
      <c r="L62" s="10"/>
    </row>
    <row r="63" customFormat="false" ht="13.2" hidden="false" customHeight="false" outlineLevel="0" collapsed="false">
      <c r="A63" s="29" t="s">
        <v>84</v>
      </c>
      <c r="B63" s="29" t="s">
        <v>83</v>
      </c>
      <c r="C63" s="30" t="n">
        <v>35618</v>
      </c>
      <c r="D63" s="30" t="n">
        <v>7615</v>
      </c>
      <c r="E63" s="30" t="n">
        <v>11797</v>
      </c>
      <c r="F63" s="30" t="n">
        <v>9243</v>
      </c>
      <c r="G63" s="30" t="n">
        <v>6963</v>
      </c>
      <c r="H63" s="10"/>
      <c r="I63" s="10"/>
      <c r="J63" s="10"/>
      <c r="K63" s="10"/>
      <c r="L63" s="10"/>
    </row>
    <row r="64" customFormat="false" ht="13.2" hidden="false" customHeight="false" outlineLevel="0" collapsed="false">
      <c r="A64" s="29" t="s">
        <v>212</v>
      </c>
      <c r="B64" s="29" t="s">
        <v>211</v>
      </c>
      <c r="C64" s="30" t="n">
        <v>96226</v>
      </c>
      <c r="D64" s="30" t="n">
        <v>29640</v>
      </c>
      <c r="E64" s="30" t="n">
        <v>35333</v>
      </c>
      <c r="F64" s="30" t="n">
        <v>15666</v>
      </c>
      <c r="G64" s="30" t="n">
        <v>15587</v>
      </c>
      <c r="H64" s="10"/>
      <c r="I64" s="10"/>
      <c r="J64" s="10"/>
      <c r="K64" s="10"/>
      <c r="L64" s="10"/>
    </row>
    <row r="65" customFormat="false" ht="13.2" hidden="false" customHeight="false" outlineLevel="0" collapsed="false">
      <c r="A65" s="29" t="s">
        <v>756</v>
      </c>
      <c r="B65" s="29" t="s">
        <v>755</v>
      </c>
      <c r="C65" s="30" t="n">
        <v>26344</v>
      </c>
      <c r="D65" s="30" t="n">
        <v>8085</v>
      </c>
      <c r="E65" s="30" t="n">
        <v>8532</v>
      </c>
      <c r="F65" s="30" t="n">
        <v>5442</v>
      </c>
      <c r="G65" s="30" t="n">
        <v>4285</v>
      </c>
      <c r="H65" s="10"/>
      <c r="I65" s="10"/>
      <c r="J65" s="10"/>
      <c r="K65" s="10"/>
      <c r="L65" s="10"/>
    </row>
    <row r="66" customFormat="false" ht="13.2" hidden="false" customHeight="false" outlineLevel="0" collapsed="false">
      <c r="A66" s="29" t="s">
        <v>70</v>
      </c>
      <c r="B66" s="29" t="s">
        <v>69</v>
      </c>
      <c r="C66" s="30" t="n">
        <v>27496</v>
      </c>
      <c r="D66" s="30" t="n">
        <v>5004</v>
      </c>
      <c r="E66" s="30" t="n">
        <v>9133</v>
      </c>
      <c r="F66" s="30" t="n">
        <v>6826</v>
      </c>
      <c r="G66" s="30" t="n">
        <v>6533</v>
      </c>
      <c r="H66" s="10"/>
      <c r="I66" s="10"/>
      <c r="J66" s="10"/>
      <c r="K66" s="10"/>
      <c r="L66" s="10"/>
    </row>
    <row r="67" customFormat="false" ht="13.2" hidden="false" customHeight="false" outlineLevel="0" collapsed="false">
      <c r="A67" s="29" t="s">
        <v>190</v>
      </c>
      <c r="B67" s="29" t="s">
        <v>189</v>
      </c>
      <c r="C67" s="30" t="n">
        <v>33502</v>
      </c>
      <c r="D67" s="30" t="n">
        <v>8688</v>
      </c>
      <c r="E67" s="30" t="n">
        <v>10348</v>
      </c>
      <c r="F67" s="30" t="n">
        <v>6972</v>
      </c>
      <c r="G67" s="30" t="n">
        <v>7494</v>
      </c>
      <c r="H67" s="10"/>
      <c r="I67" s="10"/>
      <c r="J67" s="10"/>
      <c r="K67" s="10"/>
      <c r="L67" s="10"/>
    </row>
    <row r="68" customFormat="false" ht="13.2" hidden="false" customHeight="false" outlineLevel="0" collapsed="false">
      <c r="A68" s="29" t="s">
        <v>320</v>
      </c>
      <c r="B68" s="29" t="s">
        <v>319</v>
      </c>
      <c r="C68" s="30" t="n">
        <v>28112</v>
      </c>
      <c r="D68" s="30" t="n">
        <v>3584</v>
      </c>
      <c r="E68" s="30" t="n">
        <v>7371</v>
      </c>
      <c r="F68" s="30" t="n">
        <v>6664</v>
      </c>
      <c r="G68" s="30" t="n">
        <v>10493</v>
      </c>
      <c r="H68" s="10"/>
      <c r="I68" s="10"/>
      <c r="J68" s="10"/>
      <c r="K68" s="10"/>
      <c r="L68" s="10"/>
    </row>
    <row r="69" customFormat="false" ht="13.2" hidden="false" customHeight="false" outlineLevel="0" collapsed="false">
      <c r="A69" s="29" t="s">
        <v>346</v>
      </c>
      <c r="B69" s="29" t="s">
        <v>345</v>
      </c>
      <c r="C69" s="30" t="n">
        <v>58376</v>
      </c>
      <c r="D69" s="30" t="n">
        <v>12436</v>
      </c>
      <c r="E69" s="30" t="n">
        <v>18970</v>
      </c>
      <c r="F69" s="30" t="n">
        <v>11623</v>
      </c>
      <c r="G69" s="30" t="n">
        <v>15347</v>
      </c>
      <c r="H69" s="10"/>
      <c r="I69" s="10"/>
      <c r="J69" s="10"/>
      <c r="K69" s="10"/>
      <c r="L69" s="10"/>
    </row>
    <row r="70" customFormat="false" ht="13.2" hidden="false" customHeight="false" outlineLevel="0" collapsed="false">
      <c r="A70" s="29" t="s">
        <v>706</v>
      </c>
      <c r="B70" s="29" t="s">
        <v>705</v>
      </c>
      <c r="C70" s="30" t="n">
        <v>54473</v>
      </c>
      <c r="D70" s="30" t="n">
        <v>7770</v>
      </c>
      <c r="E70" s="30" t="n">
        <v>15190</v>
      </c>
      <c r="F70" s="30" t="n">
        <v>13013</v>
      </c>
      <c r="G70" s="30" t="n">
        <v>18500</v>
      </c>
      <c r="H70" s="10"/>
      <c r="I70" s="10"/>
      <c r="J70" s="10"/>
      <c r="K70" s="10"/>
      <c r="L70" s="10"/>
    </row>
    <row r="71" customFormat="false" ht="13.2" hidden="false" customHeight="false" outlineLevel="0" collapsed="false">
      <c r="A71" s="29" t="s">
        <v>818</v>
      </c>
      <c r="B71" s="29" t="s">
        <v>817</v>
      </c>
      <c r="C71" s="30" t="n">
        <v>66556</v>
      </c>
      <c r="D71" s="30" t="n">
        <v>13810</v>
      </c>
      <c r="E71" s="30" t="n">
        <v>20156</v>
      </c>
      <c r="F71" s="30" t="n">
        <v>14611</v>
      </c>
      <c r="G71" s="30" t="n">
        <v>17979</v>
      </c>
      <c r="H71" s="10"/>
      <c r="I71" s="10"/>
      <c r="J71" s="10"/>
      <c r="K71" s="10"/>
      <c r="L71" s="10"/>
    </row>
    <row r="72" customFormat="false" ht="13.2" hidden="false" customHeight="false" outlineLevel="0" collapsed="false">
      <c r="A72" s="29" t="s">
        <v>36</v>
      </c>
      <c r="B72" s="29" t="s">
        <v>35</v>
      </c>
      <c r="C72" s="30" t="n">
        <v>36891</v>
      </c>
      <c r="D72" s="30" t="n">
        <v>15399</v>
      </c>
      <c r="E72" s="30" t="n">
        <v>10395</v>
      </c>
      <c r="F72" s="30" t="n">
        <v>4467</v>
      </c>
      <c r="G72" s="30" t="n">
        <v>6630</v>
      </c>
      <c r="H72" s="10"/>
      <c r="I72" s="10"/>
      <c r="J72" s="10"/>
      <c r="K72" s="10"/>
      <c r="L72" s="10"/>
    </row>
    <row r="73" customFormat="false" ht="13.2" hidden="false" customHeight="false" outlineLevel="0" collapsed="false">
      <c r="A73" s="29" t="s">
        <v>214</v>
      </c>
      <c r="B73" s="29" t="s">
        <v>213</v>
      </c>
      <c r="C73" s="30" t="n">
        <v>80211</v>
      </c>
      <c r="D73" s="30" t="n">
        <v>31486</v>
      </c>
      <c r="E73" s="30" t="n">
        <v>27775</v>
      </c>
      <c r="F73" s="30" t="n">
        <v>6713</v>
      </c>
      <c r="G73" s="30" t="n">
        <v>14237</v>
      </c>
      <c r="H73" s="10"/>
      <c r="I73" s="10"/>
      <c r="J73" s="10"/>
      <c r="K73" s="10"/>
      <c r="L73" s="10"/>
    </row>
    <row r="74" customFormat="false" ht="13.2" hidden="false" customHeight="false" outlineLevel="0" collapsed="false">
      <c r="A74" s="29" t="s">
        <v>730</v>
      </c>
      <c r="B74" s="29" t="s">
        <v>729</v>
      </c>
      <c r="C74" s="30" t="n">
        <v>30312</v>
      </c>
      <c r="D74" s="30" t="n">
        <v>4400</v>
      </c>
      <c r="E74" s="30" t="n">
        <v>8448</v>
      </c>
      <c r="F74" s="30" t="n">
        <v>8631</v>
      </c>
      <c r="G74" s="30" t="n">
        <v>8833</v>
      </c>
      <c r="H74" s="10"/>
      <c r="I74" s="10"/>
      <c r="J74" s="10"/>
      <c r="K74" s="10"/>
      <c r="L74" s="10"/>
    </row>
    <row r="75" customFormat="false" ht="13.2" hidden="false" customHeight="false" outlineLevel="0" collapsed="false">
      <c r="A75" s="29" t="s">
        <v>528</v>
      </c>
      <c r="B75" s="29" t="s">
        <v>527</v>
      </c>
      <c r="C75" s="30" t="n">
        <v>42282</v>
      </c>
      <c r="D75" s="30" t="n">
        <v>10437</v>
      </c>
      <c r="E75" s="30" t="n">
        <v>14742</v>
      </c>
      <c r="F75" s="30" t="n">
        <v>8470</v>
      </c>
      <c r="G75" s="30" t="n">
        <v>8633</v>
      </c>
      <c r="H75" s="10"/>
      <c r="I75" s="10"/>
      <c r="J75" s="10"/>
      <c r="K75" s="10"/>
      <c r="L75" s="10"/>
    </row>
    <row r="76" customFormat="false" ht="13.2" hidden="false" customHeight="false" outlineLevel="0" collapsed="false">
      <c r="A76" s="29" t="s">
        <v>702</v>
      </c>
      <c r="B76" s="29" t="s">
        <v>701</v>
      </c>
      <c r="C76" s="30" t="n">
        <v>111943</v>
      </c>
      <c r="D76" s="30" t="n">
        <v>27977</v>
      </c>
      <c r="E76" s="30" t="n">
        <v>39055</v>
      </c>
      <c r="F76" s="30" t="n">
        <v>16939</v>
      </c>
      <c r="G76" s="30" t="n">
        <v>27972</v>
      </c>
      <c r="H76" s="10"/>
      <c r="I76" s="10"/>
      <c r="J76" s="10"/>
      <c r="K76" s="10"/>
      <c r="L76" s="10"/>
    </row>
    <row r="77" customFormat="false" ht="13.2" hidden="false" customHeight="false" outlineLevel="0" collapsed="false">
      <c r="A77" s="29" t="s">
        <v>312</v>
      </c>
      <c r="B77" s="29" t="s">
        <v>311</v>
      </c>
      <c r="C77" s="30" t="n">
        <v>34887</v>
      </c>
      <c r="D77" s="30" t="n">
        <v>5462</v>
      </c>
      <c r="E77" s="30" t="n">
        <v>9548</v>
      </c>
      <c r="F77" s="30" t="n">
        <v>8746</v>
      </c>
      <c r="G77" s="30" t="n">
        <v>11131</v>
      </c>
      <c r="H77" s="10"/>
      <c r="I77" s="10"/>
      <c r="J77" s="10"/>
      <c r="K77" s="10"/>
      <c r="L77" s="10"/>
    </row>
    <row r="78" customFormat="false" ht="13.2" hidden="false" customHeight="false" outlineLevel="0" collapsed="false">
      <c r="A78" s="29" t="s">
        <v>692</v>
      </c>
      <c r="B78" s="29" t="s">
        <v>691</v>
      </c>
      <c r="C78" s="30" t="n">
        <v>53645</v>
      </c>
      <c r="D78" s="30" t="n">
        <v>8876</v>
      </c>
      <c r="E78" s="30" t="n">
        <v>14865</v>
      </c>
      <c r="F78" s="30" t="n">
        <v>13997</v>
      </c>
      <c r="G78" s="30" t="n">
        <v>15907</v>
      </c>
      <c r="H78" s="10"/>
      <c r="I78" s="10"/>
      <c r="J78" s="10"/>
      <c r="K78" s="10"/>
      <c r="L78" s="10"/>
    </row>
    <row r="79" customFormat="false" ht="13.2" hidden="false" customHeight="false" outlineLevel="0" collapsed="false">
      <c r="A79" s="29" t="s">
        <v>855</v>
      </c>
      <c r="B79" s="29" t="s">
        <v>856</v>
      </c>
      <c r="C79" s="30" t="n">
        <v>12064</v>
      </c>
      <c r="D79" s="30" t="n">
        <v>2078</v>
      </c>
      <c r="E79" s="30" t="n">
        <v>4021</v>
      </c>
      <c r="F79" s="30" t="n">
        <v>2649</v>
      </c>
      <c r="G79" s="30" t="n">
        <v>3316</v>
      </c>
      <c r="H79" s="10"/>
      <c r="I79" s="10"/>
      <c r="J79" s="10"/>
      <c r="K79" s="10"/>
      <c r="L79" s="10"/>
    </row>
    <row r="80" customFormat="false" ht="13.2" hidden="false" customHeight="false" outlineLevel="0" collapsed="false">
      <c r="A80" s="29" t="s">
        <v>52</v>
      </c>
      <c r="B80" s="29" t="s">
        <v>51</v>
      </c>
      <c r="C80" s="30" t="n">
        <v>24061</v>
      </c>
      <c r="D80" s="30" t="n">
        <v>3973</v>
      </c>
      <c r="E80" s="30" t="n">
        <v>8129</v>
      </c>
      <c r="F80" s="30" t="n">
        <v>6614</v>
      </c>
      <c r="G80" s="30" t="n">
        <v>5345</v>
      </c>
      <c r="H80" s="10"/>
      <c r="I80" s="10"/>
      <c r="J80" s="10"/>
      <c r="K80" s="10"/>
      <c r="L80" s="10"/>
    </row>
    <row r="81" customFormat="false" ht="13.2" hidden="false" customHeight="false" outlineLevel="0" collapsed="false">
      <c r="A81" s="29" t="s">
        <v>857</v>
      </c>
      <c r="B81" s="29" t="s">
        <v>858</v>
      </c>
      <c r="C81" s="30" t="n">
        <v>19871</v>
      </c>
      <c r="D81" s="30" t="n">
        <v>5160</v>
      </c>
      <c r="E81" s="30" t="n">
        <v>6841</v>
      </c>
      <c r="F81" s="30" t="n">
        <v>3618</v>
      </c>
      <c r="G81" s="30" t="n">
        <v>4252</v>
      </c>
      <c r="H81" s="10"/>
      <c r="I81" s="10"/>
      <c r="J81" s="10"/>
      <c r="K81" s="10"/>
      <c r="L81" s="10"/>
    </row>
    <row r="82" customFormat="false" ht="13.2" hidden="false" customHeight="false" outlineLevel="0" collapsed="false">
      <c r="A82" s="29" t="s">
        <v>34</v>
      </c>
      <c r="B82" s="29" t="s">
        <v>33</v>
      </c>
      <c r="C82" s="30" t="n">
        <v>78157</v>
      </c>
      <c r="D82" s="30" t="n">
        <v>20363</v>
      </c>
      <c r="E82" s="30" t="n">
        <v>25776</v>
      </c>
      <c r="F82" s="30" t="n">
        <v>17945</v>
      </c>
      <c r="G82" s="30" t="n">
        <v>14073</v>
      </c>
      <c r="H82" s="10"/>
      <c r="I82" s="10"/>
      <c r="J82" s="10"/>
      <c r="K82" s="10"/>
      <c r="L82" s="10"/>
    </row>
    <row r="83" customFormat="false" ht="13.2" hidden="false" customHeight="false" outlineLevel="0" collapsed="false">
      <c r="A83" s="29" t="s">
        <v>688</v>
      </c>
      <c r="B83" s="29" t="s">
        <v>687</v>
      </c>
      <c r="C83" s="30" t="n">
        <v>21086</v>
      </c>
      <c r="D83" s="30" t="n">
        <v>4128</v>
      </c>
      <c r="E83" s="30" t="n">
        <v>6745</v>
      </c>
      <c r="F83" s="30" t="n">
        <v>5506</v>
      </c>
      <c r="G83" s="30" t="n">
        <v>4707</v>
      </c>
      <c r="H83" s="10"/>
      <c r="I83" s="10"/>
      <c r="J83" s="10"/>
      <c r="K83" s="10"/>
      <c r="L83" s="10"/>
    </row>
    <row r="84" customFormat="false" ht="13.2" hidden="false" customHeight="false" outlineLevel="0" collapsed="false">
      <c r="A84" s="29" t="s">
        <v>146</v>
      </c>
      <c r="B84" s="29" t="s">
        <v>145</v>
      </c>
      <c r="C84" s="30" t="n">
        <v>48769</v>
      </c>
      <c r="D84" s="30" t="n">
        <v>11776</v>
      </c>
      <c r="E84" s="30" t="n">
        <v>15698</v>
      </c>
      <c r="F84" s="30" t="n">
        <v>11021</v>
      </c>
      <c r="G84" s="30" t="n">
        <v>10274</v>
      </c>
      <c r="H84" s="10"/>
      <c r="I84" s="10"/>
      <c r="J84" s="10"/>
      <c r="K84" s="10"/>
      <c r="L84" s="10"/>
    </row>
    <row r="85" customFormat="false" ht="13.2" hidden="false" customHeight="false" outlineLevel="0" collapsed="false">
      <c r="A85" s="29" t="s">
        <v>54</v>
      </c>
      <c r="B85" s="29" t="s">
        <v>53</v>
      </c>
      <c r="C85" s="30" t="n">
        <v>51369</v>
      </c>
      <c r="D85" s="30" t="n">
        <v>14880</v>
      </c>
      <c r="E85" s="30" t="n">
        <v>17910</v>
      </c>
      <c r="F85" s="30" t="n">
        <v>9809</v>
      </c>
      <c r="G85" s="30" t="n">
        <v>8770</v>
      </c>
      <c r="H85" s="10"/>
      <c r="I85" s="10"/>
      <c r="J85" s="10"/>
      <c r="K85" s="10"/>
      <c r="L85" s="10"/>
    </row>
    <row r="86" customFormat="false" ht="13.2" hidden="false" customHeight="false" outlineLevel="0" collapsed="false">
      <c r="A86" s="29" t="s">
        <v>650</v>
      </c>
      <c r="B86" s="29" t="s">
        <v>649</v>
      </c>
      <c r="C86" s="30" t="n">
        <v>38061</v>
      </c>
      <c r="D86" s="30" t="n">
        <v>11108</v>
      </c>
      <c r="E86" s="30" t="n">
        <v>13079</v>
      </c>
      <c r="F86" s="30" t="n">
        <v>6140</v>
      </c>
      <c r="G86" s="30" t="n">
        <v>7734</v>
      </c>
      <c r="H86" s="10"/>
      <c r="I86" s="10"/>
      <c r="J86" s="10"/>
      <c r="K86" s="10"/>
      <c r="L86" s="10"/>
    </row>
    <row r="87" customFormat="false" ht="13.2" hidden="false" customHeight="false" outlineLevel="0" collapsed="false">
      <c r="A87" s="29" t="s">
        <v>550</v>
      </c>
      <c r="B87" s="29" t="s">
        <v>549</v>
      </c>
      <c r="C87" s="30" t="n">
        <v>42843</v>
      </c>
      <c r="D87" s="30" t="n">
        <v>10908</v>
      </c>
      <c r="E87" s="30" t="n">
        <v>13279</v>
      </c>
      <c r="F87" s="30" t="n">
        <v>9325</v>
      </c>
      <c r="G87" s="30" t="n">
        <v>9331</v>
      </c>
      <c r="H87" s="10"/>
      <c r="I87" s="10"/>
      <c r="J87" s="10"/>
      <c r="K87" s="10"/>
      <c r="L87" s="10"/>
    </row>
    <row r="88" customFormat="false" ht="13.2" hidden="false" customHeight="false" outlineLevel="0" collapsed="false">
      <c r="A88" s="29" t="s">
        <v>304</v>
      </c>
      <c r="B88" s="29" t="s">
        <v>303</v>
      </c>
      <c r="C88" s="30" t="n">
        <v>112617</v>
      </c>
      <c r="D88" s="30" t="n">
        <v>33501</v>
      </c>
      <c r="E88" s="30" t="n">
        <v>33768</v>
      </c>
      <c r="F88" s="30" t="n">
        <v>21356</v>
      </c>
      <c r="G88" s="30" t="n">
        <v>23992</v>
      </c>
      <c r="H88" s="10"/>
      <c r="I88" s="10"/>
      <c r="J88" s="10"/>
      <c r="K88" s="10"/>
      <c r="L88" s="10"/>
    </row>
    <row r="89" customFormat="false" ht="13.2" hidden="false" customHeight="false" outlineLevel="0" collapsed="false">
      <c r="A89" s="29" t="s">
        <v>306</v>
      </c>
      <c r="B89" s="29" t="s">
        <v>305</v>
      </c>
      <c r="C89" s="30" t="n">
        <v>100922</v>
      </c>
      <c r="D89" s="30" t="n">
        <v>26020</v>
      </c>
      <c r="E89" s="30" t="n">
        <v>29742</v>
      </c>
      <c r="F89" s="30" t="n">
        <v>19957</v>
      </c>
      <c r="G89" s="30" t="n">
        <v>25203</v>
      </c>
      <c r="H89" s="10"/>
      <c r="I89" s="10"/>
      <c r="J89" s="10"/>
      <c r="K89" s="10"/>
      <c r="L89" s="10"/>
    </row>
    <row r="90" customFormat="false" ht="13.2" hidden="false" customHeight="false" outlineLevel="0" collapsed="false">
      <c r="A90" s="29" t="s">
        <v>132</v>
      </c>
      <c r="B90" s="29" t="s">
        <v>131</v>
      </c>
      <c r="C90" s="30" t="n">
        <v>33836</v>
      </c>
      <c r="D90" s="30" t="n">
        <v>5607</v>
      </c>
      <c r="E90" s="30" t="n">
        <v>9700</v>
      </c>
      <c r="F90" s="30" t="n">
        <v>8014</v>
      </c>
      <c r="G90" s="30" t="n">
        <v>10515</v>
      </c>
      <c r="H90" s="10"/>
      <c r="I90" s="10"/>
      <c r="J90" s="10"/>
      <c r="K90" s="10"/>
      <c r="L90" s="10"/>
    </row>
    <row r="91" customFormat="false" ht="13.2" hidden="false" customHeight="false" outlineLevel="0" collapsed="false">
      <c r="A91" s="29" t="s">
        <v>586</v>
      </c>
      <c r="B91" s="29" t="s">
        <v>585</v>
      </c>
      <c r="C91" s="30" t="n">
        <v>31675</v>
      </c>
      <c r="D91" s="30" t="n">
        <v>9122</v>
      </c>
      <c r="E91" s="30" t="n">
        <v>9974</v>
      </c>
      <c r="F91" s="30" t="n">
        <v>6685</v>
      </c>
      <c r="G91" s="30" t="n">
        <v>5894</v>
      </c>
      <c r="H91" s="10"/>
      <c r="I91" s="10"/>
      <c r="J91" s="10"/>
      <c r="K91" s="10"/>
      <c r="L91" s="10"/>
    </row>
    <row r="92" customFormat="false" ht="13.2" hidden="false" customHeight="false" outlineLevel="0" collapsed="false">
      <c r="A92" s="29" t="s">
        <v>488</v>
      </c>
      <c r="B92" s="29" t="s">
        <v>487</v>
      </c>
      <c r="C92" s="30" t="n">
        <v>25444</v>
      </c>
      <c r="D92" s="30" t="n">
        <v>10429</v>
      </c>
      <c r="E92" s="30" t="n">
        <v>7883</v>
      </c>
      <c r="F92" s="30" t="n">
        <v>3975</v>
      </c>
      <c r="G92" s="30" t="n">
        <v>3157</v>
      </c>
      <c r="H92" s="10"/>
      <c r="I92" s="10"/>
      <c r="J92" s="10"/>
      <c r="K92" s="10"/>
      <c r="L92" s="10"/>
    </row>
    <row r="93" customFormat="false" ht="13.2" hidden="false" customHeight="false" outlineLevel="0" collapsed="false">
      <c r="A93" s="29" t="s">
        <v>322</v>
      </c>
      <c r="B93" s="29" t="s">
        <v>321</v>
      </c>
      <c r="C93" s="30" t="n">
        <v>33204</v>
      </c>
      <c r="D93" s="30" t="n">
        <v>8039</v>
      </c>
      <c r="E93" s="30" t="n">
        <v>10211</v>
      </c>
      <c r="F93" s="30" t="n">
        <v>7442</v>
      </c>
      <c r="G93" s="30" t="n">
        <v>7512</v>
      </c>
      <c r="H93" s="10"/>
      <c r="I93" s="10"/>
      <c r="J93" s="10"/>
      <c r="K93" s="10"/>
      <c r="L93" s="10"/>
    </row>
    <row r="94" customFormat="false" ht="13.2" hidden="false" customHeight="false" outlineLevel="0" collapsed="false">
      <c r="A94" s="29" t="s">
        <v>638</v>
      </c>
      <c r="B94" s="29" t="s">
        <v>637</v>
      </c>
      <c r="C94" s="30" t="n">
        <v>12117</v>
      </c>
      <c r="D94" s="30" t="n">
        <v>2888</v>
      </c>
      <c r="E94" s="30" t="n">
        <v>3831</v>
      </c>
      <c r="F94" s="30" t="n">
        <v>2855</v>
      </c>
      <c r="G94" s="30" t="n">
        <v>2543</v>
      </c>
      <c r="H94" s="10"/>
      <c r="I94" s="10"/>
      <c r="J94" s="10"/>
      <c r="K94" s="10"/>
      <c r="L94" s="10"/>
    </row>
    <row r="95" customFormat="false" ht="13.2" hidden="false" customHeight="false" outlineLevel="0" collapsed="false">
      <c r="A95" s="29" t="s">
        <v>202</v>
      </c>
      <c r="B95" s="29" t="s">
        <v>201</v>
      </c>
      <c r="C95" s="30" t="n">
        <v>3583</v>
      </c>
      <c r="D95" s="30" t="n">
        <v>2184</v>
      </c>
      <c r="E95" s="30" t="n">
        <v>1006</v>
      </c>
      <c r="F95" s="30" t="n">
        <v>177</v>
      </c>
      <c r="G95" s="30" t="n">
        <v>216</v>
      </c>
      <c r="H95" s="10"/>
      <c r="I95" s="10"/>
      <c r="J95" s="10"/>
      <c r="K95" s="10"/>
      <c r="L95" s="10"/>
    </row>
    <row r="96" customFormat="false" ht="13.2" hidden="false" customHeight="false" outlineLevel="0" collapsed="false">
      <c r="A96" s="29" t="s">
        <v>396</v>
      </c>
      <c r="B96" s="29" t="s">
        <v>395</v>
      </c>
      <c r="C96" s="30" t="n">
        <v>17055</v>
      </c>
      <c r="D96" s="30" t="n">
        <v>2708</v>
      </c>
      <c r="E96" s="30" t="n">
        <v>4717</v>
      </c>
      <c r="F96" s="30" t="n">
        <v>4101</v>
      </c>
      <c r="G96" s="30" t="n">
        <v>5529</v>
      </c>
      <c r="H96" s="10"/>
      <c r="I96" s="10"/>
      <c r="J96" s="10"/>
      <c r="K96" s="10"/>
      <c r="L96" s="10"/>
    </row>
    <row r="97" customFormat="false" ht="13.2" hidden="false" customHeight="false" outlineLevel="0" collapsed="false">
      <c r="A97" s="29" t="s">
        <v>56</v>
      </c>
      <c r="B97" s="29" t="s">
        <v>55</v>
      </c>
      <c r="C97" s="30" t="n">
        <v>53737</v>
      </c>
      <c r="D97" s="30" t="n">
        <v>12556</v>
      </c>
      <c r="E97" s="30" t="n">
        <v>18689</v>
      </c>
      <c r="F97" s="30" t="n">
        <v>11008</v>
      </c>
      <c r="G97" s="30" t="n">
        <v>11484</v>
      </c>
      <c r="H97" s="10"/>
      <c r="I97" s="10"/>
      <c r="J97" s="10"/>
      <c r="K97" s="10"/>
      <c r="L97" s="10"/>
    </row>
    <row r="98" customFormat="false" ht="13.2" hidden="false" customHeight="false" outlineLevel="0" collapsed="false">
      <c r="A98" s="29" t="s">
        <v>859</v>
      </c>
      <c r="B98" s="29" t="s">
        <v>860</v>
      </c>
      <c r="C98" s="30" t="n">
        <v>17026</v>
      </c>
      <c r="D98" s="30" t="n">
        <v>2908</v>
      </c>
      <c r="E98" s="30" t="n">
        <v>5087</v>
      </c>
      <c r="F98" s="30" t="n">
        <v>3840</v>
      </c>
      <c r="G98" s="30" t="n">
        <v>5191</v>
      </c>
      <c r="H98" s="10"/>
      <c r="I98" s="10"/>
      <c r="J98" s="10"/>
      <c r="K98" s="10"/>
      <c r="L98" s="10"/>
    </row>
    <row r="99" customFormat="false" ht="13.2" hidden="false" customHeight="false" outlineLevel="0" collapsed="false">
      <c r="A99" s="29" t="s">
        <v>680</v>
      </c>
      <c r="B99" s="29" t="s">
        <v>679</v>
      </c>
      <c r="C99" s="30" t="n">
        <v>32873</v>
      </c>
      <c r="D99" s="30" t="n">
        <v>6014</v>
      </c>
      <c r="E99" s="30" t="n">
        <v>9608</v>
      </c>
      <c r="F99" s="30" t="n">
        <v>7995</v>
      </c>
      <c r="G99" s="30" t="n">
        <v>9256</v>
      </c>
      <c r="H99" s="10"/>
      <c r="I99" s="10"/>
      <c r="J99" s="10"/>
      <c r="K99" s="10"/>
      <c r="L99" s="10"/>
    </row>
    <row r="100" customFormat="false" ht="13.2" hidden="false" customHeight="false" outlineLevel="0" collapsed="false">
      <c r="A100" s="29" t="s">
        <v>861</v>
      </c>
      <c r="B100" s="29" t="s">
        <v>862</v>
      </c>
      <c r="C100" s="30" t="n">
        <v>9749</v>
      </c>
      <c r="D100" s="30" t="n">
        <v>1185</v>
      </c>
      <c r="E100" s="30" t="n">
        <v>2106</v>
      </c>
      <c r="F100" s="30" t="n">
        <v>3242</v>
      </c>
      <c r="G100" s="30" t="n">
        <v>3216</v>
      </c>
      <c r="H100" s="10"/>
      <c r="I100" s="10"/>
      <c r="J100" s="10"/>
      <c r="K100" s="10"/>
      <c r="L100" s="10"/>
    </row>
    <row r="101" customFormat="false" ht="13.2" hidden="false" customHeight="false" outlineLevel="0" collapsed="false">
      <c r="A101" s="29" t="s">
        <v>314</v>
      </c>
      <c r="B101" s="29" t="s">
        <v>313</v>
      </c>
      <c r="C101" s="30" t="n">
        <v>21692</v>
      </c>
      <c r="D101" s="30" t="n">
        <v>3819</v>
      </c>
      <c r="E101" s="30" t="n">
        <v>5526</v>
      </c>
      <c r="F101" s="30" t="n">
        <v>5447</v>
      </c>
      <c r="G101" s="30" t="n">
        <v>6900</v>
      </c>
      <c r="H101" s="10"/>
      <c r="I101" s="10"/>
      <c r="J101" s="10"/>
      <c r="K101" s="10"/>
      <c r="L101" s="10"/>
    </row>
    <row r="102" customFormat="false" ht="13.2" hidden="false" customHeight="false" outlineLevel="0" collapsed="false">
      <c r="A102" s="29" t="s">
        <v>172</v>
      </c>
      <c r="B102" s="29" t="s">
        <v>171</v>
      </c>
      <c r="C102" s="30" t="n">
        <v>19604</v>
      </c>
      <c r="D102" s="30" t="n">
        <v>2298</v>
      </c>
      <c r="E102" s="30" t="n">
        <v>4638</v>
      </c>
      <c r="F102" s="30" t="n">
        <v>4512</v>
      </c>
      <c r="G102" s="30" t="n">
        <v>8156</v>
      </c>
      <c r="H102" s="10"/>
      <c r="I102" s="10"/>
      <c r="J102" s="10"/>
      <c r="K102" s="10"/>
      <c r="L102" s="10"/>
    </row>
    <row r="103" customFormat="false" ht="13.2" hidden="false" customHeight="false" outlineLevel="0" collapsed="false">
      <c r="A103" s="29" t="s">
        <v>616</v>
      </c>
      <c r="B103" s="29" t="s">
        <v>615</v>
      </c>
      <c r="C103" s="30" t="n">
        <v>155291</v>
      </c>
      <c r="D103" s="30" t="n">
        <v>28469</v>
      </c>
      <c r="E103" s="30" t="n">
        <v>44497</v>
      </c>
      <c r="F103" s="30" t="n">
        <v>42278</v>
      </c>
      <c r="G103" s="30" t="n">
        <v>40047</v>
      </c>
      <c r="H103" s="10"/>
      <c r="I103" s="10"/>
      <c r="J103" s="10"/>
      <c r="K103" s="10"/>
      <c r="L103" s="10"/>
    </row>
    <row r="104" customFormat="false" ht="13.2" hidden="false" customHeight="false" outlineLevel="0" collapsed="false">
      <c r="A104" s="29" t="s">
        <v>652</v>
      </c>
      <c r="B104" s="29" t="s">
        <v>651</v>
      </c>
      <c r="C104" s="30" t="n">
        <v>24044</v>
      </c>
      <c r="D104" s="30" t="n">
        <v>7308</v>
      </c>
      <c r="E104" s="30" t="n">
        <v>7158</v>
      </c>
      <c r="F104" s="30" t="n">
        <v>5350</v>
      </c>
      <c r="G104" s="30" t="n">
        <v>4228</v>
      </c>
      <c r="H104" s="10"/>
      <c r="I104" s="10"/>
      <c r="J104" s="10"/>
      <c r="K104" s="10"/>
      <c r="L104" s="10"/>
    </row>
    <row r="105" customFormat="false" ht="13.2" hidden="false" customHeight="false" outlineLevel="0" collapsed="false">
      <c r="A105" s="29" t="s">
        <v>280</v>
      </c>
      <c r="B105" s="29" t="s">
        <v>279</v>
      </c>
      <c r="C105" s="30" t="n">
        <v>161327</v>
      </c>
      <c r="D105" s="30" t="n">
        <v>26241</v>
      </c>
      <c r="E105" s="30" t="n">
        <v>45794</v>
      </c>
      <c r="F105" s="30" t="n">
        <v>37096</v>
      </c>
      <c r="G105" s="30" t="n">
        <v>52196</v>
      </c>
      <c r="H105" s="10"/>
      <c r="I105" s="10"/>
      <c r="J105" s="10"/>
      <c r="K105" s="10"/>
      <c r="L105" s="10"/>
    </row>
    <row r="106" customFormat="false" ht="13.2" hidden="false" customHeight="false" outlineLevel="0" collapsed="false">
      <c r="A106" s="29" t="s">
        <v>770</v>
      </c>
      <c r="B106" s="29" t="s">
        <v>769</v>
      </c>
      <c r="C106" s="30" t="n">
        <v>97705</v>
      </c>
      <c r="D106" s="30" t="n">
        <v>16258</v>
      </c>
      <c r="E106" s="30" t="n">
        <v>30878</v>
      </c>
      <c r="F106" s="30" t="n">
        <v>19204</v>
      </c>
      <c r="G106" s="30" t="n">
        <v>31365</v>
      </c>
      <c r="H106" s="10"/>
      <c r="I106" s="10"/>
      <c r="J106" s="10"/>
      <c r="K106" s="10"/>
      <c r="L106" s="10"/>
    </row>
    <row r="107" customFormat="false" ht="13.2" hidden="false" customHeight="false" outlineLevel="0" collapsed="false">
      <c r="A107" s="29" t="s">
        <v>863</v>
      </c>
      <c r="B107" s="29" t="s">
        <v>864</v>
      </c>
      <c r="C107" s="30" t="n">
        <v>27518</v>
      </c>
      <c r="D107" s="30" t="n">
        <v>3983</v>
      </c>
      <c r="E107" s="30" t="n">
        <v>7171</v>
      </c>
      <c r="F107" s="30" t="n">
        <v>6456</v>
      </c>
      <c r="G107" s="30" t="n">
        <v>9908</v>
      </c>
      <c r="H107" s="10"/>
      <c r="I107" s="10"/>
      <c r="J107" s="10"/>
      <c r="K107" s="10"/>
      <c r="L107" s="10"/>
    </row>
    <row r="108" customFormat="false" ht="13.2" hidden="false" customHeight="false" outlineLevel="0" collapsed="false">
      <c r="A108" s="29" t="s">
        <v>794</v>
      </c>
      <c r="B108" s="29" t="s">
        <v>793</v>
      </c>
      <c r="C108" s="30" t="n">
        <v>16358</v>
      </c>
      <c r="D108" s="30" t="n">
        <v>4360</v>
      </c>
      <c r="E108" s="30" t="n">
        <v>4668</v>
      </c>
      <c r="F108" s="30" t="n">
        <v>4203</v>
      </c>
      <c r="G108" s="30" t="n">
        <v>3127</v>
      </c>
      <c r="H108" s="10"/>
      <c r="I108" s="10"/>
      <c r="J108" s="10"/>
      <c r="K108" s="10"/>
      <c r="L108" s="10"/>
    </row>
    <row r="109" customFormat="false" ht="13.2" hidden="false" customHeight="false" outlineLevel="0" collapsed="false">
      <c r="A109" s="29" t="s">
        <v>588</v>
      </c>
      <c r="B109" s="29" t="s">
        <v>587</v>
      </c>
      <c r="C109" s="30" t="n">
        <v>33782</v>
      </c>
      <c r="D109" s="30" t="n">
        <v>5979</v>
      </c>
      <c r="E109" s="30" t="n">
        <v>11438</v>
      </c>
      <c r="F109" s="30" t="n">
        <v>7770</v>
      </c>
      <c r="G109" s="30" t="n">
        <v>8595</v>
      </c>
      <c r="H109" s="10"/>
      <c r="I109" s="10"/>
      <c r="J109" s="10"/>
      <c r="K109" s="10"/>
      <c r="L109" s="10"/>
    </row>
    <row r="110" customFormat="false" ht="13.2" hidden="false" customHeight="false" outlineLevel="0" collapsed="false">
      <c r="A110" s="29" t="s">
        <v>216</v>
      </c>
      <c r="B110" s="29" t="s">
        <v>215</v>
      </c>
      <c r="C110" s="30" t="n">
        <v>115988</v>
      </c>
      <c r="D110" s="30" t="n">
        <v>27929</v>
      </c>
      <c r="E110" s="30" t="n">
        <v>41671</v>
      </c>
      <c r="F110" s="30" t="n">
        <v>20693</v>
      </c>
      <c r="G110" s="30" t="n">
        <v>25695</v>
      </c>
      <c r="H110" s="10"/>
      <c r="I110" s="10"/>
      <c r="J110" s="10"/>
      <c r="K110" s="10"/>
      <c r="L110" s="10"/>
    </row>
    <row r="111" customFormat="false" ht="13.2" hidden="false" customHeight="false" outlineLevel="0" collapsed="false">
      <c r="A111" s="29" t="s">
        <v>72</v>
      </c>
      <c r="B111" s="29" t="s">
        <v>71</v>
      </c>
      <c r="C111" s="30" t="n">
        <v>44802</v>
      </c>
      <c r="D111" s="30" t="n">
        <v>13066</v>
      </c>
      <c r="E111" s="30" t="n">
        <v>14778</v>
      </c>
      <c r="F111" s="30" t="n">
        <v>8684</v>
      </c>
      <c r="G111" s="30" t="n">
        <v>8274</v>
      </c>
      <c r="H111" s="10"/>
      <c r="I111" s="10"/>
      <c r="J111" s="10"/>
      <c r="K111" s="10"/>
      <c r="L111" s="10"/>
    </row>
    <row r="112" customFormat="false" ht="13.2" hidden="false" customHeight="false" outlineLevel="0" collapsed="false">
      <c r="A112" s="29" t="s">
        <v>278</v>
      </c>
      <c r="B112" s="29" t="s">
        <v>277</v>
      </c>
      <c r="C112" s="30" t="n">
        <v>34354</v>
      </c>
      <c r="D112" s="30" t="n">
        <v>6251</v>
      </c>
      <c r="E112" s="30" t="n">
        <v>10419</v>
      </c>
      <c r="F112" s="30" t="n">
        <v>7550</v>
      </c>
      <c r="G112" s="30" t="n">
        <v>10134</v>
      </c>
      <c r="H112" s="10"/>
      <c r="I112" s="10"/>
      <c r="J112" s="10"/>
      <c r="K112" s="10"/>
      <c r="L112" s="10"/>
    </row>
    <row r="113" customFormat="false" ht="13.2" hidden="false" customHeight="false" outlineLevel="0" collapsed="false">
      <c r="A113" s="29" t="s">
        <v>530</v>
      </c>
      <c r="B113" s="29" t="s">
        <v>529</v>
      </c>
      <c r="C113" s="30" t="n">
        <v>31165</v>
      </c>
      <c r="D113" s="30" t="n">
        <v>5941</v>
      </c>
      <c r="E113" s="30" t="n">
        <v>10811</v>
      </c>
      <c r="F113" s="30" t="n">
        <v>7545</v>
      </c>
      <c r="G113" s="30" t="n">
        <v>6868</v>
      </c>
      <c r="H113" s="10"/>
      <c r="I113" s="10"/>
      <c r="J113" s="10"/>
      <c r="K113" s="10"/>
      <c r="L113" s="10"/>
    </row>
    <row r="114" customFormat="false" ht="13.2" hidden="false" customHeight="false" outlineLevel="0" collapsed="false">
      <c r="A114" s="29" t="s">
        <v>174</v>
      </c>
      <c r="B114" s="29" t="s">
        <v>173</v>
      </c>
      <c r="C114" s="30" t="n">
        <v>23288</v>
      </c>
      <c r="D114" s="30" t="n">
        <v>6473</v>
      </c>
      <c r="E114" s="30" t="n">
        <v>7137</v>
      </c>
      <c r="F114" s="30" t="n">
        <v>4989</v>
      </c>
      <c r="G114" s="30" t="n">
        <v>4689</v>
      </c>
      <c r="H114" s="10"/>
      <c r="I114" s="10"/>
      <c r="J114" s="10"/>
      <c r="K114" s="10"/>
      <c r="L114" s="10"/>
    </row>
    <row r="115" customFormat="false" ht="13.2" hidden="false" customHeight="false" outlineLevel="0" collapsed="false">
      <c r="A115" s="29" t="s">
        <v>682</v>
      </c>
      <c r="B115" s="29" t="s">
        <v>681</v>
      </c>
      <c r="C115" s="30" t="n">
        <v>27412</v>
      </c>
      <c r="D115" s="30" t="n">
        <v>4875</v>
      </c>
      <c r="E115" s="30" t="n">
        <v>7611</v>
      </c>
      <c r="F115" s="30" t="n">
        <v>6919</v>
      </c>
      <c r="G115" s="30" t="n">
        <v>8007</v>
      </c>
      <c r="H115" s="10"/>
      <c r="I115" s="10"/>
      <c r="J115" s="10"/>
      <c r="K115" s="10"/>
      <c r="L115" s="10"/>
    </row>
    <row r="116" customFormat="false" ht="13.2" hidden="false" customHeight="false" outlineLevel="0" collapsed="false">
      <c r="A116" s="29" t="s">
        <v>120</v>
      </c>
      <c r="B116" s="29" t="s">
        <v>119</v>
      </c>
      <c r="C116" s="30" t="n">
        <v>77202</v>
      </c>
      <c r="D116" s="30" t="n">
        <v>14661</v>
      </c>
      <c r="E116" s="30" t="n">
        <v>21887</v>
      </c>
      <c r="F116" s="30" t="n">
        <v>15999</v>
      </c>
      <c r="G116" s="30" t="n">
        <v>24655</v>
      </c>
      <c r="H116" s="10"/>
      <c r="I116" s="10"/>
      <c r="J116" s="10"/>
      <c r="K116" s="10"/>
      <c r="L116" s="10"/>
    </row>
    <row r="117" customFormat="false" ht="13.2" hidden="false" customHeight="false" outlineLevel="0" collapsed="false">
      <c r="A117" s="29" t="s">
        <v>134</v>
      </c>
      <c r="B117" s="29" t="s">
        <v>133</v>
      </c>
      <c r="C117" s="30" t="n">
        <v>20400</v>
      </c>
      <c r="D117" s="30" t="n">
        <v>6088</v>
      </c>
      <c r="E117" s="30" t="n">
        <v>5282</v>
      </c>
      <c r="F117" s="30" t="n">
        <v>5110</v>
      </c>
      <c r="G117" s="30" t="n">
        <v>3920</v>
      </c>
      <c r="H117" s="10"/>
      <c r="I117" s="10"/>
      <c r="J117" s="10"/>
      <c r="K117" s="10"/>
      <c r="L117" s="10"/>
    </row>
    <row r="118" customFormat="false" ht="13.2" hidden="false" customHeight="false" outlineLevel="0" collapsed="false">
      <c r="A118" s="29" t="s">
        <v>865</v>
      </c>
      <c r="B118" s="29" t="s">
        <v>866</v>
      </c>
      <c r="C118" s="30" t="n">
        <v>32356</v>
      </c>
      <c r="D118" s="30" t="n">
        <v>4732</v>
      </c>
      <c r="E118" s="30" t="n">
        <v>8639</v>
      </c>
      <c r="F118" s="30" t="n">
        <v>5888</v>
      </c>
      <c r="G118" s="30" t="n">
        <v>13097</v>
      </c>
      <c r="H118" s="10"/>
      <c r="I118" s="10"/>
      <c r="J118" s="10"/>
      <c r="K118" s="10"/>
      <c r="L118" s="10"/>
    </row>
    <row r="119" customFormat="false" ht="13.2" hidden="false" customHeight="false" outlineLevel="0" collapsed="false">
      <c r="A119" s="29" t="s">
        <v>810</v>
      </c>
      <c r="B119" s="29" t="s">
        <v>809</v>
      </c>
      <c r="C119" s="30" t="n">
        <v>92321</v>
      </c>
      <c r="D119" s="30" t="n">
        <v>12439</v>
      </c>
      <c r="E119" s="30" t="n">
        <v>23976</v>
      </c>
      <c r="F119" s="30" t="n">
        <v>23092</v>
      </c>
      <c r="G119" s="30" t="n">
        <v>32814</v>
      </c>
      <c r="H119" s="10"/>
      <c r="I119" s="10"/>
      <c r="J119" s="10"/>
      <c r="K119" s="10"/>
      <c r="L119" s="10"/>
    </row>
    <row r="120" customFormat="false" ht="13.2" hidden="false" customHeight="false" outlineLevel="0" collapsed="false">
      <c r="A120" s="29" t="s">
        <v>532</v>
      </c>
      <c r="B120" s="29" t="s">
        <v>531</v>
      </c>
      <c r="C120" s="30" t="n">
        <v>33481</v>
      </c>
      <c r="D120" s="30" t="n">
        <v>5865</v>
      </c>
      <c r="E120" s="30" t="n">
        <v>10627</v>
      </c>
      <c r="F120" s="30" t="n">
        <v>7830</v>
      </c>
      <c r="G120" s="30" t="n">
        <v>9159</v>
      </c>
      <c r="H120" s="10"/>
      <c r="I120" s="10"/>
      <c r="J120" s="10"/>
      <c r="K120" s="10"/>
      <c r="L120" s="10"/>
    </row>
    <row r="121" customFormat="false" ht="13.2" hidden="false" customHeight="false" outlineLevel="0" collapsed="false">
      <c r="A121" s="29" t="s">
        <v>867</v>
      </c>
      <c r="B121" s="29" t="s">
        <v>868</v>
      </c>
      <c r="C121" s="30" t="n">
        <v>19441</v>
      </c>
      <c r="D121" s="30" t="n">
        <v>3445</v>
      </c>
      <c r="E121" s="30" t="n">
        <v>5557</v>
      </c>
      <c r="F121" s="30" t="n">
        <v>5198</v>
      </c>
      <c r="G121" s="30" t="n">
        <v>5241</v>
      </c>
      <c r="H121" s="10"/>
      <c r="I121" s="10"/>
      <c r="J121" s="10"/>
      <c r="K121" s="10"/>
      <c r="L121" s="10"/>
    </row>
    <row r="122" customFormat="false" ht="13.2" hidden="false" customHeight="false" outlineLevel="0" collapsed="false">
      <c r="A122" s="29" t="s">
        <v>772</v>
      </c>
      <c r="B122" s="29" t="s">
        <v>771</v>
      </c>
      <c r="C122" s="30" t="n">
        <v>91569</v>
      </c>
      <c r="D122" s="30" t="n">
        <v>15522</v>
      </c>
      <c r="E122" s="30" t="n">
        <v>26548</v>
      </c>
      <c r="F122" s="30" t="n">
        <v>23857</v>
      </c>
      <c r="G122" s="30" t="n">
        <v>25642</v>
      </c>
      <c r="H122" s="10"/>
      <c r="I122" s="10"/>
      <c r="J122" s="10"/>
      <c r="K122" s="10"/>
      <c r="L122" s="10"/>
    </row>
    <row r="123" customFormat="false" ht="13.2" hidden="false" customHeight="false" outlineLevel="0" collapsed="false">
      <c r="A123" s="29" t="s">
        <v>398</v>
      </c>
      <c r="B123" s="29" t="s">
        <v>397</v>
      </c>
      <c r="C123" s="30" t="n">
        <v>45749</v>
      </c>
      <c r="D123" s="30" t="n">
        <v>6071</v>
      </c>
      <c r="E123" s="30" t="n">
        <v>11567</v>
      </c>
      <c r="F123" s="30" t="n">
        <v>13531</v>
      </c>
      <c r="G123" s="30" t="n">
        <v>14580</v>
      </c>
      <c r="H123" s="10"/>
      <c r="I123" s="10"/>
      <c r="J123" s="10"/>
      <c r="K123" s="10"/>
      <c r="L123" s="10"/>
    </row>
    <row r="124" customFormat="false" ht="13.2" hidden="false" customHeight="false" outlineLevel="0" collapsed="false">
      <c r="A124" s="29" t="s">
        <v>452</v>
      </c>
      <c r="B124" s="29" t="s">
        <v>451</v>
      </c>
      <c r="C124" s="30" t="n">
        <v>51887</v>
      </c>
      <c r="D124" s="30" t="n">
        <v>7391</v>
      </c>
      <c r="E124" s="30" t="n">
        <v>18408</v>
      </c>
      <c r="F124" s="30" t="n">
        <v>9267</v>
      </c>
      <c r="G124" s="30" t="n">
        <v>16821</v>
      </c>
      <c r="H124" s="10"/>
      <c r="I124" s="10"/>
      <c r="J124" s="10"/>
      <c r="K124" s="10"/>
      <c r="L124" s="10"/>
    </row>
    <row r="125" customFormat="false" ht="13.2" hidden="false" customHeight="false" outlineLevel="0" collapsed="false">
      <c r="A125" s="29" t="s">
        <v>869</v>
      </c>
      <c r="B125" s="29" t="s">
        <v>870</v>
      </c>
      <c r="C125" s="30" t="n">
        <v>15442</v>
      </c>
      <c r="D125" s="30" t="n">
        <v>2180</v>
      </c>
      <c r="E125" s="30" t="n">
        <v>3364</v>
      </c>
      <c r="F125" s="30" t="n">
        <v>4856</v>
      </c>
      <c r="G125" s="30" t="n">
        <v>5042</v>
      </c>
      <c r="H125" s="10"/>
      <c r="I125" s="10"/>
      <c r="J125" s="10"/>
      <c r="K125" s="10"/>
      <c r="L125" s="10"/>
    </row>
    <row r="126" customFormat="false" ht="13.2" hidden="false" customHeight="false" outlineLevel="0" collapsed="false">
      <c r="A126" s="29" t="s">
        <v>218</v>
      </c>
      <c r="B126" s="29" t="s">
        <v>217</v>
      </c>
      <c r="C126" s="30" t="n">
        <v>101017</v>
      </c>
      <c r="D126" s="30" t="n">
        <v>28354</v>
      </c>
      <c r="E126" s="30" t="n">
        <v>30768</v>
      </c>
      <c r="F126" s="30" t="n">
        <v>17827</v>
      </c>
      <c r="G126" s="30" t="n">
        <v>24068</v>
      </c>
      <c r="H126" s="10"/>
      <c r="I126" s="10"/>
      <c r="J126" s="10"/>
      <c r="K126" s="10"/>
      <c r="L126" s="10"/>
    </row>
    <row r="127" customFormat="false" ht="13.2" hidden="false" customHeight="false" outlineLevel="0" collapsed="false">
      <c r="A127" s="29" t="s">
        <v>400</v>
      </c>
      <c r="B127" s="29" t="s">
        <v>399</v>
      </c>
      <c r="C127" s="30" t="n">
        <v>39447</v>
      </c>
      <c r="D127" s="30" t="n">
        <v>5077</v>
      </c>
      <c r="E127" s="30" t="n">
        <v>10789</v>
      </c>
      <c r="F127" s="30" t="n">
        <v>10637</v>
      </c>
      <c r="G127" s="30" t="n">
        <v>12944</v>
      </c>
      <c r="H127" s="10"/>
      <c r="I127" s="10"/>
      <c r="J127" s="10"/>
      <c r="K127" s="10"/>
      <c r="L127" s="10"/>
    </row>
    <row r="128" customFormat="false" ht="13.2" hidden="false" customHeight="false" outlineLevel="0" collapsed="false">
      <c r="A128" s="29" t="s">
        <v>38</v>
      </c>
      <c r="B128" s="29" t="s">
        <v>37</v>
      </c>
      <c r="C128" s="30" t="n">
        <v>25281</v>
      </c>
      <c r="D128" s="30" t="n">
        <v>7103</v>
      </c>
      <c r="E128" s="30" t="n">
        <v>7401</v>
      </c>
      <c r="F128" s="30" t="n">
        <v>6063</v>
      </c>
      <c r="G128" s="30" t="n">
        <v>4714</v>
      </c>
      <c r="H128" s="10"/>
      <c r="I128" s="10"/>
      <c r="J128" s="10"/>
      <c r="K128" s="10"/>
      <c r="L128" s="10"/>
    </row>
    <row r="129" customFormat="false" ht="13.2" hidden="false" customHeight="false" outlineLevel="0" collapsed="false">
      <c r="A129" s="29" t="s">
        <v>622</v>
      </c>
      <c r="B129" s="29" t="s">
        <v>621</v>
      </c>
      <c r="C129" s="30" t="n">
        <v>34951</v>
      </c>
      <c r="D129" s="30" t="n">
        <v>8039</v>
      </c>
      <c r="E129" s="30" t="n">
        <v>10695</v>
      </c>
      <c r="F129" s="30" t="n">
        <v>8825</v>
      </c>
      <c r="G129" s="30" t="n">
        <v>7392</v>
      </c>
      <c r="H129" s="10"/>
      <c r="I129" s="10"/>
      <c r="J129" s="10"/>
      <c r="K129" s="10"/>
      <c r="L129" s="10"/>
    </row>
    <row r="130" customFormat="false" ht="13.2" hidden="false" customHeight="false" outlineLevel="0" collapsed="false">
      <c r="A130" s="29" t="s">
        <v>640</v>
      </c>
      <c r="B130" s="29" t="s">
        <v>639</v>
      </c>
      <c r="C130" s="30" t="n">
        <v>22250</v>
      </c>
      <c r="D130" s="30" t="n">
        <v>6397</v>
      </c>
      <c r="E130" s="30" t="n">
        <v>7117</v>
      </c>
      <c r="F130" s="30" t="n">
        <v>5079</v>
      </c>
      <c r="G130" s="30" t="n">
        <v>3657</v>
      </c>
      <c r="H130" s="10"/>
      <c r="I130" s="10"/>
      <c r="J130" s="10"/>
      <c r="K130" s="10"/>
      <c r="L130" s="10"/>
    </row>
    <row r="131" customFormat="false" ht="13.2" hidden="false" customHeight="false" outlineLevel="0" collapsed="false">
      <c r="A131" s="29" t="s">
        <v>456</v>
      </c>
      <c r="B131" s="29" t="s">
        <v>455</v>
      </c>
      <c r="C131" s="30" t="n">
        <v>29922</v>
      </c>
      <c r="D131" s="30" t="n">
        <v>8843</v>
      </c>
      <c r="E131" s="30" t="n">
        <v>10309</v>
      </c>
      <c r="F131" s="30" t="n">
        <v>5531</v>
      </c>
      <c r="G131" s="30" t="n">
        <v>5239</v>
      </c>
      <c r="H131" s="10"/>
      <c r="I131" s="10"/>
      <c r="J131" s="10"/>
      <c r="K131" s="10"/>
      <c r="L131" s="10"/>
    </row>
    <row r="132" customFormat="false" ht="13.2" hidden="false" customHeight="false" outlineLevel="0" collapsed="false">
      <c r="A132" s="29" t="s">
        <v>506</v>
      </c>
      <c r="B132" s="29" t="s">
        <v>505</v>
      </c>
      <c r="C132" s="30" t="n">
        <v>33197</v>
      </c>
      <c r="D132" s="30" t="n">
        <v>10896</v>
      </c>
      <c r="E132" s="30" t="n">
        <v>10163</v>
      </c>
      <c r="F132" s="30" t="n">
        <v>6822</v>
      </c>
      <c r="G132" s="30" t="n">
        <v>5316</v>
      </c>
      <c r="H132" s="10"/>
      <c r="I132" s="10"/>
      <c r="J132" s="10"/>
      <c r="K132" s="10"/>
      <c r="L132" s="10"/>
    </row>
    <row r="133" customFormat="false" ht="13.2" hidden="false" customHeight="false" outlineLevel="0" collapsed="false">
      <c r="A133" s="29" t="s">
        <v>114</v>
      </c>
      <c r="B133" s="29" t="s">
        <v>113</v>
      </c>
      <c r="C133" s="30" t="n">
        <v>42589</v>
      </c>
      <c r="D133" s="30" t="n">
        <v>14262</v>
      </c>
      <c r="E133" s="30" t="n">
        <v>14312</v>
      </c>
      <c r="F133" s="30" t="n">
        <v>7895</v>
      </c>
      <c r="G133" s="30" t="n">
        <v>6120</v>
      </c>
      <c r="H133" s="10"/>
      <c r="I133" s="10"/>
      <c r="J133" s="10"/>
      <c r="K133" s="10"/>
      <c r="L133" s="10"/>
    </row>
    <row r="134" customFormat="false" ht="13.2" hidden="false" customHeight="false" outlineLevel="0" collapsed="false">
      <c r="A134" s="29" t="s">
        <v>160</v>
      </c>
      <c r="B134" s="29" t="s">
        <v>159</v>
      </c>
      <c r="C134" s="30" t="n">
        <v>38109</v>
      </c>
      <c r="D134" s="30" t="n">
        <v>5443</v>
      </c>
      <c r="E134" s="30" t="n">
        <v>10267</v>
      </c>
      <c r="F134" s="30" t="n">
        <v>10211</v>
      </c>
      <c r="G134" s="30" t="n">
        <v>12188</v>
      </c>
      <c r="H134" s="10"/>
      <c r="I134" s="10"/>
      <c r="J134" s="10"/>
      <c r="K134" s="10"/>
      <c r="L134" s="10"/>
    </row>
    <row r="135" customFormat="false" ht="13.2" hidden="false" customHeight="false" outlineLevel="0" collapsed="false">
      <c r="A135" s="29" t="s">
        <v>402</v>
      </c>
      <c r="B135" s="29" t="s">
        <v>401</v>
      </c>
      <c r="C135" s="30" t="n">
        <v>30994</v>
      </c>
      <c r="D135" s="30" t="n">
        <v>6508</v>
      </c>
      <c r="E135" s="30" t="n">
        <v>9868</v>
      </c>
      <c r="F135" s="30" t="n">
        <v>7331</v>
      </c>
      <c r="G135" s="30" t="n">
        <v>7287</v>
      </c>
      <c r="H135" s="10"/>
      <c r="I135" s="10"/>
      <c r="J135" s="10"/>
      <c r="K135" s="10"/>
      <c r="L135" s="10"/>
    </row>
    <row r="136" customFormat="false" ht="13.2" hidden="false" customHeight="false" outlineLevel="0" collapsed="false">
      <c r="A136" s="29" t="s">
        <v>176</v>
      </c>
      <c r="B136" s="29" t="s">
        <v>175</v>
      </c>
      <c r="C136" s="30" t="n">
        <v>26379</v>
      </c>
      <c r="D136" s="30" t="n">
        <v>6143</v>
      </c>
      <c r="E136" s="30" t="n">
        <v>7944</v>
      </c>
      <c r="F136" s="30" t="n">
        <v>6570</v>
      </c>
      <c r="G136" s="30" t="n">
        <v>5722</v>
      </c>
      <c r="H136" s="10"/>
      <c r="I136" s="10"/>
      <c r="J136" s="10"/>
      <c r="K136" s="10"/>
      <c r="L136" s="10"/>
    </row>
    <row r="137" customFormat="false" ht="13.2" hidden="false" customHeight="false" outlineLevel="0" collapsed="false">
      <c r="A137" s="29" t="s">
        <v>404</v>
      </c>
      <c r="B137" s="29" t="s">
        <v>403</v>
      </c>
      <c r="C137" s="30" t="n">
        <v>26256</v>
      </c>
      <c r="D137" s="30" t="n">
        <v>8183</v>
      </c>
      <c r="E137" s="30" t="n">
        <v>9114</v>
      </c>
      <c r="F137" s="30" t="n">
        <v>4102</v>
      </c>
      <c r="G137" s="30" t="n">
        <v>4857</v>
      </c>
      <c r="H137" s="10"/>
      <c r="I137" s="10"/>
      <c r="J137" s="10"/>
      <c r="K137" s="10"/>
      <c r="L137" s="10"/>
    </row>
    <row r="138" customFormat="false" ht="13.2" hidden="false" customHeight="false" outlineLevel="0" collapsed="false">
      <c r="A138" s="29" t="s">
        <v>786</v>
      </c>
      <c r="B138" s="29" t="s">
        <v>785</v>
      </c>
      <c r="C138" s="30" t="n">
        <v>97336</v>
      </c>
      <c r="D138" s="30" t="n">
        <v>21830</v>
      </c>
      <c r="E138" s="30" t="n">
        <v>29587</v>
      </c>
      <c r="F138" s="30" t="n">
        <v>24001</v>
      </c>
      <c r="G138" s="30" t="n">
        <v>21918</v>
      </c>
      <c r="H138" s="10"/>
      <c r="I138" s="10"/>
      <c r="J138" s="10"/>
      <c r="K138" s="10"/>
      <c r="L138" s="10"/>
    </row>
    <row r="139" customFormat="false" ht="13.2" hidden="false" customHeight="false" outlineLevel="0" collapsed="false">
      <c r="A139" s="29" t="s">
        <v>732</v>
      </c>
      <c r="B139" s="29" t="s">
        <v>731</v>
      </c>
      <c r="C139" s="30" t="n">
        <v>34665</v>
      </c>
      <c r="D139" s="30" t="n">
        <v>6939</v>
      </c>
      <c r="E139" s="30" t="n">
        <v>9035</v>
      </c>
      <c r="F139" s="30" t="n">
        <v>7790</v>
      </c>
      <c r="G139" s="30" t="n">
        <v>10901</v>
      </c>
      <c r="H139" s="10"/>
      <c r="I139" s="10"/>
      <c r="J139" s="10"/>
      <c r="K139" s="10"/>
      <c r="L139" s="10"/>
    </row>
    <row r="140" customFormat="false" ht="13.2" hidden="false" customHeight="false" outlineLevel="0" collapsed="false">
      <c r="A140" s="29" t="s">
        <v>494</v>
      </c>
      <c r="B140" s="29" t="s">
        <v>493</v>
      </c>
      <c r="C140" s="30" t="n">
        <v>30217</v>
      </c>
      <c r="D140" s="30" t="n">
        <v>5653</v>
      </c>
      <c r="E140" s="30" t="n">
        <v>10035</v>
      </c>
      <c r="F140" s="30" t="n">
        <v>6630</v>
      </c>
      <c r="G140" s="30" t="n">
        <v>7899</v>
      </c>
      <c r="H140" s="10"/>
      <c r="I140" s="10"/>
      <c r="J140" s="10"/>
      <c r="K140" s="10"/>
      <c r="L140" s="10"/>
    </row>
    <row r="141" customFormat="false" ht="13.2" hidden="false" customHeight="false" outlineLevel="0" collapsed="false">
      <c r="A141" s="29" t="s">
        <v>508</v>
      </c>
      <c r="B141" s="29" t="s">
        <v>507</v>
      </c>
      <c r="C141" s="30" t="n">
        <v>38617</v>
      </c>
      <c r="D141" s="30" t="n">
        <v>10409</v>
      </c>
      <c r="E141" s="30" t="n">
        <v>12619</v>
      </c>
      <c r="F141" s="30" t="n">
        <v>8632</v>
      </c>
      <c r="G141" s="30" t="n">
        <v>6957</v>
      </c>
      <c r="H141" s="10"/>
      <c r="I141" s="10"/>
      <c r="J141" s="10"/>
      <c r="K141" s="10"/>
      <c r="L141" s="10"/>
    </row>
    <row r="142" customFormat="false" ht="13.2" hidden="false" customHeight="false" outlineLevel="0" collapsed="false">
      <c r="A142" s="29" t="s">
        <v>316</v>
      </c>
      <c r="B142" s="29" t="s">
        <v>315</v>
      </c>
      <c r="C142" s="30" t="n">
        <v>15536</v>
      </c>
      <c r="D142" s="30" t="n">
        <v>3087</v>
      </c>
      <c r="E142" s="30" t="n">
        <v>3952</v>
      </c>
      <c r="F142" s="30" t="n">
        <v>4924</v>
      </c>
      <c r="G142" s="30" t="n">
        <v>3573</v>
      </c>
      <c r="H142" s="10"/>
      <c r="I142" s="10"/>
      <c r="J142" s="10"/>
      <c r="K142" s="10"/>
      <c r="L142" s="10"/>
    </row>
    <row r="143" customFormat="false" ht="13.2" hidden="false" customHeight="false" outlineLevel="0" collapsed="false">
      <c r="A143" s="29" t="s">
        <v>871</v>
      </c>
      <c r="B143" s="29" t="s">
        <v>441</v>
      </c>
      <c r="C143" s="30" t="n">
        <v>175596</v>
      </c>
      <c r="D143" s="30" t="n">
        <v>52860</v>
      </c>
      <c r="E143" s="30" t="n">
        <v>63359</v>
      </c>
      <c r="F143" s="30" t="n">
        <v>22610</v>
      </c>
      <c r="G143" s="30" t="n">
        <v>36767</v>
      </c>
      <c r="H143" s="10"/>
      <c r="I143" s="10"/>
      <c r="J143" s="10"/>
      <c r="K143" s="10"/>
      <c r="L143" s="10"/>
    </row>
    <row r="144" customFormat="false" ht="13.2" hidden="false" customHeight="false" outlineLevel="0" collapsed="false">
      <c r="A144" s="29" t="s">
        <v>406</v>
      </c>
      <c r="B144" s="29" t="s">
        <v>405</v>
      </c>
      <c r="C144" s="30" t="n">
        <v>8486</v>
      </c>
      <c r="D144" s="30" t="n">
        <v>1420</v>
      </c>
      <c r="E144" s="30" t="n">
        <v>2231</v>
      </c>
      <c r="F144" s="30" t="n">
        <v>2702</v>
      </c>
      <c r="G144" s="30" t="n">
        <v>2133</v>
      </c>
      <c r="H144" s="10"/>
      <c r="I144" s="10"/>
      <c r="J144" s="10"/>
      <c r="K144" s="10"/>
      <c r="L144" s="10"/>
    </row>
    <row r="145" customFormat="false" ht="13.2" hidden="false" customHeight="false" outlineLevel="0" collapsed="false">
      <c r="A145" s="29" t="s">
        <v>560</v>
      </c>
      <c r="B145" s="29" t="s">
        <v>559</v>
      </c>
      <c r="C145" s="30" t="n">
        <v>38863</v>
      </c>
      <c r="D145" s="30" t="n">
        <v>17111</v>
      </c>
      <c r="E145" s="30" t="n">
        <v>12350</v>
      </c>
      <c r="F145" s="30" t="n">
        <v>5008</v>
      </c>
      <c r="G145" s="30" t="n">
        <v>4394</v>
      </c>
      <c r="H145" s="10"/>
      <c r="I145" s="10"/>
      <c r="J145" s="10"/>
      <c r="K145" s="10"/>
      <c r="L145" s="10"/>
    </row>
    <row r="146" customFormat="false" ht="13.2" hidden="false" customHeight="false" outlineLevel="0" collapsed="false">
      <c r="A146" s="29" t="s">
        <v>220</v>
      </c>
      <c r="B146" s="29" t="s">
        <v>219</v>
      </c>
      <c r="C146" s="30" t="n">
        <v>94435</v>
      </c>
      <c r="D146" s="30" t="n">
        <v>20411</v>
      </c>
      <c r="E146" s="30" t="n">
        <v>30327</v>
      </c>
      <c r="F146" s="30" t="n">
        <v>16266</v>
      </c>
      <c r="G146" s="30" t="n">
        <v>27431</v>
      </c>
      <c r="H146" s="10"/>
      <c r="I146" s="10"/>
      <c r="J146" s="10"/>
      <c r="K146" s="10"/>
      <c r="L146" s="10"/>
    </row>
    <row r="147" customFormat="false" ht="13.2" hidden="false" customHeight="false" outlineLevel="0" collapsed="false">
      <c r="A147" s="29" t="s">
        <v>58</v>
      </c>
      <c r="B147" s="29" t="s">
        <v>57</v>
      </c>
      <c r="C147" s="30" t="n">
        <v>37184</v>
      </c>
      <c r="D147" s="30" t="n">
        <v>9472</v>
      </c>
      <c r="E147" s="30" t="n">
        <v>13496</v>
      </c>
      <c r="F147" s="30" t="n">
        <v>7520</v>
      </c>
      <c r="G147" s="30" t="n">
        <v>6696</v>
      </c>
      <c r="H147" s="10"/>
      <c r="I147" s="10"/>
      <c r="J147" s="10"/>
      <c r="K147" s="10"/>
      <c r="L147" s="10"/>
    </row>
    <row r="148" customFormat="false" ht="13.2" hidden="false" customHeight="false" outlineLevel="0" collapsed="false">
      <c r="A148" s="29" t="s">
        <v>562</v>
      </c>
      <c r="B148" s="29" t="s">
        <v>561</v>
      </c>
      <c r="C148" s="30" t="n">
        <v>21582</v>
      </c>
      <c r="D148" s="30" t="n">
        <v>7396</v>
      </c>
      <c r="E148" s="30" t="n">
        <v>7596</v>
      </c>
      <c r="F148" s="30" t="n">
        <v>3680</v>
      </c>
      <c r="G148" s="30" t="n">
        <v>2910</v>
      </c>
      <c r="H148" s="10"/>
      <c r="I148" s="10"/>
      <c r="J148" s="10"/>
      <c r="K148" s="10"/>
      <c r="L148" s="10"/>
    </row>
    <row r="149" customFormat="false" ht="13.2" hidden="false" customHeight="false" outlineLevel="0" collapsed="false">
      <c r="A149" s="29" t="s">
        <v>136</v>
      </c>
      <c r="B149" s="29" t="s">
        <v>135</v>
      </c>
      <c r="C149" s="30" t="n">
        <v>35552</v>
      </c>
      <c r="D149" s="30" t="n">
        <v>6391</v>
      </c>
      <c r="E149" s="30" t="n">
        <v>10376</v>
      </c>
      <c r="F149" s="30" t="n">
        <v>9178</v>
      </c>
      <c r="G149" s="30" t="n">
        <v>9607</v>
      </c>
      <c r="H149" s="10"/>
      <c r="I149" s="10"/>
      <c r="J149" s="10"/>
      <c r="K149" s="10"/>
      <c r="L149" s="10"/>
    </row>
    <row r="150" customFormat="false" ht="13.2" hidden="false" customHeight="false" outlineLevel="0" collapsed="false">
      <c r="A150" s="29" t="s">
        <v>624</v>
      </c>
      <c r="B150" s="29" t="s">
        <v>623</v>
      </c>
      <c r="C150" s="30" t="n">
        <v>36866</v>
      </c>
      <c r="D150" s="30" t="n">
        <v>8271</v>
      </c>
      <c r="E150" s="30" t="n">
        <v>12829</v>
      </c>
      <c r="F150" s="30" t="n">
        <v>7092</v>
      </c>
      <c r="G150" s="30" t="n">
        <v>8674</v>
      </c>
      <c r="H150" s="10"/>
      <c r="I150" s="10"/>
      <c r="J150" s="10"/>
      <c r="K150" s="10"/>
      <c r="L150" s="10"/>
    </row>
    <row r="151" customFormat="false" ht="13.2" hidden="false" customHeight="false" outlineLevel="0" collapsed="false">
      <c r="A151" s="29" t="s">
        <v>408</v>
      </c>
      <c r="B151" s="29" t="s">
        <v>407</v>
      </c>
      <c r="C151" s="30" t="n">
        <v>51595</v>
      </c>
      <c r="D151" s="30" t="n">
        <v>7658</v>
      </c>
      <c r="E151" s="30" t="n">
        <v>16304</v>
      </c>
      <c r="F151" s="30" t="n">
        <v>12553</v>
      </c>
      <c r="G151" s="30" t="n">
        <v>15080</v>
      </c>
      <c r="H151" s="10"/>
      <c r="I151" s="10"/>
      <c r="J151" s="10"/>
      <c r="K151" s="10"/>
      <c r="L151" s="10"/>
    </row>
    <row r="152" customFormat="false" ht="13.2" hidden="false" customHeight="false" outlineLevel="0" collapsed="false">
      <c r="A152" s="29" t="s">
        <v>510</v>
      </c>
      <c r="B152" s="29" t="s">
        <v>509</v>
      </c>
      <c r="C152" s="30" t="n">
        <v>32107</v>
      </c>
      <c r="D152" s="30" t="n">
        <v>9415</v>
      </c>
      <c r="E152" s="30" t="n">
        <v>11301</v>
      </c>
      <c r="F152" s="30" t="n">
        <v>6445</v>
      </c>
      <c r="G152" s="30" t="n">
        <v>4946</v>
      </c>
      <c r="H152" s="10"/>
      <c r="I152" s="10"/>
      <c r="J152" s="10"/>
      <c r="K152" s="10"/>
      <c r="L152" s="10"/>
    </row>
    <row r="153" customFormat="false" ht="13.2" hidden="false" customHeight="false" outlineLevel="0" collapsed="false">
      <c r="A153" s="29" t="s">
        <v>40</v>
      </c>
      <c r="B153" s="29" t="s">
        <v>39</v>
      </c>
      <c r="C153" s="30" t="n">
        <v>27968</v>
      </c>
      <c r="D153" s="30" t="n">
        <v>3635</v>
      </c>
      <c r="E153" s="30" t="n">
        <v>7396</v>
      </c>
      <c r="F153" s="30" t="n">
        <v>7650</v>
      </c>
      <c r="G153" s="30" t="n">
        <v>9287</v>
      </c>
      <c r="H153" s="10"/>
      <c r="I153" s="10"/>
      <c r="J153" s="10"/>
      <c r="K153" s="10"/>
      <c r="L153" s="10"/>
    </row>
    <row r="154" customFormat="false" ht="13.2" hidden="false" customHeight="false" outlineLevel="0" collapsed="false">
      <c r="A154" s="29" t="s">
        <v>872</v>
      </c>
      <c r="B154" s="29" t="s">
        <v>873</v>
      </c>
      <c r="C154" s="30" t="n">
        <v>17000</v>
      </c>
      <c r="D154" s="30" t="n">
        <v>2307</v>
      </c>
      <c r="E154" s="30" t="n">
        <v>4080</v>
      </c>
      <c r="F154" s="30" t="n">
        <v>5188</v>
      </c>
      <c r="G154" s="30" t="n">
        <v>5425</v>
      </c>
      <c r="H154" s="10"/>
      <c r="I154" s="10"/>
      <c r="J154" s="10"/>
      <c r="K154" s="10"/>
      <c r="L154" s="10"/>
    </row>
    <row r="155" customFormat="false" ht="13.2" hidden="false" customHeight="false" outlineLevel="0" collapsed="false">
      <c r="A155" s="29" t="s">
        <v>410</v>
      </c>
      <c r="B155" s="29" t="s">
        <v>409</v>
      </c>
      <c r="C155" s="30" t="n">
        <v>117846</v>
      </c>
      <c r="D155" s="30" t="n">
        <v>19944</v>
      </c>
      <c r="E155" s="30" t="n">
        <v>36890</v>
      </c>
      <c r="F155" s="30" t="n">
        <v>27817</v>
      </c>
      <c r="G155" s="30" t="n">
        <v>33195</v>
      </c>
      <c r="H155" s="10"/>
      <c r="I155" s="10"/>
      <c r="J155" s="10"/>
      <c r="K155" s="10"/>
      <c r="L155" s="10"/>
    </row>
    <row r="156" customFormat="false" ht="13.2" hidden="false" customHeight="false" outlineLevel="0" collapsed="false">
      <c r="A156" s="29" t="s">
        <v>684</v>
      </c>
      <c r="B156" s="29" t="s">
        <v>683</v>
      </c>
      <c r="C156" s="30" t="n">
        <v>45780</v>
      </c>
      <c r="D156" s="30" t="n">
        <v>8381</v>
      </c>
      <c r="E156" s="30" t="n">
        <v>12616</v>
      </c>
      <c r="F156" s="30" t="n">
        <v>11638</v>
      </c>
      <c r="G156" s="30" t="n">
        <v>13145</v>
      </c>
      <c r="H156" s="10"/>
      <c r="I156" s="10"/>
      <c r="J156" s="10"/>
      <c r="K156" s="10"/>
      <c r="L156" s="10"/>
    </row>
    <row r="157" customFormat="false" ht="13.2" hidden="false" customHeight="false" outlineLevel="0" collapsed="false">
      <c r="A157" s="29" t="s">
        <v>98</v>
      </c>
      <c r="B157" s="29" t="s">
        <v>97</v>
      </c>
      <c r="C157" s="30" t="n">
        <v>18942</v>
      </c>
      <c r="D157" s="30" t="n">
        <v>2909</v>
      </c>
      <c r="E157" s="30" t="n">
        <v>6939</v>
      </c>
      <c r="F157" s="30" t="n">
        <v>4659</v>
      </c>
      <c r="G157" s="30" t="n">
        <v>4435</v>
      </c>
      <c r="H157" s="10"/>
      <c r="I157" s="10"/>
      <c r="J157" s="10"/>
      <c r="K157" s="10"/>
      <c r="L157" s="10"/>
    </row>
    <row r="158" customFormat="false" ht="13.2" hidden="false" customHeight="false" outlineLevel="0" collapsed="false">
      <c r="A158" s="29" t="s">
        <v>654</v>
      </c>
      <c r="B158" s="29" t="s">
        <v>653</v>
      </c>
      <c r="C158" s="30" t="n">
        <v>23231</v>
      </c>
      <c r="D158" s="30" t="n">
        <v>4712</v>
      </c>
      <c r="E158" s="30" t="n">
        <v>6321</v>
      </c>
      <c r="F158" s="30" t="n">
        <v>6441</v>
      </c>
      <c r="G158" s="30" t="n">
        <v>5757</v>
      </c>
      <c r="H158" s="10"/>
      <c r="I158" s="10"/>
      <c r="J158" s="10"/>
      <c r="K158" s="10"/>
      <c r="L158" s="10"/>
    </row>
    <row r="159" customFormat="false" ht="13.2" hidden="false" customHeight="false" outlineLevel="0" collapsed="false">
      <c r="A159" s="29" t="s">
        <v>324</v>
      </c>
      <c r="B159" s="29" t="s">
        <v>323</v>
      </c>
      <c r="C159" s="30" t="n">
        <v>22819</v>
      </c>
      <c r="D159" s="30" t="n">
        <v>6291</v>
      </c>
      <c r="E159" s="30" t="n">
        <v>7720</v>
      </c>
      <c r="F159" s="30" t="n">
        <v>4022</v>
      </c>
      <c r="G159" s="30" t="n">
        <v>4786</v>
      </c>
      <c r="H159" s="10"/>
      <c r="I159" s="10"/>
      <c r="J159" s="10"/>
      <c r="K159" s="10"/>
      <c r="L159" s="10"/>
    </row>
    <row r="160" customFormat="false" ht="13.2" hidden="false" customHeight="false" outlineLevel="0" collapsed="false">
      <c r="A160" s="29" t="s">
        <v>292</v>
      </c>
      <c r="B160" s="29" t="s">
        <v>291</v>
      </c>
      <c r="C160" s="30" t="n">
        <v>65034</v>
      </c>
      <c r="D160" s="30" t="n">
        <v>11015</v>
      </c>
      <c r="E160" s="30" t="n">
        <v>19373</v>
      </c>
      <c r="F160" s="30" t="n">
        <v>13921</v>
      </c>
      <c r="G160" s="30" t="n">
        <v>20725</v>
      </c>
      <c r="H160" s="10"/>
      <c r="I160" s="10"/>
      <c r="J160" s="10"/>
      <c r="K160" s="10"/>
      <c r="L160" s="10"/>
    </row>
    <row r="161" customFormat="false" ht="13.2" hidden="false" customHeight="false" outlineLevel="0" collapsed="false">
      <c r="A161" s="29" t="s">
        <v>192</v>
      </c>
      <c r="B161" s="29" t="s">
        <v>191</v>
      </c>
      <c r="C161" s="30" t="n">
        <v>35540</v>
      </c>
      <c r="D161" s="30" t="n">
        <v>7679</v>
      </c>
      <c r="E161" s="30" t="n">
        <v>11798</v>
      </c>
      <c r="F161" s="30" t="n">
        <v>8214</v>
      </c>
      <c r="G161" s="30" t="n">
        <v>7849</v>
      </c>
      <c r="H161" s="10"/>
      <c r="I161" s="10"/>
      <c r="J161" s="10"/>
      <c r="K161" s="10"/>
      <c r="L161" s="10"/>
    </row>
    <row r="162" customFormat="false" ht="13.2" hidden="false" customHeight="false" outlineLevel="0" collapsed="false">
      <c r="A162" s="29" t="s">
        <v>458</v>
      </c>
      <c r="B162" s="29" t="s">
        <v>457</v>
      </c>
      <c r="C162" s="30" t="n">
        <v>225796</v>
      </c>
      <c r="D162" s="30" t="n">
        <v>38122</v>
      </c>
      <c r="E162" s="30" t="n">
        <v>74576</v>
      </c>
      <c r="F162" s="30" t="n">
        <v>36224</v>
      </c>
      <c r="G162" s="30" t="n">
        <v>76874</v>
      </c>
      <c r="H162" s="10"/>
      <c r="I162" s="10"/>
      <c r="J162" s="10"/>
      <c r="K162" s="10"/>
      <c r="L162" s="10"/>
    </row>
    <row r="163" customFormat="false" ht="13.2" hidden="false" customHeight="false" outlineLevel="0" collapsed="false">
      <c r="A163" s="29" t="s">
        <v>656</v>
      </c>
      <c r="B163" s="29" t="s">
        <v>655</v>
      </c>
      <c r="C163" s="30" t="n">
        <v>38489</v>
      </c>
      <c r="D163" s="30" t="n">
        <v>6750</v>
      </c>
      <c r="E163" s="30" t="n">
        <v>12307</v>
      </c>
      <c r="F163" s="30" t="n">
        <v>9082</v>
      </c>
      <c r="G163" s="30" t="n">
        <v>10350</v>
      </c>
      <c r="H163" s="10"/>
      <c r="I163" s="10"/>
      <c r="J163" s="10"/>
      <c r="K163" s="10"/>
      <c r="L163" s="10"/>
    </row>
    <row r="164" customFormat="false" ht="13.2" hidden="false" customHeight="false" outlineLevel="0" collapsed="false">
      <c r="A164" s="29" t="s">
        <v>512</v>
      </c>
      <c r="B164" s="29" t="s">
        <v>511</v>
      </c>
      <c r="C164" s="30" t="n">
        <v>26061</v>
      </c>
      <c r="D164" s="30" t="n">
        <v>4319</v>
      </c>
      <c r="E164" s="30" t="n">
        <v>8959</v>
      </c>
      <c r="F164" s="30" t="n">
        <v>6234</v>
      </c>
      <c r="G164" s="30" t="n">
        <v>6549</v>
      </c>
      <c r="H164" s="10"/>
      <c r="I164" s="10"/>
      <c r="J164" s="10"/>
      <c r="K164" s="10"/>
      <c r="L164" s="10"/>
    </row>
    <row r="165" customFormat="false" ht="13.2" hidden="false" customHeight="false" outlineLevel="0" collapsed="false">
      <c r="A165" s="29" t="s">
        <v>534</v>
      </c>
      <c r="B165" s="29" t="s">
        <v>533</v>
      </c>
      <c r="C165" s="30" t="n">
        <v>29859</v>
      </c>
      <c r="D165" s="30" t="n">
        <v>5114</v>
      </c>
      <c r="E165" s="30" t="n">
        <v>8850</v>
      </c>
      <c r="F165" s="30" t="n">
        <v>7484</v>
      </c>
      <c r="G165" s="30" t="n">
        <v>8411</v>
      </c>
      <c r="H165" s="10"/>
      <c r="I165" s="10"/>
      <c r="J165" s="10"/>
      <c r="K165" s="10"/>
      <c r="L165" s="10"/>
    </row>
    <row r="166" customFormat="false" ht="13.2" hidden="false" customHeight="false" outlineLevel="0" collapsed="false">
      <c r="A166" s="29" t="s">
        <v>86</v>
      </c>
      <c r="B166" s="29" t="s">
        <v>85</v>
      </c>
      <c r="C166" s="30" t="n">
        <v>28607</v>
      </c>
      <c r="D166" s="30" t="n">
        <v>3214</v>
      </c>
      <c r="E166" s="30" t="n">
        <v>7943</v>
      </c>
      <c r="F166" s="30" t="n">
        <v>7281</v>
      </c>
      <c r="G166" s="30" t="n">
        <v>10169</v>
      </c>
      <c r="H166" s="10"/>
      <c r="I166" s="10"/>
      <c r="J166" s="10"/>
      <c r="K166" s="10"/>
      <c r="L166" s="10"/>
    </row>
    <row r="167" customFormat="false" ht="13.2" hidden="false" customHeight="false" outlineLevel="0" collapsed="false">
      <c r="A167" s="29" t="s">
        <v>222</v>
      </c>
      <c r="B167" s="29" t="s">
        <v>221</v>
      </c>
      <c r="C167" s="30" t="n">
        <v>83243</v>
      </c>
      <c r="D167" s="30" t="n">
        <v>20564</v>
      </c>
      <c r="E167" s="30" t="n">
        <v>26366</v>
      </c>
      <c r="F167" s="30" t="n">
        <v>14911</v>
      </c>
      <c r="G167" s="30" t="n">
        <v>21402</v>
      </c>
      <c r="H167" s="10"/>
      <c r="I167" s="10"/>
      <c r="J167" s="10"/>
      <c r="K167" s="10"/>
      <c r="L167" s="10"/>
    </row>
    <row r="168" customFormat="false" ht="13.2" hidden="false" customHeight="false" outlineLevel="0" collapsed="false">
      <c r="A168" s="29" t="s">
        <v>564</v>
      </c>
      <c r="B168" s="29" t="s">
        <v>563</v>
      </c>
      <c r="C168" s="30" t="n">
        <v>40116</v>
      </c>
      <c r="D168" s="30" t="n">
        <v>15231</v>
      </c>
      <c r="E168" s="30" t="n">
        <v>12995</v>
      </c>
      <c r="F168" s="30" t="n">
        <v>6473</v>
      </c>
      <c r="G168" s="30" t="n">
        <v>5417</v>
      </c>
      <c r="H168" s="10"/>
      <c r="I168" s="10"/>
      <c r="J168" s="10"/>
      <c r="K168" s="10"/>
      <c r="L168" s="10"/>
    </row>
    <row r="169" customFormat="false" ht="13.2" hidden="false" customHeight="false" outlineLevel="0" collapsed="false">
      <c r="A169" s="29" t="s">
        <v>678</v>
      </c>
      <c r="B169" s="29" t="s">
        <v>677</v>
      </c>
      <c r="C169" s="30" t="n">
        <v>35330</v>
      </c>
      <c r="D169" s="30" t="n">
        <v>6268</v>
      </c>
      <c r="E169" s="30" t="n">
        <v>10271</v>
      </c>
      <c r="F169" s="30" t="n">
        <v>9184</v>
      </c>
      <c r="G169" s="30" t="n">
        <v>9607</v>
      </c>
      <c r="H169" s="10"/>
      <c r="I169" s="10"/>
      <c r="J169" s="10"/>
      <c r="K169" s="10"/>
      <c r="L169" s="10"/>
    </row>
    <row r="170" customFormat="false" ht="13.2" hidden="false" customHeight="false" outlineLevel="0" collapsed="false">
      <c r="A170" s="29" t="s">
        <v>224</v>
      </c>
      <c r="B170" s="29" t="s">
        <v>223</v>
      </c>
      <c r="C170" s="30" t="n">
        <v>88887</v>
      </c>
      <c r="D170" s="30" t="n">
        <v>23704</v>
      </c>
      <c r="E170" s="30" t="n">
        <v>29551</v>
      </c>
      <c r="F170" s="30" t="n">
        <v>11133</v>
      </c>
      <c r="G170" s="30" t="n">
        <v>24499</v>
      </c>
      <c r="H170" s="10"/>
      <c r="I170" s="10"/>
      <c r="J170" s="10"/>
      <c r="K170" s="10"/>
      <c r="L170" s="10"/>
    </row>
    <row r="171" customFormat="false" ht="13.2" hidden="false" customHeight="false" outlineLevel="0" collapsed="false">
      <c r="A171" s="29" t="s">
        <v>296</v>
      </c>
      <c r="B171" s="29" t="s">
        <v>295</v>
      </c>
      <c r="C171" s="30" t="n">
        <v>40674</v>
      </c>
      <c r="D171" s="30" t="n">
        <v>5573</v>
      </c>
      <c r="E171" s="30" t="n">
        <v>11743</v>
      </c>
      <c r="F171" s="30" t="n">
        <v>8721</v>
      </c>
      <c r="G171" s="30" t="n">
        <v>14637</v>
      </c>
      <c r="H171" s="10"/>
      <c r="I171" s="10"/>
      <c r="J171" s="10"/>
      <c r="K171" s="10"/>
      <c r="L171" s="10"/>
    </row>
    <row r="172" customFormat="false" ht="13.2" hidden="false" customHeight="false" outlineLevel="0" collapsed="false">
      <c r="A172" s="29" t="s">
        <v>796</v>
      </c>
      <c r="B172" s="29" t="s">
        <v>795</v>
      </c>
      <c r="C172" s="30" t="n">
        <v>25522</v>
      </c>
      <c r="D172" s="30" t="n">
        <v>6789</v>
      </c>
      <c r="E172" s="30" t="n">
        <v>7859</v>
      </c>
      <c r="F172" s="30" t="n">
        <v>5914</v>
      </c>
      <c r="G172" s="30" t="n">
        <v>4960</v>
      </c>
      <c r="H172" s="10"/>
      <c r="I172" s="10"/>
      <c r="J172" s="10"/>
      <c r="K172" s="10"/>
      <c r="L172" s="10"/>
    </row>
    <row r="173" customFormat="false" ht="13.2" hidden="false" customHeight="false" outlineLevel="0" collapsed="false">
      <c r="A173" s="29" t="s">
        <v>226</v>
      </c>
      <c r="B173" s="29" t="s">
        <v>225</v>
      </c>
      <c r="C173" s="30" t="n">
        <v>68641</v>
      </c>
      <c r="D173" s="30" t="n">
        <v>26027</v>
      </c>
      <c r="E173" s="30" t="n">
        <v>23269</v>
      </c>
      <c r="F173" s="30" t="n">
        <v>6953</v>
      </c>
      <c r="G173" s="30" t="n">
        <v>12392</v>
      </c>
      <c r="H173" s="10"/>
      <c r="I173" s="10"/>
      <c r="J173" s="10"/>
      <c r="K173" s="10"/>
      <c r="L173" s="10"/>
    </row>
    <row r="174" customFormat="false" ht="13.2" hidden="false" customHeight="false" outlineLevel="0" collapsed="false">
      <c r="A174" s="29" t="s">
        <v>148</v>
      </c>
      <c r="B174" s="29" t="s">
        <v>147</v>
      </c>
      <c r="C174" s="30" t="n">
        <v>24797</v>
      </c>
      <c r="D174" s="30" t="n">
        <v>7778</v>
      </c>
      <c r="E174" s="30" t="n">
        <v>7971</v>
      </c>
      <c r="F174" s="30" t="n">
        <v>5120</v>
      </c>
      <c r="G174" s="30" t="n">
        <v>3928</v>
      </c>
      <c r="H174" s="10"/>
      <c r="I174" s="10"/>
      <c r="J174" s="10"/>
      <c r="K174" s="10"/>
      <c r="L174" s="10"/>
    </row>
    <row r="175" customFormat="false" ht="13.2" hidden="false" customHeight="false" outlineLevel="0" collapsed="false">
      <c r="A175" s="29" t="s">
        <v>228</v>
      </c>
      <c r="B175" s="29" t="s">
        <v>227</v>
      </c>
      <c r="C175" s="30" t="n">
        <v>86463</v>
      </c>
      <c r="D175" s="30" t="n">
        <v>24139</v>
      </c>
      <c r="E175" s="30" t="n">
        <v>27207</v>
      </c>
      <c r="F175" s="30" t="n">
        <v>11903</v>
      </c>
      <c r="G175" s="30" t="n">
        <v>23214</v>
      </c>
      <c r="H175" s="10"/>
      <c r="I175" s="10"/>
      <c r="J175" s="10"/>
      <c r="K175" s="10"/>
      <c r="L175" s="10"/>
    </row>
    <row r="176" customFormat="false" ht="13.2" hidden="false" customHeight="false" outlineLevel="0" collapsed="false">
      <c r="A176" s="29" t="s">
        <v>60</v>
      </c>
      <c r="B176" s="29" t="s">
        <v>59</v>
      </c>
      <c r="C176" s="30" t="n">
        <v>26149</v>
      </c>
      <c r="D176" s="30" t="n">
        <v>3900</v>
      </c>
      <c r="E176" s="30" t="n">
        <v>8312</v>
      </c>
      <c r="F176" s="30" t="n">
        <v>6385</v>
      </c>
      <c r="G176" s="30" t="n">
        <v>7552</v>
      </c>
      <c r="H176" s="10"/>
      <c r="I176" s="10"/>
      <c r="J176" s="10"/>
      <c r="K176" s="10"/>
      <c r="L176" s="10"/>
    </row>
    <row r="177" customFormat="false" ht="13.2" hidden="false" customHeight="false" outlineLevel="0" collapsed="false">
      <c r="A177" s="29" t="s">
        <v>798</v>
      </c>
      <c r="B177" s="29" t="s">
        <v>797</v>
      </c>
      <c r="C177" s="30" t="n">
        <v>47170</v>
      </c>
      <c r="D177" s="30" t="n">
        <v>14127</v>
      </c>
      <c r="E177" s="30" t="n">
        <v>15191</v>
      </c>
      <c r="F177" s="30" t="n">
        <v>9424</v>
      </c>
      <c r="G177" s="30" t="n">
        <v>8428</v>
      </c>
      <c r="H177" s="10"/>
      <c r="I177" s="10"/>
      <c r="J177" s="10"/>
      <c r="K177" s="10"/>
      <c r="L177" s="10"/>
    </row>
    <row r="178" customFormat="false" ht="13.2" hidden="false" customHeight="false" outlineLevel="0" collapsed="false">
      <c r="A178" s="29" t="s">
        <v>230</v>
      </c>
      <c r="B178" s="29" t="s">
        <v>229</v>
      </c>
      <c r="C178" s="30" t="n">
        <v>63652</v>
      </c>
      <c r="D178" s="30" t="n">
        <v>20556</v>
      </c>
      <c r="E178" s="30" t="n">
        <v>19548</v>
      </c>
      <c r="F178" s="30" t="n">
        <v>10456</v>
      </c>
      <c r="G178" s="30" t="n">
        <v>13092</v>
      </c>
      <c r="H178" s="10"/>
      <c r="I178" s="10"/>
      <c r="J178" s="10"/>
      <c r="K178" s="10"/>
      <c r="L178" s="10"/>
    </row>
    <row r="179" customFormat="false" ht="13.2" hidden="false" customHeight="false" outlineLevel="0" collapsed="false">
      <c r="A179" s="29" t="s">
        <v>514</v>
      </c>
      <c r="B179" s="29" t="s">
        <v>513</v>
      </c>
      <c r="C179" s="30" t="n">
        <v>26077</v>
      </c>
      <c r="D179" s="30" t="n">
        <v>10549</v>
      </c>
      <c r="E179" s="30" t="n">
        <v>8425</v>
      </c>
      <c r="F179" s="30" t="n">
        <v>4308</v>
      </c>
      <c r="G179" s="30" t="n">
        <v>2795</v>
      </c>
      <c r="H179" s="10"/>
      <c r="I179" s="10"/>
      <c r="J179" s="10"/>
      <c r="K179" s="10"/>
      <c r="L179" s="10"/>
    </row>
    <row r="180" customFormat="false" ht="13.2" hidden="false" customHeight="false" outlineLevel="0" collapsed="false">
      <c r="A180" s="29" t="s">
        <v>270</v>
      </c>
      <c r="B180" s="29" t="s">
        <v>269</v>
      </c>
      <c r="C180" s="30" t="n">
        <v>29791</v>
      </c>
      <c r="D180" s="30" t="n">
        <v>3789</v>
      </c>
      <c r="E180" s="30" t="n">
        <v>7628</v>
      </c>
      <c r="F180" s="30" t="n">
        <v>7102</v>
      </c>
      <c r="G180" s="30" t="n">
        <v>11272</v>
      </c>
      <c r="H180" s="10"/>
      <c r="I180" s="10"/>
      <c r="J180" s="10"/>
      <c r="K180" s="10"/>
      <c r="L180" s="10"/>
    </row>
    <row r="181" customFormat="false" ht="13.2" hidden="false" customHeight="false" outlineLevel="0" collapsed="false">
      <c r="A181" s="29" t="s">
        <v>496</v>
      </c>
      <c r="B181" s="29" t="s">
        <v>495</v>
      </c>
      <c r="C181" s="30" t="n">
        <v>30978</v>
      </c>
      <c r="D181" s="30" t="n">
        <v>4663</v>
      </c>
      <c r="E181" s="30" t="n">
        <v>9699</v>
      </c>
      <c r="F181" s="30" t="n">
        <v>7085</v>
      </c>
      <c r="G181" s="30" t="n">
        <v>9531</v>
      </c>
      <c r="H181" s="10"/>
      <c r="I181" s="10"/>
      <c r="J181" s="10"/>
      <c r="K181" s="10"/>
      <c r="L181" s="10"/>
    </row>
    <row r="182" customFormat="false" ht="13.2" hidden="false" customHeight="false" outlineLevel="0" collapsed="false">
      <c r="A182" s="29" t="s">
        <v>516</v>
      </c>
      <c r="B182" s="29" t="s">
        <v>515</v>
      </c>
      <c r="C182" s="30" t="n">
        <v>34764</v>
      </c>
      <c r="D182" s="30" t="n">
        <v>6948</v>
      </c>
      <c r="E182" s="30" t="n">
        <v>9933</v>
      </c>
      <c r="F182" s="30" t="n">
        <v>8534</v>
      </c>
      <c r="G182" s="30" t="n">
        <v>9349</v>
      </c>
      <c r="H182" s="10"/>
      <c r="I182" s="10"/>
      <c r="J182" s="10"/>
      <c r="K182" s="10"/>
      <c r="L182" s="10"/>
    </row>
    <row r="183" customFormat="false" ht="13.2" hidden="false" customHeight="false" outlineLevel="0" collapsed="false">
      <c r="A183" s="29" t="s">
        <v>232</v>
      </c>
      <c r="B183" s="29" t="s">
        <v>231</v>
      </c>
      <c r="C183" s="30" t="n">
        <v>69125</v>
      </c>
      <c r="D183" s="30" t="n">
        <v>13047</v>
      </c>
      <c r="E183" s="30" t="n">
        <v>24807</v>
      </c>
      <c r="F183" s="30" t="n">
        <v>16376</v>
      </c>
      <c r="G183" s="30" t="n">
        <v>14895</v>
      </c>
      <c r="H183" s="10"/>
      <c r="I183" s="10"/>
      <c r="J183" s="10"/>
      <c r="K183" s="10"/>
      <c r="L183" s="10"/>
    </row>
    <row r="184" customFormat="false" ht="13.2" hidden="false" customHeight="false" outlineLevel="0" collapsed="false">
      <c r="A184" s="29" t="s">
        <v>722</v>
      </c>
      <c r="B184" s="29" t="s">
        <v>721</v>
      </c>
      <c r="C184" s="30" t="n">
        <v>52901</v>
      </c>
      <c r="D184" s="30" t="n">
        <v>10993</v>
      </c>
      <c r="E184" s="30" t="n">
        <v>14553</v>
      </c>
      <c r="F184" s="30" t="n">
        <v>13884</v>
      </c>
      <c r="G184" s="30" t="n">
        <v>13471</v>
      </c>
      <c r="H184" s="10"/>
      <c r="I184" s="10"/>
      <c r="J184" s="10"/>
      <c r="K184" s="10"/>
      <c r="L184" s="10"/>
    </row>
    <row r="185" customFormat="false" ht="13.2" hidden="false" customHeight="false" outlineLevel="0" collapsed="false">
      <c r="A185" s="29" t="s">
        <v>74</v>
      </c>
      <c r="B185" s="29" t="s">
        <v>73</v>
      </c>
      <c r="C185" s="30" t="n">
        <v>29132</v>
      </c>
      <c r="D185" s="30" t="n">
        <v>8398</v>
      </c>
      <c r="E185" s="30" t="n">
        <v>10231</v>
      </c>
      <c r="F185" s="30" t="n">
        <v>5317</v>
      </c>
      <c r="G185" s="30" t="n">
        <v>5186</v>
      </c>
      <c r="H185" s="10"/>
      <c r="I185" s="10"/>
      <c r="J185" s="10"/>
      <c r="K185" s="10"/>
      <c r="L185" s="10"/>
    </row>
    <row r="186" customFormat="false" ht="13.2" hidden="false" customHeight="false" outlineLevel="0" collapsed="false">
      <c r="A186" s="29" t="s">
        <v>138</v>
      </c>
      <c r="B186" s="29" t="s">
        <v>137</v>
      </c>
      <c r="C186" s="30" t="n">
        <v>28506</v>
      </c>
      <c r="D186" s="30" t="n">
        <v>6947</v>
      </c>
      <c r="E186" s="30" t="n">
        <v>8151</v>
      </c>
      <c r="F186" s="30" t="n">
        <v>6733</v>
      </c>
      <c r="G186" s="30" t="n">
        <v>6675</v>
      </c>
      <c r="H186" s="10"/>
      <c r="I186" s="10"/>
      <c r="J186" s="10"/>
      <c r="K186" s="10"/>
      <c r="L186" s="10"/>
    </row>
    <row r="187" customFormat="false" ht="13.2" hidden="false" customHeight="false" outlineLevel="0" collapsed="false">
      <c r="A187" s="29" t="s">
        <v>412</v>
      </c>
      <c r="B187" s="29" t="s">
        <v>411</v>
      </c>
      <c r="C187" s="30" t="n">
        <v>73427</v>
      </c>
      <c r="D187" s="30" t="n">
        <v>12592</v>
      </c>
      <c r="E187" s="30" t="n">
        <v>21078</v>
      </c>
      <c r="F187" s="30" t="n">
        <v>20596</v>
      </c>
      <c r="G187" s="30" t="n">
        <v>19161</v>
      </c>
      <c r="H187" s="10"/>
      <c r="I187" s="10"/>
      <c r="J187" s="10"/>
      <c r="K187" s="10"/>
      <c r="L187" s="10"/>
    </row>
    <row r="188" customFormat="false" ht="13.2" hidden="false" customHeight="false" outlineLevel="0" collapsed="false">
      <c r="A188" s="29" t="s">
        <v>234</v>
      </c>
      <c r="B188" s="29" t="s">
        <v>233</v>
      </c>
      <c r="C188" s="30" t="n">
        <v>77364</v>
      </c>
      <c r="D188" s="30" t="n">
        <v>17322</v>
      </c>
      <c r="E188" s="30" t="n">
        <v>26549</v>
      </c>
      <c r="F188" s="30" t="n">
        <v>16621</v>
      </c>
      <c r="G188" s="30" t="n">
        <v>16872</v>
      </c>
      <c r="H188" s="10"/>
      <c r="I188" s="10"/>
      <c r="J188" s="10"/>
      <c r="K188" s="10"/>
      <c r="L188" s="10"/>
    </row>
    <row r="189" customFormat="false" ht="13.2" hidden="false" customHeight="false" outlineLevel="0" collapsed="false">
      <c r="A189" s="29" t="s">
        <v>150</v>
      </c>
      <c r="B189" s="29" t="s">
        <v>149</v>
      </c>
      <c r="C189" s="30" t="n">
        <v>32753</v>
      </c>
      <c r="D189" s="30" t="n">
        <v>7312</v>
      </c>
      <c r="E189" s="30" t="n">
        <v>10292</v>
      </c>
      <c r="F189" s="30" t="n">
        <v>7807</v>
      </c>
      <c r="G189" s="30" t="n">
        <v>7342</v>
      </c>
      <c r="H189" s="10"/>
      <c r="I189" s="10"/>
      <c r="J189" s="10"/>
      <c r="K189" s="10"/>
      <c r="L189" s="10"/>
    </row>
    <row r="190" customFormat="false" ht="13.2" hidden="false" customHeight="false" outlineLevel="0" collapsed="false">
      <c r="A190" s="29" t="s">
        <v>590</v>
      </c>
      <c r="B190" s="29" t="s">
        <v>589</v>
      </c>
      <c r="C190" s="30" t="n">
        <v>38402</v>
      </c>
      <c r="D190" s="30" t="n">
        <v>12477</v>
      </c>
      <c r="E190" s="30" t="n">
        <v>12941</v>
      </c>
      <c r="F190" s="30" t="n">
        <v>7483</v>
      </c>
      <c r="G190" s="30" t="n">
        <v>5501</v>
      </c>
      <c r="H190" s="10"/>
      <c r="I190" s="10"/>
      <c r="J190" s="10"/>
      <c r="K190" s="10"/>
      <c r="L190" s="10"/>
    </row>
    <row r="191" customFormat="false" ht="13.2" hidden="false" customHeight="false" outlineLevel="0" collapsed="false">
      <c r="A191" s="29" t="s">
        <v>236</v>
      </c>
      <c r="B191" s="29" t="s">
        <v>235</v>
      </c>
      <c r="C191" s="30" t="n">
        <v>77407</v>
      </c>
      <c r="D191" s="30" t="n">
        <v>19676</v>
      </c>
      <c r="E191" s="30" t="n">
        <v>24586</v>
      </c>
      <c r="F191" s="30" t="n">
        <v>14571</v>
      </c>
      <c r="G191" s="30" t="n">
        <v>18574</v>
      </c>
      <c r="H191" s="10"/>
      <c r="I191" s="10"/>
      <c r="J191" s="10"/>
      <c r="K191" s="10"/>
      <c r="L191" s="10"/>
    </row>
    <row r="192" customFormat="false" ht="13.2" hidden="false" customHeight="false" outlineLevel="0" collapsed="false">
      <c r="A192" s="29" t="s">
        <v>42</v>
      </c>
      <c r="B192" s="29" t="s">
        <v>41</v>
      </c>
      <c r="C192" s="30" t="n">
        <v>51771</v>
      </c>
      <c r="D192" s="30" t="n">
        <v>13717</v>
      </c>
      <c r="E192" s="30" t="n">
        <v>16932</v>
      </c>
      <c r="F192" s="30" t="n">
        <v>11133</v>
      </c>
      <c r="G192" s="30" t="n">
        <v>9989</v>
      </c>
      <c r="H192" s="10"/>
      <c r="I192" s="10"/>
      <c r="J192" s="10"/>
      <c r="K192" s="10"/>
      <c r="L192" s="10"/>
    </row>
    <row r="193" customFormat="false" ht="13.2" hidden="false" customHeight="false" outlineLevel="0" collapsed="false">
      <c r="A193" s="29" t="s">
        <v>326</v>
      </c>
      <c r="B193" s="29" t="s">
        <v>325</v>
      </c>
      <c r="C193" s="30" t="n">
        <v>25722</v>
      </c>
      <c r="D193" s="30" t="n">
        <v>3398</v>
      </c>
      <c r="E193" s="30" t="n">
        <v>6977</v>
      </c>
      <c r="F193" s="30" t="n">
        <v>6532</v>
      </c>
      <c r="G193" s="30" t="n">
        <v>8815</v>
      </c>
      <c r="H193" s="10"/>
      <c r="I193" s="10"/>
      <c r="J193" s="10"/>
      <c r="K193" s="10"/>
      <c r="L193" s="10"/>
    </row>
    <row r="194" customFormat="false" ht="13.2" hidden="false" customHeight="false" outlineLevel="0" collapsed="false">
      <c r="A194" s="29" t="s">
        <v>414</v>
      </c>
      <c r="B194" s="29" t="s">
        <v>413</v>
      </c>
      <c r="C194" s="30" t="n">
        <v>27146</v>
      </c>
      <c r="D194" s="30" t="n">
        <v>3695</v>
      </c>
      <c r="E194" s="30" t="n">
        <v>8298</v>
      </c>
      <c r="F194" s="30" t="n">
        <v>5623</v>
      </c>
      <c r="G194" s="30" t="n">
        <v>9530</v>
      </c>
      <c r="H194" s="10"/>
      <c r="I194" s="10"/>
      <c r="J194" s="10"/>
      <c r="K194" s="10"/>
      <c r="L194" s="10"/>
    </row>
    <row r="195" customFormat="false" ht="13.2" hidden="false" customHeight="false" outlineLevel="0" collapsed="false">
      <c r="A195" s="29" t="s">
        <v>100</v>
      </c>
      <c r="B195" s="29" t="s">
        <v>99</v>
      </c>
      <c r="C195" s="30" t="n">
        <v>43839</v>
      </c>
      <c r="D195" s="30" t="n">
        <v>7536</v>
      </c>
      <c r="E195" s="30" t="n">
        <v>12358</v>
      </c>
      <c r="F195" s="30" t="n">
        <v>10101</v>
      </c>
      <c r="G195" s="30" t="n">
        <v>13844</v>
      </c>
      <c r="H195" s="10"/>
      <c r="I195" s="10"/>
      <c r="J195" s="10"/>
      <c r="K195" s="10"/>
      <c r="L195" s="10"/>
    </row>
    <row r="196" customFormat="false" ht="13.2" hidden="false" customHeight="false" outlineLevel="0" collapsed="false">
      <c r="A196" s="29" t="s">
        <v>484</v>
      </c>
      <c r="B196" s="29" t="s">
        <v>483</v>
      </c>
      <c r="C196" s="30" t="n">
        <v>39833</v>
      </c>
      <c r="D196" s="30" t="n">
        <v>7255</v>
      </c>
      <c r="E196" s="30" t="n">
        <v>11716</v>
      </c>
      <c r="F196" s="30" t="n">
        <v>9894</v>
      </c>
      <c r="G196" s="30" t="n">
        <v>10968</v>
      </c>
      <c r="H196" s="10"/>
      <c r="I196" s="10"/>
      <c r="J196" s="10"/>
      <c r="K196" s="10"/>
      <c r="L196" s="10"/>
    </row>
    <row r="197" customFormat="false" ht="13.2" hidden="false" customHeight="false" outlineLevel="0" collapsed="false">
      <c r="A197" s="29" t="s">
        <v>618</v>
      </c>
      <c r="B197" s="29" t="s">
        <v>617</v>
      </c>
      <c r="C197" s="30" t="n">
        <v>658</v>
      </c>
      <c r="D197" s="30" t="n">
        <v>116</v>
      </c>
      <c r="E197" s="30" t="n">
        <v>207</v>
      </c>
      <c r="F197" s="30" t="n">
        <v>216</v>
      </c>
      <c r="G197" s="30" t="n">
        <v>119</v>
      </c>
      <c r="H197" s="10"/>
      <c r="I197" s="10"/>
      <c r="J197" s="10"/>
      <c r="K197" s="10"/>
      <c r="L197" s="10"/>
    </row>
    <row r="198" customFormat="false" ht="13.2" hidden="false" customHeight="false" outlineLevel="0" collapsed="false">
      <c r="A198" s="29" t="s">
        <v>238</v>
      </c>
      <c r="B198" s="29" t="s">
        <v>237</v>
      </c>
      <c r="C198" s="30" t="n">
        <v>80466</v>
      </c>
      <c r="D198" s="30" t="n">
        <v>28479</v>
      </c>
      <c r="E198" s="30" t="n">
        <v>26677</v>
      </c>
      <c r="F198" s="30" t="n">
        <v>8024</v>
      </c>
      <c r="G198" s="30" t="n">
        <v>17286</v>
      </c>
      <c r="H198" s="10"/>
      <c r="I198" s="10"/>
      <c r="J198" s="10"/>
      <c r="K198" s="10"/>
      <c r="L198" s="10"/>
    </row>
    <row r="199" customFormat="false" ht="13.2" hidden="false" customHeight="false" outlineLevel="0" collapsed="false">
      <c r="A199" s="29" t="s">
        <v>240</v>
      </c>
      <c r="B199" s="29" t="s">
        <v>239</v>
      </c>
      <c r="C199" s="30" t="n">
        <v>64613</v>
      </c>
      <c r="D199" s="30" t="n">
        <v>28596</v>
      </c>
      <c r="E199" s="30" t="n">
        <v>21907</v>
      </c>
      <c r="F199" s="30" t="n">
        <v>4536</v>
      </c>
      <c r="G199" s="30" t="n">
        <v>9574</v>
      </c>
      <c r="H199" s="10"/>
      <c r="I199" s="10"/>
      <c r="J199" s="10"/>
      <c r="K199" s="10"/>
      <c r="L199" s="10"/>
    </row>
    <row r="200" customFormat="false" ht="13.2" hidden="false" customHeight="false" outlineLevel="0" collapsed="false">
      <c r="A200" s="29" t="s">
        <v>178</v>
      </c>
      <c r="B200" s="29" t="s">
        <v>177</v>
      </c>
      <c r="C200" s="30" t="n">
        <v>29869</v>
      </c>
      <c r="D200" s="30" t="n">
        <v>6088</v>
      </c>
      <c r="E200" s="30" t="n">
        <v>8813</v>
      </c>
      <c r="F200" s="30" t="n">
        <v>7284</v>
      </c>
      <c r="G200" s="30" t="n">
        <v>7684</v>
      </c>
      <c r="H200" s="10"/>
      <c r="I200" s="10"/>
      <c r="J200" s="10"/>
      <c r="K200" s="10"/>
      <c r="L200" s="10"/>
    </row>
    <row r="201" customFormat="false" ht="13.2" hidden="false" customHeight="false" outlineLevel="0" collapsed="false">
      <c r="A201" s="29" t="s">
        <v>874</v>
      </c>
      <c r="B201" s="29" t="s">
        <v>87</v>
      </c>
      <c r="C201" s="30" t="n">
        <v>41246</v>
      </c>
      <c r="D201" s="30" t="n">
        <v>6581</v>
      </c>
      <c r="E201" s="30" t="n">
        <v>11363</v>
      </c>
      <c r="F201" s="30" t="n">
        <v>10973</v>
      </c>
      <c r="G201" s="30" t="n">
        <v>12329</v>
      </c>
      <c r="H201" s="10"/>
      <c r="I201" s="10"/>
      <c r="J201" s="10"/>
      <c r="K201" s="10"/>
      <c r="L201" s="10"/>
    </row>
    <row r="202" customFormat="false" ht="13.2" hidden="false" customHeight="false" outlineLevel="0" collapsed="false">
      <c r="A202" s="29" t="s">
        <v>784</v>
      </c>
      <c r="B202" s="29" t="s">
        <v>783</v>
      </c>
      <c r="C202" s="30" t="n">
        <v>87941</v>
      </c>
      <c r="D202" s="30" t="n">
        <v>9032</v>
      </c>
      <c r="E202" s="30" t="n">
        <v>23000</v>
      </c>
      <c r="F202" s="30" t="n">
        <v>20814</v>
      </c>
      <c r="G202" s="30" t="n">
        <v>35095</v>
      </c>
      <c r="H202" s="10"/>
      <c r="I202" s="10"/>
      <c r="J202" s="10"/>
      <c r="K202" s="10"/>
      <c r="L202" s="10"/>
    </row>
    <row r="203" customFormat="false" ht="13.2" hidden="false" customHeight="false" outlineLevel="0" collapsed="false">
      <c r="A203" s="29" t="s">
        <v>242</v>
      </c>
      <c r="B203" s="29" t="s">
        <v>241</v>
      </c>
      <c r="C203" s="30" t="n">
        <v>50282</v>
      </c>
      <c r="D203" s="30" t="n">
        <v>18532</v>
      </c>
      <c r="E203" s="30" t="n">
        <v>17439</v>
      </c>
      <c r="F203" s="30" t="n">
        <v>6927</v>
      </c>
      <c r="G203" s="30" t="n">
        <v>7384</v>
      </c>
      <c r="H203" s="10"/>
      <c r="I203" s="10"/>
      <c r="J203" s="10"/>
      <c r="K203" s="10"/>
      <c r="L203" s="10"/>
    </row>
    <row r="204" customFormat="false" ht="13.2" hidden="false" customHeight="false" outlineLevel="0" collapsed="false">
      <c r="A204" s="29" t="s">
        <v>820</v>
      </c>
      <c r="B204" s="29" t="s">
        <v>819</v>
      </c>
      <c r="C204" s="30" t="n">
        <v>130958</v>
      </c>
      <c r="D204" s="30" t="n">
        <v>25171</v>
      </c>
      <c r="E204" s="30" t="n">
        <v>38151</v>
      </c>
      <c r="F204" s="30" t="n">
        <v>28505</v>
      </c>
      <c r="G204" s="30" t="n">
        <v>39131</v>
      </c>
      <c r="H204" s="10"/>
      <c r="I204" s="10"/>
      <c r="J204" s="10"/>
      <c r="K204" s="10"/>
      <c r="L204" s="10"/>
    </row>
    <row r="205" customFormat="false" ht="13.2" hidden="false" customHeight="false" outlineLevel="0" collapsed="false">
      <c r="A205" s="29" t="s">
        <v>364</v>
      </c>
      <c r="B205" s="29" t="s">
        <v>363</v>
      </c>
      <c r="C205" s="30" t="n">
        <v>45449</v>
      </c>
      <c r="D205" s="30" t="n">
        <v>5020</v>
      </c>
      <c r="E205" s="30" t="n">
        <v>12592</v>
      </c>
      <c r="F205" s="30" t="n">
        <v>10005</v>
      </c>
      <c r="G205" s="30" t="n">
        <v>17832</v>
      </c>
      <c r="H205" s="10"/>
      <c r="I205" s="10"/>
      <c r="J205" s="10"/>
      <c r="K205" s="10"/>
      <c r="L205" s="10"/>
    </row>
    <row r="206" customFormat="false" ht="13.2" hidden="false" customHeight="false" outlineLevel="0" collapsed="false">
      <c r="A206" s="29" t="s">
        <v>244</v>
      </c>
      <c r="B206" s="29" t="s">
        <v>243</v>
      </c>
      <c r="C206" s="30" t="n">
        <v>113682</v>
      </c>
      <c r="D206" s="30" t="n">
        <v>36509</v>
      </c>
      <c r="E206" s="30" t="n">
        <v>37402</v>
      </c>
      <c r="F206" s="30" t="n">
        <v>14599</v>
      </c>
      <c r="G206" s="30" t="n">
        <v>25172</v>
      </c>
      <c r="H206" s="10"/>
      <c r="I206" s="10"/>
      <c r="J206" s="10"/>
      <c r="K206" s="10"/>
      <c r="L206" s="10"/>
    </row>
    <row r="207" customFormat="false" ht="13.2" hidden="false" customHeight="false" outlineLevel="0" collapsed="false">
      <c r="A207" s="29" t="s">
        <v>328</v>
      </c>
      <c r="B207" s="29" t="s">
        <v>327</v>
      </c>
      <c r="C207" s="30" t="n">
        <v>41123</v>
      </c>
      <c r="D207" s="30" t="n">
        <v>8646</v>
      </c>
      <c r="E207" s="30" t="n">
        <v>12357</v>
      </c>
      <c r="F207" s="30" t="n">
        <v>9457</v>
      </c>
      <c r="G207" s="30" t="n">
        <v>10663</v>
      </c>
      <c r="H207" s="10"/>
      <c r="I207" s="10"/>
      <c r="J207" s="10"/>
      <c r="K207" s="10"/>
      <c r="L207" s="10"/>
    </row>
    <row r="208" customFormat="false" ht="13.2" hidden="false" customHeight="false" outlineLevel="0" collapsed="false">
      <c r="A208" s="29" t="s">
        <v>875</v>
      </c>
      <c r="B208" s="29" t="s">
        <v>876</v>
      </c>
      <c r="C208" s="30" t="n">
        <v>9663</v>
      </c>
      <c r="D208" s="30" t="n">
        <v>1340</v>
      </c>
      <c r="E208" s="30" t="n">
        <v>2823</v>
      </c>
      <c r="F208" s="30" t="n">
        <v>2609</v>
      </c>
      <c r="G208" s="30" t="n">
        <v>2891</v>
      </c>
      <c r="H208" s="10"/>
      <c r="I208" s="10"/>
      <c r="J208" s="10"/>
      <c r="K208" s="10"/>
      <c r="L208" s="10"/>
    </row>
    <row r="209" customFormat="false" ht="13.2" hidden="false" customHeight="false" outlineLevel="0" collapsed="false">
      <c r="A209" s="29" t="s">
        <v>822</v>
      </c>
      <c r="B209" s="29" t="s">
        <v>821</v>
      </c>
      <c r="C209" s="30" t="n">
        <v>245614</v>
      </c>
      <c r="D209" s="30" t="n">
        <v>54711</v>
      </c>
      <c r="E209" s="30" t="n">
        <v>80315</v>
      </c>
      <c r="F209" s="30" t="n">
        <v>46767</v>
      </c>
      <c r="G209" s="30" t="n">
        <v>63821</v>
      </c>
      <c r="H209" s="10"/>
      <c r="I209" s="10"/>
      <c r="J209" s="10"/>
      <c r="K209" s="10"/>
      <c r="L209" s="10"/>
    </row>
    <row r="210" customFormat="false" ht="13.2" hidden="false" customHeight="false" outlineLevel="0" collapsed="false">
      <c r="A210" s="29" t="s">
        <v>122</v>
      </c>
      <c r="B210" s="29" t="s">
        <v>121</v>
      </c>
      <c r="C210" s="30" t="n">
        <v>99334</v>
      </c>
      <c r="D210" s="30" t="n">
        <v>13795</v>
      </c>
      <c r="E210" s="30" t="n">
        <v>28795</v>
      </c>
      <c r="F210" s="30" t="n">
        <v>17919</v>
      </c>
      <c r="G210" s="30" t="n">
        <v>38825</v>
      </c>
      <c r="H210" s="10"/>
      <c r="I210" s="10"/>
      <c r="J210" s="10"/>
      <c r="K210" s="10"/>
      <c r="L210" s="10"/>
    </row>
    <row r="211" customFormat="false" ht="13.2" hidden="false" customHeight="false" outlineLevel="0" collapsed="false">
      <c r="A211" s="29" t="s">
        <v>498</v>
      </c>
      <c r="B211" s="29" t="s">
        <v>497</v>
      </c>
      <c r="C211" s="30" t="n">
        <v>27751</v>
      </c>
      <c r="D211" s="30" t="n">
        <v>6989</v>
      </c>
      <c r="E211" s="30" t="n">
        <v>9100</v>
      </c>
      <c r="F211" s="30" t="n">
        <v>6189</v>
      </c>
      <c r="G211" s="30" t="n">
        <v>5473</v>
      </c>
      <c r="H211" s="10"/>
      <c r="I211" s="10"/>
      <c r="J211" s="10"/>
      <c r="K211" s="10"/>
      <c r="L211" s="10"/>
    </row>
    <row r="212" customFormat="false" ht="13.2" hidden="false" customHeight="false" outlineLevel="0" collapsed="false">
      <c r="A212" s="29" t="s">
        <v>246</v>
      </c>
      <c r="B212" s="29" t="s">
        <v>245</v>
      </c>
      <c r="C212" s="30" t="n">
        <v>97800</v>
      </c>
      <c r="D212" s="30" t="n">
        <v>25430</v>
      </c>
      <c r="E212" s="30" t="n">
        <v>34337</v>
      </c>
      <c r="F212" s="30" t="n">
        <v>15144</v>
      </c>
      <c r="G212" s="30" t="n">
        <v>22889</v>
      </c>
      <c r="H212" s="10"/>
      <c r="I212" s="10"/>
      <c r="J212" s="10"/>
      <c r="K212" s="10"/>
      <c r="L212" s="10"/>
    </row>
    <row r="213" customFormat="false" ht="13.2" hidden="false" customHeight="false" outlineLevel="0" collapsed="false">
      <c r="A213" s="29" t="s">
        <v>734</v>
      </c>
      <c r="B213" s="29" t="s">
        <v>733</v>
      </c>
      <c r="C213" s="30" t="n">
        <v>28477</v>
      </c>
      <c r="D213" s="30" t="n">
        <v>8067</v>
      </c>
      <c r="E213" s="30" t="n">
        <v>8761</v>
      </c>
      <c r="F213" s="30" t="n">
        <v>5986</v>
      </c>
      <c r="G213" s="30" t="n">
        <v>5663</v>
      </c>
      <c r="H213" s="10"/>
      <c r="I213" s="10"/>
      <c r="J213" s="10"/>
      <c r="K213" s="10"/>
      <c r="L213" s="10"/>
    </row>
    <row r="214" customFormat="false" ht="13.2" hidden="false" customHeight="false" outlineLevel="0" collapsed="false">
      <c r="A214" s="29" t="s">
        <v>877</v>
      </c>
      <c r="B214" s="29" t="s">
        <v>878</v>
      </c>
      <c r="C214" s="30" t="n">
        <v>9337</v>
      </c>
      <c r="D214" s="30" t="n">
        <v>1069</v>
      </c>
      <c r="E214" s="30" t="n">
        <v>2452</v>
      </c>
      <c r="F214" s="30" t="n">
        <v>2604</v>
      </c>
      <c r="G214" s="30" t="n">
        <v>3212</v>
      </c>
      <c r="H214" s="10"/>
      <c r="I214" s="10"/>
      <c r="J214" s="10"/>
      <c r="K214" s="10"/>
      <c r="L214" s="10"/>
    </row>
    <row r="215" customFormat="false" ht="13.2" hidden="false" customHeight="false" outlineLevel="0" collapsed="false">
      <c r="A215" s="29" t="s">
        <v>162</v>
      </c>
      <c r="B215" s="29" t="s">
        <v>161</v>
      </c>
      <c r="C215" s="30" t="n">
        <v>30791</v>
      </c>
      <c r="D215" s="30" t="n">
        <v>4762</v>
      </c>
      <c r="E215" s="30" t="n">
        <v>9129</v>
      </c>
      <c r="F215" s="30" t="n">
        <v>6602</v>
      </c>
      <c r="G215" s="30" t="n">
        <v>10298</v>
      </c>
      <c r="H215" s="10"/>
      <c r="I215" s="10"/>
      <c r="J215" s="10"/>
      <c r="K215" s="10"/>
      <c r="L215" s="10"/>
    </row>
    <row r="216" customFormat="false" ht="13.2" hidden="false" customHeight="false" outlineLevel="0" collapsed="false">
      <c r="A216" s="29" t="s">
        <v>879</v>
      </c>
      <c r="B216" s="29" t="s">
        <v>880</v>
      </c>
      <c r="C216" s="30" t="n">
        <v>35007</v>
      </c>
      <c r="D216" s="30" t="n">
        <v>7122</v>
      </c>
      <c r="E216" s="30" t="n">
        <v>11235</v>
      </c>
      <c r="F216" s="30" t="n">
        <v>7273</v>
      </c>
      <c r="G216" s="30" t="n">
        <v>9377</v>
      </c>
      <c r="H216" s="10"/>
      <c r="I216" s="10"/>
      <c r="J216" s="10"/>
      <c r="K216" s="10"/>
      <c r="L216" s="10"/>
    </row>
    <row r="217" customFormat="false" ht="13.2" hidden="false" customHeight="false" outlineLevel="0" collapsed="false">
      <c r="A217" s="29" t="s">
        <v>366</v>
      </c>
      <c r="B217" s="29" t="s">
        <v>365</v>
      </c>
      <c r="C217" s="30" t="n">
        <v>160399</v>
      </c>
      <c r="D217" s="30" t="n">
        <v>25660</v>
      </c>
      <c r="E217" s="30" t="n">
        <v>51916</v>
      </c>
      <c r="F217" s="30" t="n">
        <v>26357</v>
      </c>
      <c r="G217" s="30" t="n">
        <v>56466</v>
      </c>
      <c r="H217" s="10"/>
      <c r="I217" s="10"/>
      <c r="J217" s="10"/>
      <c r="K217" s="10"/>
      <c r="L217" s="10"/>
    </row>
    <row r="218" customFormat="false" ht="13.2" hidden="false" customHeight="false" outlineLevel="0" collapsed="false">
      <c r="A218" s="29" t="s">
        <v>26</v>
      </c>
      <c r="B218" s="29" t="s">
        <v>25</v>
      </c>
      <c r="C218" s="30" t="n">
        <v>58962</v>
      </c>
      <c r="D218" s="30" t="n">
        <v>9054</v>
      </c>
      <c r="E218" s="30" t="n">
        <v>17830</v>
      </c>
      <c r="F218" s="30" t="n">
        <v>12497</v>
      </c>
      <c r="G218" s="30" t="n">
        <v>19581</v>
      </c>
      <c r="H218" s="10"/>
      <c r="I218" s="10"/>
      <c r="J218" s="10"/>
      <c r="K218" s="10"/>
      <c r="L218" s="10"/>
    </row>
    <row r="219" customFormat="false" ht="13.2" hidden="false" customHeight="false" outlineLevel="0" collapsed="false">
      <c r="A219" s="29" t="s">
        <v>881</v>
      </c>
      <c r="B219" s="29" t="s">
        <v>882</v>
      </c>
      <c r="C219" s="30" t="n">
        <v>11385</v>
      </c>
      <c r="D219" s="30" t="n">
        <v>1760</v>
      </c>
      <c r="E219" s="30" t="n">
        <v>2473</v>
      </c>
      <c r="F219" s="30" t="n">
        <v>3961</v>
      </c>
      <c r="G219" s="30" t="n">
        <v>3191</v>
      </c>
      <c r="H219" s="10"/>
      <c r="I219" s="10"/>
      <c r="J219" s="10"/>
      <c r="K219" s="10"/>
      <c r="L219" s="10"/>
    </row>
    <row r="220" customFormat="false" ht="13.2" hidden="false" customHeight="false" outlineLevel="0" collapsed="false">
      <c r="A220" s="29" t="s">
        <v>536</v>
      </c>
      <c r="B220" s="29" t="s">
        <v>535</v>
      </c>
      <c r="C220" s="30" t="n">
        <v>46566</v>
      </c>
      <c r="D220" s="30" t="n">
        <v>11291</v>
      </c>
      <c r="E220" s="30" t="n">
        <v>15532</v>
      </c>
      <c r="F220" s="30" t="n">
        <v>10107</v>
      </c>
      <c r="G220" s="30" t="n">
        <v>9636</v>
      </c>
      <c r="H220" s="10"/>
      <c r="I220" s="10"/>
      <c r="J220" s="10"/>
      <c r="K220" s="10"/>
      <c r="L220" s="10"/>
    </row>
    <row r="221" customFormat="false" ht="13.2" hidden="false" customHeight="false" outlineLevel="0" collapsed="false">
      <c r="A221" s="29" t="s">
        <v>62</v>
      </c>
      <c r="B221" s="29" t="s">
        <v>61</v>
      </c>
      <c r="C221" s="30" t="n">
        <v>17851</v>
      </c>
      <c r="D221" s="30" t="n">
        <v>4295</v>
      </c>
      <c r="E221" s="30" t="n">
        <v>5610</v>
      </c>
      <c r="F221" s="30" t="n">
        <v>4554</v>
      </c>
      <c r="G221" s="30" t="n">
        <v>3392</v>
      </c>
      <c r="H221" s="10"/>
      <c r="I221" s="10"/>
      <c r="J221" s="10"/>
      <c r="K221" s="10"/>
      <c r="L221" s="10"/>
    </row>
    <row r="222" customFormat="false" ht="13.2" hidden="false" customHeight="false" outlineLevel="0" collapsed="false">
      <c r="A222" s="29" t="s">
        <v>758</v>
      </c>
      <c r="B222" s="29" t="s">
        <v>757</v>
      </c>
      <c r="C222" s="30" t="n">
        <v>20810</v>
      </c>
      <c r="D222" s="30" t="n">
        <v>6277</v>
      </c>
      <c r="E222" s="30" t="n">
        <v>5911</v>
      </c>
      <c r="F222" s="30" t="n">
        <v>4617</v>
      </c>
      <c r="G222" s="30" t="n">
        <v>4005</v>
      </c>
      <c r="H222" s="10"/>
      <c r="I222" s="10"/>
      <c r="J222" s="10"/>
      <c r="K222" s="10"/>
      <c r="L222" s="10"/>
    </row>
    <row r="223" customFormat="false" ht="13.2" hidden="false" customHeight="false" outlineLevel="0" collapsed="false">
      <c r="A223" s="29" t="s">
        <v>348</v>
      </c>
      <c r="B223" s="29" t="s">
        <v>347</v>
      </c>
      <c r="C223" s="30" t="n">
        <v>171225</v>
      </c>
      <c r="D223" s="30" t="n">
        <v>32996</v>
      </c>
      <c r="E223" s="30" t="n">
        <v>56237</v>
      </c>
      <c r="F223" s="30" t="n">
        <v>25213</v>
      </c>
      <c r="G223" s="30" t="n">
        <v>56779</v>
      </c>
      <c r="H223" s="10"/>
      <c r="I223" s="10"/>
      <c r="J223" s="10"/>
      <c r="K223" s="10"/>
      <c r="L223" s="10"/>
    </row>
    <row r="224" customFormat="false" ht="13.2" hidden="false" customHeight="false" outlineLevel="0" collapsed="false">
      <c r="A224" s="29" t="s">
        <v>194</v>
      </c>
      <c r="B224" s="29" t="s">
        <v>193</v>
      </c>
      <c r="C224" s="30" t="n">
        <v>32934</v>
      </c>
      <c r="D224" s="30" t="n">
        <v>4323</v>
      </c>
      <c r="E224" s="30" t="n">
        <v>8838</v>
      </c>
      <c r="F224" s="30" t="n">
        <v>8446</v>
      </c>
      <c r="G224" s="30" t="n">
        <v>11327</v>
      </c>
      <c r="H224" s="10"/>
      <c r="I224" s="10"/>
      <c r="J224" s="10"/>
      <c r="K224" s="10"/>
      <c r="L224" s="10"/>
    </row>
    <row r="225" customFormat="false" ht="13.2" hidden="false" customHeight="false" outlineLevel="0" collapsed="false">
      <c r="A225" s="29" t="s">
        <v>462</v>
      </c>
      <c r="B225" s="29" t="s">
        <v>461</v>
      </c>
      <c r="C225" s="30" t="n">
        <v>81433</v>
      </c>
      <c r="D225" s="30" t="n">
        <v>13472</v>
      </c>
      <c r="E225" s="30" t="n">
        <v>26048</v>
      </c>
      <c r="F225" s="30" t="n">
        <v>20646</v>
      </c>
      <c r="G225" s="30" t="n">
        <v>21267</v>
      </c>
      <c r="H225" s="10"/>
      <c r="I225" s="10"/>
      <c r="J225" s="10"/>
      <c r="K225" s="10"/>
      <c r="L225" s="10"/>
    </row>
    <row r="226" customFormat="false" ht="13.2" hidden="false" customHeight="false" outlineLevel="0" collapsed="false">
      <c r="A226" s="29" t="s">
        <v>152</v>
      </c>
      <c r="B226" s="29" t="s">
        <v>151</v>
      </c>
      <c r="C226" s="30" t="n">
        <v>15443</v>
      </c>
      <c r="D226" s="30" t="n">
        <v>3659</v>
      </c>
      <c r="E226" s="30" t="n">
        <v>4444</v>
      </c>
      <c r="F226" s="30" t="n">
        <v>3748</v>
      </c>
      <c r="G226" s="30" t="n">
        <v>3592</v>
      </c>
      <c r="H226" s="10"/>
      <c r="I226" s="10"/>
      <c r="J226" s="10"/>
      <c r="K226" s="10"/>
      <c r="L226" s="10"/>
    </row>
    <row r="227" customFormat="false" ht="13.2" hidden="false" customHeight="false" outlineLevel="0" collapsed="false">
      <c r="A227" s="29" t="s">
        <v>662</v>
      </c>
      <c r="B227" s="29" t="s">
        <v>661</v>
      </c>
      <c r="C227" s="30" t="n">
        <v>32366</v>
      </c>
      <c r="D227" s="30" t="n">
        <v>7514</v>
      </c>
      <c r="E227" s="30" t="n">
        <v>8871</v>
      </c>
      <c r="F227" s="30" t="n">
        <v>8256</v>
      </c>
      <c r="G227" s="30" t="n">
        <v>7725</v>
      </c>
      <c r="H227" s="10"/>
      <c r="I227" s="10"/>
      <c r="J227" s="10"/>
      <c r="K227" s="10"/>
      <c r="L227" s="10"/>
    </row>
    <row r="228" customFormat="false" ht="13.2" hidden="false" customHeight="false" outlineLevel="0" collapsed="false">
      <c r="A228" s="29" t="s">
        <v>718</v>
      </c>
      <c r="B228" s="29" t="s">
        <v>717</v>
      </c>
      <c r="C228" s="30" t="n">
        <v>17717</v>
      </c>
      <c r="D228" s="30" t="n">
        <v>2005</v>
      </c>
      <c r="E228" s="30" t="n">
        <v>4716</v>
      </c>
      <c r="F228" s="30" t="n">
        <v>4088</v>
      </c>
      <c r="G228" s="30" t="n">
        <v>6908</v>
      </c>
      <c r="H228" s="10"/>
      <c r="I228" s="10"/>
      <c r="J228" s="10"/>
      <c r="K228" s="10"/>
      <c r="L228" s="10"/>
    </row>
    <row r="229" customFormat="false" ht="13.2" hidden="false" customHeight="false" outlineLevel="0" collapsed="false">
      <c r="A229" s="29" t="s">
        <v>248</v>
      </c>
      <c r="B229" s="29" t="s">
        <v>247</v>
      </c>
      <c r="C229" s="30" t="n">
        <v>63417</v>
      </c>
      <c r="D229" s="30" t="n">
        <v>22171</v>
      </c>
      <c r="E229" s="30" t="n">
        <v>20208</v>
      </c>
      <c r="F229" s="30" t="n">
        <v>9814</v>
      </c>
      <c r="G229" s="30" t="n">
        <v>11224</v>
      </c>
      <c r="H229" s="10"/>
      <c r="I229" s="10"/>
      <c r="J229" s="10"/>
      <c r="K229" s="10"/>
      <c r="L229" s="10"/>
    </row>
    <row r="230" customFormat="false" ht="13.2" hidden="false" customHeight="false" outlineLevel="0" collapsed="false">
      <c r="A230" s="29" t="s">
        <v>626</v>
      </c>
      <c r="B230" s="29" t="s">
        <v>625</v>
      </c>
      <c r="C230" s="30" t="n">
        <v>22495</v>
      </c>
      <c r="D230" s="30" t="n">
        <v>4741</v>
      </c>
      <c r="E230" s="30" t="n">
        <v>6123</v>
      </c>
      <c r="F230" s="30" t="n">
        <v>6405</v>
      </c>
      <c r="G230" s="30" t="n">
        <v>5226</v>
      </c>
      <c r="H230" s="10"/>
      <c r="I230" s="10"/>
      <c r="J230" s="10"/>
      <c r="K230" s="10"/>
      <c r="L230" s="10"/>
    </row>
    <row r="231" customFormat="false" ht="13.2" hidden="false" customHeight="false" outlineLevel="0" collapsed="false">
      <c r="A231" s="29" t="s">
        <v>102</v>
      </c>
      <c r="B231" s="29" t="s">
        <v>101</v>
      </c>
      <c r="C231" s="30" t="n">
        <v>27687</v>
      </c>
      <c r="D231" s="30" t="n">
        <v>6838</v>
      </c>
      <c r="E231" s="30" t="n">
        <v>8327</v>
      </c>
      <c r="F231" s="30" t="n">
        <v>7128</v>
      </c>
      <c r="G231" s="30" t="n">
        <v>5394</v>
      </c>
      <c r="H231" s="10"/>
      <c r="I231" s="10"/>
      <c r="J231" s="10"/>
      <c r="K231" s="10"/>
      <c r="L231" s="10"/>
    </row>
    <row r="232" customFormat="false" ht="13.2" hidden="false" customHeight="false" outlineLevel="0" collapsed="false">
      <c r="A232" s="29" t="s">
        <v>592</v>
      </c>
      <c r="B232" s="29" t="s">
        <v>591</v>
      </c>
      <c r="C232" s="30" t="n">
        <v>41176</v>
      </c>
      <c r="D232" s="30" t="n">
        <v>13068</v>
      </c>
      <c r="E232" s="30" t="n">
        <v>14509</v>
      </c>
      <c r="F232" s="30" t="n">
        <v>7808</v>
      </c>
      <c r="G232" s="30" t="n">
        <v>5791</v>
      </c>
      <c r="H232" s="10"/>
      <c r="I232" s="10"/>
      <c r="J232" s="10"/>
      <c r="K232" s="10"/>
      <c r="L232" s="10"/>
    </row>
    <row r="233" customFormat="false" ht="13.2" hidden="false" customHeight="false" outlineLevel="0" collapsed="false">
      <c r="A233" s="29" t="s">
        <v>272</v>
      </c>
      <c r="B233" s="29" t="s">
        <v>271</v>
      </c>
      <c r="C233" s="30" t="n">
        <v>42957</v>
      </c>
      <c r="D233" s="30" t="n">
        <v>4951</v>
      </c>
      <c r="E233" s="30" t="n">
        <v>11438</v>
      </c>
      <c r="F233" s="30" t="n">
        <v>9008</v>
      </c>
      <c r="G233" s="30" t="n">
        <v>17560</v>
      </c>
      <c r="H233" s="10"/>
      <c r="I233" s="10"/>
      <c r="J233" s="10"/>
      <c r="K233" s="10"/>
      <c r="L233" s="10"/>
    </row>
    <row r="234" customFormat="false" ht="13.2" hidden="false" customHeight="false" outlineLevel="0" collapsed="false">
      <c r="A234" s="29" t="s">
        <v>416</v>
      </c>
      <c r="B234" s="29" t="s">
        <v>415</v>
      </c>
      <c r="C234" s="30" t="n">
        <v>25808</v>
      </c>
      <c r="D234" s="30" t="n">
        <v>4163</v>
      </c>
      <c r="E234" s="30" t="n">
        <v>8183</v>
      </c>
      <c r="F234" s="30" t="n">
        <v>6561</v>
      </c>
      <c r="G234" s="30" t="n">
        <v>6901</v>
      </c>
      <c r="H234" s="10"/>
      <c r="I234" s="10"/>
      <c r="J234" s="10"/>
      <c r="K234" s="10"/>
      <c r="L234" s="10"/>
    </row>
    <row r="235" customFormat="false" ht="13.2" hidden="false" customHeight="false" outlineLevel="0" collapsed="false">
      <c r="A235" s="29" t="s">
        <v>476</v>
      </c>
      <c r="B235" s="29" t="s">
        <v>475</v>
      </c>
      <c r="C235" s="30" t="n">
        <v>80599</v>
      </c>
      <c r="D235" s="30" t="n">
        <v>20449</v>
      </c>
      <c r="E235" s="30" t="n">
        <v>25880</v>
      </c>
      <c r="F235" s="30" t="n">
        <v>14740</v>
      </c>
      <c r="G235" s="30" t="n">
        <v>19530</v>
      </c>
      <c r="H235" s="10"/>
      <c r="I235" s="10"/>
      <c r="J235" s="10"/>
      <c r="K235" s="10"/>
      <c r="L235" s="10"/>
    </row>
    <row r="236" customFormat="false" ht="13.2" hidden="false" customHeight="false" outlineLevel="0" collapsed="false">
      <c r="A236" s="29" t="s">
        <v>566</v>
      </c>
      <c r="B236" s="29" t="s">
        <v>565</v>
      </c>
      <c r="C236" s="30" t="n">
        <v>24383</v>
      </c>
      <c r="D236" s="30" t="n">
        <v>9064</v>
      </c>
      <c r="E236" s="30" t="n">
        <v>7874</v>
      </c>
      <c r="F236" s="30" t="n">
        <v>4342</v>
      </c>
      <c r="G236" s="30" t="n">
        <v>3103</v>
      </c>
      <c r="H236" s="10"/>
      <c r="I236" s="10"/>
      <c r="J236" s="10"/>
      <c r="K236" s="10"/>
      <c r="L236" s="10"/>
    </row>
    <row r="237" customFormat="false" ht="13.2" hidden="false" customHeight="false" outlineLevel="0" collapsed="false">
      <c r="A237" s="29" t="s">
        <v>712</v>
      </c>
      <c r="B237" s="29" t="s">
        <v>711</v>
      </c>
      <c r="C237" s="30" t="n">
        <v>25838</v>
      </c>
      <c r="D237" s="30" t="n">
        <v>7377</v>
      </c>
      <c r="E237" s="30" t="n">
        <v>7288</v>
      </c>
      <c r="F237" s="30" t="n">
        <v>5558</v>
      </c>
      <c r="G237" s="30" t="n">
        <v>5615</v>
      </c>
      <c r="H237" s="10"/>
      <c r="I237" s="10"/>
      <c r="J237" s="10"/>
      <c r="K237" s="10"/>
      <c r="L237" s="10"/>
    </row>
    <row r="238" customFormat="false" ht="13.2" hidden="false" customHeight="false" outlineLevel="0" collapsed="false">
      <c r="A238" s="29" t="s">
        <v>418</v>
      </c>
      <c r="B238" s="29" t="s">
        <v>417</v>
      </c>
      <c r="C238" s="30" t="n">
        <v>28543</v>
      </c>
      <c r="D238" s="30" t="n">
        <v>3966</v>
      </c>
      <c r="E238" s="30" t="n">
        <v>8485</v>
      </c>
      <c r="F238" s="30" t="n">
        <v>8177</v>
      </c>
      <c r="G238" s="30" t="n">
        <v>7915</v>
      </c>
      <c r="H238" s="10"/>
      <c r="I238" s="10"/>
      <c r="J238" s="10"/>
      <c r="K238" s="10"/>
      <c r="L238" s="10"/>
    </row>
    <row r="239" customFormat="false" ht="13.2" hidden="false" customHeight="false" outlineLevel="0" collapsed="false">
      <c r="A239" s="29" t="s">
        <v>883</v>
      </c>
      <c r="B239" s="29" t="s">
        <v>884</v>
      </c>
      <c r="C239" s="30" t="n">
        <v>4674</v>
      </c>
      <c r="D239" s="30" t="n">
        <v>655</v>
      </c>
      <c r="E239" s="30" t="n">
        <v>1034</v>
      </c>
      <c r="F239" s="30" t="n">
        <v>1463</v>
      </c>
      <c r="G239" s="30" t="n">
        <v>1522</v>
      </c>
      <c r="H239" s="10"/>
      <c r="I239" s="10"/>
      <c r="J239" s="10"/>
      <c r="K239" s="10"/>
      <c r="L239" s="10"/>
    </row>
    <row r="240" customFormat="false" ht="13.2" hidden="false" customHeight="false" outlineLevel="0" collapsed="false">
      <c r="A240" s="29" t="s">
        <v>696</v>
      </c>
      <c r="B240" s="29" t="s">
        <v>695</v>
      </c>
      <c r="C240" s="30" t="n">
        <v>42719</v>
      </c>
      <c r="D240" s="30" t="n">
        <v>5692</v>
      </c>
      <c r="E240" s="30" t="n">
        <v>11441</v>
      </c>
      <c r="F240" s="30" t="n">
        <v>10604</v>
      </c>
      <c r="G240" s="30" t="n">
        <v>14982</v>
      </c>
      <c r="H240" s="10"/>
      <c r="I240" s="10"/>
      <c r="J240" s="10"/>
      <c r="K240" s="10"/>
      <c r="L240" s="10"/>
    </row>
    <row r="241" customFormat="false" ht="13.2" hidden="false" customHeight="false" outlineLevel="0" collapsed="false">
      <c r="A241" s="29" t="s">
        <v>518</v>
      </c>
      <c r="B241" s="29" t="s">
        <v>517</v>
      </c>
      <c r="C241" s="30" t="n">
        <v>48603</v>
      </c>
      <c r="D241" s="30" t="n">
        <v>11953</v>
      </c>
      <c r="E241" s="30" t="n">
        <v>15224</v>
      </c>
      <c r="F241" s="30" t="n">
        <v>11470</v>
      </c>
      <c r="G241" s="30" t="n">
        <v>9956</v>
      </c>
      <c r="H241" s="10"/>
      <c r="I241" s="10"/>
      <c r="J241" s="10"/>
      <c r="K241" s="10"/>
      <c r="L241" s="10"/>
    </row>
    <row r="242" customFormat="false" ht="13.2" hidden="false" customHeight="false" outlineLevel="0" collapsed="false">
      <c r="A242" s="29" t="s">
        <v>196</v>
      </c>
      <c r="B242" s="29" t="s">
        <v>195</v>
      </c>
      <c r="C242" s="30" t="n">
        <v>34484</v>
      </c>
      <c r="D242" s="30" t="n">
        <v>7264</v>
      </c>
      <c r="E242" s="30" t="n">
        <v>9627</v>
      </c>
      <c r="F242" s="30" t="n">
        <v>8223</v>
      </c>
      <c r="G242" s="30" t="n">
        <v>9370</v>
      </c>
      <c r="H242" s="10"/>
      <c r="I242" s="10"/>
      <c r="J242" s="10"/>
      <c r="K242" s="10"/>
      <c r="L242" s="10"/>
    </row>
    <row r="243" customFormat="false" ht="13.2" hidden="false" customHeight="false" outlineLevel="0" collapsed="false">
      <c r="A243" s="29" t="s">
        <v>284</v>
      </c>
      <c r="B243" s="29" t="s">
        <v>283</v>
      </c>
      <c r="C243" s="30" t="n">
        <v>90321</v>
      </c>
      <c r="D243" s="30" t="n">
        <v>18207</v>
      </c>
      <c r="E243" s="30" t="n">
        <v>30144</v>
      </c>
      <c r="F243" s="30" t="n">
        <v>14473</v>
      </c>
      <c r="G243" s="30" t="n">
        <v>27497</v>
      </c>
      <c r="H243" s="10"/>
      <c r="I243" s="10"/>
      <c r="J243" s="10"/>
      <c r="K243" s="10"/>
      <c r="L243" s="10"/>
    </row>
    <row r="244" customFormat="false" ht="13.2" hidden="false" customHeight="false" outlineLevel="0" collapsed="false">
      <c r="A244" s="29" t="s">
        <v>736</v>
      </c>
      <c r="B244" s="29" t="s">
        <v>735</v>
      </c>
      <c r="C244" s="30" t="n">
        <v>37505</v>
      </c>
      <c r="D244" s="30" t="n">
        <v>7103</v>
      </c>
      <c r="E244" s="30" t="n">
        <v>10897</v>
      </c>
      <c r="F244" s="30" t="n">
        <v>8753</v>
      </c>
      <c r="G244" s="30" t="n">
        <v>10752</v>
      </c>
      <c r="H244" s="10"/>
      <c r="I244" s="10"/>
      <c r="J244" s="10"/>
      <c r="K244" s="10"/>
      <c r="L244" s="10"/>
    </row>
    <row r="245" customFormat="false" ht="13.2" hidden="false" customHeight="false" outlineLevel="0" collapsed="false">
      <c r="A245" s="29" t="s">
        <v>250</v>
      </c>
      <c r="B245" s="29" t="s">
        <v>249</v>
      </c>
      <c r="C245" s="30" t="n">
        <v>87908</v>
      </c>
      <c r="D245" s="30" t="n">
        <v>14541</v>
      </c>
      <c r="E245" s="30" t="n">
        <v>26271</v>
      </c>
      <c r="F245" s="30" t="n">
        <v>16240</v>
      </c>
      <c r="G245" s="30" t="n">
        <v>30856</v>
      </c>
      <c r="H245" s="10"/>
      <c r="I245" s="10"/>
      <c r="J245" s="10"/>
      <c r="K245" s="10"/>
      <c r="L245" s="10"/>
    </row>
    <row r="246" customFormat="false" ht="13.2" hidden="false" customHeight="false" outlineLevel="0" collapsed="false">
      <c r="A246" s="29" t="s">
        <v>714</v>
      </c>
      <c r="B246" s="29" t="s">
        <v>713</v>
      </c>
      <c r="C246" s="30" t="n">
        <v>45143</v>
      </c>
      <c r="D246" s="30" t="n">
        <v>7978</v>
      </c>
      <c r="E246" s="30" t="n">
        <v>13534</v>
      </c>
      <c r="F246" s="30" t="n">
        <v>9259</v>
      </c>
      <c r="G246" s="30" t="n">
        <v>14372</v>
      </c>
      <c r="H246" s="10"/>
      <c r="I246" s="10"/>
      <c r="J246" s="10"/>
      <c r="K246" s="10"/>
      <c r="L246" s="10"/>
    </row>
    <row r="247" customFormat="false" ht="13.2" hidden="false" customHeight="false" outlineLevel="0" collapsed="false">
      <c r="A247" s="29" t="s">
        <v>885</v>
      </c>
      <c r="B247" s="29" t="s">
        <v>886</v>
      </c>
      <c r="C247" s="30" t="n">
        <v>26797</v>
      </c>
      <c r="D247" s="30" t="n">
        <v>4129</v>
      </c>
      <c r="E247" s="30" t="n">
        <v>5963</v>
      </c>
      <c r="F247" s="30" t="n">
        <v>7865</v>
      </c>
      <c r="G247" s="30" t="n">
        <v>8840</v>
      </c>
      <c r="H247" s="10"/>
      <c r="I247" s="10"/>
      <c r="J247" s="10"/>
      <c r="K247" s="10"/>
      <c r="L247" s="10"/>
    </row>
    <row r="248" customFormat="false" ht="13.2" hidden="false" customHeight="false" outlineLevel="0" collapsed="false">
      <c r="A248" s="29" t="s">
        <v>887</v>
      </c>
      <c r="B248" s="29" t="s">
        <v>888</v>
      </c>
      <c r="C248" s="30" t="n">
        <v>25282</v>
      </c>
      <c r="D248" s="30" t="n">
        <v>4751</v>
      </c>
      <c r="E248" s="30" t="n">
        <v>8377</v>
      </c>
      <c r="F248" s="30" t="n">
        <v>5425</v>
      </c>
      <c r="G248" s="30" t="n">
        <v>6729</v>
      </c>
      <c r="H248" s="10"/>
      <c r="I248" s="10"/>
      <c r="J248" s="10"/>
      <c r="K248" s="10"/>
      <c r="L248" s="10"/>
    </row>
    <row r="249" customFormat="false" ht="13.2" hidden="false" customHeight="false" outlineLevel="0" collapsed="false">
      <c r="A249" s="29" t="s">
        <v>420</v>
      </c>
      <c r="B249" s="29" t="s">
        <v>419</v>
      </c>
      <c r="C249" s="30" t="n">
        <v>44760</v>
      </c>
      <c r="D249" s="30" t="n">
        <v>5794</v>
      </c>
      <c r="E249" s="30" t="n">
        <v>12560</v>
      </c>
      <c r="F249" s="30" t="n">
        <v>10845</v>
      </c>
      <c r="G249" s="30" t="n">
        <v>15561</v>
      </c>
      <c r="H249" s="10"/>
      <c r="I249" s="10"/>
      <c r="J249" s="10"/>
      <c r="K249" s="10"/>
      <c r="L249" s="10"/>
    </row>
    <row r="250" customFormat="false" ht="13.2" hidden="false" customHeight="false" outlineLevel="0" collapsed="false">
      <c r="A250" s="29" t="s">
        <v>628</v>
      </c>
      <c r="B250" s="29" t="s">
        <v>627</v>
      </c>
      <c r="C250" s="30" t="n">
        <v>26663</v>
      </c>
      <c r="D250" s="30" t="n">
        <v>4723</v>
      </c>
      <c r="E250" s="30" t="n">
        <v>7428</v>
      </c>
      <c r="F250" s="30" t="n">
        <v>7421</v>
      </c>
      <c r="G250" s="30" t="n">
        <v>7091</v>
      </c>
      <c r="H250" s="10"/>
      <c r="I250" s="10"/>
      <c r="J250" s="10"/>
      <c r="K250" s="10"/>
      <c r="L250" s="10"/>
    </row>
    <row r="251" customFormat="false" ht="13.2" hidden="false" customHeight="false" outlineLevel="0" collapsed="false">
      <c r="A251" s="29" t="s">
        <v>642</v>
      </c>
      <c r="B251" s="29" t="s">
        <v>641</v>
      </c>
      <c r="C251" s="30" t="n">
        <v>19078</v>
      </c>
      <c r="D251" s="30" t="n">
        <v>4381</v>
      </c>
      <c r="E251" s="30" t="n">
        <v>5557</v>
      </c>
      <c r="F251" s="30" t="n">
        <v>5154</v>
      </c>
      <c r="G251" s="30" t="n">
        <v>3986</v>
      </c>
      <c r="H251" s="10"/>
      <c r="I251" s="10"/>
      <c r="J251" s="10"/>
      <c r="K251" s="10"/>
      <c r="L251" s="10"/>
    </row>
    <row r="252" customFormat="false" ht="13.2" hidden="false" customHeight="false" outlineLevel="0" collapsed="false">
      <c r="A252" s="29" t="s">
        <v>387</v>
      </c>
      <c r="B252" s="29" t="s">
        <v>889</v>
      </c>
      <c r="C252" s="30" t="n">
        <v>23814</v>
      </c>
      <c r="D252" s="30" t="n">
        <v>5730</v>
      </c>
      <c r="E252" s="30" t="n">
        <v>8841</v>
      </c>
      <c r="F252" s="30" t="n">
        <v>4260</v>
      </c>
      <c r="G252" s="30" t="n">
        <v>4983</v>
      </c>
      <c r="H252" s="10"/>
      <c r="I252" s="10"/>
      <c r="J252" s="10"/>
      <c r="K252" s="10"/>
      <c r="L252" s="10"/>
    </row>
    <row r="253" customFormat="false" ht="13.2" hidden="false" customHeight="false" outlineLevel="0" collapsed="false">
      <c r="A253" s="29" t="s">
        <v>140</v>
      </c>
      <c r="B253" s="29" t="s">
        <v>139</v>
      </c>
      <c r="C253" s="30" t="n">
        <v>29315</v>
      </c>
      <c r="D253" s="30" t="n">
        <v>5738</v>
      </c>
      <c r="E253" s="30" t="n">
        <v>8509</v>
      </c>
      <c r="F253" s="30" t="n">
        <v>7338</v>
      </c>
      <c r="G253" s="30" t="n">
        <v>7730</v>
      </c>
      <c r="H253" s="10"/>
      <c r="I253" s="10"/>
      <c r="J253" s="10"/>
      <c r="K253" s="10"/>
      <c r="L253" s="10"/>
    </row>
    <row r="254" customFormat="false" ht="13.2" hidden="false" customHeight="false" outlineLevel="0" collapsed="false">
      <c r="A254" s="29" t="s">
        <v>788</v>
      </c>
      <c r="B254" s="29" t="s">
        <v>787</v>
      </c>
      <c r="C254" s="30" t="n">
        <v>50818</v>
      </c>
      <c r="D254" s="30" t="n">
        <v>5913</v>
      </c>
      <c r="E254" s="30" t="n">
        <v>12626</v>
      </c>
      <c r="F254" s="30" t="n">
        <v>12357</v>
      </c>
      <c r="G254" s="30" t="n">
        <v>19922</v>
      </c>
      <c r="H254" s="10"/>
      <c r="I254" s="10"/>
      <c r="J254" s="10"/>
      <c r="K254" s="10"/>
      <c r="L254" s="10"/>
    </row>
    <row r="255" customFormat="false" ht="13.2" hidden="false" customHeight="false" outlineLevel="0" collapsed="false">
      <c r="A255" s="29" t="s">
        <v>76</v>
      </c>
      <c r="B255" s="29" t="s">
        <v>75</v>
      </c>
      <c r="C255" s="30" t="n">
        <v>39227</v>
      </c>
      <c r="D255" s="30" t="n">
        <v>12944</v>
      </c>
      <c r="E255" s="30" t="n">
        <v>12165</v>
      </c>
      <c r="F255" s="30" t="n">
        <v>7133</v>
      </c>
      <c r="G255" s="30" t="n">
        <v>6985</v>
      </c>
      <c r="H255" s="10"/>
      <c r="I255" s="10"/>
      <c r="J255" s="10"/>
      <c r="K255" s="10"/>
      <c r="L255" s="10"/>
    </row>
    <row r="256" customFormat="false" ht="13.2" hidden="false" customHeight="false" outlineLevel="0" collapsed="false">
      <c r="A256" s="29" t="s">
        <v>164</v>
      </c>
      <c r="B256" s="29" t="s">
        <v>163</v>
      </c>
      <c r="C256" s="30" t="n">
        <v>31461</v>
      </c>
      <c r="D256" s="30" t="n">
        <v>6858</v>
      </c>
      <c r="E256" s="30" t="n">
        <v>10593</v>
      </c>
      <c r="F256" s="30" t="n">
        <v>7500</v>
      </c>
      <c r="G256" s="30" t="n">
        <v>6510</v>
      </c>
      <c r="H256" s="10"/>
      <c r="I256" s="10"/>
      <c r="J256" s="10"/>
      <c r="K256" s="10"/>
      <c r="L256" s="10"/>
    </row>
    <row r="257" customFormat="false" ht="13.2" hidden="false" customHeight="false" outlineLevel="0" collapsed="false">
      <c r="A257" s="29" t="s">
        <v>454</v>
      </c>
      <c r="B257" s="29" t="s">
        <v>453</v>
      </c>
      <c r="C257" s="30" t="n">
        <v>111011</v>
      </c>
      <c r="D257" s="30" t="n">
        <v>13716</v>
      </c>
      <c r="E257" s="30" t="n">
        <v>34045</v>
      </c>
      <c r="F257" s="30" t="n">
        <v>26558</v>
      </c>
      <c r="G257" s="30" t="n">
        <v>36692</v>
      </c>
      <c r="H257" s="10"/>
      <c r="I257" s="10"/>
      <c r="J257" s="10"/>
      <c r="K257" s="10"/>
      <c r="L257" s="10"/>
    </row>
    <row r="258" customFormat="false" ht="13.2" hidden="false" customHeight="false" outlineLevel="0" collapsed="false">
      <c r="A258" s="29" t="s">
        <v>790</v>
      </c>
      <c r="B258" s="29" t="s">
        <v>789</v>
      </c>
      <c r="C258" s="30" t="n">
        <v>51042</v>
      </c>
      <c r="D258" s="30" t="n">
        <v>7993</v>
      </c>
      <c r="E258" s="30" t="n">
        <v>12721</v>
      </c>
      <c r="F258" s="30" t="n">
        <v>13516</v>
      </c>
      <c r="G258" s="30" t="n">
        <v>16812</v>
      </c>
      <c r="H258" s="10"/>
      <c r="I258" s="10"/>
      <c r="J258" s="10"/>
      <c r="K258" s="10"/>
      <c r="L258" s="10"/>
    </row>
    <row r="259" customFormat="false" ht="13.2" hidden="false" customHeight="false" outlineLevel="0" collapsed="false">
      <c r="A259" s="29" t="s">
        <v>90</v>
      </c>
      <c r="B259" s="29" t="s">
        <v>89</v>
      </c>
      <c r="C259" s="30" t="n">
        <v>27154</v>
      </c>
      <c r="D259" s="30" t="n">
        <v>4764</v>
      </c>
      <c r="E259" s="30" t="n">
        <v>7369</v>
      </c>
      <c r="F259" s="30" t="n">
        <v>7759</v>
      </c>
      <c r="G259" s="30" t="n">
        <v>7262</v>
      </c>
      <c r="H259" s="10"/>
      <c r="I259" s="10"/>
      <c r="J259" s="10"/>
      <c r="K259" s="10"/>
      <c r="L259" s="10"/>
    </row>
    <row r="260" customFormat="false" ht="13.2" hidden="false" customHeight="false" outlineLevel="0" collapsed="false">
      <c r="A260" s="29" t="s">
        <v>602</v>
      </c>
      <c r="B260" s="29" t="s">
        <v>601</v>
      </c>
      <c r="C260" s="30" t="n">
        <v>60967</v>
      </c>
      <c r="D260" s="30" t="n">
        <v>15143</v>
      </c>
      <c r="E260" s="30" t="n">
        <v>19399</v>
      </c>
      <c r="F260" s="30" t="n">
        <v>13126</v>
      </c>
      <c r="G260" s="30" t="n">
        <v>13299</v>
      </c>
      <c r="H260" s="10"/>
      <c r="I260" s="10"/>
      <c r="J260" s="10"/>
      <c r="K260" s="10"/>
      <c r="L260" s="10"/>
    </row>
    <row r="261" customFormat="false" ht="13.2" hidden="false" customHeight="false" outlineLevel="0" collapsed="false">
      <c r="A261" s="29" t="s">
        <v>286</v>
      </c>
      <c r="B261" s="29" t="s">
        <v>285</v>
      </c>
      <c r="C261" s="30" t="n">
        <v>66936</v>
      </c>
      <c r="D261" s="30" t="n">
        <v>13189</v>
      </c>
      <c r="E261" s="30" t="n">
        <v>22567</v>
      </c>
      <c r="F261" s="30" t="n">
        <v>13280</v>
      </c>
      <c r="G261" s="30" t="n">
        <v>17900</v>
      </c>
      <c r="H261" s="10"/>
      <c r="I261" s="10"/>
      <c r="J261" s="10"/>
      <c r="K261" s="10"/>
      <c r="L261" s="10"/>
    </row>
    <row r="262" customFormat="false" ht="13.2" hidden="false" customHeight="false" outlineLevel="0" collapsed="false">
      <c r="A262" s="29" t="s">
        <v>746</v>
      </c>
      <c r="B262" s="29" t="s">
        <v>745</v>
      </c>
      <c r="C262" s="30" t="n">
        <v>18501</v>
      </c>
      <c r="D262" s="30" t="n">
        <v>3507</v>
      </c>
      <c r="E262" s="30" t="n">
        <v>5500</v>
      </c>
      <c r="F262" s="30" t="n">
        <v>4792</v>
      </c>
      <c r="G262" s="30" t="n">
        <v>4702</v>
      </c>
      <c r="H262" s="10"/>
      <c r="I262" s="10"/>
      <c r="J262" s="10"/>
      <c r="K262" s="10"/>
      <c r="L262" s="10"/>
    </row>
    <row r="263" customFormat="false" ht="13.2" hidden="false" customHeight="false" outlineLevel="0" collapsed="false">
      <c r="A263" s="29" t="s">
        <v>154</v>
      </c>
      <c r="B263" s="29" t="s">
        <v>153</v>
      </c>
      <c r="C263" s="30" t="n">
        <v>28471</v>
      </c>
      <c r="D263" s="30" t="n">
        <v>6285</v>
      </c>
      <c r="E263" s="30" t="n">
        <v>8220</v>
      </c>
      <c r="F263" s="30" t="n">
        <v>7056</v>
      </c>
      <c r="G263" s="30" t="n">
        <v>6910</v>
      </c>
      <c r="H263" s="10"/>
      <c r="I263" s="10"/>
      <c r="J263" s="10"/>
      <c r="K263" s="10"/>
      <c r="L263" s="10"/>
    </row>
    <row r="264" customFormat="false" ht="13.2" hidden="false" customHeight="false" outlineLevel="0" collapsed="false">
      <c r="A264" s="29" t="s">
        <v>180</v>
      </c>
      <c r="B264" s="29" t="s">
        <v>179</v>
      </c>
      <c r="C264" s="30" t="n">
        <v>70100</v>
      </c>
      <c r="D264" s="30" t="n">
        <v>13406</v>
      </c>
      <c r="E264" s="30" t="n">
        <v>22246</v>
      </c>
      <c r="F264" s="30" t="n">
        <v>14724</v>
      </c>
      <c r="G264" s="30" t="n">
        <v>19724</v>
      </c>
      <c r="H264" s="10"/>
      <c r="I264" s="10"/>
      <c r="J264" s="10"/>
      <c r="K264" s="10"/>
      <c r="L264" s="10"/>
    </row>
    <row r="265" customFormat="false" ht="13.2" hidden="false" customHeight="false" outlineLevel="0" collapsed="false">
      <c r="A265" s="29" t="s">
        <v>282</v>
      </c>
      <c r="B265" s="29" t="s">
        <v>281</v>
      </c>
      <c r="C265" s="30" t="n">
        <v>96661</v>
      </c>
      <c r="D265" s="30" t="n">
        <v>18766</v>
      </c>
      <c r="E265" s="30" t="n">
        <v>28745</v>
      </c>
      <c r="F265" s="30" t="n">
        <v>22647</v>
      </c>
      <c r="G265" s="30" t="n">
        <v>26503</v>
      </c>
      <c r="H265" s="10"/>
      <c r="I265" s="10"/>
      <c r="J265" s="10"/>
      <c r="K265" s="10"/>
      <c r="L265" s="10"/>
    </row>
    <row r="266" customFormat="false" ht="13.2" hidden="false" customHeight="false" outlineLevel="0" collapsed="false">
      <c r="A266" s="29" t="s">
        <v>92</v>
      </c>
      <c r="B266" s="29" t="s">
        <v>91</v>
      </c>
      <c r="C266" s="30" t="n">
        <v>46647</v>
      </c>
      <c r="D266" s="30" t="n">
        <v>9574</v>
      </c>
      <c r="E266" s="30" t="n">
        <v>14533</v>
      </c>
      <c r="F266" s="30" t="n">
        <v>8506</v>
      </c>
      <c r="G266" s="30" t="n">
        <v>14034</v>
      </c>
      <c r="H266" s="10"/>
      <c r="I266" s="10"/>
      <c r="J266" s="10"/>
      <c r="K266" s="10"/>
      <c r="L266" s="10"/>
    </row>
    <row r="267" customFormat="false" ht="13.2" hidden="false" customHeight="false" outlineLevel="0" collapsed="false">
      <c r="A267" s="29" t="s">
        <v>126</v>
      </c>
      <c r="B267" s="29" t="s">
        <v>125</v>
      </c>
      <c r="C267" s="30" t="n">
        <v>101302</v>
      </c>
      <c r="D267" s="30" t="n">
        <v>15168</v>
      </c>
      <c r="E267" s="30" t="n">
        <v>32355</v>
      </c>
      <c r="F267" s="30" t="n">
        <v>17924</v>
      </c>
      <c r="G267" s="30" t="n">
        <v>35855</v>
      </c>
      <c r="H267" s="10"/>
      <c r="I267" s="10"/>
      <c r="J267" s="10"/>
      <c r="K267" s="10"/>
      <c r="L267" s="10"/>
    </row>
    <row r="268" customFormat="false" ht="13.2" hidden="false" customHeight="false" outlineLevel="0" collapsed="false">
      <c r="A268" s="29" t="s">
        <v>748</v>
      </c>
      <c r="B268" s="29" t="s">
        <v>747</v>
      </c>
      <c r="C268" s="30" t="n">
        <v>38899</v>
      </c>
      <c r="D268" s="30" t="n">
        <v>6047</v>
      </c>
      <c r="E268" s="30" t="n">
        <v>10875</v>
      </c>
      <c r="F268" s="30" t="n">
        <v>9809</v>
      </c>
      <c r="G268" s="30" t="n">
        <v>12168</v>
      </c>
      <c r="H268" s="10"/>
      <c r="I268" s="10"/>
      <c r="J268" s="10"/>
      <c r="K268" s="10"/>
      <c r="L268" s="10"/>
    </row>
    <row r="269" customFormat="false" ht="13.2" hidden="false" customHeight="false" outlineLevel="0" collapsed="false">
      <c r="A269" s="29" t="s">
        <v>156</v>
      </c>
      <c r="B269" s="29" t="s">
        <v>155</v>
      </c>
      <c r="C269" s="30" t="n">
        <v>14544</v>
      </c>
      <c r="D269" s="30" t="n">
        <v>3477</v>
      </c>
      <c r="E269" s="30" t="n">
        <v>4716</v>
      </c>
      <c r="F269" s="30" t="n">
        <v>3183</v>
      </c>
      <c r="G269" s="30" t="n">
        <v>3168</v>
      </c>
      <c r="H269" s="10"/>
      <c r="I269" s="10"/>
      <c r="J269" s="10"/>
      <c r="K269" s="10"/>
      <c r="L269" s="10"/>
    </row>
    <row r="270" customFormat="false" ht="13.2" hidden="false" customHeight="false" outlineLevel="0" collapsed="false">
      <c r="A270" s="29" t="s">
        <v>350</v>
      </c>
      <c r="B270" s="29" t="s">
        <v>349</v>
      </c>
      <c r="C270" s="30" t="n">
        <v>67404</v>
      </c>
      <c r="D270" s="30" t="n">
        <v>9763</v>
      </c>
      <c r="E270" s="30" t="n">
        <v>18716</v>
      </c>
      <c r="F270" s="30" t="n">
        <v>15257</v>
      </c>
      <c r="G270" s="30" t="n">
        <v>23668</v>
      </c>
      <c r="H270" s="10"/>
      <c r="I270" s="10"/>
      <c r="J270" s="10"/>
      <c r="K270" s="10"/>
      <c r="L270" s="10"/>
    </row>
    <row r="271" customFormat="false" ht="13.2" hidden="false" customHeight="false" outlineLevel="0" collapsed="false">
      <c r="A271" s="29" t="s">
        <v>890</v>
      </c>
      <c r="B271" s="29" t="s">
        <v>891</v>
      </c>
      <c r="C271" s="30" t="n">
        <v>13940</v>
      </c>
      <c r="D271" s="30" t="n">
        <v>1913</v>
      </c>
      <c r="E271" s="30" t="n">
        <v>3248</v>
      </c>
      <c r="F271" s="30" t="n">
        <v>4287</v>
      </c>
      <c r="G271" s="30" t="n">
        <v>4492</v>
      </c>
      <c r="H271" s="10"/>
      <c r="I271" s="10"/>
      <c r="J271" s="10"/>
      <c r="K271" s="10"/>
      <c r="L271" s="10"/>
    </row>
    <row r="272" customFormat="false" ht="13.2" hidden="false" customHeight="false" outlineLevel="0" collapsed="false">
      <c r="A272" s="29" t="s">
        <v>422</v>
      </c>
      <c r="B272" s="29" t="s">
        <v>421</v>
      </c>
      <c r="C272" s="30" t="n">
        <v>6820</v>
      </c>
      <c r="D272" s="30" t="n">
        <v>1176</v>
      </c>
      <c r="E272" s="30" t="n">
        <v>1675</v>
      </c>
      <c r="F272" s="30" t="n">
        <v>2271</v>
      </c>
      <c r="G272" s="30" t="n">
        <v>1698</v>
      </c>
      <c r="H272" s="10"/>
      <c r="I272" s="10"/>
      <c r="J272" s="10"/>
      <c r="K272" s="10"/>
      <c r="L272" s="10"/>
    </row>
    <row r="273" customFormat="false" ht="13.2" hidden="false" customHeight="false" outlineLevel="0" collapsed="false">
      <c r="A273" s="29" t="s">
        <v>552</v>
      </c>
      <c r="B273" s="29" t="s">
        <v>551</v>
      </c>
      <c r="C273" s="30" t="n">
        <v>44186</v>
      </c>
      <c r="D273" s="30" t="n">
        <v>15761</v>
      </c>
      <c r="E273" s="30" t="n">
        <v>13250</v>
      </c>
      <c r="F273" s="30" t="n">
        <v>5745</v>
      </c>
      <c r="G273" s="30" t="n">
        <v>9430</v>
      </c>
      <c r="H273" s="10"/>
      <c r="I273" s="10"/>
      <c r="J273" s="10"/>
      <c r="K273" s="10"/>
      <c r="L273" s="10"/>
    </row>
    <row r="274" customFormat="false" ht="13.2" hidden="false" customHeight="false" outlineLevel="0" collapsed="false">
      <c r="A274" s="29" t="s">
        <v>690</v>
      </c>
      <c r="B274" s="29" t="s">
        <v>689</v>
      </c>
      <c r="C274" s="30" t="n">
        <v>35622</v>
      </c>
      <c r="D274" s="30" t="n">
        <v>5688</v>
      </c>
      <c r="E274" s="30" t="n">
        <v>9445</v>
      </c>
      <c r="F274" s="30" t="n">
        <v>10142</v>
      </c>
      <c r="G274" s="30" t="n">
        <v>10347</v>
      </c>
      <c r="H274" s="10"/>
      <c r="I274" s="10"/>
      <c r="J274" s="10"/>
      <c r="K274" s="10"/>
      <c r="L274" s="10"/>
    </row>
    <row r="275" customFormat="false" ht="13.2" hidden="false" customHeight="false" outlineLevel="0" collapsed="false">
      <c r="A275" s="29" t="s">
        <v>330</v>
      </c>
      <c r="B275" s="29" t="s">
        <v>329</v>
      </c>
      <c r="C275" s="30" t="n">
        <v>27727</v>
      </c>
      <c r="D275" s="30" t="n">
        <v>4135</v>
      </c>
      <c r="E275" s="30" t="n">
        <v>6902</v>
      </c>
      <c r="F275" s="30" t="n">
        <v>6961</v>
      </c>
      <c r="G275" s="30" t="n">
        <v>9729</v>
      </c>
      <c r="H275" s="10"/>
      <c r="I275" s="10"/>
      <c r="J275" s="10"/>
      <c r="K275" s="10"/>
      <c r="L275" s="10"/>
    </row>
    <row r="276" customFormat="false" ht="13.2" hidden="false" customHeight="false" outlineLevel="0" collapsed="false">
      <c r="A276" s="29" t="s">
        <v>424</v>
      </c>
      <c r="B276" s="29" t="s">
        <v>423</v>
      </c>
      <c r="C276" s="30" t="n">
        <v>45162</v>
      </c>
      <c r="D276" s="30" t="n">
        <v>9717</v>
      </c>
      <c r="E276" s="30" t="n">
        <v>14240</v>
      </c>
      <c r="F276" s="30" t="n">
        <v>10598</v>
      </c>
      <c r="G276" s="30" t="n">
        <v>10607</v>
      </c>
      <c r="H276" s="10"/>
      <c r="I276" s="10"/>
      <c r="J276" s="10"/>
      <c r="K276" s="10"/>
      <c r="L276" s="10"/>
    </row>
    <row r="277" customFormat="false" ht="13.2" hidden="false" customHeight="false" outlineLevel="0" collapsed="false">
      <c r="A277" s="29" t="s">
        <v>24</v>
      </c>
      <c r="B277" s="29" t="s">
        <v>23</v>
      </c>
      <c r="C277" s="30" t="n">
        <v>57387</v>
      </c>
      <c r="D277" s="30" t="n">
        <v>9850</v>
      </c>
      <c r="E277" s="30" t="n">
        <v>16692</v>
      </c>
      <c r="F277" s="30" t="n">
        <v>11907</v>
      </c>
      <c r="G277" s="30" t="n">
        <v>18938</v>
      </c>
      <c r="H277" s="10"/>
      <c r="I277" s="10"/>
      <c r="J277" s="10"/>
      <c r="K277" s="10"/>
      <c r="L277" s="10"/>
    </row>
    <row r="278" customFormat="false" ht="13.2" hidden="false" customHeight="false" outlineLevel="0" collapsed="false">
      <c r="A278" s="29" t="s">
        <v>606</v>
      </c>
      <c r="B278" s="29" t="s">
        <v>605</v>
      </c>
      <c r="C278" s="30" t="n">
        <v>81639</v>
      </c>
      <c r="D278" s="30" t="n">
        <v>12905</v>
      </c>
      <c r="E278" s="30" t="n">
        <v>26958</v>
      </c>
      <c r="F278" s="30" t="n">
        <v>18716</v>
      </c>
      <c r="G278" s="30" t="n">
        <v>23060</v>
      </c>
      <c r="H278" s="10"/>
      <c r="I278" s="10"/>
      <c r="J278" s="10"/>
      <c r="K278" s="10"/>
      <c r="L278" s="10"/>
    </row>
    <row r="279" customFormat="false" ht="13.2" hidden="false" customHeight="false" outlineLevel="0" collapsed="false">
      <c r="A279" s="29" t="s">
        <v>612</v>
      </c>
      <c r="B279" s="29" t="s">
        <v>611</v>
      </c>
      <c r="C279" s="30" t="n">
        <v>43730</v>
      </c>
      <c r="D279" s="30" t="n">
        <v>10180</v>
      </c>
      <c r="E279" s="30" t="n">
        <v>13843</v>
      </c>
      <c r="F279" s="30" t="n">
        <v>10245</v>
      </c>
      <c r="G279" s="30" t="n">
        <v>9462</v>
      </c>
      <c r="H279" s="10"/>
      <c r="I279" s="10"/>
      <c r="J279" s="10"/>
      <c r="K279" s="10"/>
      <c r="L279" s="10"/>
    </row>
    <row r="280" customFormat="false" ht="13.2" hidden="false" customHeight="false" outlineLevel="0" collapsed="false">
      <c r="A280" s="29" t="s">
        <v>480</v>
      </c>
      <c r="B280" s="29" t="s">
        <v>479</v>
      </c>
      <c r="C280" s="30" t="n">
        <v>66498</v>
      </c>
      <c r="D280" s="30" t="n">
        <v>12571</v>
      </c>
      <c r="E280" s="30" t="n">
        <v>23073</v>
      </c>
      <c r="F280" s="30" t="n">
        <v>13171</v>
      </c>
      <c r="G280" s="30" t="n">
        <v>17683</v>
      </c>
      <c r="H280" s="10"/>
      <c r="I280" s="10"/>
      <c r="J280" s="10"/>
      <c r="K280" s="10"/>
      <c r="L280" s="10"/>
    </row>
    <row r="281" customFormat="false" ht="13.2" hidden="false" customHeight="false" outlineLevel="0" collapsed="false">
      <c r="A281" s="29" t="s">
        <v>716</v>
      </c>
      <c r="B281" s="29" t="s">
        <v>715</v>
      </c>
      <c r="C281" s="30" t="n">
        <v>38367</v>
      </c>
      <c r="D281" s="30" t="n">
        <v>7048</v>
      </c>
      <c r="E281" s="30" t="n">
        <v>9934</v>
      </c>
      <c r="F281" s="30" t="n">
        <v>11944</v>
      </c>
      <c r="G281" s="30" t="n">
        <v>9441</v>
      </c>
      <c r="H281" s="10"/>
      <c r="I281" s="10"/>
      <c r="J281" s="10"/>
      <c r="K281" s="10"/>
      <c r="L281" s="10"/>
    </row>
    <row r="282" customFormat="false" ht="13.2" hidden="false" customHeight="false" outlineLevel="0" collapsed="false">
      <c r="A282" s="29" t="s">
        <v>332</v>
      </c>
      <c r="B282" s="29" t="s">
        <v>331</v>
      </c>
      <c r="C282" s="30" t="n">
        <v>44648</v>
      </c>
      <c r="D282" s="30" t="n">
        <v>8329</v>
      </c>
      <c r="E282" s="30" t="n">
        <v>13948</v>
      </c>
      <c r="F282" s="30" t="n">
        <v>8793</v>
      </c>
      <c r="G282" s="30" t="n">
        <v>13578</v>
      </c>
      <c r="H282" s="10"/>
      <c r="I282" s="10"/>
      <c r="J282" s="10"/>
      <c r="K282" s="10"/>
      <c r="L282" s="10"/>
    </row>
    <row r="283" customFormat="false" ht="13.2" hidden="false" customHeight="false" outlineLevel="0" collapsed="false">
      <c r="A283" s="29" t="s">
        <v>644</v>
      </c>
      <c r="B283" s="29" t="s">
        <v>643</v>
      </c>
      <c r="C283" s="30" t="n">
        <v>12323</v>
      </c>
      <c r="D283" s="30" t="n">
        <v>2641</v>
      </c>
      <c r="E283" s="30" t="n">
        <v>3766</v>
      </c>
      <c r="F283" s="30" t="n">
        <v>3310</v>
      </c>
      <c r="G283" s="30" t="n">
        <v>2606</v>
      </c>
      <c r="H283" s="10"/>
      <c r="I283" s="10"/>
      <c r="J283" s="10"/>
      <c r="K283" s="10"/>
      <c r="L283" s="10"/>
    </row>
    <row r="284" customFormat="false" ht="13.2" hidden="false" customHeight="false" outlineLevel="0" collapsed="false">
      <c r="A284" s="29" t="s">
        <v>468</v>
      </c>
      <c r="B284" s="29" t="s">
        <v>467</v>
      </c>
      <c r="C284" s="30" t="n">
        <v>50998</v>
      </c>
      <c r="D284" s="30" t="n">
        <v>15984</v>
      </c>
      <c r="E284" s="30" t="n">
        <v>15282</v>
      </c>
      <c r="F284" s="30" t="n">
        <v>8769</v>
      </c>
      <c r="G284" s="30" t="n">
        <v>10963</v>
      </c>
      <c r="H284" s="10"/>
      <c r="I284" s="10"/>
      <c r="J284" s="10"/>
      <c r="K284" s="10"/>
      <c r="L284" s="10"/>
    </row>
    <row r="285" customFormat="false" ht="13.2" hidden="false" customHeight="false" outlineLevel="0" collapsed="false">
      <c r="A285" s="29" t="s">
        <v>252</v>
      </c>
      <c r="B285" s="29" t="s">
        <v>251</v>
      </c>
      <c r="C285" s="30" t="n">
        <v>78263</v>
      </c>
      <c r="D285" s="30" t="n">
        <v>21971</v>
      </c>
      <c r="E285" s="30" t="n">
        <v>26053</v>
      </c>
      <c r="F285" s="30" t="n">
        <v>12435</v>
      </c>
      <c r="G285" s="30" t="n">
        <v>17804</v>
      </c>
      <c r="H285" s="10"/>
      <c r="I285" s="10"/>
      <c r="J285" s="10"/>
      <c r="K285" s="10"/>
      <c r="L285" s="10"/>
    </row>
    <row r="286" customFormat="false" ht="13.2" hidden="false" customHeight="false" outlineLevel="0" collapsed="false">
      <c r="A286" s="29" t="s">
        <v>274</v>
      </c>
      <c r="B286" s="29" t="s">
        <v>273</v>
      </c>
      <c r="C286" s="30" t="n">
        <v>41788</v>
      </c>
      <c r="D286" s="30" t="n">
        <v>5565</v>
      </c>
      <c r="E286" s="30" t="n">
        <v>11004</v>
      </c>
      <c r="F286" s="30" t="n">
        <v>10488</v>
      </c>
      <c r="G286" s="30" t="n">
        <v>14731</v>
      </c>
      <c r="H286" s="10"/>
      <c r="I286" s="10"/>
      <c r="J286" s="10"/>
      <c r="K286" s="10"/>
      <c r="L286" s="10"/>
    </row>
    <row r="287" customFormat="false" ht="13.2" hidden="false" customHeight="false" outlineLevel="0" collapsed="false">
      <c r="A287" s="29" t="s">
        <v>760</v>
      </c>
      <c r="B287" s="29" t="s">
        <v>759</v>
      </c>
      <c r="C287" s="30" t="n">
        <v>26866</v>
      </c>
      <c r="D287" s="30" t="n">
        <v>4795</v>
      </c>
      <c r="E287" s="30" t="n">
        <v>7787</v>
      </c>
      <c r="F287" s="30" t="n">
        <v>6570</v>
      </c>
      <c r="G287" s="30" t="n">
        <v>7714</v>
      </c>
      <c r="H287" s="10"/>
      <c r="I287" s="10"/>
      <c r="J287" s="10"/>
      <c r="K287" s="10"/>
      <c r="L287" s="10"/>
    </row>
    <row r="288" customFormat="false" ht="13.2" hidden="false" customHeight="false" outlineLevel="0" collapsed="false">
      <c r="A288" s="29" t="s">
        <v>568</v>
      </c>
      <c r="B288" s="29" t="s">
        <v>567</v>
      </c>
      <c r="C288" s="30" t="n">
        <v>41091</v>
      </c>
      <c r="D288" s="30" t="n">
        <v>13398</v>
      </c>
      <c r="E288" s="30" t="n">
        <v>14371</v>
      </c>
      <c r="F288" s="30" t="n">
        <v>7503</v>
      </c>
      <c r="G288" s="30" t="n">
        <v>5819</v>
      </c>
      <c r="H288" s="10"/>
      <c r="I288" s="10"/>
      <c r="J288" s="10"/>
      <c r="K288" s="10"/>
      <c r="L288" s="10"/>
    </row>
    <row r="289" customFormat="false" ht="13.2" hidden="false" customHeight="false" outlineLevel="0" collapsed="false">
      <c r="A289" s="29" t="s">
        <v>444</v>
      </c>
      <c r="B289" s="29" t="s">
        <v>443</v>
      </c>
      <c r="C289" s="30" t="n">
        <v>60596</v>
      </c>
      <c r="D289" s="30" t="n">
        <v>9629</v>
      </c>
      <c r="E289" s="30" t="n">
        <v>20397</v>
      </c>
      <c r="F289" s="30" t="n">
        <v>12503</v>
      </c>
      <c r="G289" s="30" t="n">
        <v>18067</v>
      </c>
      <c r="H289" s="10"/>
      <c r="I289" s="10"/>
      <c r="J289" s="10"/>
      <c r="K289" s="10"/>
      <c r="L289" s="10"/>
    </row>
    <row r="290" customFormat="false" ht="13.2" hidden="false" customHeight="false" outlineLevel="0" collapsed="false">
      <c r="A290" s="29" t="s">
        <v>892</v>
      </c>
      <c r="B290" s="29" t="s">
        <v>703</v>
      </c>
      <c r="C290" s="30" t="n">
        <v>72529</v>
      </c>
      <c r="D290" s="30" t="n">
        <v>10068</v>
      </c>
      <c r="E290" s="30" t="n">
        <v>20428</v>
      </c>
      <c r="F290" s="30" t="n">
        <v>17216</v>
      </c>
      <c r="G290" s="30" t="n">
        <v>24817</v>
      </c>
      <c r="H290" s="10"/>
      <c r="I290" s="10"/>
      <c r="J290" s="10"/>
      <c r="K290" s="10"/>
      <c r="L290" s="10"/>
    </row>
    <row r="291" customFormat="false" ht="13.2" hidden="false" customHeight="false" outlineLevel="0" collapsed="false">
      <c r="A291" s="29" t="s">
        <v>334</v>
      </c>
      <c r="B291" s="29" t="s">
        <v>333</v>
      </c>
      <c r="C291" s="30" t="n">
        <v>16553</v>
      </c>
      <c r="D291" s="30" t="n">
        <v>4857</v>
      </c>
      <c r="E291" s="30" t="n">
        <v>4855</v>
      </c>
      <c r="F291" s="30" t="n">
        <v>3905</v>
      </c>
      <c r="G291" s="30" t="n">
        <v>2936</v>
      </c>
      <c r="H291" s="10"/>
      <c r="I291" s="10"/>
      <c r="J291" s="10"/>
      <c r="K291" s="10"/>
      <c r="L291" s="10"/>
    </row>
    <row r="292" customFormat="false" ht="13.2" hidden="false" customHeight="false" outlineLevel="0" collapsed="false">
      <c r="A292" s="29" t="s">
        <v>254</v>
      </c>
      <c r="B292" s="29" t="s">
        <v>253</v>
      </c>
      <c r="C292" s="30" t="n">
        <v>62440</v>
      </c>
      <c r="D292" s="30" t="n">
        <v>30046</v>
      </c>
      <c r="E292" s="30" t="n">
        <v>20070</v>
      </c>
      <c r="F292" s="30" t="n">
        <v>6006</v>
      </c>
      <c r="G292" s="30" t="n">
        <v>6318</v>
      </c>
      <c r="H292" s="10"/>
      <c r="I292" s="10"/>
      <c r="J292" s="10"/>
      <c r="K292" s="10"/>
      <c r="L292" s="10"/>
    </row>
    <row r="293" customFormat="false" ht="13.2" hidden="false" customHeight="false" outlineLevel="0" collapsed="false">
      <c r="A293" s="29" t="s">
        <v>800</v>
      </c>
      <c r="B293" s="29" t="s">
        <v>799</v>
      </c>
      <c r="C293" s="30" t="n">
        <v>14355</v>
      </c>
      <c r="D293" s="30" t="n">
        <v>3132</v>
      </c>
      <c r="E293" s="30" t="n">
        <v>4983</v>
      </c>
      <c r="F293" s="30" t="n">
        <v>3470</v>
      </c>
      <c r="G293" s="30" t="n">
        <v>2770</v>
      </c>
      <c r="H293" s="10"/>
      <c r="I293" s="10"/>
      <c r="J293" s="10"/>
      <c r="K293" s="10"/>
      <c r="L293" s="10"/>
    </row>
    <row r="294" customFormat="false" ht="13.2" hidden="false" customHeight="false" outlineLevel="0" collapsed="false">
      <c r="A294" s="29" t="s">
        <v>352</v>
      </c>
      <c r="B294" s="29" t="s">
        <v>351</v>
      </c>
      <c r="C294" s="30" t="n">
        <v>66578</v>
      </c>
      <c r="D294" s="30" t="n">
        <v>9604</v>
      </c>
      <c r="E294" s="30" t="n">
        <v>18516</v>
      </c>
      <c r="F294" s="30" t="n">
        <v>14788</v>
      </c>
      <c r="G294" s="30" t="n">
        <v>23670</v>
      </c>
      <c r="H294" s="10"/>
      <c r="I294" s="10"/>
      <c r="J294" s="10"/>
      <c r="K294" s="10"/>
      <c r="L294" s="10"/>
    </row>
    <row r="295" customFormat="false" ht="13.2" hidden="false" customHeight="false" outlineLevel="0" collapsed="false">
      <c r="A295" s="29" t="s">
        <v>64</v>
      </c>
      <c r="B295" s="29" t="s">
        <v>63</v>
      </c>
      <c r="C295" s="30" t="n">
        <v>22689</v>
      </c>
      <c r="D295" s="30" t="n">
        <v>5227</v>
      </c>
      <c r="E295" s="30" t="n">
        <v>8515</v>
      </c>
      <c r="F295" s="30" t="n">
        <v>5366</v>
      </c>
      <c r="G295" s="30" t="n">
        <v>3581</v>
      </c>
      <c r="H295" s="10"/>
      <c r="I295" s="10"/>
      <c r="J295" s="10"/>
      <c r="K295" s="10"/>
      <c r="L295" s="10"/>
    </row>
    <row r="296" customFormat="false" ht="13.2" hidden="false" customHeight="false" outlineLevel="0" collapsed="false">
      <c r="A296" s="29" t="s">
        <v>336</v>
      </c>
      <c r="B296" s="29" t="s">
        <v>335</v>
      </c>
      <c r="C296" s="30" t="n">
        <v>22124</v>
      </c>
      <c r="D296" s="30" t="n">
        <v>4463</v>
      </c>
      <c r="E296" s="30" t="n">
        <v>6521</v>
      </c>
      <c r="F296" s="30" t="n">
        <v>5324</v>
      </c>
      <c r="G296" s="30" t="n">
        <v>5816</v>
      </c>
      <c r="H296" s="10"/>
      <c r="I296" s="10"/>
      <c r="J296" s="10"/>
      <c r="K296" s="10"/>
      <c r="L296" s="10"/>
    </row>
    <row r="297" customFormat="false" ht="13.2" hidden="false" customHeight="false" outlineLevel="0" collapsed="false">
      <c r="A297" s="29" t="s">
        <v>500</v>
      </c>
      <c r="B297" s="29" t="s">
        <v>499</v>
      </c>
      <c r="C297" s="30" t="n">
        <v>24149</v>
      </c>
      <c r="D297" s="30" t="n">
        <v>5402</v>
      </c>
      <c r="E297" s="30" t="n">
        <v>7803</v>
      </c>
      <c r="F297" s="30" t="n">
        <v>5806</v>
      </c>
      <c r="G297" s="30" t="n">
        <v>5138</v>
      </c>
      <c r="H297" s="10"/>
      <c r="I297" s="10"/>
      <c r="J297" s="10"/>
      <c r="K297" s="10"/>
      <c r="L297" s="10"/>
    </row>
    <row r="298" customFormat="false" ht="13.2" hidden="false" customHeight="false" outlineLevel="0" collapsed="false">
      <c r="A298" s="29" t="s">
        <v>812</v>
      </c>
      <c r="B298" s="29" t="s">
        <v>811</v>
      </c>
      <c r="C298" s="30" t="n">
        <v>78165</v>
      </c>
      <c r="D298" s="30" t="n">
        <v>11254</v>
      </c>
      <c r="E298" s="30" t="n">
        <v>20821</v>
      </c>
      <c r="F298" s="30" t="n">
        <v>19970</v>
      </c>
      <c r="G298" s="30" t="n">
        <v>26120</v>
      </c>
      <c r="H298" s="10"/>
      <c r="I298" s="10"/>
      <c r="J298" s="10"/>
      <c r="K298" s="10"/>
      <c r="L298" s="10"/>
    </row>
    <row r="299" customFormat="false" ht="13.2" hidden="false" customHeight="false" outlineLevel="0" collapsed="false">
      <c r="A299" s="29" t="s">
        <v>750</v>
      </c>
      <c r="B299" s="29" t="s">
        <v>749</v>
      </c>
      <c r="C299" s="30" t="n">
        <v>30725</v>
      </c>
      <c r="D299" s="30" t="n">
        <v>7736</v>
      </c>
      <c r="E299" s="30" t="n">
        <v>8746</v>
      </c>
      <c r="F299" s="30" t="n">
        <v>6516</v>
      </c>
      <c r="G299" s="30" t="n">
        <v>7727</v>
      </c>
      <c r="H299" s="10"/>
      <c r="I299" s="10"/>
      <c r="J299" s="10"/>
      <c r="K299" s="10"/>
      <c r="L299" s="10"/>
    </row>
    <row r="300" customFormat="false" ht="13.2" hidden="false" customHeight="false" outlineLevel="0" collapsed="false">
      <c r="A300" s="29" t="s">
        <v>570</v>
      </c>
      <c r="B300" s="29" t="s">
        <v>569</v>
      </c>
      <c r="C300" s="30" t="n">
        <v>23852</v>
      </c>
      <c r="D300" s="30" t="n">
        <v>6954</v>
      </c>
      <c r="E300" s="30" t="n">
        <v>8762</v>
      </c>
      <c r="F300" s="30" t="n">
        <v>4551</v>
      </c>
      <c r="G300" s="30" t="n">
        <v>3585</v>
      </c>
      <c r="H300" s="10"/>
      <c r="I300" s="10"/>
      <c r="J300" s="10"/>
      <c r="K300" s="10"/>
      <c r="L300" s="10"/>
    </row>
    <row r="301" customFormat="false" ht="13.2" hidden="false" customHeight="false" outlineLevel="0" collapsed="false">
      <c r="A301" s="29" t="s">
        <v>198</v>
      </c>
      <c r="B301" s="29" t="s">
        <v>197</v>
      </c>
      <c r="C301" s="30" t="n">
        <v>32703</v>
      </c>
      <c r="D301" s="30" t="n">
        <v>12816</v>
      </c>
      <c r="E301" s="30" t="n">
        <v>10394</v>
      </c>
      <c r="F301" s="30" t="n">
        <v>4945</v>
      </c>
      <c r="G301" s="30" t="n">
        <v>4548</v>
      </c>
      <c r="H301" s="10"/>
      <c r="I301" s="10"/>
      <c r="J301" s="10"/>
      <c r="K301" s="10"/>
      <c r="L301" s="10"/>
    </row>
    <row r="302" customFormat="false" ht="13.2" hidden="false" customHeight="false" outlineLevel="0" collapsed="false">
      <c r="A302" s="29" t="s">
        <v>520</v>
      </c>
      <c r="B302" s="29" t="s">
        <v>519</v>
      </c>
      <c r="C302" s="30" t="n">
        <v>29063</v>
      </c>
      <c r="D302" s="30" t="n">
        <v>6547</v>
      </c>
      <c r="E302" s="30" t="n">
        <v>9869</v>
      </c>
      <c r="F302" s="30" t="n">
        <v>6794</v>
      </c>
      <c r="G302" s="30" t="n">
        <v>5853</v>
      </c>
      <c r="H302" s="10"/>
      <c r="I302" s="10"/>
      <c r="J302" s="10"/>
      <c r="K302" s="10"/>
      <c r="L302" s="10"/>
    </row>
    <row r="303" customFormat="false" ht="13.2" hidden="false" customHeight="false" outlineLevel="0" collapsed="false">
      <c r="A303" s="29" t="s">
        <v>124</v>
      </c>
      <c r="B303" s="29" t="s">
        <v>123</v>
      </c>
      <c r="C303" s="30" t="n">
        <v>9957</v>
      </c>
      <c r="D303" s="30" t="n">
        <v>3176</v>
      </c>
      <c r="E303" s="30" t="n">
        <v>3095</v>
      </c>
      <c r="F303" s="30" t="n">
        <v>1961</v>
      </c>
      <c r="G303" s="30" t="n">
        <v>1725</v>
      </c>
      <c r="H303" s="10"/>
      <c r="I303" s="10"/>
      <c r="J303" s="10"/>
      <c r="K303" s="10"/>
      <c r="L303" s="10"/>
    </row>
    <row r="304" customFormat="false" ht="13.2" hidden="false" customHeight="false" outlineLevel="0" collapsed="false">
      <c r="A304" s="29" t="s">
        <v>802</v>
      </c>
      <c r="B304" s="29" t="s">
        <v>801</v>
      </c>
      <c r="C304" s="30" t="n">
        <v>14615</v>
      </c>
      <c r="D304" s="30" t="n">
        <v>3136</v>
      </c>
      <c r="E304" s="30" t="n">
        <v>3838</v>
      </c>
      <c r="F304" s="30" t="n">
        <v>4201</v>
      </c>
      <c r="G304" s="30" t="n">
        <v>3440</v>
      </c>
      <c r="H304" s="10"/>
      <c r="I304" s="10"/>
      <c r="J304" s="10"/>
      <c r="K304" s="10"/>
      <c r="L304" s="10"/>
    </row>
    <row r="305" customFormat="false" ht="13.2" hidden="false" customHeight="false" outlineLevel="0" collapsed="false">
      <c r="A305" s="29" t="s">
        <v>354</v>
      </c>
      <c r="B305" s="29" t="s">
        <v>353</v>
      </c>
      <c r="C305" s="30" t="n">
        <v>80197</v>
      </c>
      <c r="D305" s="30" t="n">
        <v>13468</v>
      </c>
      <c r="E305" s="30" t="n">
        <v>26201</v>
      </c>
      <c r="F305" s="30" t="n">
        <v>15230</v>
      </c>
      <c r="G305" s="30" t="n">
        <v>25298</v>
      </c>
      <c r="H305" s="10"/>
      <c r="I305" s="10"/>
      <c r="J305" s="10"/>
      <c r="K305" s="10"/>
      <c r="L305" s="10"/>
    </row>
    <row r="306" customFormat="false" ht="13.2" hidden="false" customHeight="false" outlineLevel="0" collapsed="false">
      <c r="A306" s="29" t="s">
        <v>774</v>
      </c>
      <c r="B306" s="29" t="s">
        <v>773</v>
      </c>
      <c r="C306" s="30" t="n">
        <v>90113</v>
      </c>
      <c r="D306" s="30" t="n">
        <v>10163</v>
      </c>
      <c r="E306" s="30" t="n">
        <v>23991</v>
      </c>
      <c r="F306" s="30" t="n">
        <v>22379</v>
      </c>
      <c r="G306" s="30" t="n">
        <v>33580</v>
      </c>
      <c r="H306" s="10"/>
      <c r="I306" s="10"/>
      <c r="J306" s="10"/>
      <c r="K306" s="10"/>
      <c r="L306" s="10"/>
    </row>
    <row r="307" customFormat="false" ht="13.2" hidden="false" customHeight="false" outlineLevel="0" collapsed="false">
      <c r="A307" s="29" t="s">
        <v>804</v>
      </c>
      <c r="B307" s="29" t="s">
        <v>803</v>
      </c>
      <c r="C307" s="30" t="n">
        <v>32630</v>
      </c>
      <c r="D307" s="30" t="n">
        <v>5001</v>
      </c>
      <c r="E307" s="30" t="n">
        <v>9082</v>
      </c>
      <c r="F307" s="30" t="n">
        <v>8321</v>
      </c>
      <c r="G307" s="30" t="n">
        <v>10226</v>
      </c>
      <c r="H307" s="10"/>
      <c r="I307" s="10"/>
      <c r="J307" s="10"/>
      <c r="K307" s="10"/>
      <c r="L307" s="10"/>
    </row>
    <row r="308" customFormat="false" ht="13.2" hidden="false" customHeight="false" outlineLevel="0" collapsed="false">
      <c r="A308" s="29" t="s">
        <v>426</v>
      </c>
      <c r="B308" s="29" t="s">
        <v>425</v>
      </c>
      <c r="C308" s="30" t="n">
        <v>36295</v>
      </c>
      <c r="D308" s="30" t="n">
        <v>6640</v>
      </c>
      <c r="E308" s="30" t="n">
        <v>10079</v>
      </c>
      <c r="F308" s="30" t="n">
        <v>9410</v>
      </c>
      <c r="G308" s="30" t="n">
        <v>10166</v>
      </c>
      <c r="H308" s="10"/>
      <c r="I308" s="10"/>
      <c r="J308" s="10"/>
      <c r="K308" s="10"/>
      <c r="L308" s="10"/>
    </row>
    <row r="309" customFormat="false" ht="13.2" hidden="false" customHeight="false" outlineLevel="0" collapsed="false">
      <c r="A309" s="29" t="s">
        <v>664</v>
      </c>
      <c r="B309" s="29" t="s">
        <v>663</v>
      </c>
      <c r="C309" s="30" t="n">
        <v>33470</v>
      </c>
      <c r="D309" s="30" t="n">
        <v>6256</v>
      </c>
      <c r="E309" s="30" t="n">
        <v>8933</v>
      </c>
      <c r="F309" s="30" t="n">
        <v>8787</v>
      </c>
      <c r="G309" s="30" t="n">
        <v>9494</v>
      </c>
      <c r="H309" s="10"/>
      <c r="I309" s="10"/>
      <c r="J309" s="10"/>
      <c r="K309" s="10"/>
      <c r="L309" s="10"/>
    </row>
    <row r="310" customFormat="false" ht="13.2" hidden="false" customHeight="false" outlineLevel="0" collapsed="false">
      <c r="A310" s="29" t="s">
        <v>370</v>
      </c>
      <c r="B310" s="29" t="s">
        <v>369</v>
      </c>
      <c r="C310" s="30" t="n">
        <v>80240</v>
      </c>
      <c r="D310" s="30" t="n">
        <v>15167</v>
      </c>
      <c r="E310" s="30" t="n">
        <v>26566</v>
      </c>
      <c r="F310" s="30" t="n">
        <v>16356</v>
      </c>
      <c r="G310" s="30" t="n">
        <v>22151</v>
      </c>
      <c r="H310" s="10"/>
      <c r="I310" s="10"/>
      <c r="J310" s="10"/>
      <c r="K310" s="10"/>
      <c r="L310" s="10"/>
    </row>
    <row r="311" customFormat="false" ht="13.2" hidden="false" customHeight="false" outlineLevel="0" collapsed="false">
      <c r="A311" s="29" t="s">
        <v>806</v>
      </c>
      <c r="B311" s="29" t="s">
        <v>805</v>
      </c>
      <c r="C311" s="30" t="n">
        <v>25494</v>
      </c>
      <c r="D311" s="30" t="n">
        <v>5869</v>
      </c>
      <c r="E311" s="30" t="n">
        <v>7592</v>
      </c>
      <c r="F311" s="30" t="n">
        <v>6351</v>
      </c>
      <c r="G311" s="30" t="n">
        <v>5682</v>
      </c>
      <c r="H311" s="10"/>
      <c r="I311" s="10"/>
      <c r="J311" s="10"/>
      <c r="K311" s="10"/>
      <c r="L311" s="10"/>
    </row>
    <row r="312" customFormat="false" ht="13.2" hidden="false" customHeight="false" outlineLevel="0" collapsed="false">
      <c r="A312" s="29" t="s">
        <v>538</v>
      </c>
      <c r="B312" s="29" t="s">
        <v>537</v>
      </c>
      <c r="C312" s="30" t="n">
        <v>32837</v>
      </c>
      <c r="D312" s="30" t="n">
        <v>10655</v>
      </c>
      <c r="E312" s="30" t="n">
        <v>10402</v>
      </c>
      <c r="F312" s="30" t="n">
        <v>6471</v>
      </c>
      <c r="G312" s="30" t="n">
        <v>5309</v>
      </c>
      <c r="H312" s="10"/>
      <c r="I312" s="10"/>
      <c r="J312" s="10"/>
      <c r="K312" s="10"/>
      <c r="L312" s="10"/>
    </row>
    <row r="313" customFormat="false" ht="13.2" hidden="false" customHeight="false" outlineLevel="0" collapsed="false">
      <c r="A313" s="29" t="s">
        <v>814</v>
      </c>
      <c r="B313" s="29" t="s">
        <v>813</v>
      </c>
      <c r="C313" s="30" t="n">
        <v>172059</v>
      </c>
      <c r="D313" s="30" t="n">
        <v>35747</v>
      </c>
      <c r="E313" s="30" t="n">
        <v>54805</v>
      </c>
      <c r="F313" s="30" t="n">
        <v>33786</v>
      </c>
      <c r="G313" s="30" t="n">
        <v>47721</v>
      </c>
      <c r="H313" s="10"/>
      <c r="I313" s="10"/>
      <c r="J313" s="10"/>
      <c r="K313" s="10"/>
      <c r="L313" s="10"/>
    </row>
    <row r="314" customFormat="false" ht="13.2" hidden="false" customHeight="false" outlineLevel="0" collapsed="false">
      <c r="A314" s="29" t="s">
        <v>540</v>
      </c>
      <c r="B314" s="29" t="s">
        <v>539</v>
      </c>
      <c r="C314" s="30" t="n">
        <v>32656</v>
      </c>
      <c r="D314" s="30" t="n">
        <v>5947</v>
      </c>
      <c r="E314" s="30" t="n">
        <v>10365</v>
      </c>
      <c r="F314" s="30" t="n">
        <v>7740</v>
      </c>
      <c r="G314" s="30" t="n">
        <v>8604</v>
      </c>
      <c r="H314" s="10"/>
      <c r="I314" s="10"/>
      <c r="J314" s="10"/>
      <c r="K314" s="10"/>
      <c r="L314" s="10"/>
    </row>
    <row r="315" customFormat="false" ht="13.2" hidden="false" customHeight="false" outlineLevel="0" collapsed="false">
      <c r="A315" s="29" t="s">
        <v>428</v>
      </c>
      <c r="B315" s="29" t="s">
        <v>427</v>
      </c>
      <c r="C315" s="30" t="n">
        <v>7457</v>
      </c>
      <c r="D315" s="30" t="n">
        <v>1273</v>
      </c>
      <c r="E315" s="30" t="n">
        <v>1842</v>
      </c>
      <c r="F315" s="30" t="n">
        <v>2464</v>
      </c>
      <c r="G315" s="30" t="n">
        <v>1878</v>
      </c>
      <c r="H315" s="10"/>
      <c r="I315" s="10"/>
      <c r="J315" s="10"/>
      <c r="K315" s="10"/>
      <c r="L315" s="10"/>
    </row>
    <row r="316" customFormat="false" ht="13.2" hidden="false" customHeight="false" outlineLevel="0" collapsed="false">
      <c r="A316" s="29" t="s">
        <v>728</v>
      </c>
      <c r="B316" s="29" t="s">
        <v>727</v>
      </c>
      <c r="C316" s="30" t="n">
        <v>88699</v>
      </c>
      <c r="D316" s="30" t="n">
        <v>20148</v>
      </c>
      <c r="E316" s="30" t="n">
        <v>25209</v>
      </c>
      <c r="F316" s="30" t="n">
        <v>22823</v>
      </c>
      <c r="G316" s="30" t="n">
        <v>20519</v>
      </c>
      <c r="H316" s="10"/>
      <c r="I316" s="10"/>
      <c r="J316" s="10"/>
      <c r="K316" s="10"/>
      <c r="L316" s="10"/>
    </row>
    <row r="317" customFormat="false" ht="13.2" hidden="false" customHeight="false" outlineLevel="0" collapsed="false">
      <c r="A317" s="29" t="s">
        <v>470</v>
      </c>
      <c r="B317" s="29" t="s">
        <v>469</v>
      </c>
      <c r="C317" s="30" t="n">
        <v>42637</v>
      </c>
      <c r="D317" s="30" t="n">
        <v>7936</v>
      </c>
      <c r="E317" s="30" t="n">
        <v>12608</v>
      </c>
      <c r="F317" s="30" t="n">
        <v>9640</v>
      </c>
      <c r="G317" s="30" t="n">
        <v>12453</v>
      </c>
      <c r="H317" s="10"/>
      <c r="I317" s="10"/>
      <c r="J317" s="10"/>
      <c r="K317" s="10"/>
      <c r="L317" s="10"/>
    </row>
    <row r="318" customFormat="false" ht="13.2" hidden="false" customHeight="false" outlineLevel="0" collapsed="false">
      <c r="A318" s="29" t="s">
        <v>776</v>
      </c>
      <c r="B318" s="29" t="s">
        <v>775</v>
      </c>
      <c r="C318" s="30" t="n">
        <v>59985</v>
      </c>
      <c r="D318" s="30" t="n">
        <v>17152</v>
      </c>
      <c r="E318" s="30" t="n">
        <v>18889</v>
      </c>
      <c r="F318" s="30" t="n">
        <v>11074</v>
      </c>
      <c r="G318" s="30" t="n">
        <v>12870</v>
      </c>
      <c r="H318" s="10"/>
      <c r="I318" s="10"/>
      <c r="J318" s="10"/>
      <c r="K318" s="10"/>
      <c r="L318" s="10"/>
    </row>
    <row r="319" customFormat="false" ht="13.2" hidden="false" customHeight="false" outlineLevel="0" collapsed="false">
      <c r="A319" s="29" t="s">
        <v>430</v>
      </c>
      <c r="B319" s="29" t="s">
        <v>429</v>
      </c>
      <c r="C319" s="30" t="n">
        <v>34956</v>
      </c>
      <c r="D319" s="30" t="n">
        <v>6372</v>
      </c>
      <c r="E319" s="30" t="n">
        <v>10627</v>
      </c>
      <c r="F319" s="30" t="n">
        <v>7966</v>
      </c>
      <c r="G319" s="30" t="n">
        <v>9991</v>
      </c>
      <c r="H319" s="10"/>
      <c r="I319" s="10"/>
      <c r="J319" s="10"/>
      <c r="K319" s="10"/>
      <c r="L319" s="10"/>
    </row>
    <row r="320" customFormat="false" ht="13.2" hidden="false" customHeight="false" outlineLevel="0" collapsed="false">
      <c r="A320" s="29" t="s">
        <v>490</v>
      </c>
      <c r="B320" s="29" t="s">
        <v>489</v>
      </c>
      <c r="C320" s="30" t="n">
        <v>18331</v>
      </c>
      <c r="D320" s="30" t="n">
        <v>6959</v>
      </c>
      <c r="E320" s="30" t="n">
        <v>6125</v>
      </c>
      <c r="F320" s="30" t="n">
        <v>3110</v>
      </c>
      <c r="G320" s="30" t="n">
        <v>2137</v>
      </c>
      <c r="H320" s="10"/>
      <c r="I320" s="10"/>
      <c r="J320" s="10"/>
      <c r="K320" s="10"/>
      <c r="L320" s="10"/>
    </row>
    <row r="321" customFormat="false" ht="13.2" hidden="false" customHeight="false" outlineLevel="0" collapsed="false">
      <c r="A321" s="29" t="s">
        <v>44</v>
      </c>
      <c r="B321" s="29" t="s">
        <v>43</v>
      </c>
      <c r="C321" s="30" t="n">
        <v>43925</v>
      </c>
      <c r="D321" s="30" t="n">
        <v>17150</v>
      </c>
      <c r="E321" s="30" t="n">
        <v>12529</v>
      </c>
      <c r="F321" s="30" t="n">
        <v>8064</v>
      </c>
      <c r="G321" s="30" t="n">
        <v>6182</v>
      </c>
      <c r="H321" s="10"/>
      <c r="I321" s="10"/>
      <c r="J321" s="10"/>
      <c r="K321" s="10"/>
      <c r="L321" s="10"/>
    </row>
    <row r="322" customFormat="false" ht="13.2" hidden="false" customHeight="false" outlineLevel="0" collapsed="false">
      <c r="A322" s="29" t="s">
        <v>142</v>
      </c>
      <c r="B322" s="29" t="s">
        <v>141</v>
      </c>
      <c r="C322" s="30" t="n">
        <v>29464</v>
      </c>
      <c r="D322" s="30" t="n">
        <v>6953</v>
      </c>
      <c r="E322" s="30" t="n">
        <v>8575</v>
      </c>
      <c r="F322" s="30" t="n">
        <v>6973</v>
      </c>
      <c r="G322" s="30" t="n">
        <v>6963</v>
      </c>
      <c r="H322" s="10"/>
      <c r="I322" s="10"/>
      <c r="J322" s="10"/>
      <c r="K322" s="10"/>
      <c r="L322" s="10"/>
    </row>
    <row r="323" customFormat="false" ht="13.2" hidden="false" customHeight="false" outlineLevel="0" collapsed="false">
      <c r="A323" s="29" t="s">
        <v>604</v>
      </c>
      <c r="B323" s="29" t="s">
        <v>603</v>
      </c>
      <c r="C323" s="30" t="n">
        <v>78923</v>
      </c>
      <c r="D323" s="30" t="n">
        <v>20402</v>
      </c>
      <c r="E323" s="30" t="n">
        <v>25806</v>
      </c>
      <c r="F323" s="30" t="n">
        <v>18159</v>
      </c>
      <c r="G323" s="30" t="n">
        <v>14556</v>
      </c>
      <c r="H323" s="10"/>
      <c r="I323" s="10"/>
      <c r="J323" s="10"/>
      <c r="K323" s="10"/>
      <c r="L323" s="10"/>
    </row>
    <row r="324" customFormat="false" ht="13.2" hidden="false" customHeight="false" outlineLevel="0" collapsed="false">
      <c r="A324" s="29" t="s">
        <v>630</v>
      </c>
      <c r="B324" s="29" t="s">
        <v>629</v>
      </c>
      <c r="C324" s="30" t="n">
        <v>23808</v>
      </c>
      <c r="D324" s="30" t="n">
        <v>6511</v>
      </c>
      <c r="E324" s="30" t="n">
        <v>7177</v>
      </c>
      <c r="F324" s="30" t="n">
        <v>5725</v>
      </c>
      <c r="G324" s="30" t="n">
        <v>4395</v>
      </c>
      <c r="H324" s="10"/>
      <c r="I324" s="10"/>
      <c r="J324" s="10"/>
      <c r="K324" s="10"/>
      <c r="L324" s="10"/>
    </row>
    <row r="325" customFormat="false" ht="13.2" hidden="false" customHeight="false" outlineLevel="0" collapsed="false">
      <c r="A325" s="29" t="s">
        <v>166</v>
      </c>
      <c r="B325" s="29" t="s">
        <v>165</v>
      </c>
      <c r="C325" s="30" t="n">
        <v>24689</v>
      </c>
      <c r="D325" s="30" t="n">
        <v>3598</v>
      </c>
      <c r="E325" s="30" t="n">
        <v>6477</v>
      </c>
      <c r="F325" s="30" t="n">
        <v>6815</v>
      </c>
      <c r="G325" s="30" t="n">
        <v>7799</v>
      </c>
      <c r="H325" s="10"/>
      <c r="I325" s="10"/>
      <c r="J325" s="10"/>
      <c r="K325" s="10"/>
      <c r="L325" s="10"/>
    </row>
    <row r="326" customFormat="false" ht="13.2" hidden="false" customHeight="false" outlineLevel="0" collapsed="false">
      <c r="A326" s="29" t="s">
        <v>168</v>
      </c>
      <c r="B326" s="29" t="s">
        <v>167</v>
      </c>
      <c r="C326" s="30" t="n">
        <v>40713</v>
      </c>
      <c r="D326" s="30" t="n">
        <v>9450</v>
      </c>
      <c r="E326" s="30" t="n">
        <v>11974</v>
      </c>
      <c r="F326" s="30" t="n">
        <v>9493</v>
      </c>
      <c r="G326" s="30" t="n">
        <v>9796</v>
      </c>
      <c r="H326" s="10"/>
      <c r="I326" s="10"/>
      <c r="J326" s="10"/>
      <c r="K326" s="10"/>
      <c r="L326" s="10"/>
    </row>
    <row r="327" customFormat="false" ht="13.2" hidden="false" customHeight="false" outlineLevel="0" collapsed="false">
      <c r="A327" s="29" t="s">
        <v>318</v>
      </c>
      <c r="B327" s="29" t="s">
        <v>317</v>
      </c>
      <c r="C327" s="30" t="n">
        <v>30160</v>
      </c>
      <c r="D327" s="30" t="n">
        <v>7530</v>
      </c>
      <c r="E327" s="30" t="n">
        <v>8262</v>
      </c>
      <c r="F327" s="30" t="n">
        <v>7983</v>
      </c>
      <c r="G327" s="30" t="n">
        <v>6385</v>
      </c>
      <c r="H327" s="10"/>
      <c r="I327" s="10"/>
      <c r="J327" s="10"/>
      <c r="K327" s="10"/>
      <c r="L327" s="10"/>
    </row>
    <row r="328" customFormat="false" ht="13.2" hidden="false" customHeight="false" outlineLevel="0" collapsed="false">
      <c r="A328" s="29" t="s">
        <v>432</v>
      </c>
      <c r="B328" s="29" t="s">
        <v>431</v>
      </c>
      <c r="C328" s="30" t="n">
        <v>103415</v>
      </c>
      <c r="D328" s="30" t="n">
        <v>17770</v>
      </c>
      <c r="E328" s="30" t="n">
        <v>33548</v>
      </c>
      <c r="F328" s="30" t="n">
        <v>23436</v>
      </c>
      <c r="G328" s="30" t="n">
        <v>28661</v>
      </c>
      <c r="H328" s="10"/>
      <c r="I328" s="10"/>
      <c r="J328" s="10"/>
      <c r="K328" s="10"/>
      <c r="L328" s="10"/>
    </row>
    <row r="329" customFormat="false" ht="13.2" hidden="false" customHeight="false" outlineLevel="0" collapsed="false">
      <c r="A329" s="29" t="s">
        <v>94</v>
      </c>
      <c r="B329" s="29" t="s">
        <v>93</v>
      </c>
      <c r="C329" s="30" t="n">
        <v>35673</v>
      </c>
      <c r="D329" s="30" t="n">
        <v>8915</v>
      </c>
      <c r="E329" s="30" t="n">
        <v>10862</v>
      </c>
      <c r="F329" s="30" t="n">
        <v>8772</v>
      </c>
      <c r="G329" s="30" t="n">
        <v>7124</v>
      </c>
      <c r="H329" s="10"/>
      <c r="I329" s="10"/>
      <c r="J329" s="10"/>
      <c r="K329" s="10"/>
      <c r="L329" s="10"/>
    </row>
    <row r="330" customFormat="false" ht="13.2" hidden="false" customHeight="false" outlineLevel="0" collapsed="false">
      <c r="A330" s="29" t="s">
        <v>182</v>
      </c>
      <c r="B330" s="29" t="s">
        <v>181</v>
      </c>
      <c r="C330" s="30" t="n">
        <v>25485</v>
      </c>
      <c r="D330" s="30" t="n">
        <v>7978</v>
      </c>
      <c r="E330" s="30" t="n">
        <v>8228</v>
      </c>
      <c r="F330" s="30" t="n">
        <v>5430</v>
      </c>
      <c r="G330" s="30" t="n">
        <v>3849</v>
      </c>
      <c r="H330" s="10"/>
      <c r="I330" s="10"/>
      <c r="J330" s="10"/>
      <c r="K330" s="10"/>
      <c r="L330" s="10"/>
    </row>
    <row r="331" customFormat="false" ht="13.2" hidden="false" customHeight="false" outlineLevel="0" collapsed="false">
      <c r="A331" s="29" t="s">
        <v>554</v>
      </c>
      <c r="B331" s="29" t="s">
        <v>553</v>
      </c>
      <c r="C331" s="30" t="n">
        <v>38611</v>
      </c>
      <c r="D331" s="30" t="n">
        <v>13936</v>
      </c>
      <c r="E331" s="30" t="n">
        <v>11597</v>
      </c>
      <c r="F331" s="30" t="n">
        <v>7320</v>
      </c>
      <c r="G331" s="30" t="n">
        <v>5758</v>
      </c>
      <c r="H331" s="10"/>
      <c r="I331" s="10"/>
      <c r="J331" s="10"/>
      <c r="K331" s="10"/>
      <c r="L331" s="10"/>
    </row>
    <row r="332" customFormat="false" ht="13.2" hidden="false" customHeight="false" outlineLevel="0" collapsed="false">
      <c r="A332" s="29" t="s">
        <v>338</v>
      </c>
      <c r="B332" s="29" t="s">
        <v>337</v>
      </c>
      <c r="C332" s="30" t="n">
        <v>33381</v>
      </c>
      <c r="D332" s="30" t="n">
        <v>7547</v>
      </c>
      <c r="E332" s="30" t="n">
        <v>11068</v>
      </c>
      <c r="F332" s="30" t="n">
        <v>7783</v>
      </c>
      <c r="G332" s="30" t="n">
        <v>6983</v>
      </c>
      <c r="H332" s="10"/>
      <c r="I332" s="10"/>
      <c r="J332" s="10"/>
      <c r="K332" s="10"/>
      <c r="L332" s="10"/>
    </row>
    <row r="333" customFormat="false" ht="13.2" hidden="false" customHeight="false" outlineLevel="0" collapsed="false">
      <c r="A333" s="29" t="s">
        <v>666</v>
      </c>
      <c r="B333" s="29" t="s">
        <v>665</v>
      </c>
      <c r="C333" s="30" t="n">
        <v>46809</v>
      </c>
      <c r="D333" s="30" t="n">
        <v>9829</v>
      </c>
      <c r="E333" s="30" t="n">
        <v>12905</v>
      </c>
      <c r="F333" s="30" t="n">
        <v>12825</v>
      </c>
      <c r="G333" s="30" t="n">
        <v>11250</v>
      </c>
      <c r="H333" s="10"/>
      <c r="I333" s="10"/>
      <c r="J333" s="10"/>
      <c r="K333" s="10"/>
      <c r="L333" s="10"/>
    </row>
    <row r="334" customFormat="false" ht="13.2" hidden="false" customHeight="false" outlineLevel="0" collapsed="false">
      <c r="A334" s="29" t="s">
        <v>738</v>
      </c>
      <c r="B334" s="29" t="s">
        <v>737</v>
      </c>
      <c r="C334" s="30" t="n">
        <v>30151</v>
      </c>
      <c r="D334" s="30" t="n">
        <v>7446</v>
      </c>
      <c r="E334" s="30" t="n">
        <v>9770</v>
      </c>
      <c r="F334" s="30" t="n">
        <v>7269</v>
      </c>
      <c r="G334" s="30" t="n">
        <v>5666</v>
      </c>
      <c r="H334" s="10"/>
      <c r="I334" s="10"/>
      <c r="J334" s="10"/>
      <c r="K334" s="10"/>
      <c r="L334" s="10"/>
    </row>
    <row r="335" customFormat="false" ht="13.2" hidden="false" customHeight="false" outlineLevel="0" collapsed="false">
      <c r="A335" s="29" t="s">
        <v>288</v>
      </c>
      <c r="B335" s="29" t="s">
        <v>287</v>
      </c>
      <c r="C335" s="30" t="n">
        <v>48307</v>
      </c>
      <c r="D335" s="30" t="n">
        <v>6608</v>
      </c>
      <c r="E335" s="30" t="n">
        <v>13798</v>
      </c>
      <c r="F335" s="30" t="n">
        <v>11120</v>
      </c>
      <c r="G335" s="30" t="n">
        <v>16781</v>
      </c>
      <c r="H335" s="10"/>
      <c r="I335" s="10"/>
      <c r="J335" s="10"/>
      <c r="K335" s="10"/>
      <c r="L335" s="10"/>
    </row>
    <row r="336" customFormat="false" ht="13.2" hidden="false" customHeight="false" outlineLevel="0" collapsed="false">
      <c r="A336" s="29" t="s">
        <v>482</v>
      </c>
      <c r="B336" s="29" t="s">
        <v>481</v>
      </c>
      <c r="C336" s="30" t="n">
        <v>77060</v>
      </c>
      <c r="D336" s="30" t="n">
        <v>14541</v>
      </c>
      <c r="E336" s="30" t="n">
        <v>24816</v>
      </c>
      <c r="F336" s="30" t="n">
        <v>15743</v>
      </c>
      <c r="G336" s="30" t="n">
        <v>21960</v>
      </c>
      <c r="H336" s="10"/>
      <c r="I336" s="10"/>
      <c r="J336" s="10"/>
      <c r="K336" s="10"/>
      <c r="L336" s="10"/>
    </row>
    <row r="337" customFormat="false" ht="13.2" hidden="false" customHeight="false" outlineLevel="0" collapsed="false">
      <c r="A337" s="29" t="s">
        <v>28</v>
      </c>
      <c r="B337" s="29" t="s">
        <v>27</v>
      </c>
      <c r="C337" s="30" t="n">
        <v>54338</v>
      </c>
      <c r="D337" s="30" t="n">
        <v>10829</v>
      </c>
      <c r="E337" s="30" t="n">
        <v>18950</v>
      </c>
      <c r="F337" s="30" t="n">
        <v>11589</v>
      </c>
      <c r="G337" s="30" t="n">
        <v>12970</v>
      </c>
      <c r="H337" s="10"/>
      <c r="I337" s="10"/>
      <c r="J337" s="10"/>
      <c r="K337" s="10"/>
      <c r="L337" s="10"/>
    </row>
    <row r="338" customFormat="false" ht="13.2" hidden="false" customHeight="false" outlineLevel="0" collapsed="false">
      <c r="A338" s="29" t="s">
        <v>256</v>
      </c>
      <c r="B338" s="29" t="s">
        <v>255</v>
      </c>
      <c r="C338" s="30" t="n">
        <v>104456</v>
      </c>
      <c r="D338" s="30" t="n">
        <v>31487</v>
      </c>
      <c r="E338" s="30" t="n">
        <v>34316</v>
      </c>
      <c r="F338" s="30" t="n">
        <v>14140</v>
      </c>
      <c r="G338" s="30" t="n">
        <v>24513</v>
      </c>
      <c r="H338" s="10"/>
      <c r="I338" s="10"/>
      <c r="J338" s="10"/>
      <c r="K338" s="10"/>
      <c r="L338" s="10"/>
    </row>
    <row r="339" customFormat="false" ht="13.2" hidden="false" customHeight="false" outlineLevel="0" collapsed="false">
      <c r="A339" s="29" t="s">
        <v>572</v>
      </c>
      <c r="B339" s="29" t="s">
        <v>571</v>
      </c>
      <c r="C339" s="30" t="n">
        <v>28625</v>
      </c>
      <c r="D339" s="30" t="n">
        <v>6974</v>
      </c>
      <c r="E339" s="30" t="n">
        <v>10851</v>
      </c>
      <c r="F339" s="30" t="n">
        <v>6116</v>
      </c>
      <c r="G339" s="30" t="n">
        <v>4684</v>
      </c>
      <c r="H339" s="10"/>
      <c r="I339" s="10"/>
      <c r="J339" s="10"/>
      <c r="K339" s="10"/>
      <c r="L339" s="10"/>
    </row>
    <row r="340" customFormat="false" ht="13.2" hidden="false" customHeight="false" outlineLevel="0" collapsed="false">
      <c r="A340" s="29" t="s">
        <v>110</v>
      </c>
      <c r="B340" s="29" t="s">
        <v>109</v>
      </c>
      <c r="C340" s="30" t="n">
        <v>42109</v>
      </c>
      <c r="D340" s="30" t="n">
        <v>19270</v>
      </c>
      <c r="E340" s="30" t="n">
        <v>12348</v>
      </c>
      <c r="F340" s="30" t="n">
        <v>5223</v>
      </c>
      <c r="G340" s="30" t="n">
        <v>5268</v>
      </c>
      <c r="H340" s="10"/>
      <c r="I340" s="10"/>
      <c r="J340" s="10"/>
      <c r="K340" s="10"/>
      <c r="L340" s="10"/>
    </row>
    <row r="341" customFormat="false" ht="13.2" hidden="false" customHeight="false" outlineLevel="0" collapsed="false">
      <c r="A341" s="29" t="s">
        <v>104</v>
      </c>
      <c r="B341" s="29" t="s">
        <v>103</v>
      </c>
      <c r="C341" s="30" t="n">
        <v>32251</v>
      </c>
      <c r="D341" s="30" t="n">
        <v>7017</v>
      </c>
      <c r="E341" s="30" t="n">
        <v>10037</v>
      </c>
      <c r="F341" s="30" t="n">
        <v>7489</v>
      </c>
      <c r="G341" s="30" t="n">
        <v>7708</v>
      </c>
      <c r="H341" s="10"/>
      <c r="I341" s="10"/>
      <c r="J341" s="10"/>
      <c r="K341" s="10"/>
      <c r="L341" s="10"/>
    </row>
    <row r="342" customFormat="false" ht="13.2" hidden="false" customHeight="false" outlineLevel="0" collapsed="false">
      <c r="A342" s="29" t="s">
        <v>368</v>
      </c>
      <c r="B342" s="29" t="s">
        <v>367</v>
      </c>
      <c r="C342" s="30" t="n">
        <v>54466</v>
      </c>
      <c r="D342" s="30" t="n">
        <v>8639</v>
      </c>
      <c r="E342" s="30" t="n">
        <v>15294</v>
      </c>
      <c r="F342" s="30" t="n">
        <v>12331</v>
      </c>
      <c r="G342" s="30" t="n">
        <v>18202</v>
      </c>
      <c r="H342" s="10"/>
      <c r="I342" s="10"/>
      <c r="J342" s="10"/>
      <c r="K342" s="10"/>
      <c r="L342" s="10"/>
    </row>
    <row r="343" customFormat="false" ht="13.2" hidden="false" customHeight="false" outlineLevel="0" collapsed="false">
      <c r="A343" s="29" t="s">
        <v>740</v>
      </c>
      <c r="B343" s="29" t="s">
        <v>739</v>
      </c>
      <c r="C343" s="30" t="n">
        <v>39474</v>
      </c>
      <c r="D343" s="30" t="n">
        <v>10277</v>
      </c>
      <c r="E343" s="30" t="n">
        <v>13019</v>
      </c>
      <c r="F343" s="30" t="n">
        <v>7805</v>
      </c>
      <c r="G343" s="30" t="n">
        <v>8373</v>
      </c>
      <c r="H343" s="10"/>
      <c r="I343" s="10"/>
      <c r="J343" s="10"/>
      <c r="K343" s="10"/>
      <c r="L343" s="10"/>
    </row>
    <row r="344" customFormat="false" ht="13.2" hidden="false" customHeight="false" outlineLevel="0" collapsed="false">
      <c r="A344" s="29" t="s">
        <v>742</v>
      </c>
      <c r="B344" s="29" t="s">
        <v>741</v>
      </c>
      <c r="C344" s="30" t="n">
        <v>28629</v>
      </c>
      <c r="D344" s="30" t="n">
        <v>5752</v>
      </c>
      <c r="E344" s="30" t="n">
        <v>8138</v>
      </c>
      <c r="F344" s="30" t="n">
        <v>7848</v>
      </c>
      <c r="G344" s="30" t="n">
        <v>6891</v>
      </c>
      <c r="H344" s="10"/>
      <c r="I344" s="10"/>
      <c r="J344" s="10"/>
      <c r="K344" s="10"/>
      <c r="L344" s="10"/>
    </row>
    <row r="345" customFormat="false" ht="13.2" hidden="false" customHeight="false" outlineLevel="0" collapsed="false">
      <c r="A345" s="29" t="s">
        <v>116</v>
      </c>
      <c r="B345" s="29" t="s">
        <v>115</v>
      </c>
      <c r="C345" s="30" t="n">
        <v>26825</v>
      </c>
      <c r="D345" s="30" t="n">
        <v>5272</v>
      </c>
      <c r="E345" s="30" t="n">
        <v>8665</v>
      </c>
      <c r="F345" s="30" t="n">
        <v>6163</v>
      </c>
      <c r="G345" s="30" t="n">
        <v>6725</v>
      </c>
      <c r="H345" s="10"/>
      <c r="I345" s="10"/>
      <c r="J345" s="10"/>
      <c r="K345" s="10"/>
      <c r="L345" s="10"/>
    </row>
    <row r="346" customFormat="false" ht="13.2" hidden="false" customHeight="false" outlineLevel="0" collapsed="false">
      <c r="A346" s="29" t="s">
        <v>434</v>
      </c>
      <c r="B346" s="29" t="s">
        <v>433</v>
      </c>
      <c r="C346" s="30" t="n">
        <v>27259</v>
      </c>
      <c r="D346" s="30" t="n">
        <v>7027</v>
      </c>
      <c r="E346" s="30" t="n">
        <v>8569</v>
      </c>
      <c r="F346" s="30" t="n">
        <v>5424</v>
      </c>
      <c r="G346" s="30" t="n">
        <v>6239</v>
      </c>
      <c r="H346" s="10"/>
      <c r="I346" s="10"/>
      <c r="J346" s="10"/>
      <c r="K346" s="10"/>
      <c r="L346" s="10"/>
    </row>
    <row r="347" customFormat="false" ht="13.2" hidden="false" customHeight="false" outlineLevel="0" collapsed="false">
      <c r="A347" s="29" t="s">
        <v>356</v>
      </c>
      <c r="B347" s="29" t="s">
        <v>355</v>
      </c>
      <c r="C347" s="30" t="n">
        <v>87642</v>
      </c>
      <c r="D347" s="30" t="n">
        <v>22610</v>
      </c>
      <c r="E347" s="30" t="n">
        <v>28716</v>
      </c>
      <c r="F347" s="30" t="n">
        <v>17183</v>
      </c>
      <c r="G347" s="30" t="n">
        <v>19133</v>
      </c>
      <c r="H347" s="10"/>
      <c r="I347" s="10"/>
      <c r="J347" s="10"/>
      <c r="K347" s="10"/>
      <c r="L347" s="10"/>
    </row>
    <row r="348" customFormat="false" ht="13.2" hidden="false" customHeight="false" outlineLevel="0" collapsed="false">
      <c r="A348" s="29" t="s">
        <v>276</v>
      </c>
      <c r="B348" s="29" t="s">
        <v>275</v>
      </c>
      <c r="C348" s="30" t="n">
        <v>59245</v>
      </c>
      <c r="D348" s="30" t="n">
        <v>10713</v>
      </c>
      <c r="E348" s="30" t="n">
        <v>17440</v>
      </c>
      <c r="F348" s="30" t="n">
        <v>13010</v>
      </c>
      <c r="G348" s="30" t="n">
        <v>18082</v>
      </c>
      <c r="H348" s="10"/>
      <c r="I348" s="10"/>
      <c r="J348" s="10"/>
      <c r="K348" s="10"/>
      <c r="L348" s="10"/>
    </row>
    <row r="349" customFormat="false" ht="13.2" hidden="false" customHeight="false" outlineLevel="0" collapsed="false">
      <c r="A349" s="29" t="s">
        <v>726</v>
      </c>
      <c r="B349" s="29" t="s">
        <v>725</v>
      </c>
      <c r="C349" s="30" t="n">
        <v>80955</v>
      </c>
      <c r="D349" s="30" t="n">
        <v>8673</v>
      </c>
      <c r="E349" s="30" t="n">
        <v>21132</v>
      </c>
      <c r="F349" s="30" t="n">
        <v>19767</v>
      </c>
      <c r="G349" s="30" t="n">
        <v>31383</v>
      </c>
      <c r="H349" s="10"/>
      <c r="I349" s="10"/>
      <c r="J349" s="10"/>
      <c r="K349" s="10"/>
      <c r="L349" s="10"/>
    </row>
    <row r="350" customFormat="false" ht="13.2" hidden="false" customHeight="false" outlineLevel="0" collapsed="false">
      <c r="A350" s="29" t="s">
        <v>893</v>
      </c>
      <c r="B350" s="29" t="s">
        <v>894</v>
      </c>
      <c r="C350" s="30" t="n">
        <v>11091</v>
      </c>
      <c r="D350" s="30" t="n">
        <v>1116</v>
      </c>
      <c r="E350" s="30" t="n">
        <v>2383</v>
      </c>
      <c r="F350" s="30" t="n">
        <v>3119</v>
      </c>
      <c r="G350" s="30" t="n">
        <v>4473</v>
      </c>
      <c r="H350" s="10"/>
      <c r="I350" s="10"/>
      <c r="J350" s="10"/>
      <c r="K350" s="10"/>
      <c r="L350" s="10"/>
    </row>
    <row r="351" customFormat="false" ht="13.2" hidden="false" customHeight="false" outlineLevel="0" collapsed="false">
      <c r="A351" s="29" t="s">
        <v>752</v>
      </c>
      <c r="B351" s="29" t="s">
        <v>751</v>
      </c>
      <c r="C351" s="30" t="n">
        <v>34685</v>
      </c>
      <c r="D351" s="30" t="n">
        <v>11212</v>
      </c>
      <c r="E351" s="30" t="n">
        <v>10541</v>
      </c>
      <c r="F351" s="30" t="n">
        <v>6959</v>
      </c>
      <c r="G351" s="30" t="n">
        <v>5973</v>
      </c>
      <c r="H351" s="10"/>
      <c r="I351" s="10"/>
      <c r="J351" s="10"/>
      <c r="K351" s="10"/>
      <c r="L351" s="10"/>
    </row>
    <row r="352" customFormat="false" ht="13.2" hidden="false" customHeight="false" outlineLevel="0" collapsed="false">
      <c r="A352" s="29" t="s">
        <v>658</v>
      </c>
      <c r="B352" s="29" t="s">
        <v>657</v>
      </c>
      <c r="C352" s="30" t="n">
        <v>33412</v>
      </c>
      <c r="D352" s="30" t="n">
        <v>9693</v>
      </c>
      <c r="E352" s="30" t="n">
        <v>9329</v>
      </c>
      <c r="F352" s="30" t="n">
        <v>7860</v>
      </c>
      <c r="G352" s="30" t="n">
        <v>6530</v>
      </c>
      <c r="H352" s="10"/>
      <c r="I352" s="10"/>
      <c r="J352" s="10"/>
      <c r="K352" s="10"/>
      <c r="L352" s="10"/>
    </row>
    <row r="353" customFormat="false" ht="13.2" hidden="false" customHeight="false" outlineLevel="0" collapsed="false">
      <c r="A353" s="29" t="s">
        <v>106</v>
      </c>
      <c r="B353" s="29" t="s">
        <v>105</v>
      </c>
      <c r="C353" s="30" t="n">
        <v>34890</v>
      </c>
      <c r="D353" s="30" t="n">
        <v>9051</v>
      </c>
      <c r="E353" s="30" t="n">
        <v>10959</v>
      </c>
      <c r="F353" s="30" t="n">
        <v>7848</v>
      </c>
      <c r="G353" s="30" t="n">
        <v>7032</v>
      </c>
      <c r="H353" s="10"/>
      <c r="I353" s="10"/>
      <c r="J353" s="10"/>
      <c r="K353" s="10"/>
      <c r="L353" s="10"/>
    </row>
    <row r="354" customFormat="false" ht="13.2" hidden="false" customHeight="false" outlineLevel="0" collapsed="false">
      <c r="A354" s="29" t="s">
        <v>290</v>
      </c>
      <c r="B354" s="29" t="s">
        <v>289</v>
      </c>
      <c r="C354" s="30" t="n">
        <v>87431</v>
      </c>
      <c r="D354" s="30" t="n">
        <v>11239</v>
      </c>
      <c r="E354" s="30" t="n">
        <v>25987</v>
      </c>
      <c r="F354" s="30" t="n">
        <v>19471</v>
      </c>
      <c r="G354" s="30" t="n">
        <v>30734</v>
      </c>
      <c r="H354" s="10"/>
      <c r="I354" s="10"/>
      <c r="J354" s="10"/>
      <c r="K354" s="10"/>
      <c r="L354" s="10"/>
    </row>
    <row r="355" customFormat="false" ht="13.2" hidden="false" customHeight="false" outlineLevel="0" collapsed="false">
      <c r="A355" s="29" t="s">
        <v>574</v>
      </c>
      <c r="B355" s="29" t="s">
        <v>573</v>
      </c>
      <c r="C355" s="30" t="n">
        <v>24595</v>
      </c>
      <c r="D355" s="30" t="n">
        <v>8886</v>
      </c>
      <c r="E355" s="30" t="n">
        <v>8471</v>
      </c>
      <c r="F355" s="30" t="n">
        <v>4212</v>
      </c>
      <c r="G355" s="30" t="n">
        <v>3026</v>
      </c>
      <c r="H355" s="10"/>
      <c r="I355" s="10"/>
      <c r="J355" s="10"/>
      <c r="K355" s="10"/>
      <c r="L355" s="10"/>
    </row>
    <row r="356" customFormat="false" ht="13.2" hidden="false" customHeight="false" outlineLevel="0" collapsed="false">
      <c r="A356" s="29" t="s">
        <v>258</v>
      </c>
      <c r="B356" s="29" t="s">
        <v>257</v>
      </c>
      <c r="C356" s="30" t="n">
        <v>60022</v>
      </c>
      <c r="D356" s="30" t="n">
        <v>15010</v>
      </c>
      <c r="E356" s="30" t="n">
        <v>21543</v>
      </c>
      <c r="F356" s="30" t="n">
        <v>12641</v>
      </c>
      <c r="G356" s="30" t="n">
        <v>10828</v>
      </c>
      <c r="H356" s="10"/>
      <c r="I356" s="10"/>
      <c r="J356" s="10"/>
      <c r="K356" s="10"/>
      <c r="L356" s="10"/>
    </row>
    <row r="357" customFormat="false" ht="13.2" hidden="false" customHeight="false" outlineLevel="0" collapsed="false">
      <c r="A357" s="29" t="s">
        <v>542</v>
      </c>
      <c r="B357" s="29" t="s">
        <v>541</v>
      </c>
      <c r="C357" s="30" t="n">
        <v>40691</v>
      </c>
      <c r="D357" s="30" t="n">
        <v>6950</v>
      </c>
      <c r="E357" s="30" t="n">
        <v>12247</v>
      </c>
      <c r="F357" s="30" t="n">
        <v>10343</v>
      </c>
      <c r="G357" s="30" t="n">
        <v>11151</v>
      </c>
      <c r="H357" s="10"/>
      <c r="I357" s="10"/>
      <c r="J357" s="10"/>
      <c r="K357" s="10"/>
      <c r="L357" s="10"/>
    </row>
    <row r="358" customFormat="false" ht="13.2" hidden="false" customHeight="false" outlineLevel="0" collapsed="false">
      <c r="A358" s="29" t="s">
        <v>694</v>
      </c>
      <c r="B358" s="29" t="s">
        <v>693</v>
      </c>
      <c r="C358" s="30" t="n">
        <v>74725</v>
      </c>
      <c r="D358" s="30" t="n">
        <v>13671</v>
      </c>
      <c r="E358" s="30" t="n">
        <v>24991</v>
      </c>
      <c r="F358" s="30" t="n">
        <v>14449</v>
      </c>
      <c r="G358" s="30" t="n">
        <v>21614</v>
      </c>
      <c r="H358" s="10"/>
      <c r="I358" s="10"/>
      <c r="J358" s="10"/>
      <c r="K358" s="10"/>
      <c r="L358" s="10"/>
    </row>
    <row r="359" customFormat="false" ht="13.2" hidden="false" customHeight="false" outlineLevel="0" collapsed="false">
      <c r="A359" s="29" t="s">
        <v>614</v>
      </c>
      <c r="B359" s="29" t="s">
        <v>613</v>
      </c>
      <c r="C359" s="30" t="n">
        <v>69313</v>
      </c>
      <c r="D359" s="30" t="n">
        <v>15201</v>
      </c>
      <c r="E359" s="30" t="n">
        <v>21011</v>
      </c>
      <c r="F359" s="30" t="n">
        <v>14960</v>
      </c>
      <c r="G359" s="30" t="n">
        <v>18141</v>
      </c>
      <c r="H359" s="10"/>
      <c r="I359" s="10"/>
      <c r="J359" s="10"/>
      <c r="K359" s="10"/>
      <c r="L359" s="10"/>
    </row>
    <row r="360" customFormat="false" ht="13.2" hidden="false" customHeight="false" outlineLevel="0" collapsed="false">
      <c r="A360" s="29" t="s">
        <v>358</v>
      </c>
      <c r="B360" s="29" t="s">
        <v>357</v>
      </c>
      <c r="C360" s="30" t="n">
        <v>71475</v>
      </c>
      <c r="D360" s="30" t="n">
        <v>9822</v>
      </c>
      <c r="E360" s="30" t="n">
        <v>21632</v>
      </c>
      <c r="F360" s="30" t="n">
        <v>17517</v>
      </c>
      <c r="G360" s="30" t="n">
        <v>22504</v>
      </c>
      <c r="H360" s="10"/>
      <c r="I360" s="10"/>
      <c r="J360" s="10"/>
      <c r="K360" s="10"/>
      <c r="L360" s="10"/>
    </row>
    <row r="361" customFormat="false" ht="13.2" hidden="false" customHeight="false" outlineLevel="0" collapsed="false">
      <c r="A361" s="29" t="s">
        <v>744</v>
      </c>
      <c r="B361" s="29" t="s">
        <v>743</v>
      </c>
      <c r="C361" s="30" t="n">
        <v>24150</v>
      </c>
      <c r="D361" s="30" t="n">
        <v>3779</v>
      </c>
      <c r="E361" s="30" t="n">
        <v>7211</v>
      </c>
      <c r="F361" s="30" t="n">
        <v>5859</v>
      </c>
      <c r="G361" s="30" t="n">
        <v>7301</v>
      </c>
      <c r="H361" s="10"/>
      <c r="I361" s="10"/>
      <c r="J361" s="10"/>
      <c r="K361" s="10"/>
      <c r="L361" s="10"/>
    </row>
    <row r="362" customFormat="false" ht="13.2" hidden="false" customHeight="false" outlineLevel="0" collapsed="false">
      <c r="A362" s="29" t="s">
        <v>576</v>
      </c>
      <c r="B362" s="29" t="s">
        <v>575</v>
      </c>
      <c r="C362" s="30" t="n">
        <v>23648</v>
      </c>
      <c r="D362" s="30" t="n">
        <v>7667</v>
      </c>
      <c r="E362" s="30" t="n">
        <v>8285</v>
      </c>
      <c r="F362" s="30" t="n">
        <v>4576</v>
      </c>
      <c r="G362" s="30" t="n">
        <v>3120</v>
      </c>
      <c r="H362" s="10"/>
      <c r="I362" s="10"/>
      <c r="J362" s="10"/>
      <c r="K362" s="10"/>
      <c r="L362" s="10"/>
    </row>
    <row r="363" customFormat="false" ht="13.2" hidden="false" customHeight="false" outlineLevel="0" collapsed="false">
      <c r="A363" s="29" t="s">
        <v>668</v>
      </c>
      <c r="B363" s="29" t="s">
        <v>667</v>
      </c>
      <c r="C363" s="30" t="n">
        <v>32616</v>
      </c>
      <c r="D363" s="30" t="n">
        <v>7217</v>
      </c>
      <c r="E363" s="30" t="n">
        <v>10158</v>
      </c>
      <c r="F363" s="30" t="n">
        <v>7470</v>
      </c>
      <c r="G363" s="30" t="n">
        <v>7771</v>
      </c>
      <c r="H363" s="10"/>
      <c r="I363" s="10"/>
      <c r="J363" s="10"/>
      <c r="K363" s="10"/>
      <c r="L363" s="10"/>
    </row>
    <row r="364" customFormat="false" ht="13.2" hidden="false" customHeight="false" outlineLevel="0" collapsed="false">
      <c r="A364" s="29" t="s">
        <v>632</v>
      </c>
      <c r="B364" s="29" t="s">
        <v>631</v>
      </c>
      <c r="C364" s="30" t="n">
        <v>35515</v>
      </c>
      <c r="D364" s="30" t="n">
        <v>8092</v>
      </c>
      <c r="E364" s="30" t="n">
        <v>10901</v>
      </c>
      <c r="F364" s="30" t="n">
        <v>8653</v>
      </c>
      <c r="G364" s="30" t="n">
        <v>7869</v>
      </c>
      <c r="H364" s="10"/>
      <c r="I364" s="10"/>
      <c r="J364" s="10"/>
      <c r="K364" s="10"/>
      <c r="L364" s="10"/>
    </row>
    <row r="365" customFormat="false" ht="13.2" hidden="false" customHeight="false" outlineLevel="0" collapsed="false">
      <c r="A365" s="29" t="s">
        <v>724</v>
      </c>
      <c r="B365" s="29" t="s">
        <v>723</v>
      </c>
      <c r="C365" s="30" t="n">
        <v>50696</v>
      </c>
      <c r="D365" s="30" t="n">
        <v>9118</v>
      </c>
      <c r="E365" s="30" t="n">
        <v>14347</v>
      </c>
      <c r="F365" s="30" t="n">
        <v>11632</v>
      </c>
      <c r="G365" s="30" t="n">
        <v>15599</v>
      </c>
      <c r="H365" s="10"/>
      <c r="I365" s="10"/>
      <c r="J365" s="10"/>
      <c r="K365" s="10"/>
      <c r="L365" s="10"/>
    </row>
    <row r="366" customFormat="false" ht="13.2" hidden="false" customHeight="false" outlineLevel="0" collapsed="false">
      <c r="A366" s="29" t="s">
        <v>66</v>
      </c>
      <c r="B366" s="29" t="s">
        <v>65</v>
      </c>
      <c r="C366" s="30" t="n">
        <v>37597</v>
      </c>
      <c r="D366" s="30" t="n">
        <v>5316</v>
      </c>
      <c r="E366" s="30" t="n">
        <v>10773</v>
      </c>
      <c r="F366" s="30" t="n">
        <v>9971</v>
      </c>
      <c r="G366" s="30" t="n">
        <v>11537</v>
      </c>
      <c r="H366" s="10"/>
      <c r="I366" s="10"/>
      <c r="J366" s="10"/>
      <c r="K366" s="10"/>
      <c r="L366" s="10"/>
    </row>
    <row r="367" customFormat="false" ht="13.2" hidden="false" customHeight="false" outlineLevel="0" collapsed="false">
      <c r="A367" s="29" t="s">
        <v>522</v>
      </c>
      <c r="B367" s="29" t="s">
        <v>521</v>
      </c>
      <c r="C367" s="30" t="n">
        <v>34100</v>
      </c>
      <c r="D367" s="30" t="n">
        <v>10236</v>
      </c>
      <c r="E367" s="30" t="n">
        <v>10646</v>
      </c>
      <c r="F367" s="30" t="n">
        <v>6967</v>
      </c>
      <c r="G367" s="30" t="n">
        <v>6251</v>
      </c>
      <c r="H367" s="10"/>
      <c r="I367" s="10"/>
      <c r="J367" s="10"/>
      <c r="K367" s="10"/>
      <c r="L367" s="10"/>
    </row>
    <row r="368" customFormat="false" ht="13.2" hidden="false" customHeight="false" outlineLevel="0" collapsed="false">
      <c r="A368" s="29" t="s">
        <v>660</v>
      </c>
      <c r="B368" s="29" t="s">
        <v>659</v>
      </c>
      <c r="C368" s="30" t="n">
        <v>24307</v>
      </c>
      <c r="D368" s="30" t="n">
        <v>6511</v>
      </c>
      <c r="E368" s="30" t="n">
        <v>8024</v>
      </c>
      <c r="F368" s="30" t="n">
        <v>5190</v>
      </c>
      <c r="G368" s="30" t="n">
        <v>4582</v>
      </c>
      <c r="H368" s="10"/>
      <c r="I368" s="10"/>
      <c r="J368" s="10"/>
      <c r="K368" s="10"/>
      <c r="L368" s="10"/>
    </row>
    <row r="369" customFormat="false" ht="13.2" hidden="false" customHeight="false" outlineLevel="0" collapsed="false">
      <c r="A369" s="29" t="s">
        <v>544</v>
      </c>
      <c r="B369" s="29" t="s">
        <v>543</v>
      </c>
      <c r="C369" s="30" t="n">
        <v>40530</v>
      </c>
      <c r="D369" s="30" t="n">
        <v>6437</v>
      </c>
      <c r="E369" s="30" t="n">
        <v>11909</v>
      </c>
      <c r="F369" s="30" t="n">
        <v>9563</v>
      </c>
      <c r="G369" s="30" t="n">
        <v>12621</v>
      </c>
      <c r="H369" s="10"/>
      <c r="I369" s="10"/>
      <c r="J369" s="10"/>
      <c r="K369" s="10"/>
      <c r="L369" s="10"/>
    </row>
    <row r="370" customFormat="false" ht="13.2" hidden="false" customHeight="false" outlineLevel="0" collapsed="false">
      <c r="A370" s="29" t="s">
        <v>895</v>
      </c>
      <c r="B370" s="29" t="s">
        <v>699</v>
      </c>
      <c r="C370" s="30" t="n">
        <v>38297</v>
      </c>
      <c r="D370" s="30" t="n">
        <v>8987</v>
      </c>
      <c r="E370" s="30" t="n">
        <v>12713</v>
      </c>
      <c r="F370" s="30" t="n">
        <v>8030</v>
      </c>
      <c r="G370" s="30" t="n">
        <v>8567</v>
      </c>
      <c r="H370" s="10"/>
      <c r="I370" s="10"/>
      <c r="J370" s="10"/>
      <c r="K370" s="10"/>
      <c r="L370" s="10"/>
    </row>
    <row r="371" customFormat="false" ht="13.2" hidden="false" customHeight="false" outlineLevel="0" collapsed="false">
      <c r="A371" s="29" t="s">
        <v>78</v>
      </c>
      <c r="B371" s="29" t="s">
        <v>77</v>
      </c>
      <c r="C371" s="30" t="n">
        <v>25680</v>
      </c>
      <c r="D371" s="30" t="n">
        <v>8500</v>
      </c>
      <c r="E371" s="30" t="n">
        <v>8472</v>
      </c>
      <c r="F371" s="30" t="n">
        <v>4868</v>
      </c>
      <c r="G371" s="30" t="n">
        <v>3840</v>
      </c>
      <c r="H371" s="10"/>
      <c r="I371" s="10"/>
      <c r="J371" s="10"/>
      <c r="K371" s="10"/>
      <c r="L371" s="10"/>
    </row>
    <row r="372" customFormat="false" ht="13.2" hidden="false" customHeight="false" outlineLevel="0" collapsed="false">
      <c r="A372" s="29" t="s">
        <v>30</v>
      </c>
      <c r="B372" s="29" t="s">
        <v>29</v>
      </c>
      <c r="C372" s="30" t="n">
        <v>48937</v>
      </c>
      <c r="D372" s="30" t="n">
        <v>7345</v>
      </c>
      <c r="E372" s="30" t="n">
        <v>15572</v>
      </c>
      <c r="F372" s="30" t="n">
        <v>12547</v>
      </c>
      <c r="G372" s="30" t="n">
        <v>13473</v>
      </c>
      <c r="H372" s="10"/>
      <c r="I372" s="10"/>
      <c r="J372" s="10"/>
      <c r="K372" s="10"/>
      <c r="L372" s="10"/>
    </row>
    <row r="373" customFormat="false" ht="13.2" hidden="false" customHeight="false" outlineLevel="0" collapsed="false">
      <c r="A373" s="29" t="s">
        <v>546</v>
      </c>
      <c r="B373" s="29" t="s">
        <v>545</v>
      </c>
      <c r="C373" s="30" t="n">
        <v>34973</v>
      </c>
      <c r="D373" s="30" t="n">
        <v>9724</v>
      </c>
      <c r="E373" s="30" t="n">
        <v>11411</v>
      </c>
      <c r="F373" s="30" t="n">
        <v>7448</v>
      </c>
      <c r="G373" s="30" t="n">
        <v>6390</v>
      </c>
      <c r="H373" s="10"/>
      <c r="I373" s="10"/>
      <c r="J373" s="10"/>
      <c r="K373" s="10"/>
      <c r="L373" s="10"/>
    </row>
    <row r="374" customFormat="false" ht="13.2" hidden="false" customHeight="false" outlineLevel="0" collapsed="false">
      <c r="A374" s="29" t="s">
        <v>608</v>
      </c>
      <c r="B374" s="29" t="s">
        <v>607</v>
      </c>
      <c r="C374" s="30" t="n">
        <v>39031</v>
      </c>
      <c r="D374" s="30" t="n">
        <v>5791</v>
      </c>
      <c r="E374" s="30" t="n">
        <v>11651</v>
      </c>
      <c r="F374" s="30" t="n">
        <v>9561</v>
      </c>
      <c r="G374" s="30" t="n">
        <v>12028</v>
      </c>
      <c r="H374" s="10"/>
      <c r="I374" s="10"/>
      <c r="J374" s="10"/>
      <c r="K374" s="10"/>
      <c r="L374" s="10"/>
    </row>
    <row r="375" customFormat="false" ht="13.2" hidden="false" customHeight="false" outlineLevel="0" collapsed="false">
      <c r="A375" s="29" t="s">
        <v>710</v>
      </c>
      <c r="B375" s="29" t="s">
        <v>709</v>
      </c>
      <c r="C375" s="30" t="n">
        <v>27514</v>
      </c>
      <c r="D375" s="30" t="n">
        <v>4032</v>
      </c>
      <c r="E375" s="30" t="n">
        <v>7595</v>
      </c>
      <c r="F375" s="30" t="n">
        <v>6704</v>
      </c>
      <c r="G375" s="30" t="n">
        <v>9183</v>
      </c>
      <c r="H375" s="10"/>
      <c r="I375" s="10"/>
      <c r="J375" s="10"/>
      <c r="K375" s="10"/>
      <c r="L375" s="10"/>
    </row>
    <row r="376" customFormat="false" ht="13.2" hidden="false" customHeight="false" outlineLevel="0" collapsed="false">
      <c r="A376" s="29" t="s">
        <v>634</v>
      </c>
      <c r="B376" s="29" t="s">
        <v>633</v>
      </c>
      <c r="C376" s="30" t="n">
        <v>18362</v>
      </c>
      <c r="D376" s="30" t="n">
        <v>2788</v>
      </c>
      <c r="E376" s="30" t="n">
        <v>4598</v>
      </c>
      <c r="F376" s="30" t="n">
        <v>6026</v>
      </c>
      <c r="G376" s="30" t="n">
        <v>4950</v>
      </c>
      <c r="H376" s="10"/>
      <c r="I376" s="10"/>
      <c r="J376" s="10"/>
      <c r="K376" s="10"/>
      <c r="L376" s="10"/>
    </row>
    <row r="377" customFormat="false" ht="13.2" hidden="false" customHeight="false" outlineLevel="0" collapsed="false">
      <c r="A377" s="29" t="s">
        <v>260</v>
      </c>
      <c r="B377" s="29" t="s">
        <v>259</v>
      </c>
      <c r="C377" s="30" t="n">
        <v>90210</v>
      </c>
      <c r="D377" s="30" t="n">
        <v>29839</v>
      </c>
      <c r="E377" s="30" t="n">
        <v>27404</v>
      </c>
      <c r="F377" s="30" t="n">
        <v>8823</v>
      </c>
      <c r="G377" s="30" t="n">
        <v>24144</v>
      </c>
      <c r="H377" s="10"/>
      <c r="I377" s="10"/>
      <c r="J377" s="10"/>
      <c r="K377" s="10"/>
      <c r="L377" s="10"/>
    </row>
    <row r="378" customFormat="false" ht="13.2" hidden="false" customHeight="false" outlineLevel="0" collapsed="false">
      <c r="A378" s="29" t="s">
        <v>360</v>
      </c>
      <c r="B378" s="29" t="s">
        <v>359</v>
      </c>
      <c r="C378" s="30" t="n">
        <v>69963</v>
      </c>
      <c r="D378" s="30" t="n">
        <v>21042</v>
      </c>
      <c r="E378" s="30" t="n">
        <v>22975</v>
      </c>
      <c r="F378" s="30" t="n">
        <v>11689</v>
      </c>
      <c r="G378" s="30" t="n">
        <v>14257</v>
      </c>
      <c r="H378" s="10"/>
      <c r="I378" s="10"/>
      <c r="J378" s="10"/>
      <c r="K378" s="10"/>
      <c r="L378" s="10"/>
    </row>
    <row r="379" customFormat="false" ht="13.2" hidden="false" customHeight="false" outlineLevel="0" collapsed="false">
      <c r="A379" s="29" t="s">
        <v>548</v>
      </c>
      <c r="B379" s="29" t="s">
        <v>547</v>
      </c>
      <c r="C379" s="30" t="n">
        <v>34740</v>
      </c>
      <c r="D379" s="30" t="n">
        <v>11316</v>
      </c>
      <c r="E379" s="30" t="n">
        <v>10896</v>
      </c>
      <c r="F379" s="30" t="n">
        <v>6447</v>
      </c>
      <c r="G379" s="30" t="n">
        <v>6081</v>
      </c>
      <c r="H379" s="10"/>
      <c r="I379" s="10"/>
      <c r="J379" s="10"/>
      <c r="K379" s="10"/>
      <c r="L379" s="10"/>
    </row>
    <row r="380" customFormat="false" ht="13.2" hidden="false" customHeight="false" outlineLevel="0" collapsed="false">
      <c r="A380" s="29" t="s">
        <v>68</v>
      </c>
      <c r="B380" s="29" t="s">
        <v>67</v>
      </c>
      <c r="C380" s="30" t="n">
        <v>22630</v>
      </c>
      <c r="D380" s="30" t="n">
        <v>7368</v>
      </c>
      <c r="E380" s="30" t="n">
        <v>7373</v>
      </c>
      <c r="F380" s="30" t="n">
        <v>4659</v>
      </c>
      <c r="G380" s="30" t="n">
        <v>3230</v>
      </c>
      <c r="H380" s="10"/>
      <c r="I380" s="10"/>
      <c r="J380" s="10"/>
      <c r="K380" s="10"/>
      <c r="L380" s="10"/>
    </row>
    <row r="381" customFormat="false" ht="13.2" hidden="false" customHeight="false" outlineLevel="0" collapsed="false">
      <c r="A381" s="29" t="s">
        <v>556</v>
      </c>
      <c r="B381" s="29" t="s">
        <v>555</v>
      </c>
      <c r="C381" s="30" t="n">
        <v>35540</v>
      </c>
      <c r="D381" s="30" t="n">
        <v>12818</v>
      </c>
      <c r="E381" s="30" t="n">
        <v>10380</v>
      </c>
      <c r="F381" s="30" t="n">
        <v>6780</v>
      </c>
      <c r="G381" s="30" t="n">
        <v>5562</v>
      </c>
      <c r="H381" s="10"/>
      <c r="I381" s="10"/>
      <c r="J381" s="10"/>
      <c r="K381" s="10"/>
      <c r="L381" s="10"/>
    </row>
    <row r="382" customFormat="false" ht="13.2" hidden="false" customHeight="false" outlineLevel="0" collapsed="false">
      <c r="A382" s="29" t="s">
        <v>824</v>
      </c>
      <c r="B382" s="29" t="s">
        <v>823</v>
      </c>
      <c r="C382" s="30" t="n">
        <v>103049</v>
      </c>
      <c r="D382" s="30" t="n">
        <v>15306</v>
      </c>
      <c r="E382" s="30" t="n">
        <v>27855</v>
      </c>
      <c r="F382" s="30" t="n">
        <v>25017</v>
      </c>
      <c r="G382" s="30" t="n">
        <v>34871</v>
      </c>
      <c r="H382" s="10"/>
      <c r="I382" s="10"/>
      <c r="J382" s="10"/>
      <c r="K382" s="10"/>
      <c r="L382" s="10"/>
    </row>
    <row r="383" customFormat="false" ht="13.2" hidden="false" customHeight="false" outlineLevel="0" collapsed="false">
      <c r="A383" s="29" t="s">
        <v>778</v>
      </c>
      <c r="B383" s="29" t="s">
        <v>777</v>
      </c>
      <c r="C383" s="30" t="n">
        <v>77589</v>
      </c>
      <c r="D383" s="30" t="n">
        <v>10825</v>
      </c>
      <c r="E383" s="30" t="n">
        <v>20139</v>
      </c>
      <c r="F383" s="30" t="n">
        <v>19943</v>
      </c>
      <c r="G383" s="30" t="n">
        <v>26682</v>
      </c>
      <c r="H383" s="10"/>
      <c r="I383" s="10"/>
      <c r="J383" s="10"/>
      <c r="K383" s="10"/>
      <c r="L383" s="10"/>
    </row>
    <row r="384" customFormat="false" ht="13.2" hidden="false" customHeight="false" outlineLevel="0" collapsed="false">
      <c r="A384" s="29" t="s">
        <v>262</v>
      </c>
      <c r="B384" s="29" t="s">
        <v>261</v>
      </c>
      <c r="C384" s="30" t="n">
        <v>79745</v>
      </c>
      <c r="D384" s="30" t="n">
        <v>16567</v>
      </c>
      <c r="E384" s="30" t="n">
        <v>26432</v>
      </c>
      <c r="F384" s="30" t="n">
        <v>15173</v>
      </c>
      <c r="G384" s="30" t="n">
        <v>21573</v>
      </c>
      <c r="H384" s="10"/>
      <c r="I384" s="10"/>
      <c r="J384" s="10"/>
      <c r="K384" s="10"/>
      <c r="L384" s="10"/>
    </row>
    <row r="385" customFormat="false" ht="13.2" hidden="false" customHeight="false" outlineLevel="0" collapsed="false">
      <c r="A385" s="29" t="s">
        <v>264</v>
      </c>
      <c r="B385" s="29" t="s">
        <v>263</v>
      </c>
      <c r="C385" s="30" t="n">
        <v>111779</v>
      </c>
      <c r="D385" s="30" t="n">
        <v>48387</v>
      </c>
      <c r="E385" s="30" t="n">
        <v>35735</v>
      </c>
      <c r="F385" s="30" t="n">
        <v>11066</v>
      </c>
      <c r="G385" s="30" t="n">
        <v>16591</v>
      </c>
      <c r="H385" s="10"/>
      <c r="I385" s="10"/>
      <c r="J385" s="10"/>
      <c r="K385" s="10"/>
      <c r="L385" s="10"/>
    </row>
    <row r="386" customFormat="false" ht="13.2" hidden="false" customHeight="false" outlineLevel="0" collapsed="false">
      <c r="A386" s="29" t="s">
        <v>298</v>
      </c>
      <c r="B386" s="29" t="s">
        <v>297</v>
      </c>
      <c r="C386" s="30" t="n">
        <v>63922</v>
      </c>
      <c r="D386" s="30" t="n">
        <v>15996</v>
      </c>
      <c r="E386" s="30" t="n">
        <v>20113</v>
      </c>
      <c r="F386" s="30" t="n">
        <v>12408</v>
      </c>
      <c r="G386" s="30" t="n">
        <v>15405</v>
      </c>
      <c r="H386" s="10"/>
      <c r="I386" s="10"/>
      <c r="J386" s="10"/>
      <c r="K386" s="10"/>
      <c r="L386" s="10"/>
    </row>
    <row r="387" customFormat="false" ht="13.2" hidden="false" customHeight="false" outlineLevel="0" collapsed="false">
      <c r="A387" s="29" t="s">
        <v>754</v>
      </c>
      <c r="B387" s="29" t="s">
        <v>753</v>
      </c>
      <c r="C387" s="30" t="n">
        <v>43511</v>
      </c>
      <c r="D387" s="30" t="n">
        <v>15539</v>
      </c>
      <c r="E387" s="30" t="n">
        <v>13715</v>
      </c>
      <c r="F387" s="30" t="n">
        <v>6703</v>
      </c>
      <c r="G387" s="30" t="n">
        <v>7554</v>
      </c>
      <c r="H387" s="10"/>
      <c r="I387" s="10"/>
      <c r="J387" s="10"/>
      <c r="K387" s="10"/>
      <c r="L387" s="10"/>
    </row>
    <row r="388" customFormat="false" ht="13.2" hidden="false" customHeight="false" outlineLevel="0" collapsed="false">
      <c r="A388" s="29" t="s">
        <v>80</v>
      </c>
      <c r="B388" s="29" t="s">
        <v>79</v>
      </c>
      <c r="C388" s="30" t="n">
        <v>29432</v>
      </c>
      <c r="D388" s="30" t="n">
        <v>7964</v>
      </c>
      <c r="E388" s="30" t="n">
        <v>9713</v>
      </c>
      <c r="F388" s="30" t="n">
        <v>5862</v>
      </c>
      <c r="G388" s="30" t="n">
        <v>5893</v>
      </c>
      <c r="H388" s="10"/>
      <c r="I388" s="10"/>
      <c r="J388" s="10"/>
      <c r="K388" s="10"/>
      <c r="L388" s="10"/>
    </row>
    <row r="389" customFormat="false" ht="13.2" hidden="false" customHeight="false" outlineLevel="0" collapsed="false">
      <c r="A389" s="29" t="s">
        <v>108</v>
      </c>
      <c r="B389" s="29" t="s">
        <v>107</v>
      </c>
      <c r="C389" s="30" t="n">
        <v>32765</v>
      </c>
      <c r="D389" s="30" t="n">
        <v>4828</v>
      </c>
      <c r="E389" s="30" t="n">
        <v>8914</v>
      </c>
      <c r="F389" s="30" t="n">
        <v>8988</v>
      </c>
      <c r="G389" s="30" t="n">
        <v>10035</v>
      </c>
      <c r="H389" s="10"/>
      <c r="I389" s="10"/>
      <c r="J389" s="10"/>
      <c r="K389" s="10"/>
      <c r="L389" s="10"/>
    </row>
    <row r="390" customFormat="false" ht="13.2" hidden="false" customHeight="false" outlineLevel="0" collapsed="false">
      <c r="A390" s="29" t="s">
        <v>578</v>
      </c>
      <c r="B390" s="29" t="s">
        <v>577</v>
      </c>
      <c r="C390" s="30" t="n">
        <v>33996</v>
      </c>
      <c r="D390" s="30" t="n">
        <v>13829</v>
      </c>
      <c r="E390" s="30" t="n">
        <v>10145</v>
      </c>
      <c r="F390" s="30" t="n">
        <v>5780</v>
      </c>
      <c r="G390" s="30" t="n">
        <v>4242</v>
      </c>
      <c r="H390" s="10"/>
      <c r="I390" s="10"/>
      <c r="J390" s="10"/>
      <c r="K390" s="10"/>
      <c r="L390" s="10"/>
    </row>
    <row r="391" customFormat="false" ht="13.2" hidden="false" customHeight="false" outlineLevel="0" collapsed="false">
      <c r="A391" s="29" t="s">
        <v>502</v>
      </c>
      <c r="B391" s="29" t="s">
        <v>501</v>
      </c>
      <c r="C391" s="30" t="n">
        <v>40748</v>
      </c>
      <c r="D391" s="30" t="n">
        <v>11294</v>
      </c>
      <c r="E391" s="30" t="n">
        <v>13225</v>
      </c>
      <c r="F391" s="30" t="n">
        <v>9505</v>
      </c>
      <c r="G391" s="30" t="n">
        <v>6724</v>
      </c>
      <c r="H391" s="10"/>
      <c r="I391" s="10"/>
      <c r="J391" s="10"/>
      <c r="K391" s="10"/>
      <c r="L391" s="10"/>
    </row>
    <row r="392" customFormat="false" ht="13.2" hidden="false" customHeight="false" outlineLevel="0" collapsed="false">
      <c r="A392" s="29" t="s">
        <v>184</v>
      </c>
      <c r="B392" s="29" t="s">
        <v>183</v>
      </c>
      <c r="C392" s="30" t="n">
        <v>23891</v>
      </c>
      <c r="D392" s="30" t="n">
        <v>4155</v>
      </c>
      <c r="E392" s="30" t="n">
        <v>6919</v>
      </c>
      <c r="F392" s="30" t="n">
        <v>5616</v>
      </c>
      <c r="G392" s="30" t="n">
        <v>7201</v>
      </c>
      <c r="H392" s="10"/>
      <c r="I392" s="10"/>
      <c r="J392" s="10"/>
      <c r="K392" s="10"/>
      <c r="L392" s="10"/>
    </row>
    <row r="393" customFormat="false" ht="13.2" hidden="false" customHeight="false" outlineLevel="0" collapsed="false">
      <c r="A393" s="29" t="s">
        <v>112</v>
      </c>
      <c r="B393" s="29" t="s">
        <v>111</v>
      </c>
      <c r="C393" s="30" t="n">
        <v>32382</v>
      </c>
      <c r="D393" s="30" t="n">
        <v>8699</v>
      </c>
      <c r="E393" s="30" t="n">
        <v>11162</v>
      </c>
      <c r="F393" s="30" t="n">
        <v>6114</v>
      </c>
      <c r="G393" s="30" t="n">
        <v>6407</v>
      </c>
      <c r="H393" s="10"/>
      <c r="I393" s="10"/>
      <c r="J393" s="10"/>
      <c r="K393" s="10"/>
      <c r="L393" s="10"/>
    </row>
    <row r="394" customFormat="false" ht="13.2" hidden="false" customHeight="false" outlineLevel="0" collapsed="false">
      <c r="A394" s="29" t="s">
        <v>466</v>
      </c>
      <c r="B394" s="29" t="s">
        <v>465</v>
      </c>
      <c r="C394" s="30" t="n">
        <v>46971</v>
      </c>
      <c r="D394" s="30" t="n">
        <v>15707</v>
      </c>
      <c r="E394" s="30" t="n">
        <v>14417</v>
      </c>
      <c r="F394" s="30" t="n">
        <v>9319</v>
      </c>
      <c r="G394" s="30" t="n">
        <v>7528</v>
      </c>
      <c r="H394" s="10"/>
      <c r="I394" s="10"/>
      <c r="J394" s="10"/>
      <c r="K394" s="10"/>
      <c r="L394" s="10"/>
    </row>
    <row r="395" customFormat="false" ht="13.2" hidden="false" customHeight="false" outlineLevel="0" collapsed="false">
      <c r="A395" s="29" t="s">
        <v>636</v>
      </c>
      <c r="B395" s="29" t="s">
        <v>635</v>
      </c>
      <c r="C395" s="30" t="n">
        <v>14895</v>
      </c>
      <c r="D395" s="30" t="n">
        <v>3618</v>
      </c>
      <c r="E395" s="30" t="n">
        <v>4129</v>
      </c>
      <c r="F395" s="30" t="n">
        <v>3904</v>
      </c>
      <c r="G395" s="30" t="n">
        <v>3244</v>
      </c>
      <c r="H395" s="10"/>
      <c r="I395" s="10"/>
      <c r="J395" s="10"/>
      <c r="K395" s="10"/>
      <c r="L395" s="10"/>
    </row>
    <row r="396" customFormat="false" ht="13.2" hidden="false" customHeight="false" outlineLevel="0" collapsed="false">
      <c r="A396" s="29" t="s">
        <v>646</v>
      </c>
      <c r="B396" s="29" t="s">
        <v>645</v>
      </c>
      <c r="C396" s="30" t="n">
        <v>27338</v>
      </c>
      <c r="D396" s="30" t="n">
        <v>6768</v>
      </c>
      <c r="E396" s="30" t="n">
        <v>8050</v>
      </c>
      <c r="F396" s="30" t="n">
        <v>6818</v>
      </c>
      <c r="G396" s="30" t="n">
        <v>5702</v>
      </c>
      <c r="H396" s="10"/>
      <c r="I396" s="10"/>
      <c r="J396" s="10"/>
      <c r="K396" s="10"/>
      <c r="L396" s="10"/>
    </row>
    <row r="397" customFormat="false" ht="13.2" hidden="false" customHeight="false" outlineLevel="0" collapsed="false">
      <c r="A397" s="29" t="s">
        <v>446</v>
      </c>
      <c r="B397" s="29" t="s">
        <v>445</v>
      </c>
      <c r="C397" s="30" t="n">
        <v>31572</v>
      </c>
      <c r="D397" s="30" t="n">
        <v>3206</v>
      </c>
      <c r="E397" s="30" t="n">
        <v>10055</v>
      </c>
      <c r="F397" s="30" t="n">
        <v>7435</v>
      </c>
      <c r="G397" s="30" t="n">
        <v>10876</v>
      </c>
      <c r="H397" s="10"/>
      <c r="I397" s="10"/>
      <c r="J397" s="10"/>
      <c r="K397" s="10"/>
      <c r="L397" s="10"/>
    </row>
    <row r="398" customFormat="false" ht="13.2" hidden="false" customHeight="false" outlineLevel="0" collapsed="false">
      <c r="A398" s="29" t="s">
        <v>340</v>
      </c>
      <c r="B398" s="29" t="s">
        <v>339</v>
      </c>
      <c r="C398" s="30" t="n">
        <v>31974</v>
      </c>
      <c r="D398" s="30" t="n">
        <v>6815</v>
      </c>
      <c r="E398" s="30" t="n">
        <v>9713</v>
      </c>
      <c r="F398" s="30" t="n">
        <v>6909</v>
      </c>
      <c r="G398" s="30" t="n">
        <v>8537</v>
      </c>
      <c r="H398" s="10"/>
      <c r="I398" s="10"/>
      <c r="J398" s="10"/>
      <c r="K398" s="10"/>
      <c r="L398" s="10"/>
    </row>
    <row r="399" customFormat="false" ht="13.2" hidden="false" customHeight="false" outlineLevel="0" collapsed="false">
      <c r="A399" s="29" t="s">
        <v>170</v>
      </c>
      <c r="B399" s="29" t="s">
        <v>169</v>
      </c>
      <c r="C399" s="30" t="n">
        <v>26410</v>
      </c>
      <c r="D399" s="30" t="n">
        <v>5588</v>
      </c>
      <c r="E399" s="30" t="n">
        <v>7702</v>
      </c>
      <c r="F399" s="30" t="n">
        <v>6786</v>
      </c>
      <c r="G399" s="30" t="n">
        <v>6334</v>
      </c>
      <c r="H399" s="10"/>
      <c r="I399" s="10"/>
      <c r="J399" s="10"/>
      <c r="K399" s="10"/>
      <c r="L399" s="10"/>
    </row>
    <row r="400" customFormat="false" ht="13.2" hidden="false" customHeight="false" outlineLevel="0" collapsed="false">
      <c r="A400" s="29" t="s">
        <v>448</v>
      </c>
      <c r="B400" s="29" t="s">
        <v>447</v>
      </c>
      <c r="C400" s="30" t="n">
        <v>57364</v>
      </c>
      <c r="D400" s="30" t="n">
        <v>9802</v>
      </c>
      <c r="E400" s="30" t="n">
        <v>18076</v>
      </c>
      <c r="F400" s="30" t="n">
        <v>12447</v>
      </c>
      <c r="G400" s="30" t="n">
        <v>17039</v>
      </c>
      <c r="H400" s="10"/>
      <c r="I400" s="10"/>
      <c r="J400" s="10"/>
      <c r="K400" s="10"/>
      <c r="L400" s="10"/>
    </row>
    <row r="401" customFormat="false" ht="13.2" hidden="false" customHeight="false" outlineLevel="0" collapsed="false">
      <c r="A401" s="29" t="s">
        <v>558</v>
      </c>
      <c r="B401" s="29" t="s">
        <v>557</v>
      </c>
      <c r="C401" s="30" t="n">
        <v>30993</v>
      </c>
      <c r="D401" s="30" t="n">
        <v>9367</v>
      </c>
      <c r="E401" s="30" t="n">
        <v>9547</v>
      </c>
      <c r="F401" s="30" t="n">
        <v>6909</v>
      </c>
      <c r="G401" s="30" t="n">
        <v>5170</v>
      </c>
      <c r="H401" s="10"/>
      <c r="I401" s="10"/>
      <c r="J401" s="10"/>
      <c r="K401" s="10"/>
      <c r="L401" s="10"/>
    </row>
    <row r="402" customFormat="false" ht="13.2" hidden="false" customHeight="false" outlineLevel="0" collapsed="false">
      <c r="A402" s="29" t="s">
        <v>670</v>
      </c>
      <c r="B402" s="29" t="s">
        <v>669</v>
      </c>
      <c r="C402" s="30" t="n">
        <v>9080</v>
      </c>
      <c r="D402" s="30" t="n">
        <v>1603</v>
      </c>
      <c r="E402" s="30" t="n">
        <v>2491</v>
      </c>
      <c r="F402" s="30" t="n">
        <v>2560</v>
      </c>
      <c r="G402" s="30" t="n">
        <v>2426</v>
      </c>
      <c r="H402" s="10"/>
      <c r="I402" s="10"/>
      <c r="J402" s="10"/>
      <c r="K402" s="10"/>
      <c r="L402" s="10"/>
    </row>
    <row r="403" customFormat="false" ht="13.2" hidden="false" customHeight="false" outlineLevel="0" collapsed="false">
      <c r="A403" s="29" t="s">
        <v>266</v>
      </c>
      <c r="B403" s="29" t="s">
        <v>265</v>
      </c>
      <c r="C403" s="30" t="n">
        <v>87452</v>
      </c>
      <c r="D403" s="30" t="n">
        <v>36397</v>
      </c>
      <c r="E403" s="30" t="n">
        <v>28414</v>
      </c>
      <c r="F403" s="30" t="n">
        <v>6353</v>
      </c>
      <c r="G403" s="30" t="n">
        <v>16288</v>
      </c>
      <c r="H403" s="10"/>
      <c r="I403" s="10"/>
      <c r="J403" s="10"/>
      <c r="K403" s="10"/>
      <c r="L403" s="10"/>
    </row>
    <row r="404" customFormat="false" ht="13.2" hidden="false" customHeight="false" outlineLevel="0" collapsed="false">
      <c r="A404" s="29" t="s">
        <v>648</v>
      </c>
      <c r="B404" s="29" t="s">
        <v>647</v>
      </c>
      <c r="C404" s="30" t="n">
        <v>19606</v>
      </c>
      <c r="D404" s="30" t="n">
        <v>3459</v>
      </c>
      <c r="E404" s="30" t="n">
        <v>5913</v>
      </c>
      <c r="F404" s="30" t="n">
        <v>5005</v>
      </c>
      <c r="G404" s="30" t="n">
        <v>5229</v>
      </c>
      <c r="H404" s="10"/>
      <c r="I404" s="10"/>
      <c r="J404" s="10"/>
      <c r="K404" s="10"/>
      <c r="L404" s="10"/>
    </row>
    <row r="405" customFormat="false" ht="13.2" hidden="false" customHeight="false" outlineLevel="0" collapsed="false">
      <c r="A405" s="29" t="s">
        <v>362</v>
      </c>
      <c r="B405" s="29" t="s">
        <v>361</v>
      </c>
      <c r="C405" s="30" t="n">
        <v>101771</v>
      </c>
      <c r="D405" s="30" t="n">
        <v>15994</v>
      </c>
      <c r="E405" s="30" t="n">
        <v>28807</v>
      </c>
      <c r="F405" s="30" t="n">
        <v>24833</v>
      </c>
      <c r="G405" s="30" t="n">
        <v>32137</v>
      </c>
      <c r="H405" s="10"/>
      <c r="I405" s="10"/>
      <c r="J405" s="10"/>
      <c r="K405" s="10"/>
      <c r="L405" s="10"/>
    </row>
    <row r="406" customFormat="false" ht="13.2" hidden="false" customHeight="false" outlineLevel="0" collapsed="false">
      <c r="A406" s="29" t="s">
        <v>620</v>
      </c>
      <c r="B406" s="29" t="s">
        <v>619</v>
      </c>
      <c r="C406" s="30" t="n">
        <v>138858</v>
      </c>
      <c r="D406" s="30" t="n">
        <v>37539</v>
      </c>
      <c r="E406" s="30" t="n">
        <v>43342</v>
      </c>
      <c r="F406" s="30" t="n">
        <v>30062</v>
      </c>
      <c r="G406" s="30" t="n">
        <v>27915</v>
      </c>
      <c r="H406" s="10"/>
      <c r="I406" s="10"/>
      <c r="J406" s="10"/>
      <c r="K406" s="10"/>
      <c r="L406" s="10"/>
    </row>
    <row r="407" customFormat="false" ht="13.2" hidden="false" customHeight="false" outlineLevel="0" collapsed="false">
      <c r="A407" s="29" t="s">
        <v>524</v>
      </c>
      <c r="B407" s="29" t="s">
        <v>523</v>
      </c>
      <c r="C407" s="30" t="n">
        <v>32957</v>
      </c>
      <c r="D407" s="30" t="n">
        <v>13355</v>
      </c>
      <c r="E407" s="30" t="n">
        <v>10016</v>
      </c>
      <c r="F407" s="30" t="n">
        <v>5135</v>
      </c>
      <c r="G407" s="30" t="n">
        <v>4451</v>
      </c>
      <c r="H407" s="10"/>
      <c r="I407" s="10"/>
      <c r="J407" s="10"/>
      <c r="K407" s="10"/>
      <c r="L407" s="10"/>
    </row>
    <row r="408" customFormat="false" ht="13.2" hidden="false" customHeight="false" outlineLevel="0" collapsed="false">
      <c r="A408" s="29" t="s">
        <v>472</v>
      </c>
      <c r="B408" s="29" t="s">
        <v>471</v>
      </c>
      <c r="C408" s="30" t="n">
        <v>43095</v>
      </c>
      <c r="D408" s="30" t="n">
        <v>16878</v>
      </c>
      <c r="E408" s="30" t="n">
        <v>13875</v>
      </c>
      <c r="F408" s="30" t="n">
        <v>6658</v>
      </c>
      <c r="G408" s="30" t="n">
        <v>5684</v>
      </c>
      <c r="H408" s="10"/>
      <c r="I408" s="10"/>
      <c r="J408" s="10"/>
      <c r="K408" s="10"/>
      <c r="L408" s="10"/>
    </row>
    <row r="409" customFormat="false" ht="13.2" hidden="false" customHeight="false" outlineLevel="0" collapsed="false">
      <c r="A409" s="29" t="s">
        <v>372</v>
      </c>
      <c r="B409" s="29" t="s">
        <v>371</v>
      </c>
      <c r="C409" s="30" t="n">
        <v>99432</v>
      </c>
      <c r="D409" s="30" t="n">
        <v>19004</v>
      </c>
      <c r="E409" s="30" t="n">
        <v>30694</v>
      </c>
      <c r="F409" s="30" t="n">
        <v>19626</v>
      </c>
      <c r="G409" s="30" t="n">
        <v>30108</v>
      </c>
      <c r="H409" s="10"/>
      <c r="I409" s="10"/>
      <c r="J409" s="10"/>
      <c r="K409" s="10"/>
      <c r="L409" s="10"/>
    </row>
    <row r="410" customFormat="false" ht="13.2" hidden="false" customHeight="false" outlineLevel="0" collapsed="false">
      <c r="A410" s="29" t="s">
        <v>580</v>
      </c>
      <c r="B410" s="29" t="s">
        <v>579</v>
      </c>
      <c r="C410" s="30" t="n">
        <v>29931</v>
      </c>
      <c r="D410" s="30" t="n">
        <v>11118</v>
      </c>
      <c r="E410" s="30" t="n">
        <v>9170</v>
      </c>
      <c r="F410" s="30" t="n">
        <v>4885</v>
      </c>
      <c r="G410" s="30" t="n">
        <v>4758</v>
      </c>
      <c r="H410" s="10"/>
      <c r="I410" s="10"/>
      <c r="J410" s="10"/>
      <c r="K410" s="10"/>
      <c r="L410" s="10"/>
    </row>
    <row r="411" customFormat="false" ht="13.2" hidden="false" customHeight="false" outlineLevel="0" collapsed="false">
      <c r="A411" s="29" t="s">
        <v>474</v>
      </c>
      <c r="B411" s="29" t="s">
        <v>473</v>
      </c>
      <c r="C411" s="30" t="n">
        <v>45331</v>
      </c>
      <c r="D411" s="30" t="n">
        <v>19505</v>
      </c>
      <c r="E411" s="30" t="n">
        <v>14236</v>
      </c>
      <c r="F411" s="30" t="n">
        <v>6724</v>
      </c>
      <c r="G411" s="30" t="n">
        <v>4866</v>
      </c>
      <c r="H411" s="10"/>
      <c r="I411" s="10"/>
      <c r="J411" s="10"/>
      <c r="K411" s="10"/>
      <c r="L411" s="10"/>
    </row>
    <row r="412" customFormat="false" ht="13.2" hidden="false" customHeight="false" outlineLevel="0" collapsed="false">
      <c r="A412" s="29" t="s">
        <v>780</v>
      </c>
      <c r="B412" s="29" t="s">
        <v>779</v>
      </c>
      <c r="C412" s="30" t="n">
        <v>75303</v>
      </c>
      <c r="D412" s="30" t="n">
        <v>10230</v>
      </c>
      <c r="E412" s="30" t="n">
        <v>19944</v>
      </c>
      <c r="F412" s="30" t="n">
        <v>17674</v>
      </c>
      <c r="G412" s="30" t="n">
        <v>27455</v>
      </c>
      <c r="H412" s="10"/>
      <c r="I412" s="10"/>
      <c r="J412" s="10"/>
      <c r="K412" s="10"/>
      <c r="L412" s="10"/>
    </row>
    <row r="413" customFormat="false" ht="13.2" hidden="false" customHeight="false" outlineLevel="0" collapsed="false">
      <c r="A413" s="29" t="s">
        <v>762</v>
      </c>
      <c r="B413" s="29" t="s">
        <v>761</v>
      </c>
      <c r="C413" s="30" t="n">
        <v>32204</v>
      </c>
      <c r="D413" s="30" t="n">
        <v>7541</v>
      </c>
      <c r="E413" s="30" t="n">
        <v>9868</v>
      </c>
      <c r="F413" s="30" t="n">
        <v>6613</v>
      </c>
      <c r="G413" s="30" t="n">
        <v>8182</v>
      </c>
      <c r="H413" s="10"/>
      <c r="I413" s="10"/>
      <c r="J413" s="10"/>
      <c r="K413" s="10"/>
      <c r="L413" s="10"/>
    </row>
    <row r="414" customFormat="false" ht="13.2" hidden="false" customHeight="false" outlineLevel="0" collapsed="false">
      <c r="A414" s="29" t="s">
        <v>594</v>
      </c>
      <c r="B414" s="29" t="s">
        <v>593</v>
      </c>
      <c r="C414" s="30" t="n">
        <v>32923</v>
      </c>
      <c r="D414" s="30" t="n">
        <v>7268</v>
      </c>
      <c r="E414" s="30" t="n">
        <v>11650</v>
      </c>
      <c r="F414" s="30" t="n">
        <v>6902</v>
      </c>
      <c r="G414" s="30" t="n">
        <v>7103</v>
      </c>
      <c r="H414" s="10"/>
      <c r="I414" s="10"/>
      <c r="J414" s="10"/>
      <c r="K414" s="10"/>
      <c r="L414" s="10"/>
    </row>
    <row r="415" customFormat="false" ht="13.2" hidden="false" customHeight="false" outlineLevel="0" collapsed="false">
      <c r="A415" s="29" t="s">
        <v>686</v>
      </c>
      <c r="B415" s="29" t="s">
        <v>685</v>
      </c>
      <c r="C415" s="30" t="n">
        <v>41786</v>
      </c>
      <c r="D415" s="30" t="n">
        <v>6876</v>
      </c>
      <c r="E415" s="30" t="n">
        <v>11206</v>
      </c>
      <c r="F415" s="30" t="n">
        <v>9973</v>
      </c>
      <c r="G415" s="30" t="n">
        <v>13731</v>
      </c>
      <c r="H415" s="10"/>
      <c r="I415" s="10"/>
      <c r="J415" s="10"/>
      <c r="K415" s="10"/>
      <c r="L415" s="10"/>
    </row>
    <row r="416" customFormat="false" ht="13.2" hidden="false" customHeight="false" outlineLevel="0" collapsed="false">
      <c r="A416" s="29" t="s">
        <v>764</v>
      </c>
      <c r="B416" s="29" t="s">
        <v>763</v>
      </c>
      <c r="C416" s="30" t="n">
        <v>33355</v>
      </c>
      <c r="D416" s="30" t="n">
        <v>8736</v>
      </c>
      <c r="E416" s="30" t="n">
        <v>9944</v>
      </c>
      <c r="F416" s="30" t="n">
        <v>7625</v>
      </c>
      <c r="G416" s="30" t="n">
        <v>7050</v>
      </c>
      <c r="H416" s="10"/>
      <c r="I416" s="10"/>
      <c r="J416" s="10"/>
      <c r="K416" s="10"/>
      <c r="L416" s="10"/>
    </row>
    <row r="417" customFormat="false" ht="13.2" hidden="false" customHeight="false" outlineLevel="0" collapsed="false">
      <c r="A417" s="29" t="s">
        <v>492</v>
      </c>
      <c r="B417" s="29" t="s">
        <v>491</v>
      </c>
      <c r="C417" s="30" t="n">
        <v>50524</v>
      </c>
      <c r="D417" s="30" t="n">
        <v>16512</v>
      </c>
      <c r="E417" s="30" t="n">
        <v>16014</v>
      </c>
      <c r="F417" s="30" t="n">
        <v>9508</v>
      </c>
      <c r="G417" s="30" t="n">
        <v>8490</v>
      </c>
      <c r="H417" s="10"/>
      <c r="I417" s="10"/>
      <c r="J417" s="10"/>
      <c r="K417" s="10"/>
      <c r="L417" s="10"/>
    </row>
    <row r="418" customFormat="false" ht="13.2" hidden="false" customHeight="false" outlineLevel="0" collapsed="false">
      <c r="A418" s="29" t="s">
        <v>342</v>
      </c>
      <c r="B418" s="29" t="s">
        <v>341</v>
      </c>
      <c r="C418" s="30" t="n">
        <v>29973</v>
      </c>
      <c r="D418" s="30" t="n">
        <v>5925</v>
      </c>
      <c r="E418" s="30" t="n">
        <v>9739</v>
      </c>
      <c r="F418" s="30" t="n">
        <v>6978</v>
      </c>
      <c r="G418" s="30" t="n">
        <v>7331</v>
      </c>
      <c r="H418" s="10"/>
      <c r="I418" s="10"/>
      <c r="J418" s="10"/>
      <c r="K418" s="10"/>
      <c r="L418" s="10"/>
    </row>
    <row r="419" customFormat="false" ht="13.2" hidden="false" customHeight="false" outlineLevel="0" collapsed="false">
      <c r="A419" s="29" t="s">
        <v>766</v>
      </c>
      <c r="B419" s="29" t="s">
        <v>765</v>
      </c>
      <c r="C419" s="30" t="n">
        <v>29567</v>
      </c>
      <c r="D419" s="30" t="n">
        <v>5495</v>
      </c>
      <c r="E419" s="30" t="n">
        <v>8379</v>
      </c>
      <c r="F419" s="30" t="n">
        <v>7365</v>
      </c>
      <c r="G419" s="30" t="n">
        <v>8328</v>
      </c>
      <c r="H419" s="10"/>
      <c r="I419" s="10"/>
      <c r="J419" s="10"/>
      <c r="K419" s="10"/>
      <c r="L419" s="10"/>
    </row>
    <row r="420" customFormat="false" ht="13.2" hidden="false" customHeight="false" outlineLevel="0" collapsed="false">
      <c r="A420" s="31" t="s">
        <v>792</v>
      </c>
      <c r="B420" s="31" t="s">
        <v>791</v>
      </c>
      <c r="C420" s="32" t="n">
        <v>61302</v>
      </c>
      <c r="D420" s="32" t="n">
        <v>16657</v>
      </c>
      <c r="E420" s="32" t="n">
        <v>19945</v>
      </c>
      <c r="F420" s="32" t="n">
        <v>11352</v>
      </c>
      <c r="G420" s="32" t="n">
        <v>13348</v>
      </c>
      <c r="H420" s="10"/>
      <c r="I420" s="10"/>
      <c r="J420" s="10"/>
      <c r="K420" s="10"/>
      <c r="L420" s="10"/>
    </row>
    <row r="421" customFormat="false" ht="13.2" hidden="false" customHeight="false" outlineLevel="0" collapsed="false">
      <c r="A421" s="10"/>
      <c r="B421" s="10"/>
      <c r="C421" s="10"/>
      <c r="D421" s="10"/>
      <c r="E421" s="10"/>
      <c r="F421" s="10"/>
      <c r="G421" s="10"/>
      <c r="H421" s="10"/>
      <c r="I421" s="10"/>
      <c r="J421" s="10"/>
      <c r="K421" s="10"/>
      <c r="L421" s="10"/>
    </row>
    <row r="422" customFormat="false" ht="13.2" hidden="false" customHeight="false" outlineLevel="0" collapsed="false">
      <c r="A422" s="22" t="s">
        <v>896</v>
      </c>
      <c r="B422" s="10"/>
      <c r="C422" s="10"/>
      <c r="D422" s="10"/>
      <c r="E422" s="10"/>
      <c r="F422" s="10"/>
      <c r="G422" s="10"/>
      <c r="H422" s="10"/>
      <c r="I422" s="10"/>
      <c r="J422" s="10"/>
      <c r="K422" s="10"/>
      <c r="L422"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S400"/>
  <sheetViews>
    <sheetView showFormulas="false" showGridLines="true" showRowColHeaders="true" showZeros="true" rightToLeft="false" tabSelected="false" showOutlineSymbols="true" defaultGridColor="true" view="normal" topLeftCell="A373" colorId="64" zoomScale="150" zoomScaleNormal="150" zoomScalePageLayoutView="100" workbookViewId="0">
      <selection pane="topLeft" activeCell="C10" activeCellId="0" sqref="C10"/>
    </sheetView>
  </sheetViews>
  <sheetFormatPr defaultRowHeight="13.2" zeroHeight="false" outlineLevelRow="0" outlineLevelCol="0"/>
  <cols>
    <col collapsed="false" customWidth="true" hidden="false" outlineLevel="0" max="1" min="1" style="0" width="11.89"/>
    <col collapsed="false" customWidth="true" hidden="false" outlineLevel="0" max="2" min="2" style="0" width="25.55"/>
    <col collapsed="false" customWidth="true" hidden="false" outlineLevel="0" max="3" min="3" style="0" width="22.55"/>
    <col collapsed="false" customWidth="true" hidden="false" outlineLevel="0" max="4" min="4" style="0" width="17"/>
    <col collapsed="false" customWidth="true" hidden="false" outlineLevel="0" max="5" min="5" style="0" width="18.89"/>
    <col collapsed="false" customWidth="true" hidden="false" outlineLevel="0" max="6" min="6" style="0" width="13.33"/>
    <col collapsed="false" customWidth="true" hidden="false" outlineLevel="0" max="7" min="7" style="0" width="9.11"/>
    <col collapsed="false" customWidth="true" hidden="false" outlineLevel="0" max="8" min="8" style="0" width="17"/>
    <col collapsed="false" customWidth="true" hidden="false" outlineLevel="0" max="9" min="9" style="0" width="8.59"/>
    <col collapsed="false" customWidth="true" hidden="false" outlineLevel="0" max="10" min="10" style="0" width="8.89"/>
    <col collapsed="false" customWidth="true" hidden="false" outlineLevel="0" max="11" min="11" style="0" width="10.66"/>
    <col collapsed="false" customWidth="true" hidden="false" outlineLevel="0" max="18" min="12" style="0" width="8.89"/>
    <col collapsed="false" customWidth="true" hidden="false" outlineLevel="0" max="19" min="19" style="0" width="13.33"/>
    <col collapsed="false" customWidth="true" hidden="false" outlineLevel="0" max="20" min="20" style="0" width="28.44"/>
    <col collapsed="false" customWidth="true" hidden="false" outlineLevel="0" max="21" min="21" style="0" width="20"/>
    <col collapsed="false" customWidth="true" hidden="false" outlineLevel="0" max="22" min="22" style="0" width="11.33"/>
    <col collapsed="false" customWidth="true" hidden="false" outlineLevel="0" max="23" min="23" style="0" width="24.67"/>
    <col collapsed="false" customWidth="true" hidden="false" outlineLevel="0" max="24" min="24" style="0" width="19.44"/>
    <col collapsed="false" customWidth="true" hidden="false" outlineLevel="0" max="25" min="25" style="0" width="17.55"/>
    <col collapsed="false" customWidth="true" hidden="false" outlineLevel="0" max="26" min="26" style="0" width="15.33"/>
    <col collapsed="false" customWidth="true" hidden="false" outlineLevel="0" max="27" min="27" style="0" width="16.33"/>
    <col collapsed="false" customWidth="true" hidden="false" outlineLevel="0" max="28" min="28" style="0" width="14.11"/>
    <col collapsed="false" customWidth="true" hidden="false" outlineLevel="0" max="29" min="29" style="0" width="10.11"/>
    <col collapsed="false" customWidth="true" hidden="false" outlineLevel="0" max="30" min="30" style="0" width="15.89"/>
    <col collapsed="false" customWidth="true" hidden="false" outlineLevel="0" max="31" min="31" style="0" width="26.55"/>
    <col collapsed="false" customWidth="true" hidden="false" outlineLevel="0" max="32" min="32" style="0" width="20.33"/>
    <col collapsed="false" customWidth="true" hidden="false" outlineLevel="0" max="33" min="33" style="0" width="28.55"/>
    <col collapsed="false" customWidth="true" hidden="false" outlineLevel="0" max="34" min="34" style="0" width="10.89"/>
    <col collapsed="false" customWidth="true" hidden="false" outlineLevel="0" max="35" min="35" style="0" width="11"/>
    <col collapsed="false" customWidth="true" hidden="false" outlineLevel="0" max="36" min="36" style="0" width="12.11"/>
    <col collapsed="false" customWidth="true" hidden="false" outlineLevel="0" max="37" min="37" style="0" width="19"/>
    <col collapsed="false" customWidth="true" hidden="false" outlineLevel="0" max="38" min="38" style="0" width="21.11"/>
    <col collapsed="false" customWidth="true" hidden="false" outlineLevel="0" max="39" min="39" style="0" width="21.44"/>
    <col collapsed="false" customWidth="true" hidden="false" outlineLevel="0" max="40" min="40" style="0" width="20.33"/>
    <col collapsed="false" customWidth="true" hidden="false" outlineLevel="0" max="41" min="41" style="0" width="19"/>
    <col collapsed="false" customWidth="true" hidden="false" outlineLevel="0" max="42" min="42" style="0" width="30.33"/>
    <col collapsed="false" customWidth="true" hidden="false" outlineLevel="0" max="43" min="43" style="0" width="14"/>
    <col collapsed="false" customWidth="true" hidden="false" outlineLevel="0" max="44" min="44" style="0" width="10.66"/>
    <col collapsed="false" customWidth="true" hidden="false" outlineLevel="0" max="45" min="45" style="0" width="15"/>
    <col collapsed="false" customWidth="true" hidden="false" outlineLevel="0" max="1025" min="46" style="0" width="8.59"/>
  </cols>
  <sheetData>
    <row r="1" customFormat="false" ht="13.2" hidden="false" customHeight="false" outlineLevel="0" collapsed="false">
      <c r="A1" s="2" t="s">
        <v>897</v>
      </c>
      <c r="B1" s="2" t="s">
        <v>898</v>
      </c>
      <c r="C1" s="2" t="s">
        <v>2</v>
      </c>
      <c r="D1" s="2" t="s">
        <v>899</v>
      </c>
      <c r="E1" s="2" t="s">
        <v>900</v>
      </c>
      <c r="F1" s="4" t="s">
        <v>901</v>
      </c>
      <c r="G1" s="2" t="s">
        <v>902</v>
      </c>
      <c r="H1" s="2" t="s">
        <v>903</v>
      </c>
      <c r="I1" s="2" t="s">
        <v>904</v>
      </c>
      <c r="J1" s="2" t="s">
        <v>905</v>
      </c>
      <c r="K1" s="2" t="s">
        <v>906</v>
      </c>
      <c r="L1" s="2" t="s">
        <v>907</v>
      </c>
      <c r="M1" s="2" t="s">
        <v>908</v>
      </c>
      <c r="N1" s="2" t="s">
        <v>909</v>
      </c>
      <c r="O1" s="2" t="s">
        <v>910</v>
      </c>
      <c r="P1" s="2" t="s">
        <v>911</v>
      </c>
      <c r="Q1" s="2" t="s">
        <v>912</v>
      </c>
      <c r="R1" s="2" t="s">
        <v>913</v>
      </c>
      <c r="S1" s="2" t="s">
        <v>914</v>
      </c>
      <c r="T1" s="2" t="s">
        <v>915</v>
      </c>
      <c r="U1" s="2" t="s">
        <v>916</v>
      </c>
      <c r="V1" s="2" t="s">
        <v>917</v>
      </c>
      <c r="W1" s="2" t="s">
        <v>918</v>
      </c>
      <c r="X1" s="2" t="s">
        <v>919</v>
      </c>
      <c r="Y1" s="2" t="s">
        <v>920</v>
      </c>
      <c r="Z1" s="2" t="s">
        <v>921</v>
      </c>
      <c r="AA1" s="2" t="s">
        <v>922</v>
      </c>
      <c r="AB1" s="2" t="s">
        <v>923</v>
      </c>
      <c r="AC1" s="2" t="s">
        <v>924</v>
      </c>
      <c r="AD1" s="2" t="s">
        <v>925</v>
      </c>
      <c r="AE1" s="2" t="s">
        <v>926</v>
      </c>
      <c r="AF1" s="2" t="s">
        <v>927</v>
      </c>
      <c r="AG1" s="2" t="s">
        <v>928</v>
      </c>
      <c r="AH1" s="2" t="s">
        <v>929</v>
      </c>
      <c r="AI1" s="2" t="s">
        <v>930</v>
      </c>
      <c r="AJ1" s="2" t="s">
        <v>931</v>
      </c>
      <c r="AK1" s="2" t="s">
        <v>932</v>
      </c>
      <c r="AL1" s="2" t="s">
        <v>933</v>
      </c>
      <c r="AM1" s="2" t="s">
        <v>934</v>
      </c>
      <c r="AN1" s="2" t="s">
        <v>935</v>
      </c>
      <c r="AO1" s="2" t="s">
        <v>936</v>
      </c>
      <c r="AP1" s="2" t="s">
        <v>937</v>
      </c>
      <c r="AQ1" s="2" t="s">
        <v>938</v>
      </c>
      <c r="AR1" s="2" t="s">
        <v>939</v>
      </c>
      <c r="AS1" s="2" t="s">
        <v>940</v>
      </c>
    </row>
    <row r="2" customFormat="false" ht="13.2" hidden="false" customHeight="false" outlineLevel="0" collapsed="false">
      <c r="A2" s="0" t="str">
        <f aca="false">VLOOKUP(B2,[1]codes!$A$2:$B$392,2,0)</f>
        <v>E06000005</v>
      </c>
      <c r="B2" s="0" t="s">
        <v>278</v>
      </c>
      <c r="C2" s="0" t="s">
        <v>268</v>
      </c>
      <c r="D2" s="6" t="n">
        <v>78200</v>
      </c>
      <c r="E2" s="6" t="n">
        <v>23145</v>
      </c>
      <c r="F2" s="6" t="n">
        <v>6064</v>
      </c>
      <c r="G2" s="6" t="n">
        <v>6542</v>
      </c>
      <c r="H2" s="6" t="n">
        <v>1183</v>
      </c>
      <c r="I2" s="6" t="n">
        <v>7097</v>
      </c>
      <c r="J2" s="6"/>
      <c r="K2" s="6"/>
      <c r="L2" s="6" t="n">
        <v>1132</v>
      </c>
      <c r="M2" s="6" t="n">
        <v>307</v>
      </c>
      <c r="N2" s="6"/>
      <c r="O2" s="6"/>
      <c r="P2" s="6"/>
      <c r="Q2" s="6"/>
      <c r="R2" s="6"/>
      <c r="S2" s="6"/>
      <c r="T2" s="6" t="n">
        <v>476</v>
      </c>
      <c r="U2" s="6"/>
      <c r="V2" s="6"/>
      <c r="W2" s="6"/>
      <c r="X2" s="6"/>
      <c r="Y2" s="6" t="n">
        <v>344</v>
      </c>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row>
    <row r="3" customFormat="false" ht="13.2" hidden="false" customHeight="false" outlineLevel="0" collapsed="false">
      <c r="A3" s="0" t="str">
        <f aca="false">VLOOKUP(B3,[1]codes!$A$2:$B$392,2,0)</f>
        <v>E06000047</v>
      </c>
      <c r="B3" s="0" t="s">
        <v>941</v>
      </c>
      <c r="C3" s="0" t="s">
        <v>268</v>
      </c>
      <c r="D3" s="6" t="n">
        <v>399294</v>
      </c>
      <c r="E3" s="6" t="n">
        <v>110285</v>
      </c>
      <c r="F3" s="6" t="n">
        <v>17101</v>
      </c>
      <c r="G3" s="6" t="n">
        <v>43472</v>
      </c>
      <c r="H3" s="6" t="n">
        <v>5773</v>
      </c>
      <c r="I3" s="6" t="n">
        <v>31045</v>
      </c>
      <c r="J3" s="6"/>
      <c r="K3" s="6"/>
      <c r="L3" s="6" t="n">
        <v>6116</v>
      </c>
      <c r="M3" s="6" t="n">
        <v>2317</v>
      </c>
      <c r="N3" s="6"/>
      <c r="O3" s="6"/>
      <c r="P3" s="6"/>
      <c r="Q3" s="6"/>
      <c r="R3" s="6"/>
      <c r="S3" s="6"/>
      <c r="T3" s="6" t="n">
        <v>2562</v>
      </c>
      <c r="U3" s="6"/>
      <c r="V3" s="6"/>
      <c r="W3" s="6"/>
      <c r="X3" s="6"/>
      <c r="Y3" s="6" t="n">
        <v>1899</v>
      </c>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row>
    <row r="4" customFormat="false" ht="13.2" hidden="false" customHeight="false" outlineLevel="0" collapsed="false">
      <c r="A4" s="0" t="str">
        <f aca="false">VLOOKUP(B4,[1]codes!$A$2:$B$392,2,0)</f>
        <v>E08000037</v>
      </c>
      <c r="B4" s="0" t="s">
        <v>292</v>
      </c>
      <c r="C4" s="0" t="s">
        <v>268</v>
      </c>
      <c r="D4" s="6" t="n">
        <v>147386</v>
      </c>
      <c r="E4" s="6" t="n">
        <v>52061</v>
      </c>
      <c r="F4" s="6" t="n">
        <v>6086</v>
      </c>
      <c r="G4" s="6" t="n">
        <v>22392</v>
      </c>
      <c r="H4" s="6" t="n">
        <v>4183</v>
      </c>
      <c r="I4" s="6" t="n">
        <v>14213</v>
      </c>
      <c r="J4" s="6"/>
      <c r="K4" s="6"/>
      <c r="L4" s="6" t="n">
        <v>2644</v>
      </c>
      <c r="M4" s="6" t="n">
        <v>861</v>
      </c>
      <c r="N4" s="6"/>
      <c r="O4" s="6"/>
      <c r="P4" s="6"/>
      <c r="Q4" s="6"/>
      <c r="R4" s="6"/>
      <c r="S4" s="6"/>
      <c r="T4" s="6" t="n">
        <v>1004</v>
      </c>
      <c r="U4" s="6"/>
      <c r="V4" s="6"/>
      <c r="W4" s="6"/>
      <c r="X4" s="6"/>
      <c r="Y4" s="6" t="n">
        <v>678</v>
      </c>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row>
    <row r="5" customFormat="false" ht="13.2" hidden="false" customHeight="false" outlineLevel="0" collapsed="false">
      <c r="A5" s="0" t="str">
        <f aca="false">VLOOKUP(B5,[1]codes!$A$2:$B$392,2,0)</f>
        <v>E06000001</v>
      </c>
      <c r="B5" s="0" t="s">
        <v>270</v>
      </c>
      <c r="C5" s="0" t="s">
        <v>268</v>
      </c>
      <c r="D5" s="6" t="n">
        <v>70170</v>
      </c>
      <c r="E5" s="6" t="n">
        <v>19041</v>
      </c>
      <c r="F5" s="6" t="n">
        <v>2991</v>
      </c>
      <c r="G5" s="6" t="n">
        <v>5919</v>
      </c>
      <c r="H5" s="6" t="n">
        <v>511</v>
      </c>
      <c r="I5" s="6" t="n">
        <v>7432</v>
      </c>
      <c r="J5" s="6"/>
      <c r="K5" s="6"/>
      <c r="L5" s="6" t="n">
        <v>782</v>
      </c>
      <c r="M5" s="6" t="n">
        <v>376</v>
      </c>
      <c r="N5" s="6"/>
      <c r="O5" s="6"/>
      <c r="P5" s="6"/>
      <c r="Q5" s="6"/>
      <c r="R5" s="6"/>
      <c r="S5" s="6"/>
      <c r="T5" s="6" t="n">
        <v>592</v>
      </c>
      <c r="U5" s="6"/>
      <c r="V5" s="6"/>
      <c r="W5" s="6"/>
      <c r="X5" s="6"/>
      <c r="Y5" s="6" t="n">
        <v>438</v>
      </c>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row>
    <row r="6" customFormat="false" ht="13.2" hidden="false" customHeight="false" outlineLevel="0" collapsed="false">
      <c r="A6" s="0" t="str">
        <f aca="false">VLOOKUP(B6,[1]codes!$A$2:$B$392,2,0)</f>
        <v>E06000002</v>
      </c>
      <c r="B6" s="0" t="s">
        <v>272</v>
      </c>
      <c r="C6" s="0" t="s">
        <v>268</v>
      </c>
      <c r="D6" s="6" t="n">
        <v>98422</v>
      </c>
      <c r="E6" s="6" t="n">
        <v>23773</v>
      </c>
      <c r="F6" s="6" t="n">
        <v>3718</v>
      </c>
      <c r="G6" s="6" t="n">
        <v>8429</v>
      </c>
      <c r="H6" s="6" t="n">
        <v>744</v>
      </c>
      <c r="I6" s="6" t="n">
        <v>8695</v>
      </c>
      <c r="J6" s="6"/>
      <c r="K6" s="6"/>
      <c r="L6" s="6" t="n">
        <v>967</v>
      </c>
      <c r="M6" s="6" t="n">
        <v>403</v>
      </c>
      <c r="N6" s="6"/>
      <c r="O6" s="6"/>
      <c r="P6" s="6"/>
      <c r="Q6" s="6"/>
      <c r="R6" s="6"/>
      <c r="S6" s="6"/>
      <c r="T6" s="6" t="n">
        <v>536</v>
      </c>
      <c r="U6" s="6"/>
      <c r="V6" s="6"/>
      <c r="W6" s="6"/>
      <c r="X6" s="6"/>
      <c r="Y6" s="6" t="n">
        <v>281</v>
      </c>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row>
    <row r="7" customFormat="false" ht="13.2" hidden="false" customHeight="false" outlineLevel="0" collapsed="false">
      <c r="A7" s="0" t="str">
        <f aca="false">VLOOKUP(B7,[1]codes!$A$2:$B$392,2,0)</f>
        <v>E08000021</v>
      </c>
      <c r="B7" s="0" t="s">
        <v>284</v>
      </c>
      <c r="C7" s="0" t="s">
        <v>268</v>
      </c>
      <c r="D7" s="6" t="n">
        <v>201929</v>
      </c>
      <c r="E7" s="6" t="n">
        <v>67197</v>
      </c>
      <c r="F7" s="6" t="n">
        <v>9230</v>
      </c>
      <c r="G7" s="6" t="n">
        <v>25934</v>
      </c>
      <c r="H7" s="6" t="n">
        <v>7066</v>
      </c>
      <c r="I7" s="6" t="n">
        <v>15762</v>
      </c>
      <c r="J7" s="6"/>
      <c r="K7" s="6"/>
      <c r="L7" s="6" t="n">
        <v>5364</v>
      </c>
      <c r="M7" s="6" t="n">
        <v>1112</v>
      </c>
      <c r="N7" s="6"/>
      <c r="O7" s="6"/>
      <c r="P7" s="6"/>
      <c r="Q7" s="6"/>
      <c r="R7" s="6"/>
      <c r="S7" s="6"/>
      <c r="T7" s="6" t="n">
        <v>1627</v>
      </c>
      <c r="U7" s="6"/>
      <c r="V7" s="6"/>
      <c r="W7" s="6"/>
      <c r="X7" s="6"/>
      <c r="Y7" s="6" t="n">
        <v>1102</v>
      </c>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row>
    <row r="8" customFormat="false" ht="13.2" hidden="false" customHeight="false" outlineLevel="0" collapsed="false">
      <c r="A8" s="0" t="str">
        <f aca="false">VLOOKUP(B8,[1]codes!$A$2:$B$392,2,0)</f>
        <v>E08000022</v>
      </c>
      <c r="B8" s="0" t="s">
        <v>286</v>
      </c>
      <c r="C8" s="0" t="s">
        <v>268</v>
      </c>
      <c r="D8" s="6" t="n">
        <v>157388</v>
      </c>
      <c r="E8" s="6" t="n">
        <v>54720</v>
      </c>
      <c r="F8" s="6" t="n">
        <v>11054</v>
      </c>
      <c r="G8" s="6" t="n">
        <v>20923</v>
      </c>
      <c r="H8" s="6" t="n">
        <v>2185</v>
      </c>
      <c r="I8" s="6" t="n">
        <v>14412</v>
      </c>
      <c r="J8" s="6"/>
      <c r="K8" s="6"/>
      <c r="L8" s="6" t="n">
        <v>2949</v>
      </c>
      <c r="M8" s="6" t="n">
        <v>829</v>
      </c>
      <c r="N8" s="6"/>
      <c r="O8" s="6"/>
      <c r="P8" s="6"/>
      <c r="Q8" s="6"/>
      <c r="R8" s="6"/>
      <c r="S8" s="6"/>
      <c r="T8" s="6" t="n">
        <v>1444</v>
      </c>
      <c r="U8" s="6"/>
      <c r="V8" s="6"/>
      <c r="W8" s="6"/>
      <c r="X8" s="6"/>
      <c r="Y8" s="6" t="n">
        <v>924</v>
      </c>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row>
    <row r="9" customFormat="false" ht="13.2" hidden="false" customHeight="false" outlineLevel="0" collapsed="false">
      <c r="A9" s="0" t="str">
        <f aca="false">VLOOKUP(B9,[1]codes!$A$2:$B$392,2,0)</f>
        <v>E06000057</v>
      </c>
      <c r="B9" s="0" t="s">
        <v>282</v>
      </c>
      <c r="C9" s="0" t="s">
        <v>268</v>
      </c>
      <c r="D9" s="6" t="n">
        <v>242792</v>
      </c>
      <c r="E9" s="6" t="n">
        <v>78480</v>
      </c>
      <c r="F9" s="6" t="n">
        <v>19924</v>
      </c>
      <c r="G9" s="6" t="n">
        <v>21737</v>
      </c>
      <c r="H9" s="6" t="n">
        <v>7585</v>
      </c>
      <c r="I9" s="6" t="n">
        <v>21485</v>
      </c>
      <c r="J9" s="6"/>
      <c r="K9" s="6"/>
      <c r="L9" s="6" t="n">
        <v>4393</v>
      </c>
      <c r="M9" s="6" t="n">
        <v>963</v>
      </c>
      <c r="N9" s="6"/>
      <c r="O9" s="6"/>
      <c r="P9" s="6"/>
      <c r="Q9" s="6"/>
      <c r="R9" s="6"/>
      <c r="S9" s="6"/>
      <c r="T9" s="6" t="n">
        <v>1385</v>
      </c>
      <c r="U9" s="6"/>
      <c r="V9" s="6"/>
      <c r="W9" s="6"/>
      <c r="X9" s="6"/>
      <c r="Y9" s="6" t="n">
        <v>1008</v>
      </c>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row>
    <row r="10" customFormat="false" ht="13.2" hidden="false" customHeight="false" outlineLevel="0" collapsed="false">
      <c r="A10" s="0" t="str">
        <f aca="false">VLOOKUP(B10,[1]codes!$A$2:$B$392,2,0)</f>
        <v>E06000003</v>
      </c>
      <c r="B10" s="0" t="s">
        <v>274</v>
      </c>
      <c r="C10" s="0" t="s">
        <v>268</v>
      </c>
      <c r="D10" s="6" t="n">
        <v>103830</v>
      </c>
      <c r="E10" s="6" t="n">
        <v>30702</v>
      </c>
      <c r="F10" s="6" t="n">
        <v>5668</v>
      </c>
      <c r="G10" s="6" t="n">
        <v>8548</v>
      </c>
      <c r="H10" s="6" t="n">
        <v>2305</v>
      </c>
      <c r="I10" s="6" t="n">
        <v>11087</v>
      </c>
      <c r="J10" s="6"/>
      <c r="K10" s="6"/>
      <c r="L10" s="6" t="n">
        <v>1359</v>
      </c>
      <c r="M10" s="6" t="n">
        <v>478</v>
      </c>
      <c r="N10" s="6"/>
      <c r="O10" s="6"/>
      <c r="P10" s="6"/>
      <c r="Q10" s="6"/>
      <c r="R10" s="6"/>
      <c r="S10" s="6"/>
      <c r="T10" s="6" t="n">
        <v>731</v>
      </c>
      <c r="U10" s="6"/>
      <c r="V10" s="6"/>
      <c r="W10" s="6"/>
      <c r="X10" s="6"/>
      <c r="Y10" s="6" t="n">
        <v>526</v>
      </c>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row>
    <row r="11" customFormat="false" ht="13.2" hidden="false" customHeight="false" outlineLevel="0" collapsed="false">
      <c r="A11" s="0" t="str">
        <f aca="false">VLOOKUP(B11,[1]codes!$A$2:$B$392,2,0)</f>
        <v>E08000023</v>
      </c>
      <c r="B11" s="0" t="s">
        <v>288</v>
      </c>
      <c r="C11" s="0" t="s">
        <v>268</v>
      </c>
      <c r="D11" s="6" t="n">
        <v>114445</v>
      </c>
      <c r="E11" s="6" t="n">
        <v>38840</v>
      </c>
      <c r="F11" s="6" t="n">
        <v>4975</v>
      </c>
      <c r="G11" s="6" t="n">
        <v>16614</v>
      </c>
      <c r="H11" s="6" t="n">
        <v>876</v>
      </c>
      <c r="I11" s="6" t="n">
        <v>11977</v>
      </c>
      <c r="J11" s="6"/>
      <c r="K11" s="6"/>
      <c r="L11" s="6" t="n">
        <v>1626</v>
      </c>
      <c r="M11" s="6" t="n">
        <v>926</v>
      </c>
      <c r="N11" s="6"/>
      <c r="O11" s="6"/>
      <c r="P11" s="6"/>
      <c r="Q11" s="6"/>
      <c r="R11" s="6"/>
      <c r="S11" s="6"/>
      <c r="T11" s="6" t="n">
        <v>1179</v>
      </c>
      <c r="U11" s="6"/>
      <c r="V11" s="6"/>
      <c r="W11" s="6"/>
      <c r="X11" s="6"/>
      <c r="Y11" s="6" t="n">
        <v>667</v>
      </c>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row>
    <row r="12" customFormat="false" ht="13.2" hidden="false" customHeight="false" outlineLevel="0" collapsed="false">
      <c r="A12" s="0" t="str">
        <f aca="false">VLOOKUP(B12,[1]codes!$A$2:$B$392,2,0)</f>
        <v>E06000004</v>
      </c>
      <c r="B12" s="0" t="s">
        <v>276</v>
      </c>
      <c r="C12" s="0" t="s">
        <v>268</v>
      </c>
      <c r="D12" s="6" t="n">
        <v>142428</v>
      </c>
      <c r="E12" s="6" t="n">
        <v>41828</v>
      </c>
      <c r="F12" s="6" t="n">
        <v>9960</v>
      </c>
      <c r="G12" s="6" t="n">
        <v>12579</v>
      </c>
      <c r="H12" s="6" t="n">
        <v>1732</v>
      </c>
      <c r="I12" s="6" t="n">
        <v>13862</v>
      </c>
      <c r="J12" s="6"/>
      <c r="K12" s="6"/>
      <c r="L12" s="6" t="n">
        <v>1635</v>
      </c>
      <c r="M12" s="6" t="n">
        <v>649</v>
      </c>
      <c r="N12" s="6"/>
      <c r="O12" s="6"/>
      <c r="P12" s="6"/>
      <c r="Q12" s="6"/>
      <c r="R12" s="6"/>
      <c r="S12" s="6"/>
      <c r="T12" s="6" t="n">
        <v>869</v>
      </c>
      <c r="U12" s="6"/>
      <c r="V12" s="6"/>
      <c r="W12" s="6"/>
      <c r="X12" s="6"/>
      <c r="Y12" s="6" t="n">
        <v>542</v>
      </c>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row>
    <row r="13" customFormat="false" ht="13.2" hidden="false" customHeight="false" outlineLevel="0" collapsed="false">
      <c r="A13" s="0" t="str">
        <f aca="false">VLOOKUP(B13,[1]codes!$A$2:$B$392,2,0)</f>
        <v>E08000024</v>
      </c>
      <c r="B13" s="0" t="s">
        <v>290</v>
      </c>
      <c r="C13" s="0" t="s">
        <v>268</v>
      </c>
      <c r="D13" s="6" t="n">
        <v>212496</v>
      </c>
      <c r="E13" s="6" t="n">
        <v>68580</v>
      </c>
      <c r="F13" s="6" t="n">
        <v>10962</v>
      </c>
      <c r="G13" s="6" t="n">
        <v>28899</v>
      </c>
      <c r="H13" s="6" t="n">
        <v>1950</v>
      </c>
      <c r="I13" s="6" t="n">
        <v>20593</v>
      </c>
      <c r="J13" s="6"/>
      <c r="K13" s="6"/>
      <c r="L13" s="6" t="n">
        <v>2638</v>
      </c>
      <c r="M13" s="6" t="n">
        <v>1139</v>
      </c>
      <c r="N13" s="6"/>
      <c r="O13" s="6"/>
      <c r="P13" s="6"/>
      <c r="Q13" s="6"/>
      <c r="R13" s="6"/>
      <c r="S13" s="6"/>
      <c r="T13" s="6" t="n">
        <v>1529</v>
      </c>
      <c r="U13" s="6"/>
      <c r="V13" s="6"/>
      <c r="W13" s="6"/>
      <c r="X13" s="6"/>
      <c r="Y13" s="6" t="n">
        <v>870</v>
      </c>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row>
    <row r="14" customFormat="false" ht="13.2" hidden="false" customHeight="false" outlineLevel="0" collapsed="false">
      <c r="A14" s="0" t="str">
        <f aca="false">VLOOKUP(B14,[1]codes!$A$2:$B$392,2,0)</f>
        <v>E07000026</v>
      </c>
      <c r="B14" s="0" t="s">
        <v>308</v>
      </c>
      <c r="C14" s="0" t="s">
        <v>294</v>
      </c>
      <c r="D14" s="6" t="n">
        <v>69633</v>
      </c>
      <c r="E14" s="6" t="n">
        <v>25098</v>
      </c>
      <c r="F14" s="6" t="n">
        <v>6017</v>
      </c>
      <c r="G14" s="6" t="n">
        <v>7296</v>
      </c>
      <c r="H14" s="6" t="n">
        <v>1328</v>
      </c>
      <c r="I14" s="6" t="n">
        <v>7237</v>
      </c>
      <c r="J14" s="6"/>
      <c r="K14" s="6"/>
      <c r="L14" s="6" t="n">
        <v>1634</v>
      </c>
      <c r="M14" s="6" t="n">
        <v>637</v>
      </c>
      <c r="N14" s="6"/>
      <c r="O14" s="6"/>
      <c r="P14" s="6"/>
      <c r="Q14" s="6"/>
      <c r="R14" s="6"/>
      <c r="S14" s="6"/>
      <c r="T14" s="6" t="n">
        <v>409</v>
      </c>
      <c r="U14" s="6"/>
      <c r="V14" s="6"/>
      <c r="W14" s="6"/>
      <c r="X14" s="6"/>
      <c r="Y14" s="6" t="n">
        <v>287</v>
      </c>
      <c r="Z14" s="6"/>
      <c r="AA14" s="6"/>
      <c r="AB14" s="6"/>
      <c r="AC14" s="6"/>
      <c r="AD14" s="6"/>
      <c r="AE14" s="6"/>
      <c r="AF14" s="6"/>
      <c r="AG14" s="6" t="n">
        <v>104</v>
      </c>
      <c r="AH14" s="6"/>
      <c r="AI14" s="6" t="n">
        <v>96</v>
      </c>
      <c r="AJ14" s="6"/>
      <c r="AK14" s="6"/>
      <c r="AL14" s="6"/>
      <c r="AM14" s="6" t="n">
        <v>53</v>
      </c>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row>
    <row r="15" customFormat="false" ht="13.2" hidden="false" customHeight="false" outlineLevel="0" collapsed="false">
      <c r="A15" s="0" t="str">
        <f aca="false">VLOOKUP(B15,[1]codes!$A$2:$B$392,2,0)</f>
        <v>E07000027</v>
      </c>
      <c r="B15" s="0" t="s">
        <v>310</v>
      </c>
      <c r="C15" s="0" t="s">
        <v>294</v>
      </c>
      <c r="D15" s="6" t="n">
        <v>52467</v>
      </c>
      <c r="E15" s="6" t="n">
        <v>12368</v>
      </c>
      <c r="F15" s="6" t="n">
        <v>2437</v>
      </c>
      <c r="G15" s="6" t="n">
        <v>4297</v>
      </c>
      <c r="H15" s="6" t="n">
        <v>264</v>
      </c>
      <c r="I15" s="6" t="n">
        <v>4096</v>
      </c>
      <c r="J15" s="6"/>
      <c r="K15" s="6"/>
      <c r="L15" s="6" t="n">
        <v>627</v>
      </c>
      <c r="M15" s="6" t="n">
        <v>176</v>
      </c>
      <c r="N15" s="6"/>
      <c r="O15" s="6"/>
      <c r="P15" s="6"/>
      <c r="Q15" s="6"/>
      <c r="R15" s="6"/>
      <c r="S15" s="6"/>
      <c r="T15" s="6" t="n">
        <v>197</v>
      </c>
      <c r="U15" s="6"/>
      <c r="V15" s="6"/>
      <c r="W15" s="6"/>
      <c r="X15" s="6"/>
      <c r="Y15" s="6" t="n">
        <v>121</v>
      </c>
      <c r="Z15" s="6"/>
      <c r="AA15" s="6"/>
      <c r="AB15" s="6"/>
      <c r="AC15" s="6"/>
      <c r="AD15" s="6"/>
      <c r="AE15" s="6"/>
      <c r="AF15" s="6"/>
      <c r="AG15" s="6" t="n">
        <v>48</v>
      </c>
      <c r="AH15" s="6"/>
      <c r="AI15" s="6" t="n">
        <v>73</v>
      </c>
      <c r="AJ15" s="6"/>
      <c r="AK15" s="6"/>
      <c r="AL15" s="6"/>
      <c r="AM15" s="6" t="n">
        <v>32</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row>
    <row r="16" customFormat="false" ht="13.2" hidden="false" customHeight="false" outlineLevel="0" collapsed="false">
      <c r="A16" s="0" t="str">
        <f aca="false">VLOOKUP(B16,[1]codes!$A$2:$B$392,2,0)</f>
        <v>E06000008</v>
      </c>
      <c r="B16" s="0" t="s">
        <v>300</v>
      </c>
      <c r="C16" s="0" t="s">
        <v>294</v>
      </c>
      <c r="D16" s="6" t="n">
        <v>103332</v>
      </c>
      <c r="E16" s="6" t="n">
        <v>39166</v>
      </c>
      <c r="F16" s="6" t="n">
        <v>7159</v>
      </c>
      <c r="G16" s="6" t="n">
        <v>17993</v>
      </c>
      <c r="H16" s="6" t="n">
        <v>1099</v>
      </c>
      <c r="I16" s="6" t="n">
        <v>9265</v>
      </c>
      <c r="J16" s="6"/>
      <c r="K16" s="6"/>
      <c r="L16" s="6" t="n">
        <v>1521</v>
      </c>
      <c r="M16" s="6" t="n">
        <v>961</v>
      </c>
      <c r="N16" s="6"/>
      <c r="O16" s="6"/>
      <c r="P16" s="6"/>
      <c r="Q16" s="6"/>
      <c r="R16" s="6"/>
      <c r="S16" s="6"/>
      <c r="T16" s="6" t="n">
        <v>520</v>
      </c>
      <c r="U16" s="6"/>
      <c r="V16" s="6"/>
      <c r="W16" s="6"/>
      <c r="X16" s="6"/>
      <c r="Y16" s="6" t="n">
        <v>364</v>
      </c>
      <c r="Z16" s="6"/>
      <c r="AA16" s="6"/>
      <c r="AB16" s="6"/>
      <c r="AC16" s="6"/>
      <c r="AD16" s="6"/>
      <c r="AE16" s="6"/>
      <c r="AF16" s="6"/>
      <c r="AG16" s="6" t="n">
        <v>91</v>
      </c>
      <c r="AH16" s="6"/>
      <c r="AI16" s="6" t="n">
        <v>120</v>
      </c>
      <c r="AJ16" s="6"/>
      <c r="AK16" s="6"/>
      <c r="AL16" s="6"/>
      <c r="AM16" s="6" t="n">
        <v>73</v>
      </c>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row>
    <row r="17" customFormat="false" ht="13.2" hidden="false" customHeight="false" outlineLevel="0" collapsed="false">
      <c r="A17" s="0" t="str">
        <f aca="false">VLOOKUP(B17,[1]codes!$A$2:$B$392,2,0)</f>
        <v>E06000009</v>
      </c>
      <c r="B17" s="0" t="s">
        <v>302</v>
      </c>
      <c r="C17" s="0" t="s">
        <v>294</v>
      </c>
      <c r="D17" s="6" t="n">
        <v>108675</v>
      </c>
      <c r="E17" s="6" t="n">
        <v>32695</v>
      </c>
      <c r="F17" s="6" t="n">
        <v>7321</v>
      </c>
      <c r="G17" s="6" t="n">
        <v>9243</v>
      </c>
      <c r="H17" s="6" t="n">
        <v>815</v>
      </c>
      <c r="I17" s="6" t="n">
        <v>11078</v>
      </c>
      <c r="J17" s="6"/>
      <c r="K17" s="6"/>
      <c r="L17" s="6" t="n">
        <v>1531</v>
      </c>
      <c r="M17" s="6" t="n">
        <v>1237</v>
      </c>
      <c r="N17" s="6"/>
      <c r="O17" s="6"/>
      <c r="P17" s="6"/>
      <c r="Q17" s="6"/>
      <c r="R17" s="6"/>
      <c r="S17" s="6"/>
      <c r="T17" s="6" t="n">
        <v>667</v>
      </c>
      <c r="U17" s="6"/>
      <c r="V17" s="6"/>
      <c r="W17" s="6"/>
      <c r="X17" s="6"/>
      <c r="Y17" s="6" t="n">
        <v>468</v>
      </c>
      <c r="Z17" s="6"/>
      <c r="AA17" s="6"/>
      <c r="AB17" s="6"/>
      <c r="AC17" s="6"/>
      <c r="AD17" s="6"/>
      <c r="AE17" s="6"/>
      <c r="AF17" s="6"/>
      <c r="AG17" s="6" t="n">
        <v>125</v>
      </c>
      <c r="AH17" s="6"/>
      <c r="AI17" s="6" t="n">
        <v>149</v>
      </c>
      <c r="AJ17" s="6"/>
      <c r="AK17" s="6"/>
      <c r="AL17" s="6"/>
      <c r="AM17" s="6" t="n">
        <v>61</v>
      </c>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row>
    <row r="18" customFormat="false" ht="13.2" hidden="false" customHeight="false" outlineLevel="0" collapsed="false">
      <c r="A18" s="0" t="str">
        <f aca="false">VLOOKUP(B18,[1]codes!$A$2:$B$392,2,0)</f>
        <v>E08000001</v>
      </c>
      <c r="B18" s="0" t="s">
        <v>344</v>
      </c>
      <c r="C18" s="0" t="s">
        <v>294</v>
      </c>
      <c r="D18" s="6" t="n">
        <v>197296</v>
      </c>
      <c r="E18" s="6" t="n">
        <v>72156</v>
      </c>
      <c r="F18" s="6" t="n">
        <v>13696</v>
      </c>
      <c r="G18" s="6" t="n">
        <v>25608</v>
      </c>
      <c r="H18" s="6" t="n">
        <v>2290</v>
      </c>
      <c r="I18" s="6" t="n">
        <v>22983</v>
      </c>
      <c r="J18" s="6"/>
      <c r="K18" s="6"/>
      <c r="L18" s="6" t="n">
        <v>3486</v>
      </c>
      <c r="M18" s="6" t="n">
        <v>1534</v>
      </c>
      <c r="N18" s="6"/>
      <c r="O18" s="6"/>
      <c r="P18" s="6"/>
      <c r="Q18" s="6"/>
      <c r="R18" s="6"/>
      <c r="S18" s="6"/>
      <c r="T18" s="6" t="n">
        <v>1124</v>
      </c>
      <c r="U18" s="6"/>
      <c r="V18" s="6"/>
      <c r="W18" s="6"/>
      <c r="X18" s="6"/>
      <c r="Y18" s="6" t="n">
        <v>826</v>
      </c>
      <c r="Z18" s="6"/>
      <c r="AA18" s="6"/>
      <c r="AB18" s="6"/>
      <c r="AC18" s="6"/>
      <c r="AD18" s="6"/>
      <c r="AE18" s="6"/>
      <c r="AF18" s="6"/>
      <c r="AG18" s="6" t="n">
        <v>186</v>
      </c>
      <c r="AH18" s="6"/>
      <c r="AI18" s="6" t="n">
        <v>289</v>
      </c>
      <c r="AJ18" s="6"/>
      <c r="AK18" s="6"/>
      <c r="AL18" s="6"/>
      <c r="AM18" s="6" t="n">
        <v>134</v>
      </c>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row>
    <row r="19" customFormat="false" ht="13.2" hidden="false" customHeight="false" outlineLevel="0" collapsed="false">
      <c r="A19" s="0" t="str">
        <f aca="false">VLOOKUP(B19,[1]codes!$A$2:$B$392,2,0)</f>
        <v>E07000117</v>
      </c>
      <c r="B19" s="0" t="s">
        <v>320</v>
      </c>
      <c r="C19" s="0" t="s">
        <v>294</v>
      </c>
      <c r="D19" s="6" t="n">
        <v>66527</v>
      </c>
      <c r="E19" s="6" t="n">
        <v>21807</v>
      </c>
      <c r="F19" s="6" t="n">
        <v>2792</v>
      </c>
      <c r="G19" s="6" t="n">
        <v>7343</v>
      </c>
      <c r="H19" s="6" t="n">
        <v>3011</v>
      </c>
      <c r="I19" s="6" t="n">
        <v>6266</v>
      </c>
      <c r="J19" s="6"/>
      <c r="K19" s="6"/>
      <c r="L19" s="6" t="n">
        <v>834</v>
      </c>
      <c r="M19" s="6" t="n">
        <v>803</v>
      </c>
      <c r="N19" s="6"/>
      <c r="O19" s="6"/>
      <c r="P19" s="6"/>
      <c r="Q19" s="6"/>
      <c r="R19" s="6"/>
      <c r="S19" s="6"/>
      <c r="T19" s="6" t="n">
        <v>349</v>
      </c>
      <c r="U19" s="6"/>
      <c r="V19" s="6"/>
      <c r="W19" s="6"/>
      <c r="X19" s="6"/>
      <c r="Y19" s="6" t="n">
        <v>237</v>
      </c>
      <c r="Z19" s="6"/>
      <c r="AA19" s="6"/>
      <c r="AB19" s="6"/>
      <c r="AC19" s="6"/>
      <c r="AD19" s="6"/>
      <c r="AE19" s="6"/>
      <c r="AF19" s="6"/>
      <c r="AG19" s="6" t="n">
        <v>43</v>
      </c>
      <c r="AH19" s="6"/>
      <c r="AI19" s="6" t="n">
        <v>93</v>
      </c>
      <c r="AJ19" s="6"/>
      <c r="AK19" s="6"/>
      <c r="AL19" s="6"/>
      <c r="AM19" s="6" t="n">
        <v>36</v>
      </c>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row>
    <row r="20" customFormat="false" ht="13.2" hidden="false" customHeight="false" outlineLevel="0" collapsed="false">
      <c r="A20" s="0" t="str">
        <f aca="false">VLOOKUP(B20,[1]codes!$A$2:$B$392,2,0)</f>
        <v>E08000002</v>
      </c>
      <c r="B20" s="0" t="s">
        <v>346</v>
      </c>
      <c r="C20" s="0" t="s">
        <v>294</v>
      </c>
      <c r="D20" s="6" t="n">
        <v>142517</v>
      </c>
      <c r="E20" s="6" t="n">
        <v>51353</v>
      </c>
      <c r="F20" s="6" t="n">
        <v>11975</v>
      </c>
      <c r="G20" s="6" t="n">
        <v>17201</v>
      </c>
      <c r="H20" s="6" t="n">
        <v>2135</v>
      </c>
      <c r="I20" s="6" t="n">
        <v>14162</v>
      </c>
      <c r="J20" s="6"/>
      <c r="K20" s="6"/>
      <c r="L20" s="6" t="n">
        <v>3080</v>
      </c>
      <c r="M20" s="6" t="n">
        <v>872</v>
      </c>
      <c r="N20" s="6"/>
      <c r="O20" s="6"/>
      <c r="P20" s="6"/>
      <c r="Q20" s="6"/>
      <c r="R20" s="6"/>
      <c r="S20" s="6"/>
      <c r="T20" s="6" t="n">
        <v>769</v>
      </c>
      <c r="U20" s="6"/>
      <c r="V20" s="6"/>
      <c r="W20" s="6"/>
      <c r="X20" s="6"/>
      <c r="Y20" s="6" t="n">
        <v>685</v>
      </c>
      <c r="Z20" s="6"/>
      <c r="AA20" s="6"/>
      <c r="AB20" s="6"/>
      <c r="AC20" s="6"/>
      <c r="AD20" s="6"/>
      <c r="AE20" s="6"/>
      <c r="AF20" s="6"/>
      <c r="AG20" s="6" t="n">
        <v>122</v>
      </c>
      <c r="AH20" s="6"/>
      <c r="AI20" s="6" t="n">
        <v>251</v>
      </c>
      <c r="AJ20" s="6"/>
      <c r="AK20" s="6"/>
      <c r="AL20" s="6"/>
      <c r="AM20" s="6" t="n">
        <v>101</v>
      </c>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row>
    <row r="21" customFormat="false" ht="13.2" hidden="false" customHeight="false" outlineLevel="0" collapsed="false">
      <c r="A21" s="0" t="str">
        <f aca="false">VLOOKUP(B21,[1]codes!$A$2:$B$392,2,0)</f>
        <v>E07000028</v>
      </c>
      <c r="B21" s="0" t="s">
        <v>312</v>
      </c>
      <c r="C21" s="0" t="s">
        <v>294</v>
      </c>
      <c r="D21" s="6" t="n">
        <v>84704</v>
      </c>
      <c r="E21" s="6" t="n">
        <v>29005</v>
      </c>
      <c r="F21" s="6" t="n">
        <v>8195</v>
      </c>
      <c r="G21" s="6" t="n">
        <v>7314</v>
      </c>
      <c r="H21" s="6" t="n">
        <v>1281</v>
      </c>
      <c r="I21" s="6" t="n">
        <v>8580</v>
      </c>
      <c r="J21" s="6"/>
      <c r="K21" s="6"/>
      <c r="L21" s="6" t="n">
        <v>1893</v>
      </c>
      <c r="M21" s="6" t="n">
        <v>580</v>
      </c>
      <c r="N21" s="6"/>
      <c r="O21" s="6"/>
      <c r="P21" s="6"/>
      <c r="Q21" s="6"/>
      <c r="R21" s="6"/>
      <c r="S21" s="6"/>
      <c r="T21" s="6" t="n">
        <v>492</v>
      </c>
      <c r="U21" s="6"/>
      <c r="V21" s="6"/>
      <c r="W21" s="6"/>
      <c r="X21" s="6"/>
      <c r="Y21" s="6" t="n">
        <v>330</v>
      </c>
      <c r="Z21" s="6"/>
      <c r="AA21" s="6"/>
      <c r="AB21" s="6"/>
      <c r="AC21" s="6"/>
      <c r="AD21" s="6"/>
      <c r="AE21" s="6"/>
      <c r="AF21" s="6"/>
      <c r="AG21" s="6" t="n">
        <v>150</v>
      </c>
      <c r="AH21" s="6"/>
      <c r="AI21" s="6" t="n">
        <v>127</v>
      </c>
      <c r="AJ21" s="6"/>
      <c r="AK21" s="6"/>
      <c r="AL21" s="6"/>
      <c r="AM21" s="6" t="n">
        <v>63</v>
      </c>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row>
    <row r="22" customFormat="false" ht="13.2" hidden="false" customHeight="false" outlineLevel="0" collapsed="false">
      <c r="A22" s="0" t="str">
        <f aca="false">VLOOKUP(B22,[1]codes!$A$2:$B$392,2,0)</f>
        <v>E06000049</v>
      </c>
      <c r="B22" s="0" t="s">
        <v>304</v>
      </c>
      <c r="C22" s="0" t="s">
        <v>294</v>
      </c>
      <c r="D22" s="6" t="n">
        <v>284213</v>
      </c>
      <c r="E22" s="6" t="n">
        <v>92597</v>
      </c>
      <c r="F22" s="6" t="n">
        <v>30893</v>
      </c>
      <c r="G22" s="6" t="n">
        <v>16797</v>
      </c>
      <c r="H22" s="6" t="n">
        <v>5937</v>
      </c>
      <c r="I22" s="6" t="n">
        <v>27940</v>
      </c>
      <c r="J22" s="6"/>
      <c r="K22" s="6"/>
      <c r="L22" s="6" t="n">
        <v>6976</v>
      </c>
      <c r="M22" s="6" t="n">
        <v>1117</v>
      </c>
      <c r="N22" s="6"/>
      <c r="O22" s="6"/>
      <c r="P22" s="6"/>
      <c r="Q22" s="6"/>
      <c r="R22" s="6"/>
      <c r="S22" s="6"/>
      <c r="T22" s="6" t="n">
        <v>1089</v>
      </c>
      <c r="U22" s="6"/>
      <c r="V22" s="6"/>
      <c r="W22" s="6"/>
      <c r="X22" s="6"/>
      <c r="Y22" s="6" t="n">
        <v>1022</v>
      </c>
      <c r="Z22" s="6"/>
      <c r="AA22" s="6"/>
      <c r="AB22" s="6"/>
      <c r="AC22" s="6"/>
      <c r="AD22" s="6"/>
      <c r="AE22" s="6"/>
      <c r="AF22" s="6"/>
      <c r="AG22" s="6" t="n">
        <v>217</v>
      </c>
      <c r="AH22" s="6"/>
      <c r="AI22" s="6" t="n">
        <v>438</v>
      </c>
      <c r="AJ22" s="6"/>
      <c r="AK22" s="6"/>
      <c r="AL22" s="6"/>
      <c r="AM22" s="6" t="n">
        <v>171</v>
      </c>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row>
    <row r="23" customFormat="false" ht="13.2" hidden="false" customHeight="false" outlineLevel="0" collapsed="false">
      <c r="A23" s="0" t="str">
        <f aca="false">VLOOKUP(B23,[1]codes!$A$2:$B$392,2,0)</f>
        <v>E06000050</v>
      </c>
      <c r="B23" s="0" t="s">
        <v>306</v>
      </c>
      <c r="C23" s="0" t="s">
        <v>294</v>
      </c>
      <c r="D23" s="6" t="n">
        <v>253856</v>
      </c>
      <c r="E23" s="6" t="n">
        <v>79164</v>
      </c>
      <c r="F23" s="6" t="n">
        <v>22239</v>
      </c>
      <c r="G23" s="6" t="n">
        <v>19628</v>
      </c>
      <c r="H23" s="6" t="n">
        <v>4690</v>
      </c>
      <c r="I23" s="6" t="n">
        <v>23649</v>
      </c>
      <c r="J23" s="6"/>
      <c r="K23" s="6"/>
      <c r="L23" s="6" t="n">
        <v>5772</v>
      </c>
      <c r="M23" s="6" t="n">
        <v>918</v>
      </c>
      <c r="N23" s="6"/>
      <c r="O23" s="6"/>
      <c r="P23" s="6"/>
      <c r="Q23" s="6"/>
      <c r="R23" s="6"/>
      <c r="S23" s="6"/>
      <c r="T23" s="6" t="n">
        <v>899</v>
      </c>
      <c r="U23" s="6"/>
      <c r="V23" s="6"/>
      <c r="W23" s="6"/>
      <c r="X23" s="6"/>
      <c r="Y23" s="6" t="n">
        <v>728</v>
      </c>
      <c r="Z23" s="6"/>
      <c r="AA23" s="6"/>
      <c r="AB23" s="6"/>
      <c r="AC23" s="6"/>
      <c r="AD23" s="6"/>
      <c r="AE23" s="6"/>
      <c r="AF23" s="6"/>
      <c r="AG23" s="6" t="n">
        <v>169</v>
      </c>
      <c r="AH23" s="6"/>
      <c r="AI23" s="6" t="n">
        <v>318</v>
      </c>
      <c r="AJ23" s="6"/>
      <c r="AK23" s="6"/>
      <c r="AL23" s="6"/>
      <c r="AM23" s="6" t="n">
        <v>154</v>
      </c>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row>
    <row r="24" customFormat="false" ht="13.2" hidden="false" customHeight="false" outlineLevel="0" collapsed="false">
      <c r="A24" s="0" t="str">
        <f aca="false">VLOOKUP(B24,[1]codes!$A$2:$B$392,2,0)</f>
        <v>E07000118</v>
      </c>
      <c r="B24" s="0" t="s">
        <v>322</v>
      </c>
      <c r="C24" s="0" t="s">
        <v>294</v>
      </c>
      <c r="D24" s="6" t="n">
        <v>81958</v>
      </c>
      <c r="E24" s="6" t="n">
        <v>32409</v>
      </c>
      <c r="F24" s="6" t="n">
        <v>8484</v>
      </c>
      <c r="G24" s="6" t="n">
        <v>10273</v>
      </c>
      <c r="H24" s="6" t="n">
        <v>920</v>
      </c>
      <c r="I24" s="6" t="n">
        <v>9438</v>
      </c>
      <c r="J24" s="6"/>
      <c r="K24" s="6"/>
      <c r="L24" s="6" t="n">
        <v>1703</v>
      </c>
      <c r="M24" s="6" t="n">
        <v>461</v>
      </c>
      <c r="N24" s="6"/>
      <c r="O24" s="6"/>
      <c r="P24" s="6"/>
      <c r="Q24" s="6"/>
      <c r="R24" s="6"/>
      <c r="S24" s="6"/>
      <c r="T24" s="6" t="n">
        <v>479</v>
      </c>
      <c r="U24" s="6"/>
      <c r="V24" s="6"/>
      <c r="W24" s="6"/>
      <c r="X24" s="6"/>
      <c r="Y24" s="6" t="n">
        <v>394</v>
      </c>
      <c r="Z24" s="6"/>
      <c r="AA24" s="6"/>
      <c r="AB24" s="6"/>
      <c r="AC24" s="6"/>
      <c r="AD24" s="6"/>
      <c r="AE24" s="6"/>
      <c r="AF24" s="6"/>
      <c r="AG24" s="6" t="n">
        <v>60</v>
      </c>
      <c r="AH24" s="6"/>
      <c r="AI24" s="6" t="n">
        <v>129</v>
      </c>
      <c r="AJ24" s="6"/>
      <c r="AK24" s="6"/>
      <c r="AL24" s="6"/>
      <c r="AM24" s="6" t="n">
        <v>68</v>
      </c>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row>
    <row r="25" customFormat="false" ht="13.2" hidden="false" customHeight="false" outlineLevel="0" collapsed="false">
      <c r="A25" s="0" t="str">
        <f aca="false">VLOOKUP(B25,[1]codes!$A$2:$B$392,2,0)</f>
        <v>E07000029</v>
      </c>
      <c r="B25" s="0" t="s">
        <v>314</v>
      </c>
      <c r="C25" s="0" t="s">
        <v>294</v>
      </c>
      <c r="D25" s="6" t="n">
        <v>53867</v>
      </c>
      <c r="E25" s="6" t="n">
        <v>18325</v>
      </c>
      <c r="F25" s="6" t="n">
        <v>4570</v>
      </c>
      <c r="G25" s="6" t="n">
        <v>5778</v>
      </c>
      <c r="H25" s="6" t="n">
        <v>573</v>
      </c>
      <c r="I25" s="6" t="n">
        <v>5351</v>
      </c>
      <c r="J25" s="6"/>
      <c r="K25" s="6"/>
      <c r="L25" s="6" t="n">
        <v>742</v>
      </c>
      <c r="M25" s="6" t="n">
        <v>522</v>
      </c>
      <c r="N25" s="6"/>
      <c r="O25" s="6"/>
      <c r="P25" s="6"/>
      <c r="Q25" s="6"/>
      <c r="R25" s="6"/>
      <c r="S25" s="6"/>
      <c r="T25" s="6" t="n">
        <v>332</v>
      </c>
      <c r="U25" s="6"/>
      <c r="V25" s="6"/>
      <c r="W25" s="6"/>
      <c r="X25" s="6"/>
      <c r="Y25" s="6" t="n">
        <v>275</v>
      </c>
      <c r="Z25" s="6"/>
      <c r="AA25" s="6"/>
      <c r="AB25" s="6"/>
      <c r="AC25" s="6"/>
      <c r="AD25" s="6"/>
      <c r="AE25" s="6"/>
      <c r="AF25" s="6"/>
      <c r="AG25" s="6" t="n">
        <v>82</v>
      </c>
      <c r="AH25" s="6"/>
      <c r="AI25" s="6" t="n">
        <v>67</v>
      </c>
      <c r="AJ25" s="6"/>
      <c r="AK25" s="6"/>
      <c r="AL25" s="6"/>
      <c r="AM25" s="6" t="n">
        <v>33</v>
      </c>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row>
    <row r="26" customFormat="false" ht="13.2" hidden="false" customHeight="false" outlineLevel="0" collapsed="false">
      <c r="A26" s="0" t="str">
        <f aca="false">VLOOKUP(B26,[1]codes!$A$2:$B$392,2,0)</f>
        <v>E07000030</v>
      </c>
      <c r="B26" s="0" t="s">
        <v>316</v>
      </c>
      <c r="C26" s="0" t="s">
        <v>294</v>
      </c>
      <c r="D26" s="6" t="n">
        <v>41517</v>
      </c>
      <c r="E26" s="6" t="n">
        <v>13410</v>
      </c>
      <c r="F26" s="6" t="n">
        <v>4826</v>
      </c>
      <c r="G26" s="6" t="n">
        <v>1378</v>
      </c>
      <c r="H26" s="6" t="n">
        <v>2013</v>
      </c>
      <c r="I26" s="6" t="n">
        <v>3362</v>
      </c>
      <c r="J26" s="6"/>
      <c r="K26" s="6"/>
      <c r="L26" s="6" t="n">
        <v>1244</v>
      </c>
      <c r="M26" s="6" t="n">
        <v>183</v>
      </c>
      <c r="N26" s="6"/>
      <c r="O26" s="6"/>
      <c r="P26" s="6"/>
      <c r="Q26" s="6"/>
      <c r="R26" s="6"/>
      <c r="S26" s="6"/>
      <c r="T26" s="6" t="n">
        <v>172</v>
      </c>
      <c r="U26" s="6"/>
      <c r="V26" s="6"/>
      <c r="W26" s="6"/>
      <c r="X26" s="6"/>
      <c r="Y26" s="6" t="n">
        <v>138</v>
      </c>
      <c r="Z26" s="6"/>
      <c r="AA26" s="6"/>
      <c r="AB26" s="6"/>
      <c r="AC26" s="6"/>
      <c r="AD26" s="6"/>
      <c r="AE26" s="6"/>
      <c r="AF26" s="6"/>
      <c r="AG26" s="6" t="n">
        <v>28</v>
      </c>
      <c r="AH26" s="6"/>
      <c r="AI26" s="6" t="n">
        <v>44</v>
      </c>
      <c r="AJ26" s="6"/>
      <c r="AK26" s="6"/>
      <c r="AL26" s="6"/>
      <c r="AM26" s="6" t="n">
        <v>22</v>
      </c>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row>
    <row r="27" customFormat="false" ht="13.2" hidden="false" customHeight="false" outlineLevel="0" collapsed="false">
      <c r="A27" s="0" t="str">
        <f aca="false">VLOOKUP(B27,[1]codes!$A$2:$B$392,2,0)</f>
        <v>E07000119</v>
      </c>
      <c r="B27" s="0" t="s">
        <v>324</v>
      </c>
      <c r="C27" s="0" t="s">
        <v>294</v>
      </c>
      <c r="D27" s="6" t="n">
        <v>60517</v>
      </c>
      <c r="E27" s="6" t="n">
        <v>21325</v>
      </c>
      <c r="F27" s="6" t="n">
        <v>7427</v>
      </c>
      <c r="G27" s="6" t="n">
        <v>2983</v>
      </c>
      <c r="H27" s="6" t="n">
        <v>894</v>
      </c>
      <c r="I27" s="6" t="n">
        <v>7082</v>
      </c>
      <c r="J27" s="6"/>
      <c r="K27" s="6"/>
      <c r="L27" s="6" t="n">
        <v>1627</v>
      </c>
      <c r="M27" s="6" t="n">
        <v>304</v>
      </c>
      <c r="N27" s="6"/>
      <c r="O27" s="6"/>
      <c r="P27" s="6"/>
      <c r="Q27" s="6"/>
      <c r="R27" s="6"/>
      <c r="S27" s="6"/>
      <c r="T27" s="6" t="n">
        <v>480</v>
      </c>
      <c r="U27" s="6"/>
      <c r="V27" s="6"/>
      <c r="W27" s="6"/>
      <c r="X27" s="6"/>
      <c r="Y27" s="6" t="n">
        <v>326</v>
      </c>
      <c r="Z27" s="6"/>
      <c r="AA27" s="6"/>
      <c r="AB27" s="6"/>
      <c r="AC27" s="6"/>
      <c r="AD27" s="6"/>
      <c r="AE27" s="6"/>
      <c r="AF27" s="6"/>
      <c r="AG27" s="6" t="n">
        <v>51</v>
      </c>
      <c r="AH27" s="6"/>
      <c r="AI27" s="6" t="n">
        <v>100</v>
      </c>
      <c r="AJ27" s="6"/>
      <c r="AK27" s="6"/>
      <c r="AL27" s="6"/>
      <c r="AM27" s="6" t="n">
        <v>51</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row>
    <row r="28" customFormat="false" ht="13.2" hidden="false" customHeight="false" outlineLevel="0" collapsed="false">
      <c r="A28" s="0" t="str">
        <f aca="false">VLOOKUP(B28,[1]codes!$A$2:$B$392,2,0)</f>
        <v>E06000006</v>
      </c>
      <c r="B28" s="0" t="s">
        <v>296</v>
      </c>
      <c r="C28" s="0" t="s">
        <v>294</v>
      </c>
      <c r="D28" s="6" t="n">
        <v>93603</v>
      </c>
      <c r="E28" s="6" t="n">
        <v>26497</v>
      </c>
      <c r="F28" s="6" t="n">
        <v>3108</v>
      </c>
      <c r="G28" s="6" t="n">
        <v>12096</v>
      </c>
      <c r="H28" s="6" t="n">
        <v>821</v>
      </c>
      <c r="I28" s="6" t="n">
        <v>7519</v>
      </c>
      <c r="J28" s="6"/>
      <c r="K28" s="6"/>
      <c r="L28" s="6" t="n">
        <v>1423</v>
      </c>
      <c r="M28" s="6" t="n">
        <v>475</v>
      </c>
      <c r="N28" s="6"/>
      <c r="O28" s="6"/>
      <c r="P28" s="6"/>
      <c r="Q28" s="6"/>
      <c r="R28" s="6"/>
      <c r="S28" s="6"/>
      <c r="T28" s="6" t="n">
        <v>466</v>
      </c>
      <c r="U28" s="6"/>
      <c r="V28" s="6"/>
      <c r="W28" s="6"/>
      <c r="X28" s="6"/>
      <c r="Y28" s="6" t="n">
        <v>294</v>
      </c>
      <c r="Z28" s="6"/>
      <c r="AA28" s="6"/>
      <c r="AB28" s="6"/>
      <c r="AC28" s="6"/>
      <c r="AD28" s="6"/>
      <c r="AE28" s="6"/>
      <c r="AF28" s="6"/>
      <c r="AG28" s="6" t="n">
        <v>89</v>
      </c>
      <c r="AH28" s="6"/>
      <c r="AI28" s="6" t="n">
        <v>119</v>
      </c>
      <c r="AJ28" s="6"/>
      <c r="AK28" s="6"/>
      <c r="AL28" s="6"/>
      <c r="AM28" s="6" t="n">
        <v>87</v>
      </c>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row>
    <row r="29" customFormat="false" ht="13.2" hidden="false" customHeight="false" outlineLevel="0" collapsed="false">
      <c r="A29" s="0" t="str">
        <f aca="false">VLOOKUP(B29,[1]codes!$A$2:$B$392,2,0)</f>
        <v>E07000120</v>
      </c>
      <c r="B29" s="0" t="s">
        <v>326</v>
      </c>
      <c r="C29" s="0" t="s">
        <v>294</v>
      </c>
      <c r="D29" s="6" t="n">
        <v>60157</v>
      </c>
      <c r="E29" s="6" t="n">
        <v>22269</v>
      </c>
      <c r="F29" s="6" t="n">
        <v>4454</v>
      </c>
      <c r="G29" s="6" t="n">
        <v>7173</v>
      </c>
      <c r="H29" s="6" t="n">
        <v>360</v>
      </c>
      <c r="I29" s="6" t="n">
        <v>7694</v>
      </c>
      <c r="J29" s="6"/>
      <c r="K29" s="6"/>
      <c r="L29" s="6" t="n">
        <v>950</v>
      </c>
      <c r="M29" s="6" t="n">
        <v>787</v>
      </c>
      <c r="N29" s="6"/>
      <c r="O29" s="6"/>
      <c r="P29" s="6"/>
      <c r="Q29" s="6"/>
      <c r="R29" s="6"/>
      <c r="S29" s="6"/>
      <c r="T29" s="6" t="n">
        <v>400</v>
      </c>
      <c r="U29" s="6"/>
      <c r="V29" s="6"/>
      <c r="W29" s="6"/>
      <c r="X29" s="6"/>
      <c r="Y29" s="6" t="n">
        <v>272</v>
      </c>
      <c r="Z29" s="6"/>
      <c r="AA29" s="6"/>
      <c r="AB29" s="6"/>
      <c r="AC29" s="6"/>
      <c r="AD29" s="6"/>
      <c r="AE29" s="6"/>
      <c r="AF29" s="6"/>
      <c r="AG29" s="6" t="n">
        <v>56</v>
      </c>
      <c r="AH29" s="6"/>
      <c r="AI29" s="6" t="n">
        <v>84</v>
      </c>
      <c r="AJ29" s="6"/>
      <c r="AK29" s="6"/>
      <c r="AL29" s="6"/>
      <c r="AM29" s="6" t="n">
        <v>39</v>
      </c>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row>
    <row r="30" customFormat="false" ht="13.2" hidden="false" customHeight="false" outlineLevel="0" collapsed="false">
      <c r="A30" s="0" t="str">
        <f aca="false">VLOOKUP(B30,[1]codes!$A$2:$B$392,2,0)</f>
        <v>E08000011</v>
      </c>
      <c r="B30" s="0" t="s">
        <v>364</v>
      </c>
      <c r="C30" s="0" t="s">
        <v>294</v>
      </c>
      <c r="D30" s="6" t="n">
        <v>111927</v>
      </c>
      <c r="E30" s="6" t="n">
        <v>32110</v>
      </c>
      <c r="F30" s="6" t="n">
        <v>1834</v>
      </c>
      <c r="G30" s="6" t="n">
        <v>18484</v>
      </c>
      <c r="H30" s="6" t="n">
        <v>706</v>
      </c>
      <c r="I30" s="6" t="n">
        <v>7448</v>
      </c>
      <c r="J30" s="6"/>
      <c r="K30" s="6"/>
      <c r="L30" s="6" t="n">
        <v>1679</v>
      </c>
      <c r="M30" s="6" t="n">
        <v>622</v>
      </c>
      <c r="N30" s="6"/>
      <c r="O30" s="6"/>
      <c r="P30" s="6"/>
      <c r="Q30" s="6"/>
      <c r="R30" s="6"/>
      <c r="S30" s="6"/>
      <c r="T30" s="6" t="n">
        <v>513</v>
      </c>
      <c r="U30" s="6"/>
      <c r="V30" s="6"/>
      <c r="W30" s="6"/>
      <c r="X30" s="6"/>
      <c r="Y30" s="6" t="n">
        <v>308</v>
      </c>
      <c r="Z30" s="6"/>
      <c r="AA30" s="6"/>
      <c r="AB30" s="6"/>
      <c r="AC30" s="6"/>
      <c r="AD30" s="6"/>
      <c r="AE30" s="6"/>
      <c r="AF30" s="6"/>
      <c r="AG30" s="6" t="n">
        <v>217</v>
      </c>
      <c r="AH30" s="6"/>
      <c r="AI30" s="6" t="n">
        <v>112</v>
      </c>
      <c r="AJ30" s="6"/>
      <c r="AK30" s="6"/>
      <c r="AL30" s="6"/>
      <c r="AM30" s="6" t="n">
        <v>187</v>
      </c>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row>
    <row r="31" customFormat="false" ht="13.2" hidden="false" customHeight="false" outlineLevel="0" collapsed="false">
      <c r="A31" s="0" t="str">
        <f aca="false">VLOOKUP(B31,[1]codes!$A$2:$B$392,2,0)</f>
        <v>E07000121</v>
      </c>
      <c r="B31" s="0" t="s">
        <v>328</v>
      </c>
      <c r="C31" s="0" t="s">
        <v>294</v>
      </c>
      <c r="D31" s="6" t="n">
        <v>103044</v>
      </c>
      <c r="E31" s="6" t="n">
        <v>35051</v>
      </c>
      <c r="F31" s="6" t="n">
        <v>8642</v>
      </c>
      <c r="G31" s="6" t="n">
        <v>8657</v>
      </c>
      <c r="H31" s="6" t="n">
        <v>1502</v>
      </c>
      <c r="I31" s="6" t="n">
        <v>9341</v>
      </c>
      <c r="J31" s="6"/>
      <c r="K31" s="6"/>
      <c r="L31" s="6" t="n">
        <v>5189</v>
      </c>
      <c r="M31" s="6" t="n">
        <v>585</v>
      </c>
      <c r="N31" s="6"/>
      <c r="O31" s="6"/>
      <c r="P31" s="6"/>
      <c r="Q31" s="6"/>
      <c r="R31" s="6"/>
      <c r="S31" s="6"/>
      <c r="T31" s="6" t="n">
        <v>452</v>
      </c>
      <c r="U31" s="6"/>
      <c r="V31" s="6"/>
      <c r="W31" s="6"/>
      <c r="X31" s="6"/>
      <c r="Y31" s="6" t="n">
        <v>318</v>
      </c>
      <c r="Z31" s="6"/>
      <c r="AA31" s="6"/>
      <c r="AB31" s="6"/>
      <c r="AC31" s="6"/>
      <c r="AD31" s="6"/>
      <c r="AE31" s="6"/>
      <c r="AF31" s="6"/>
      <c r="AG31" s="6" t="n">
        <v>81</v>
      </c>
      <c r="AH31" s="6"/>
      <c r="AI31" s="6" t="n">
        <v>217</v>
      </c>
      <c r="AJ31" s="6"/>
      <c r="AK31" s="6"/>
      <c r="AL31" s="6"/>
      <c r="AM31" s="6" t="n">
        <v>67</v>
      </c>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row>
    <row r="32" customFormat="false" ht="13.2" hidden="false" customHeight="false" outlineLevel="0" collapsed="false">
      <c r="A32" s="0" t="str">
        <f aca="false">VLOOKUP(B32,[1]codes!$A$2:$B$392,2,0)</f>
        <v>E08000012</v>
      </c>
      <c r="B32" s="0" t="s">
        <v>366</v>
      </c>
      <c r="C32" s="0" t="s">
        <v>294</v>
      </c>
      <c r="D32" s="6" t="n">
        <v>319375</v>
      </c>
      <c r="E32" s="6" t="n">
        <v>97687</v>
      </c>
      <c r="F32" s="6" t="n">
        <v>6892</v>
      </c>
      <c r="G32" s="6" t="n">
        <v>50620</v>
      </c>
      <c r="H32" s="6" t="n">
        <v>4884</v>
      </c>
      <c r="I32" s="6" t="n">
        <v>20420</v>
      </c>
      <c r="J32" s="6"/>
      <c r="K32" s="6"/>
      <c r="L32" s="6" t="n">
        <v>10049</v>
      </c>
      <c r="M32" s="6" t="n">
        <v>1199</v>
      </c>
      <c r="N32" s="6"/>
      <c r="O32" s="6"/>
      <c r="P32" s="6"/>
      <c r="Q32" s="6"/>
      <c r="R32" s="6"/>
      <c r="S32" s="6"/>
      <c r="T32" s="6" t="n">
        <v>1205</v>
      </c>
      <c r="U32" s="6"/>
      <c r="V32" s="6"/>
      <c r="W32" s="6"/>
      <c r="X32" s="6"/>
      <c r="Y32" s="6" t="n">
        <v>823</v>
      </c>
      <c r="Z32" s="6"/>
      <c r="AA32" s="6"/>
      <c r="AB32" s="6"/>
      <c r="AC32" s="6"/>
      <c r="AD32" s="6"/>
      <c r="AE32" s="6"/>
      <c r="AF32" s="6"/>
      <c r="AG32" s="6" t="n">
        <v>504</v>
      </c>
      <c r="AH32" s="6"/>
      <c r="AI32" s="6" t="n">
        <v>517</v>
      </c>
      <c r="AJ32" s="6"/>
      <c r="AK32" s="6"/>
      <c r="AL32" s="6"/>
      <c r="AM32" s="6" t="n">
        <v>574</v>
      </c>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row>
    <row r="33" customFormat="false" ht="13.2" hidden="false" customHeight="false" outlineLevel="0" collapsed="false">
      <c r="A33" s="0" t="str">
        <f aca="false">VLOOKUP(B33,[1]codes!$A$2:$B$392,2,0)</f>
        <v>E08000003</v>
      </c>
      <c r="B33" s="0" t="s">
        <v>348</v>
      </c>
      <c r="C33" s="0" t="s">
        <v>294</v>
      </c>
      <c r="D33" s="6" t="n">
        <v>360956</v>
      </c>
      <c r="E33" s="6" t="n">
        <v>109917</v>
      </c>
      <c r="F33" s="6" t="n">
        <v>9050</v>
      </c>
      <c r="G33" s="6" t="n">
        <v>56521</v>
      </c>
      <c r="H33" s="6" t="n">
        <v>7611</v>
      </c>
      <c r="I33" s="6" t="n">
        <v>17476</v>
      </c>
      <c r="J33" s="6"/>
      <c r="K33" s="6"/>
      <c r="L33" s="6" t="n">
        <v>13646</v>
      </c>
      <c r="M33" s="6" t="n">
        <v>1790</v>
      </c>
      <c r="N33" s="6"/>
      <c r="O33" s="6"/>
      <c r="P33" s="6"/>
      <c r="Q33" s="6"/>
      <c r="R33" s="6"/>
      <c r="S33" s="6"/>
      <c r="T33" s="6" t="n">
        <v>1228</v>
      </c>
      <c r="U33" s="6"/>
      <c r="V33" s="6"/>
      <c r="W33" s="6"/>
      <c r="X33" s="6"/>
      <c r="Y33" s="6" t="n">
        <v>768</v>
      </c>
      <c r="Z33" s="6"/>
      <c r="AA33" s="6"/>
      <c r="AB33" s="6"/>
      <c r="AC33" s="6"/>
      <c r="AD33" s="6"/>
      <c r="AE33" s="6"/>
      <c r="AF33" s="6"/>
      <c r="AG33" s="6" t="n">
        <v>341</v>
      </c>
      <c r="AH33" s="6"/>
      <c r="AI33" s="6" t="n">
        <v>828</v>
      </c>
      <c r="AJ33" s="6"/>
      <c r="AK33" s="6"/>
      <c r="AL33" s="6"/>
      <c r="AM33" s="6" t="n">
        <v>658</v>
      </c>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row>
    <row r="34" customFormat="false" ht="13.2" hidden="false" customHeight="false" outlineLevel="0" collapsed="false">
      <c r="A34" s="0" t="str">
        <f aca="false">VLOOKUP(B34,[1]codes!$A$2:$B$392,2,0)</f>
        <v>E08000004</v>
      </c>
      <c r="B34" s="0" t="s">
        <v>350</v>
      </c>
      <c r="C34" s="0" t="s">
        <v>294</v>
      </c>
      <c r="D34" s="6" t="n">
        <v>159565</v>
      </c>
      <c r="E34" s="6" t="n">
        <v>55746</v>
      </c>
      <c r="F34" s="6" t="n">
        <v>7244</v>
      </c>
      <c r="G34" s="6" t="n">
        <v>21740</v>
      </c>
      <c r="H34" s="6" t="n">
        <v>4830</v>
      </c>
      <c r="I34" s="6" t="n">
        <v>16211</v>
      </c>
      <c r="J34" s="6"/>
      <c r="K34" s="6"/>
      <c r="L34" s="6" t="n">
        <v>2371</v>
      </c>
      <c r="M34" s="6" t="n">
        <v>1386</v>
      </c>
      <c r="N34" s="6"/>
      <c r="O34" s="6"/>
      <c r="P34" s="6"/>
      <c r="Q34" s="6"/>
      <c r="R34" s="6"/>
      <c r="S34" s="6"/>
      <c r="T34" s="6" t="n">
        <v>907</v>
      </c>
      <c r="U34" s="6"/>
      <c r="V34" s="6"/>
      <c r="W34" s="6"/>
      <c r="X34" s="6"/>
      <c r="Y34" s="6" t="n">
        <v>609</v>
      </c>
      <c r="Z34" s="6"/>
      <c r="AA34" s="6"/>
      <c r="AB34" s="6"/>
      <c r="AC34" s="6"/>
      <c r="AD34" s="6"/>
      <c r="AE34" s="6"/>
      <c r="AF34" s="6"/>
      <c r="AG34" s="6" t="n">
        <v>131</v>
      </c>
      <c r="AH34" s="6"/>
      <c r="AI34" s="6" t="n">
        <v>207</v>
      </c>
      <c r="AJ34" s="6"/>
      <c r="AK34" s="6"/>
      <c r="AL34" s="6"/>
      <c r="AM34" s="6" t="n">
        <v>110</v>
      </c>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row>
    <row r="35" customFormat="false" ht="13.2" hidden="false" customHeight="false" outlineLevel="0" collapsed="false">
      <c r="A35" s="0" t="str">
        <f aca="false">VLOOKUP(B35,[1]codes!$A$2:$B$392,2,0)</f>
        <v>E07000122</v>
      </c>
      <c r="B35" s="0" t="s">
        <v>330</v>
      </c>
      <c r="C35" s="0" t="s">
        <v>294</v>
      </c>
      <c r="D35" s="6" t="n">
        <v>66340</v>
      </c>
      <c r="E35" s="6" t="n">
        <v>25927</v>
      </c>
      <c r="F35" s="6" t="n">
        <v>6548</v>
      </c>
      <c r="G35" s="6" t="n">
        <v>7887</v>
      </c>
      <c r="H35" s="6" t="n">
        <v>1685</v>
      </c>
      <c r="I35" s="6" t="n">
        <v>6812</v>
      </c>
      <c r="J35" s="6"/>
      <c r="K35" s="6"/>
      <c r="L35" s="6" t="n">
        <v>1183</v>
      </c>
      <c r="M35" s="6" t="n">
        <v>880</v>
      </c>
      <c r="N35" s="6"/>
      <c r="O35" s="6"/>
      <c r="P35" s="6"/>
      <c r="Q35" s="6"/>
      <c r="R35" s="6"/>
      <c r="S35" s="6"/>
      <c r="T35" s="6" t="n">
        <v>382</v>
      </c>
      <c r="U35" s="6"/>
      <c r="V35" s="6"/>
      <c r="W35" s="6"/>
      <c r="X35" s="6"/>
      <c r="Y35" s="6" t="n">
        <v>308</v>
      </c>
      <c r="Z35" s="6"/>
      <c r="AA35" s="6"/>
      <c r="AB35" s="6"/>
      <c r="AC35" s="6"/>
      <c r="AD35" s="6"/>
      <c r="AE35" s="6"/>
      <c r="AF35" s="6"/>
      <c r="AG35" s="6" t="n">
        <v>78</v>
      </c>
      <c r="AH35" s="6"/>
      <c r="AI35" s="6" t="n">
        <v>106</v>
      </c>
      <c r="AJ35" s="6"/>
      <c r="AK35" s="6"/>
      <c r="AL35" s="6"/>
      <c r="AM35" s="6" t="n">
        <v>58</v>
      </c>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row>
    <row r="36" customFormat="false" ht="13.2" hidden="false" customHeight="false" outlineLevel="0" collapsed="false">
      <c r="A36" s="0" t="str">
        <f aca="false">VLOOKUP(B36,[1]codes!$A$2:$B$392,2,0)</f>
        <v>E07000123</v>
      </c>
      <c r="B36" s="0" t="s">
        <v>332</v>
      </c>
      <c r="C36" s="0" t="s">
        <v>294</v>
      </c>
      <c r="D36" s="6" t="n">
        <v>97044</v>
      </c>
      <c r="E36" s="6" t="n">
        <v>33403</v>
      </c>
      <c r="F36" s="6" t="n">
        <v>7124</v>
      </c>
      <c r="G36" s="6" t="n">
        <v>12119</v>
      </c>
      <c r="H36" s="6" t="n">
        <v>1788</v>
      </c>
      <c r="I36" s="6" t="n">
        <v>8599</v>
      </c>
      <c r="J36" s="6"/>
      <c r="K36" s="6"/>
      <c r="L36" s="6" t="n">
        <v>2010</v>
      </c>
      <c r="M36" s="6" t="n">
        <v>567</v>
      </c>
      <c r="N36" s="6"/>
      <c r="O36" s="6"/>
      <c r="P36" s="6"/>
      <c r="Q36" s="6"/>
      <c r="R36" s="6"/>
      <c r="S36" s="6"/>
      <c r="T36" s="6" t="n">
        <v>510</v>
      </c>
      <c r="U36" s="6"/>
      <c r="V36" s="6"/>
      <c r="W36" s="6"/>
      <c r="X36" s="6"/>
      <c r="Y36" s="6" t="n">
        <v>351</v>
      </c>
      <c r="Z36" s="6"/>
      <c r="AA36" s="6"/>
      <c r="AB36" s="6"/>
      <c r="AC36" s="6"/>
      <c r="AD36" s="6"/>
      <c r="AE36" s="6"/>
      <c r="AF36" s="6"/>
      <c r="AG36" s="6" t="n">
        <v>87</v>
      </c>
      <c r="AH36" s="6"/>
      <c r="AI36" s="6" t="n">
        <v>171</v>
      </c>
      <c r="AJ36" s="6"/>
      <c r="AK36" s="6"/>
      <c r="AL36" s="6"/>
      <c r="AM36" s="6" t="n">
        <v>77</v>
      </c>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row>
    <row r="37" customFormat="false" ht="13.2" hidden="false" customHeight="false" outlineLevel="0" collapsed="false">
      <c r="A37" s="0" t="str">
        <f aca="false">VLOOKUP(B37,[1]codes!$A$2:$B$392,2,0)</f>
        <v>E07000124</v>
      </c>
      <c r="B37" s="0" t="s">
        <v>334</v>
      </c>
      <c r="C37" s="0" t="s">
        <v>294</v>
      </c>
      <c r="D37" s="6" t="n">
        <v>45760</v>
      </c>
      <c r="E37" s="6" t="n">
        <v>15116</v>
      </c>
      <c r="F37" s="6" t="n">
        <v>5176</v>
      </c>
      <c r="G37" s="6" t="n">
        <v>1725</v>
      </c>
      <c r="H37" s="6" t="n">
        <v>1423</v>
      </c>
      <c r="I37" s="6" t="n">
        <v>5060</v>
      </c>
      <c r="J37" s="6"/>
      <c r="K37" s="6"/>
      <c r="L37" s="6" t="n">
        <v>1104</v>
      </c>
      <c r="M37" s="6" t="n">
        <v>191</v>
      </c>
      <c r="N37" s="6"/>
      <c r="O37" s="6"/>
      <c r="P37" s="6"/>
      <c r="Q37" s="6"/>
      <c r="R37" s="6"/>
      <c r="S37" s="6"/>
      <c r="T37" s="6" t="n">
        <v>174</v>
      </c>
      <c r="U37" s="6"/>
      <c r="V37" s="6"/>
      <c r="W37" s="6"/>
      <c r="X37" s="6"/>
      <c r="Y37" s="6" t="n">
        <v>142</v>
      </c>
      <c r="Z37" s="6"/>
      <c r="AA37" s="6"/>
      <c r="AB37" s="6"/>
      <c r="AC37" s="6"/>
      <c r="AD37" s="6"/>
      <c r="AE37" s="6"/>
      <c r="AF37" s="6"/>
      <c r="AG37" s="6" t="n">
        <v>31</v>
      </c>
      <c r="AH37" s="6"/>
      <c r="AI37" s="6" t="n">
        <v>54</v>
      </c>
      <c r="AJ37" s="6"/>
      <c r="AK37" s="6"/>
      <c r="AL37" s="6"/>
      <c r="AM37" s="6" t="n">
        <v>36</v>
      </c>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row>
    <row r="38" customFormat="false" ht="13.2" hidden="false" customHeight="false" outlineLevel="0" collapsed="false">
      <c r="A38" s="0" t="str">
        <f aca="false">VLOOKUP(B38,[1]codes!$A$2:$B$392,2,0)</f>
        <v>E08000005</v>
      </c>
      <c r="B38" s="0" t="s">
        <v>352</v>
      </c>
      <c r="C38" s="0" t="s">
        <v>294</v>
      </c>
      <c r="D38" s="6" t="n">
        <v>155429</v>
      </c>
      <c r="E38" s="6" t="n">
        <v>52438</v>
      </c>
      <c r="F38" s="6" t="n">
        <v>7872</v>
      </c>
      <c r="G38" s="6" t="n">
        <v>20061</v>
      </c>
      <c r="H38" s="6" t="n">
        <v>2600</v>
      </c>
      <c r="I38" s="6" t="n">
        <v>15740</v>
      </c>
      <c r="J38" s="6"/>
      <c r="K38" s="6"/>
      <c r="L38" s="6" t="n">
        <v>2548</v>
      </c>
      <c r="M38" s="6" t="n">
        <v>1571</v>
      </c>
      <c r="N38" s="6"/>
      <c r="O38" s="6"/>
      <c r="P38" s="6"/>
      <c r="Q38" s="6"/>
      <c r="R38" s="6"/>
      <c r="S38" s="6"/>
      <c r="T38" s="6" t="n">
        <v>886</v>
      </c>
      <c r="U38" s="6"/>
      <c r="V38" s="6"/>
      <c r="W38" s="6"/>
      <c r="X38" s="6"/>
      <c r="Y38" s="6" t="n">
        <v>649</v>
      </c>
      <c r="Z38" s="6"/>
      <c r="AA38" s="6"/>
      <c r="AB38" s="6"/>
      <c r="AC38" s="6"/>
      <c r="AD38" s="6"/>
      <c r="AE38" s="6"/>
      <c r="AF38" s="6"/>
      <c r="AG38" s="6" t="n">
        <v>154</v>
      </c>
      <c r="AH38" s="6"/>
      <c r="AI38" s="6" t="n">
        <v>232</v>
      </c>
      <c r="AJ38" s="6"/>
      <c r="AK38" s="6"/>
      <c r="AL38" s="6"/>
      <c r="AM38" s="6" t="n">
        <v>125</v>
      </c>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row>
    <row r="39" customFormat="false" ht="13.2" hidden="false" customHeight="false" outlineLevel="0" collapsed="false">
      <c r="A39" s="0" t="str">
        <f aca="false">VLOOKUP(B39,[1]codes!$A$2:$B$392,2,0)</f>
        <v>E07000125</v>
      </c>
      <c r="B39" s="0" t="s">
        <v>336</v>
      </c>
      <c r="C39" s="0" t="s">
        <v>294</v>
      </c>
      <c r="D39" s="6" t="n">
        <v>52541</v>
      </c>
      <c r="E39" s="6" t="n">
        <v>18404</v>
      </c>
      <c r="F39" s="6" t="n">
        <v>4635</v>
      </c>
      <c r="G39" s="6" t="n">
        <v>5031</v>
      </c>
      <c r="H39" s="6" t="n">
        <v>530</v>
      </c>
      <c r="I39" s="6" t="n">
        <v>5800</v>
      </c>
      <c r="J39" s="6"/>
      <c r="K39" s="6"/>
      <c r="L39" s="6" t="n">
        <v>1124</v>
      </c>
      <c r="M39" s="6" t="n">
        <v>595</v>
      </c>
      <c r="N39" s="6"/>
      <c r="O39" s="6"/>
      <c r="P39" s="6"/>
      <c r="Q39" s="6"/>
      <c r="R39" s="6"/>
      <c r="S39" s="6"/>
      <c r="T39" s="6" t="n">
        <v>270</v>
      </c>
      <c r="U39" s="6"/>
      <c r="V39" s="6"/>
      <c r="W39" s="6"/>
      <c r="X39" s="6"/>
      <c r="Y39" s="6" t="n">
        <v>221</v>
      </c>
      <c r="Z39" s="6"/>
      <c r="AA39" s="6"/>
      <c r="AB39" s="6"/>
      <c r="AC39" s="6"/>
      <c r="AD39" s="6"/>
      <c r="AE39" s="6"/>
      <c r="AF39" s="6"/>
      <c r="AG39" s="6" t="n">
        <v>46</v>
      </c>
      <c r="AH39" s="6"/>
      <c r="AI39" s="6" t="n">
        <v>105</v>
      </c>
      <c r="AJ39" s="6"/>
      <c r="AK39" s="6"/>
      <c r="AL39" s="6"/>
      <c r="AM39" s="6" t="n">
        <v>47</v>
      </c>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row>
    <row r="40" customFormat="false" ht="13.2" hidden="false" customHeight="false" outlineLevel="0" collapsed="false">
      <c r="A40" s="0" t="str">
        <f aca="false">VLOOKUP(B40,[1]codes!$A$2:$B$392,2,0)</f>
        <v>E08000006</v>
      </c>
      <c r="B40" s="0" t="s">
        <v>354</v>
      </c>
      <c r="C40" s="0" t="s">
        <v>294</v>
      </c>
      <c r="D40" s="6" t="n">
        <v>171166</v>
      </c>
      <c r="E40" s="6" t="n">
        <v>51238</v>
      </c>
      <c r="F40" s="6" t="n">
        <v>8006</v>
      </c>
      <c r="G40" s="6" t="n">
        <v>18852</v>
      </c>
      <c r="H40" s="6" t="n">
        <v>1391</v>
      </c>
      <c r="I40" s="6" t="n">
        <v>15431</v>
      </c>
      <c r="J40" s="6"/>
      <c r="K40" s="6"/>
      <c r="L40" s="6" t="n">
        <v>3565</v>
      </c>
      <c r="M40" s="6" t="n">
        <v>1571</v>
      </c>
      <c r="N40" s="6"/>
      <c r="O40" s="6"/>
      <c r="P40" s="6"/>
      <c r="Q40" s="6"/>
      <c r="R40" s="6"/>
      <c r="S40" s="6"/>
      <c r="T40" s="6" t="n">
        <v>893</v>
      </c>
      <c r="U40" s="6"/>
      <c r="V40" s="6"/>
      <c r="W40" s="6"/>
      <c r="X40" s="6"/>
      <c r="Y40" s="6" t="n">
        <v>781</v>
      </c>
      <c r="Z40" s="6"/>
      <c r="AA40" s="6"/>
      <c r="AB40" s="6"/>
      <c r="AC40" s="6"/>
      <c r="AD40" s="6"/>
      <c r="AE40" s="6"/>
      <c r="AF40" s="6"/>
      <c r="AG40" s="6" t="n">
        <v>218</v>
      </c>
      <c r="AH40" s="6"/>
      <c r="AI40" s="6" t="n">
        <v>335</v>
      </c>
      <c r="AJ40" s="6"/>
      <c r="AK40" s="6"/>
      <c r="AL40" s="6"/>
      <c r="AM40" s="6" t="n">
        <v>195</v>
      </c>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row>
    <row r="41" customFormat="false" ht="13.2" hidden="false" customHeight="false" outlineLevel="0" collapsed="false">
      <c r="A41" s="0" t="str">
        <f aca="false">VLOOKUP(B41,[1]codes!$A$2:$B$392,2,0)</f>
        <v>E08000014</v>
      </c>
      <c r="B41" s="0" t="s">
        <v>370</v>
      </c>
      <c r="C41" s="0" t="s">
        <v>294</v>
      </c>
      <c r="D41" s="6" t="n">
        <v>202387</v>
      </c>
      <c r="E41" s="6" t="n">
        <v>69733</v>
      </c>
      <c r="F41" s="6" t="n">
        <v>11805</v>
      </c>
      <c r="G41" s="6" t="n">
        <v>23746</v>
      </c>
      <c r="H41" s="6" t="n">
        <v>6285</v>
      </c>
      <c r="I41" s="6" t="n">
        <v>19758</v>
      </c>
      <c r="J41" s="6"/>
      <c r="K41" s="6"/>
      <c r="L41" s="6" t="n">
        <v>4734</v>
      </c>
      <c r="M41" s="6" t="n">
        <v>788</v>
      </c>
      <c r="N41" s="6"/>
      <c r="O41" s="6"/>
      <c r="P41" s="6"/>
      <c r="Q41" s="6"/>
      <c r="R41" s="6"/>
      <c r="S41" s="6"/>
      <c r="T41" s="6" t="n">
        <v>1117</v>
      </c>
      <c r="U41" s="6"/>
      <c r="V41" s="6"/>
      <c r="W41" s="6"/>
      <c r="X41" s="6"/>
      <c r="Y41" s="6" t="n">
        <v>695</v>
      </c>
      <c r="Z41" s="6"/>
      <c r="AA41" s="6"/>
      <c r="AB41" s="6"/>
      <c r="AC41" s="6"/>
      <c r="AD41" s="6"/>
      <c r="AE41" s="6"/>
      <c r="AF41" s="6"/>
      <c r="AG41" s="6" t="n">
        <v>220</v>
      </c>
      <c r="AH41" s="6"/>
      <c r="AI41" s="6" t="n">
        <v>341</v>
      </c>
      <c r="AJ41" s="6"/>
      <c r="AK41" s="6"/>
      <c r="AL41" s="6"/>
      <c r="AM41" s="6" t="n">
        <v>244</v>
      </c>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row>
    <row r="42" customFormat="false" ht="13.2" hidden="false" customHeight="false" outlineLevel="0" collapsed="false">
      <c r="A42" s="0" t="str">
        <f aca="false">VLOOKUP(B42,[1]codes!$A$2:$B$392,2,0)</f>
        <v>E07000031</v>
      </c>
      <c r="B42" s="0" t="s">
        <v>318</v>
      </c>
      <c r="C42" s="0" t="s">
        <v>294</v>
      </c>
      <c r="D42" s="6" t="n">
        <v>80154</v>
      </c>
      <c r="E42" s="6" t="n">
        <v>35710</v>
      </c>
      <c r="F42" s="6" t="n">
        <v>9507</v>
      </c>
      <c r="G42" s="6" t="n">
        <v>3243</v>
      </c>
      <c r="H42" s="6" t="n">
        <v>11401</v>
      </c>
      <c r="I42" s="6" t="n">
        <v>7203</v>
      </c>
      <c r="J42" s="6"/>
      <c r="K42" s="6"/>
      <c r="L42" s="6" t="n">
        <v>3151</v>
      </c>
      <c r="M42" s="6" t="n">
        <v>324</v>
      </c>
      <c r="N42" s="6"/>
      <c r="O42" s="6"/>
      <c r="P42" s="6"/>
      <c r="Q42" s="6"/>
      <c r="R42" s="6"/>
      <c r="S42" s="6"/>
      <c r="T42" s="6" t="n">
        <v>371</v>
      </c>
      <c r="U42" s="6"/>
      <c r="V42" s="6"/>
      <c r="W42" s="6"/>
      <c r="X42" s="6"/>
      <c r="Y42" s="6" t="n">
        <v>270</v>
      </c>
      <c r="Z42" s="6"/>
      <c r="AA42" s="6"/>
      <c r="AB42" s="6"/>
      <c r="AC42" s="6"/>
      <c r="AD42" s="6"/>
      <c r="AE42" s="6"/>
      <c r="AF42" s="6"/>
      <c r="AG42" s="6" t="n">
        <v>67</v>
      </c>
      <c r="AH42" s="6"/>
      <c r="AI42" s="6" t="n">
        <v>124</v>
      </c>
      <c r="AJ42" s="6"/>
      <c r="AK42" s="6"/>
      <c r="AL42" s="6"/>
      <c r="AM42" s="6" t="n">
        <v>49</v>
      </c>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row>
    <row r="43" customFormat="false" ht="13.2" hidden="false" customHeight="false" outlineLevel="0" collapsed="false">
      <c r="A43" s="0" t="str">
        <f aca="false">VLOOKUP(B43,[1]codes!$A$2:$B$392,2,0)</f>
        <v>E07000126</v>
      </c>
      <c r="B43" s="0" t="s">
        <v>338</v>
      </c>
      <c r="C43" s="0" t="s">
        <v>294</v>
      </c>
      <c r="D43" s="6" t="n">
        <v>85732</v>
      </c>
      <c r="E43" s="6" t="n">
        <v>27985</v>
      </c>
      <c r="F43" s="6" t="n">
        <v>7479</v>
      </c>
      <c r="G43" s="6" t="n">
        <v>6687</v>
      </c>
      <c r="H43" s="6" t="n">
        <v>1174</v>
      </c>
      <c r="I43" s="6" t="n">
        <v>9674</v>
      </c>
      <c r="J43" s="6"/>
      <c r="K43" s="6"/>
      <c r="L43" s="6" t="n">
        <v>1657</v>
      </c>
      <c r="M43" s="6" t="n">
        <v>415</v>
      </c>
      <c r="N43" s="6"/>
      <c r="O43" s="6"/>
      <c r="P43" s="6"/>
      <c r="Q43" s="6"/>
      <c r="R43" s="6"/>
      <c r="S43" s="6"/>
      <c r="T43" s="6" t="n">
        <v>335</v>
      </c>
      <c r="U43" s="6"/>
      <c r="V43" s="6"/>
      <c r="W43" s="6"/>
      <c r="X43" s="6"/>
      <c r="Y43" s="6" t="n">
        <v>300</v>
      </c>
      <c r="Z43" s="6"/>
      <c r="AA43" s="6"/>
      <c r="AB43" s="6"/>
      <c r="AC43" s="6"/>
      <c r="AD43" s="6"/>
      <c r="AE43" s="6"/>
      <c r="AF43" s="6"/>
      <c r="AG43" s="6" t="n">
        <v>64</v>
      </c>
      <c r="AH43" s="6"/>
      <c r="AI43" s="6" t="n">
        <v>143</v>
      </c>
      <c r="AJ43" s="6"/>
      <c r="AK43" s="6"/>
      <c r="AL43" s="6"/>
      <c r="AM43" s="6" t="n">
        <v>57</v>
      </c>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row>
    <row r="44" customFormat="false" ht="13.2" hidden="false" customHeight="false" outlineLevel="0" collapsed="false">
      <c r="A44" s="0" t="str">
        <f aca="false">VLOOKUP(B44,[1]codes!$A$2:$B$392,2,0)</f>
        <v>E08000013</v>
      </c>
      <c r="B44" s="0" t="s">
        <v>368</v>
      </c>
      <c r="C44" s="0" t="s">
        <v>294</v>
      </c>
      <c r="D44" s="6" t="n">
        <v>135124</v>
      </c>
      <c r="E44" s="6" t="n">
        <v>41602</v>
      </c>
      <c r="F44" s="6" t="n">
        <v>5331</v>
      </c>
      <c r="G44" s="6" t="n">
        <v>18814</v>
      </c>
      <c r="H44" s="6" t="n">
        <v>1736</v>
      </c>
      <c r="I44" s="6" t="n">
        <v>10673</v>
      </c>
      <c r="J44" s="6"/>
      <c r="K44" s="6"/>
      <c r="L44" s="6" t="n">
        <v>2338</v>
      </c>
      <c r="M44" s="6" t="n">
        <v>851</v>
      </c>
      <c r="N44" s="6"/>
      <c r="O44" s="6"/>
      <c r="P44" s="6"/>
      <c r="Q44" s="6"/>
      <c r="R44" s="6"/>
      <c r="S44" s="6"/>
      <c r="T44" s="6" t="n">
        <v>776</v>
      </c>
      <c r="U44" s="6"/>
      <c r="V44" s="6"/>
      <c r="W44" s="6"/>
      <c r="X44" s="6"/>
      <c r="Y44" s="6" t="n">
        <v>550</v>
      </c>
      <c r="Z44" s="6"/>
      <c r="AA44" s="6"/>
      <c r="AB44" s="6"/>
      <c r="AC44" s="6"/>
      <c r="AD44" s="6"/>
      <c r="AE44" s="6"/>
      <c r="AF44" s="6"/>
      <c r="AG44" s="6" t="n">
        <v>160</v>
      </c>
      <c r="AH44" s="6"/>
      <c r="AI44" s="6" t="n">
        <v>187</v>
      </c>
      <c r="AJ44" s="6"/>
      <c r="AK44" s="6"/>
      <c r="AL44" s="6"/>
      <c r="AM44" s="6" t="n">
        <v>186</v>
      </c>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row>
    <row r="45" customFormat="false" ht="13.2" hidden="false" customHeight="false" outlineLevel="0" collapsed="false">
      <c r="A45" s="0" t="str">
        <f aca="false">VLOOKUP(B45,[1]codes!$A$2:$B$392,2,0)</f>
        <v>E08000007</v>
      </c>
      <c r="B45" s="0" t="s">
        <v>356</v>
      </c>
      <c r="C45" s="0" t="s">
        <v>294</v>
      </c>
      <c r="D45" s="6" t="n">
        <v>220409</v>
      </c>
      <c r="E45" s="6" t="n">
        <v>79860</v>
      </c>
      <c r="F45" s="6" t="n">
        <v>17738</v>
      </c>
      <c r="G45" s="6" t="n">
        <v>18553</v>
      </c>
      <c r="H45" s="6" t="n">
        <v>12358</v>
      </c>
      <c r="I45" s="6" t="n">
        <v>20833</v>
      </c>
      <c r="J45" s="6"/>
      <c r="K45" s="6"/>
      <c r="L45" s="6" t="n">
        <v>6168</v>
      </c>
      <c r="M45" s="6" t="n">
        <v>1233</v>
      </c>
      <c r="N45" s="6"/>
      <c r="O45" s="6"/>
      <c r="P45" s="6"/>
      <c r="Q45" s="6"/>
      <c r="R45" s="6"/>
      <c r="S45" s="6"/>
      <c r="T45" s="6" t="n">
        <v>1252</v>
      </c>
      <c r="U45" s="6"/>
      <c r="V45" s="6"/>
      <c r="W45" s="6"/>
      <c r="X45" s="6"/>
      <c r="Y45" s="6" t="n">
        <v>908</v>
      </c>
      <c r="Z45" s="6"/>
      <c r="AA45" s="6"/>
      <c r="AB45" s="6"/>
      <c r="AC45" s="6"/>
      <c r="AD45" s="6"/>
      <c r="AE45" s="6"/>
      <c r="AF45" s="6"/>
      <c r="AG45" s="6" t="n">
        <v>224</v>
      </c>
      <c r="AH45" s="6"/>
      <c r="AI45" s="6" t="n">
        <v>397</v>
      </c>
      <c r="AJ45" s="6"/>
      <c r="AK45" s="6"/>
      <c r="AL45" s="6"/>
      <c r="AM45" s="6" t="n">
        <v>196</v>
      </c>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row>
    <row r="46" customFormat="false" ht="13.2" hidden="false" customHeight="false" outlineLevel="0" collapsed="false">
      <c r="A46" s="0" t="str">
        <f aca="false">VLOOKUP(B46,[1]codes!$A$2:$B$392,2,0)</f>
        <v>E08000008</v>
      </c>
      <c r="B46" s="0" t="s">
        <v>358</v>
      </c>
      <c r="C46" s="0" t="s">
        <v>294</v>
      </c>
      <c r="D46" s="6" t="n">
        <v>169714</v>
      </c>
      <c r="E46" s="6" t="n">
        <v>54355</v>
      </c>
      <c r="F46" s="6" t="n">
        <v>8513</v>
      </c>
      <c r="G46" s="6" t="n">
        <v>20367</v>
      </c>
      <c r="H46" s="6" t="n">
        <v>1094</v>
      </c>
      <c r="I46" s="6" t="n">
        <v>17208</v>
      </c>
      <c r="J46" s="6"/>
      <c r="K46" s="6"/>
      <c r="L46" s="6" t="n">
        <v>3337</v>
      </c>
      <c r="M46" s="6" t="n">
        <v>1335</v>
      </c>
      <c r="N46" s="6"/>
      <c r="O46" s="6"/>
      <c r="P46" s="6"/>
      <c r="Q46" s="6"/>
      <c r="R46" s="6"/>
      <c r="S46" s="6"/>
      <c r="T46" s="6" t="n">
        <v>991</v>
      </c>
      <c r="U46" s="6"/>
      <c r="V46" s="6"/>
      <c r="W46" s="6"/>
      <c r="X46" s="6"/>
      <c r="Y46" s="6" t="n">
        <v>806</v>
      </c>
      <c r="Z46" s="6"/>
      <c r="AA46" s="6"/>
      <c r="AB46" s="6"/>
      <c r="AC46" s="6"/>
      <c r="AD46" s="6"/>
      <c r="AE46" s="6"/>
      <c r="AF46" s="6"/>
      <c r="AG46" s="6" t="n">
        <v>209</v>
      </c>
      <c r="AH46" s="6"/>
      <c r="AI46" s="6" t="n">
        <v>313</v>
      </c>
      <c r="AJ46" s="6"/>
      <c r="AK46" s="6"/>
      <c r="AL46" s="6"/>
      <c r="AM46" s="6" t="n">
        <v>182</v>
      </c>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row>
    <row r="47" customFormat="false" ht="13.2" hidden="false" customHeight="false" outlineLevel="0" collapsed="false">
      <c r="A47" s="0" t="str">
        <f aca="false">VLOOKUP(B47,[1]codes!$A$2:$B$392,2,0)</f>
        <v>E08000009</v>
      </c>
      <c r="B47" s="0" t="s">
        <v>360</v>
      </c>
      <c r="C47" s="0" t="s">
        <v>294</v>
      </c>
      <c r="D47" s="6" t="n">
        <v>160548</v>
      </c>
      <c r="E47" s="6" t="n">
        <v>63188</v>
      </c>
      <c r="F47" s="6" t="n">
        <v>17744</v>
      </c>
      <c r="G47" s="6" t="n">
        <v>19620</v>
      </c>
      <c r="H47" s="6" t="n">
        <v>3979</v>
      </c>
      <c r="I47" s="6" t="n">
        <v>13387</v>
      </c>
      <c r="J47" s="6"/>
      <c r="K47" s="6"/>
      <c r="L47" s="6" t="n">
        <v>5275</v>
      </c>
      <c r="M47" s="6" t="n">
        <v>791</v>
      </c>
      <c r="N47" s="6"/>
      <c r="O47" s="6"/>
      <c r="P47" s="6"/>
      <c r="Q47" s="6"/>
      <c r="R47" s="6"/>
      <c r="S47" s="6"/>
      <c r="T47" s="6" t="n">
        <v>1022</v>
      </c>
      <c r="U47" s="6"/>
      <c r="V47" s="6"/>
      <c r="W47" s="6"/>
      <c r="X47" s="6"/>
      <c r="Y47" s="6" t="n">
        <v>693</v>
      </c>
      <c r="Z47" s="6"/>
      <c r="AA47" s="6"/>
      <c r="AB47" s="6"/>
      <c r="AC47" s="6"/>
      <c r="AD47" s="6"/>
      <c r="AE47" s="6"/>
      <c r="AF47" s="6"/>
      <c r="AG47" s="6" t="n">
        <v>147</v>
      </c>
      <c r="AH47" s="6"/>
      <c r="AI47" s="6" t="n">
        <v>366</v>
      </c>
      <c r="AJ47" s="6"/>
      <c r="AK47" s="6"/>
      <c r="AL47" s="6"/>
      <c r="AM47" s="6" t="n">
        <v>164</v>
      </c>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row>
    <row r="48" customFormat="false" ht="13.2" hidden="false" customHeight="false" outlineLevel="0" collapsed="false">
      <c r="A48" s="0" t="str">
        <f aca="false">VLOOKUP(B48,[1]codes!$A$2:$B$392,2,0)</f>
        <v>E06000007</v>
      </c>
      <c r="B48" s="0" t="s">
        <v>298</v>
      </c>
      <c r="C48" s="0" t="s">
        <v>294</v>
      </c>
      <c r="D48" s="6" t="n">
        <v>159018</v>
      </c>
      <c r="E48" s="6" t="n">
        <v>51677</v>
      </c>
      <c r="F48" s="6" t="n">
        <v>10782</v>
      </c>
      <c r="G48" s="6" t="n">
        <v>16237</v>
      </c>
      <c r="H48" s="6" t="n">
        <v>3898</v>
      </c>
      <c r="I48" s="6" t="n">
        <v>15236</v>
      </c>
      <c r="J48" s="6"/>
      <c r="K48" s="6"/>
      <c r="L48" s="6" t="n">
        <v>2875</v>
      </c>
      <c r="M48" s="6" t="n">
        <v>685</v>
      </c>
      <c r="N48" s="6"/>
      <c r="O48" s="6"/>
      <c r="P48" s="6"/>
      <c r="Q48" s="6"/>
      <c r="R48" s="6"/>
      <c r="S48" s="6"/>
      <c r="T48" s="6" t="n">
        <v>735</v>
      </c>
      <c r="U48" s="6"/>
      <c r="V48" s="6"/>
      <c r="W48" s="6"/>
      <c r="X48" s="6"/>
      <c r="Y48" s="6" t="n">
        <v>628</v>
      </c>
      <c r="Z48" s="6"/>
      <c r="AA48" s="6"/>
      <c r="AB48" s="6"/>
      <c r="AC48" s="6"/>
      <c r="AD48" s="6"/>
      <c r="AE48" s="6"/>
      <c r="AF48" s="6"/>
      <c r="AG48" s="6" t="n">
        <v>121</v>
      </c>
      <c r="AH48" s="6"/>
      <c r="AI48" s="6" t="n">
        <v>369</v>
      </c>
      <c r="AJ48" s="6"/>
      <c r="AK48" s="6"/>
      <c r="AL48" s="6"/>
      <c r="AM48" s="6" t="n">
        <v>111</v>
      </c>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row>
    <row r="49" customFormat="false" ht="13.2" hidden="false" customHeight="false" outlineLevel="0" collapsed="false">
      <c r="A49" s="0" t="str">
        <f aca="false">VLOOKUP(B49,[1]codes!$A$2:$B$392,2,0)</f>
        <v>E07000127</v>
      </c>
      <c r="B49" s="0" t="s">
        <v>340</v>
      </c>
      <c r="C49" s="0" t="s">
        <v>294</v>
      </c>
      <c r="D49" s="6" t="n">
        <v>86697</v>
      </c>
      <c r="E49" s="6" t="n">
        <v>30875</v>
      </c>
      <c r="F49" s="6" t="n">
        <v>7617</v>
      </c>
      <c r="G49" s="6" t="n">
        <v>9981</v>
      </c>
      <c r="H49" s="6" t="n">
        <v>683</v>
      </c>
      <c r="I49" s="6" t="n">
        <v>9185</v>
      </c>
      <c r="J49" s="6"/>
      <c r="K49" s="6"/>
      <c r="L49" s="6" t="n">
        <v>1998</v>
      </c>
      <c r="M49" s="6" t="n">
        <v>373</v>
      </c>
      <c r="N49" s="6"/>
      <c r="O49" s="6"/>
      <c r="P49" s="6"/>
      <c r="Q49" s="6"/>
      <c r="R49" s="6"/>
      <c r="S49" s="6"/>
      <c r="T49" s="6" t="n">
        <v>449</v>
      </c>
      <c r="U49" s="6"/>
      <c r="V49" s="6"/>
      <c r="W49" s="6"/>
      <c r="X49" s="6"/>
      <c r="Y49" s="6" t="n">
        <v>340</v>
      </c>
      <c r="Z49" s="6"/>
      <c r="AA49" s="6"/>
      <c r="AB49" s="6"/>
      <c r="AC49" s="6"/>
      <c r="AD49" s="6"/>
      <c r="AE49" s="6"/>
      <c r="AF49" s="6"/>
      <c r="AG49" s="6" t="n">
        <v>66</v>
      </c>
      <c r="AH49" s="6"/>
      <c r="AI49" s="6" t="n">
        <v>122</v>
      </c>
      <c r="AJ49" s="6"/>
      <c r="AK49" s="6"/>
      <c r="AL49" s="6"/>
      <c r="AM49" s="6" t="n">
        <v>61</v>
      </c>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row>
    <row r="50" customFormat="false" ht="13.2" hidden="false" customHeight="false" outlineLevel="0" collapsed="false">
      <c r="A50" s="0" t="str">
        <f aca="false">VLOOKUP(B50,[1]codes!$A$2:$B$392,2,0)</f>
        <v>E08000010</v>
      </c>
      <c r="B50" s="0" t="s">
        <v>362</v>
      </c>
      <c r="C50" s="0" t="s">
        <v>294</v>
      </c>
      <c r="D50" s="6" t="n">
        <v>245936</v>
      </c>
      <c r="E50" s="6" t="n">
        <v>69970</v>
      </c>
      <c r="F50" s="6" t="n">
        <v>9526</v>
      </c>
      <c r="G50" s="6" t="n">
        <v>27725</v>
      </c>
      <c r="H50" s="6" t="n">
        <v>1400</v>
      </c>
      <c r="I50" s="6" t="n">
        <v>22327</v>
      </c>
      <c r="J50" s="6"/>
      <c r="K50" s="6"/>
      <c r="L50" s="6" t="n">
        <v>3556</v>
      </c>
      <c r="M50" s="6" t="n">
        <v>1870</v>
      </c>
      <c r="N50" s="6"/>
      <c r="O50" s="6"/>
      <c r="P50" s="6"/>
      <c r="Q50" s="6"/>
      <c r="R50" s="6"/>
      <c r="S50" s="6"/>
      <c r="T50" s="6" t="n">
        <v>1591</v>
      </c>
      <c r="U50" s="6"/>
      <c r="V50" s="6"/>
      <c r="W50" s="6"/>
      <c r="X50" s="6"/>
      <c r="Y50" s="6" t="n">
        <v>1146</v>
      </c>
      <c r="Z50" s="6"/>
      <c r="AA50" s="6"/>
      <c r="AB50" s="6"/>
      <c r="AC50" s="6"/>
      <c r="AD50" s="6"/>
      <c r="AE50" s="6"/>
      <c r="AF50" s="6"/>
      <c r="AG50" s="6" t="n">
        <v>265</v>
      </c>
      <c r="AH50" s="6"/>
      <c r="AI50" s="6" t="n">
        <v>345</v>
      </c>
      <c r="AJ50" s="6"/>
      <c r="AK50" s="6"/>
      <c r="AL50" s="6"/>
      <c r="AM50" s="6" t="n">
        <v>219</v>
      </c>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row>
    <row r="51" customFormat="false" ht="13.2" hidden="false" customHeight="false" outlineLevel="0" collapsed="false">
      <c r="A51" s="0" t="str">
        <f aca="false">VLOOKUP(B51,[1]codes!$A$2:$B$392,2,0)</f>
        <v>E08000015</v>
      </c>
      <c r="B51" s="0" t="s">
        <v>372</v>
      </c>
      <c r="C51" s="0" t="s">
        <v>294</v>
      </c>
      <c r="D51" s="6" t="n">
        <v>238657</v>
      </c>
      <c r="E51" s="6" t="n">
        <v>83032</v>
      </c>
      <c r="F51" s="6" t="n">
        <v>17856</v>
      </c>
      <c r="G51" s="6" t="n">
        <v>29070</v>
      </c>
      <c r="H51" s="6" t="n">
        <v>3377</v>
      </c>
      <c r="I51" s="6" t="n">
        <v>21781</v>
      </c>
      <c r="J51" s="6"/>
      <c r="K51" s="6"/>
      <c r="L51" s="6" t="n">
        <v>6835</v>
      </c>
      <c r="M51" s="6" t="n">
        <v>1067</v>
      </c>
      <c r="N51" s="6"/>
      <c r="O51" s="6"/>
      <c r="P51" s="6"/>
      <c r="Q51" s="6"/>
      <c r="R51" s="6"/>
      <c r="S51" s="6"/>
      <c r="T51" s="6" t="n">
        <v>1347</v>
      </c>
      <c r="U51" s="6"/>
      <c r="V51" s="6"/>
      <c r="W51" s="6"/>
      <c r="X51" s="6"/>
      <c r="Y51" s="6" t="n">
        <v>798</v>
      </c>
      <c r="Z51" s="6"/>
      <c r="AA51" s="6"/>
      <c r="AB51" s="6"/>
      <c r="AC51" s="6"/>
      <c r="AD51" s="6"/>
      <c r="AE51" s="6"/>
      <c r="AF51" s="6"/>
      <c r="AG51" s="6" t="n">
        <v>263</v>
      </c>
      <c r="AH51" s="6"/>
      <c r="AI51" s="6" t="n">
        <v>390</v>
      </c>
      <c r="AJ51" s="6"/>
      <c r="AK51" s="6"/>
      <c r="AL51" s="6"/>
      <c r="AM51" s="6" t="n">
        <v>248</v>
      </c>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row>
    <row r="52" customFormat="false" ht="13.2" hidden="false" customHeight="false" outlineLevel="0" collapsed="false">
      <c r="A52" s="0" t="str">
        <f aca="false">VLOOKUP(B52,[1]codes!$A$2:$B$392,2,0)</f>
        <v>E07000128</v>
      </c>
      <c r="B52" s="0" t="s">
        <v>342</v>
      </c>
      <c r="C52" s="0" t="s">
        <v>294</v>
      </c>
      <c r="D52" s="6" t="n">
        <v>85415</v>
      </c>
      <c r="E52" s="6" t="n">
        <v>30019</v>
      </c>
      <c r="F52" s="6" t="n">
        <v>9471</v>
      </c>
      <c r="G52" s="6" t="n">
        <v>5922</v>
      </c>
      <c r="H52" s="6" t="n">
        <v>721</v>
      </c>
      <c r="I52" s="6" t="n">
        <v>10627</v>
      </c>
      <c r="J52" s="6"/>
      <c r="K52" s="6"/>
      <c r="L52" s="6" t="n">
        <v>1640</v>
      </c>
      <c r="M52" s="6" t="n">
        <v>570</v>
      </c>
      <c r="N52" s="6"/>
      <c r="O52" s="6"/>
      <c r="P52" s="6"/>
      <c r="Q52" s="6"/>
      <c r="R52" s="6"/>
      <c r="S52" s="6"/>
      <c r="T52" s="6" t="n">
        <v>481</v>
      </c>
      <c r="U52" s="6"/>
      <c r="V52" s="6"/>
      <c r="W52" s="6"/>
      <c r="X52" s="6"/>
      <c r="Y52" s="6" t="n">
        <v>343</v>
      </c>
      <c r="Z52" s="6"/>
      <c r="AA52" s="6"/>
      <c r="AB52" s="6"/>
      <c r="AC52" s="6"/>
      <c r="AD52" s="6"/>
      <c r="AE52" s="6"/>
      <c r="AF52" s="6"/>
      <c r="AG52" s="6" t="n">
        <v>87</v>
      </c>
      <c r="AH52" s="6"/>
      <c r="AI52" s="6" t="n">
        <v>119</v>
      </c>
      <c r="AJ52" s="6"/>
      <c r="AK52" s="6"/>
      <c r="AL52" s="6"/>
      <c r="AM52" s="6" t="n">
        <v>38</v>
      </c>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row>
    <row r="53" customFormat="false" ht="13.2" hidden="false" customHeight="false" outlineLevel="0" collapsed="false">
      <c r="A53" s="0" t="str">
        <f aca="false">VLOOKUP(B53,[1]codes!$A$2:$B$392,2,0)</f>
        <v>E08000016</v>
      </c>
      <c r="B53" s="0" t="s">
        <v>808</v>
      </c>
      <c r="C53" s="0" t="s">
        <v>942</v>
      </c>
      <c r="D53" s="6" t="n">
        <v>179405</v>
      </c>
      <c r="E53" s="6" t="n">
        <v>53061</v>
      </c>
      <c r="F53" s="6" t="n">
        <v>5729</v>
      </c>
      <c r="G53" s="6" t="n">
        <v>19455</v>
      </c>
      <c r="H53" s="6" t="n">
        <v>1142</v>
      </c>
      <c r="I53" s="6" t="n">
        <v>19026</v>
      </c>
      <c r="J53" s="6"/>
      <c r="K53" s="6"/>
      <c r="L53" s="6" t="n">
        <v>2695</v>
      </c>
      <c r="M53" s="6" t="n">
        <v>1359</v>
      </c>
      <c r="N53" s="6"/>
      <c r="O53" s="6"/>
      <c r="P53" s="6"/>
      <c r="Q53" s="6"/>
      <c r="R53" s="6"/>
      <c r="S53" s="6"/>
      <c r="T53" s="6" t="n">
        <v>1165</v>
      </c>
      <c r="U53" s="6"/>
      <c r="V53" s="6"/>
      <c r="W53" s="6"/>
      <c r="X53" s="6"/>
      <c r="Y53" s="6" t="n">
        <v>1201</v>
      </c>
      <c r="Z53" s="6"/>
      <c r="AA53" s="6"/>
      <c r="AB53" s="6"/>
      <c r="AC53" s="6"/>
      <c r="AD53" s="6"/>
      <c r="AE53" s="6"/>
      <c r="AF53" s="6"/>
      <c r="AG53" s="6" t="n">
        <v>170</v>
      </c>
      <c r="AH53" s="6"/>
      <c r="AI53" s="6"/>
      <c r="AJ53" s="6"/>
      <c r="AK53" s="6"/>
      <c r="AL53" s="6"/>
      <c r="AM53" s="6"/>
      <c r="AN53" s="6"/>
      <c r="AO53" s="6"/>
      <c r="AP53" s="6"/>
      <c r="AQ53" s="6" t="n">
        <v>1119</v>
      </c>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row>
    <row r="54" customFormat="false" ht="13.2" hidden="false" customHeight="false" outlineLevel="0" collapsed="false">
      <c r="A54" s="0" t="str">
        <f aca="false">VLOOKUP(B54,[1]codes!$A$2:$B$392,2,0)</f>
        <v>E08000032</v>
      </c>
      <c r="B54" s="0" t="s">
        <v>816</v>
      </c>
      <c r="C54" s="0" t="s">
        <v>942</v>
      </c>
      <c r="D54" s="6" t="n">
        <v>342381</v>
      </c>
      <c r="E54" s="6" t="n">
        <v>128787</v>
      </c>
      <c r="F54" s="6" t="n">
        <v>21267</v>
      </c>
      <c r="G54" s="6" t="n">
        <v>50806</v>
      </c>
      <c r="H54" s="6" t="n">
        <v>8982</v>
      </c>
      <c r="I54" s="6" t="n">
        <v>31915</v>
      </c>
      <c r="J54" s="6"/>
      <c r="K54" s="6"/>
      <c r="L54" s="6" t="n">
        <v>8793</v>
      </c>
      <c r="M54" s="6" t="n">
        <v>1840</v>
      </c>
      <c r="N54" s="6"/>
      <c r="O54" s="6"/>
      <c r="P54" s="6"/>
      <c r="Q54" s="6"/>
      <c r="R54" s="6"/>
      <c r="S54" s="6"/>
      <c r="T54" s="6" t="n">
        <v>2307</v>
      </c>
      <c r="U54" s="6"/>
      <c r="V54" s="6"/>
      <c r="W54" s="6"/>
      <c r="X54" s="6"/>
      <c r="Y54" s="6" t="n">
        <v>925</v>
      </c>
      <c r="Z54" s="6"/>
      <c r="AA54" s="6"/>
      <c r="AB54" s="6"/>
      <c r="AC54" s="6"/>
      <c r="AD54" s="6"/>
      <c r="AE54" s="6"/>
      <c r="AF54" s="6"/>
      <c r="AG54" s="6" t="n">
        <v>454</v>
      </c>
      <c r="AH54" s="6"/>
      <c r="AI54" s="6"/>
      <c r="AJ54" s="6"/>
      <c r="AK54" s="6"/>
      <c r="AL54" s="6"/>
      <c r="AM54" s="6"/>
      <c r="AN54" s="6"/>
      <c r="AO54" s="6"/>
      <c r="AP54" s="6"/>
      <c r="AQ54" s="6" t="n">
        <v>1498</v>
      </c>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row>
    <row r="55" customFormat="false" ht="13.2" hidden="false" customHeight="false" outlineLevel="0" collapsed="false">
      <c r="A55" s="0" t="str">
        <f aca="false">VLOOKUP(B55,[1]codes!$A$2:$B$392,2,0)</f>
        <v>E08000033</v>
      </c>
      <c r="B55" s="0" t="s">
        <v>818</v>
      </c>
      <c r="C55" s="0" t="s">
        <v>942</v>
      </c>
      <c r="D55" s="6" t="n">
        <v>145597</v>
      </c>
      <c r="E55" s="6" t="n">
        <v>52704</v>
      </c>
      <c r="F55" s="6" t="n">
        <v>11894</v>
      </c>
      <c r="G55" s="6" t="n">
        <v>14319</v>
      </c>
      <c r="H55" s="6" t="n">
        <v>3292</v>
      </c>
      <c r="I55" s="6" t="n">
        <v>14960</v>
      </c>
      <c r="J55" s="6"/>
      <c r="K55" s="6"/>
      <c r="L55" s="6" t="n">
        <v>4335</v>
      </c>
      <c r="M55" s="6" t="n">
        <v>895</v>
      </c>
      <c r="N55" s="6"/>
      <c r="O55" s="6"/>
      <c r="P55" s="6"/>
      <c r="Q55" s="6"/>
      <c r="R55" s="6"/>
      <c r="S55" s="6"/>
      <c r="T55" s="6" t="n">
        <v>1380</v>
      </c>
      <c r="U55" s="6"/>
      <c r="V55" s="6"/>
      <c r="W55" s="6"/>
      <c r="X55" s="6"/>
      <c r="Y55" s="6" t="n">
        <v>602</v>
      </c>
      <c r="Z55" s="6"/>
      <c r="AA55" s="6"/>
      <c r="AB55" s="6"/>
      <c r="AC55" s="6"/>
      <c r="AD55" s="6"/>
      <c r="AE55" s="6"/>
      <c r="AF55" s="6"/>
      <c r="AG55" s="6" t="n">
        <v>134</v>
      </c>
      <c r="AH55" s="6"/>
      <c r="AI55" s="6"/>
      <c r="AJ55" s="6"/>
      <c r="AK55" s="6"/>
      <c r="AL55" s="6"/>
      <c r="AM55" s="6"/>
      <c r="AN55" s="6"/>
      <c r="AO55" s="6"/>
      <c r="AP55" s="6"/>
      <c r="AQ55" s="6" t="n">
        <v>893</v>
      </c>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row>
    <row r="56" customFormat="false" ht="13.2" hidden="false" customHeight="false" outlineLevel="0" collapsed="false">
      <c r="A56" s="0" t="str">
        <f aca="false">VLOOKUP(B56,[1]codes!$A$2:$B$392,2,0)</f>
        <v>E07000163</v>
      </c>
      <c r="B56" s="0" t="s">
        <v>794</v>
      </c>
      <c r="C56" s="0" t="s">
        <v>942</v>
      </c>
      <c r="D56" s="6" t="n">
        <v>44473</v>
      </c>
      <c r="E56" s="6" t="n">
        <v>17001</v>
      </c>
      <c r="F56" s="6" t="n">
        <v>5591</v>
      </c>
      <c r="G56" s="6" t="n">
        <v>2526</v>
      </c>
      <c r="H56" s="6" t="n">
        <v>1140</v>
      </c>
      <c r="I56" s="6" t="n">
        <v>4862</v>
      </c>
      <c r="J56" s="6"/>
      <c r="K56" s="6"/>
      <c r="L56" s="6" t="n">
        <v>1825</v>
      </c>
      <c r="M56" s="6" t="n">
        <v>194</v>
      </c>
      <c r="N56" s="6"/>
      <c r="O56" s="6"/>
      <c r="P56" s="6"/>
      <c r="Q56" s="6"/>
      <c r="R56" s="6"/>
      <c r="S56" s="6"/>
      <c r="T56" s="6" t="n">
        <v>338</v>
      </c>
      <c r="U56" s="6"/>
      <c r="V56" s="6"/>
      <c r="W56" s="6"/>
      <c r="X56" s="6"/>
      <c r="Y56" s="6" t="n">
        <v>146</v>
      </c>
      <c r="Z56" s="6"/>
      <c r="AA56" s="6"/>
      <c r="AB56" s="6"/>
      <c r="AC56" s="6"/>
      <c r="AD56" s="6"/>
      <c r="AE56" s="6"/>
      <c r="AF56" s="6"/>
      <c r="AG56" s="6" t="n">
        <v>32</v>
      </c>
      <c r="AH56" s="6"/>
      <c r="AI56" s="6"/>
      <c r="AJ56" s="6"/>
      <c r="AK56" s="6"/>
      <c r="AL56" s="6"/>
      <c r="AM56" s="6"/>
      <c r="AN56" s="6"/>
      <c r="AO56" s="6"/>
      <c r="AP56" s="6"/>
      <c r="AQ56" s="6" t="n">
        <v>347</v>
      </c>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row>
    <row r="57" customFormat="false" ht="13.2" hidden="false" customHeight="false" outlineLevel="0" collapsed="false">
      <c r="A57" s="0" t="str">
        <f aca="false">VLOOKUP(B57,[1]codes!$A$2:$B$392,2,0)</f>
        <v>E08000017</v>
      </c>
      <c r="B57" s="0" t="s">
        <v>810</v>
      </c>
      <c r="C57" s="0" t="s">
        <v>942</v>
      </c>
      <c r="D57" s="6" t="n">
        <v>219729</v>
      </c>
      <c r="E57" s="6" t="n">
        <v>69142</v>
      </c>
      <c r="F57" s="6" t="n">
        <v>9747</v>
      </c>
      <c r="G57" s="6" t="n">
        <v>23743</v>
      </c>
      <c r="H57" s="6" t="n">
        <v>1869</v>
      </c>
      <c r="I57" s="6" t="n">
        <v>24240</v>
      </c>
      <c r="J57" s="6"/>
      <c r="K57" s="6"/>
      <c r="L57" s="6" t="n">
        <v>2722</v>
      </c>
      <c r="M57" s="6" t="n">
        <v>1431</v>
      </c>
      <c r="N57" s="6"/>
      <c r="O57" s="6"/>
      <c r="P57" s="6"/>
      <c r="Q57" s="6"/>
      <c r="R57" s="6"/>
      <c r="S57" s="6"/>
      <c r="T57" s="6" t="n">
        <v>1679</v>
      </c>
      <c r="U57" s="6"/>
      <c r="V57" s="6"/>
      <c r="W57" s="6"/>
      <c r="X57" s="6"/>
      <c r="Y57" s="6" t="n">
        <v>1809</v>
      </c>
      <c r="Z57" s="6"/>
      <c r="AA57" s="6"/>
      <c r="AB57" s="6"/>
      <c r="AC57" s="6"/>
      <c r="AD57" s="6"/>
      <c r="AE57" s="6"/>
      <c r="AF57" s="6"/>
      <c r="AG57" s="6" t="n">
        <v>365</v>
      </c>
      <c r="AH57" s="6"/>
      <c r="AI57" s="6"/>
      <c r="AJ57" s="6"/>
      <c r="AK57" s="6"/>
      <c r="AL57" s="6"/>
      <c r="AM57" s="6"/>
      <c r="AN57" s="6"/>
      <c r="AO57" s="6"/>
      <c r="AP57" s="6"/>
      <c r="AQ57" s="6" t="n">
        <v>1537</v>
      </c>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row>
    <row r="58" customFormat="false" ht="13.2" hidden="false" customHeight="false" outlineLevel="0" collapsed="false">
      <c r="A58" s="0" t="str">
        <f aca="false">VLOOKUP(B58,[1]codes!$A$2:$B$392,2,0)</f>
        <v>E06000011</v>
      </c>
      <c r="B58" s="0" t="s">
        <v>786</v>
      </c>
      <c r="C58" s="0" t="s">
        <v>942</v>
      </c>
      <c r="D58" s="6" t="n">
        <v>266618</v>
      </c>
      <c r="E58" s="6" t="n">
        <v>84518</v>
      </c>
      <c r="F58" s="6" t="n">
        <v>24541</v>
      </c>
      <c r="G58" s="6" t="n">
        <v>12930</v>
      </c>
      <c r="H58" s="6" t="n">
        <v>4958</v>
      </c>
      <c r="I58" s="6" t="n">
        <v>32084</v>
      </c>
      <c r="J58" s="6"/>
      <c r="K58" s="6"/>
      <c r="L58" s="6" t="n">
        <v>5691</v>
      </c>
      <c r="M58" s="6" t="n">
        <v>879</v>
      </c>
      <c r="N58" s="6"/>
      <c r="O58" s="6"/>
      <c r="P58" s="6"/>
      <c r="Q58" s="6"/>
      <c r="R58" s="6"/>
      <c r="S58" s="6"/>
      <c r="T58" s="6" t="n">
        <v>1264</v>
      </c>
      <c r="U58" s="6"/>
      <c r="V58" s="6"/>
      <c r="W58" s="6"/>
      <c r="X58" s="6"/>
      <c r="Y58" s="6" t="n">
        <v>696</v>
      </c>
      <c r="Z58" s="6"/>
      <c r="AA58" s="6"/>
      <c r="AB58" s="6"/>
      <c r="AC58" s="6"/>
      <c r="AD58" s="6"/>
      <c r="AE58" s="6"/>
      <c r="AF58" s="6"/>
      <c r="AG58" s="6" t="n">
        <v>144</v>
      </c>
      <c r="AH58" s="6"/>
      <c r="AI58" s="6"/>
      <c r="AJ58" s="6"/>
      <c r="AK58" s="6"/>
      <c r="AL58" s="6"/>
      <c r="AM58" s="6"/>
      <c r="AN58" s="6"/>
      <c r="AO58" s="6"/>
      <c r="AP58" s="6"/>
      <c r="AQ58" s="6" t="n">
        <v>1331</v>
      </c>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row>
    <row r="59" customFormat="false" ht="13.2" hidden="false" customHeight="false" outlineLevel="0" collapsed="false">
      <c r="A59" s="0" t="str">
        <f aca="false">VLOOKUP(B59,[1]codes!$A$2:$B$392,2,0)</f>
        <v>E07000164</v>
      </c>
      <c r="B59" s="0" t="s">
        <v>796</v>
      </c>
      <c r="C59" s="0" t="s">
        <v>942</v>
      </c>
      <c r="D59" s="6" t="n">
        <v>70942</v>
      </c>
      <c r="E59" s="6" t="n">
        <v>24516</v>
      </c>
      <c r="F59" s="6" t="n">
        <v>9618</v>
      </c>
      <c r="G59" s="6" t="n">
        <v>3012</v>
      </c>
      <c r="H59" s="6" t="n">
        <v>1423</v>
      </c>
      <c r="I59" s="6" t="n">
        <v>7193</v>
      </c>
      <c r="J59" s="6"/>
      <c r="K59" s="6"/>
      <c r="L59" s="6" t="n">
        <v>1987</v>
      </c>
      <c r="M59" s="6" t="n">
        <v>206</v>
      </c>
      <c r="N59" s="6"/>
      <c r="O59" s="6"/>
      <c r="P59" s="6"/>
      <c r="Q59" s="6"/>
      <c r="R59" s="6"/>
      <c r="S59" s="6"/>
      <c r="T59" s="6" t="n">
        <v>360</v>
      </c>
      <c r="U59" s="6"/>
      <c r="V59" s="6"/>
      <c r="W59" s="6"/>
      <c r="X59" s="6"/>
      <c r="Y59" s="6" t="n">
        <v>186</v>
      </c>
      <c r="Z59" s="6"/>
      <c r="AA59" s="6"/>
      <c r="AB59" s="6"/>
      <c r="AC59" s="6"/>
      <c r="AD59" s="6"/>
      <c r="AE59" s="6"/>
      <c r="AF59" s="6"/>
      <c r="AG59" s="6" t="n">
        <v>44</v>
      </c>
      <c r="AH59" s="6"/>
      <c r="AI59" s="6"/>
      <c r="AJ59" s="6"/>
      <c r="AK59" s="6"/>
      <c r="AL59" s="6"/>
      <c r="AM59" s="6"/>
      <c r="AN59" s="6"/>
      <c r="AO59" s="6"/>
      <c r="AP59" s="6"/>
      <c r="AQ59" s="6" t="n">
        <v>487</v>
      </c>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row>
    <row r="60" customFormat="false" ht="13.2" hidden="false" customHeight="false" outlineLevel="0" collapsed="false">
      <c r="A60" s="0" t="str">
        <f aca="false">VLOOKUP(B60,[1]codes!$A$2:$B$392,2,0)</f>
        <v>E07000165</v>
      </c>
      <c r="B60" s="0" t="s">
        <v>798</v>
      </c>
      <c r="C60" s="0" t="s">
        <v>942</v>
      </c>
      <c r="D60" s="6" t="n">
        <v>117772</v>
      </c>
      <c r="E60" s="6" t="n">
        <v>44435</v>
      </c>
      <c r="F60" s="6" t="n">
        <v>15611</v>
      </c>
      <c r="G60" s="6" t="n">
        <v>4246</v>
      </c>
      <c r="H60" s="6" t="n">
        <v>6002</v>
      </c>
      <c r="I60" s="6" t="n">
        <v>13074</v>
      </c>
      <c r="J60" s="6"/>
      <c r="K60" s="6"/>
      <c r="L60" s="6" t="n">
        <v>3586</v>
      </c>
      <c r="M60" s="6" t="n">
        <v>272</v>
      </c>
      <c r="N60" s="6"/>
      <c r="O60" s="6"/>
      <c r="P60" s="6"/>
      <c r="Q60" s="6"/>
      <c r="R60" s="6"/>
      <c r="S60" s="6"/>
      <c r="T60" s="6" t="n">
        <v>647</v>
      </c>
      <c r="U60" s="6"/>
      <c r="V60" s="6"/>
      <c r="W60" s="6"/>
      <c r="X60" s="6"/>
      <c r="Y60" s="6" t="n">
        <v>268</v>
      </c>
      <c r="Z60" s="6"/>
      <c r="AA60" s="6"/>
      <c r="AB60" s="6"/>
      <c r="AC60" s="6"/>
      <c r="AD60" s="6"/>
      <c r="AE60" s="6"/>
      <c r="AF60" s="6"/>
      <c r="AG60" s="6" t="n">
        <v>70</v>
      </c>
      <c r="AH60" s="6"/>
      <c r="AI60" s="6"/>
      <c r="AJ60" s="6"/>
      <c r="AK60" s="6"/>
      <c r="AL60" s="6"/>
      <c r="AM60" s="6"/>
      <c r="AN60" s="6"/>
      <c r="AO60" s="6"/>
      <c r="AP60" s="6"/>
      <c r="AQ60" s="6" t="n">
        <v>659</v>
      </c>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row>
    <row r="61" customFormat="false" ht="13.2" hidden="false" customHeight="false" outlineLevel="0" collapsed="false">
      <c r="A61" s="0" t="str">
        <f aca="false">VLOOKUP(B61,[1]codes!$A$2:$B$392,2,0)</f>
        <v>E06000010</v>
      </c>
      <c r="B61" s="0" t="s">
        <v>943</v>
      </c>
      <c r="C61" s="0" t="s">
        <v>942</v>
      </c>
      <c r="D61" s="6" t="n">
        <v>184408</v>
      </c>
      <c r="E61" s="6" t="n">
        <v>49696</v>
      </c>
      <c r="F61" s="6" t="n">
        <v>4096</v>
      </c>
      <c r="G61" s="6" t="n">
        <v>15807</v>
      </c>
      <c r="H61" s="6" t="n">
        <v>5883</v>
      </c>
      <c r="I61" s="6" t="n">
        <v>17774</v>
      </c>
      <c r="J61" s="6"/>
      <c r="K61" s="6"/>
      <c r="L61" s="6" t="n">
        <v>3271</v>
      </c>
      <c r="M61" s="6" t="n">
        <v>768</v>
      </c>
      <c r="N61" s="6"/>
      <c r="O61" s="6"/>
      <c r="P61" s="6"/>
      <c r="Q61" s="6"/>
      <c r="R61" s="6"/>
      <c r="S61" s="6"/>
      <c r="T61" s="6" t="n">
        <v>817</v>
      </c>
      <c r="U61" s="6"/>
      <c r="V61" s="6"/>
      <c r="W61" s="6"/>
      <c r="X61" s="6"/>
      <c r="Y61" s="6" t="n">
        <v>585</v>
      </c>
      <c r="Z61" s="6"/>
      <c r="AA61" s="6"/>
      <c r="AB61" s="6"/>
      <c r="AC61" s="6"/>
      <c r="AD61" s="6"/>
      <c r="AE61" s="6"/>
      <c r="AF61" s="6"/>
      <c r="AG61" s="6" t="n">
        <v>153</v>
      </c>
      <c r="AH61" s="6"/>
      <c r="AI61" s="6"/>
      <c r="AJ61" s="6"/>
      <c r="AK61" s="6"/>
      <c r="AL61" s="6"/>
      <c r="AM61" s="6"/>
      <c r="AN61" s="6"/>
      <c r="AO61" s="6"/>
      <c r="AP61" s="6"/>
      <c r="AQ61" s="6" t="n">
        <v>542</v>
      </c>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row>
    <row r="62" customFormat="false" ht="13.2" hidden="false" customHeight="false" outlineLevel="0" collapsed="false">
      <c r="A62" s="0" t="str">
        <f aca="false">VLOOKUP(B62,[1]codes!$A$2:$B$392,2,0)</f>
        <v>E08000034</v>
      </c>
      <c r="B62" s="0" t="s">
        <v>820</v>
      </c>
      <c r="C62" s="0" t="s">
        <v>942</v>
      </c>
      <c r="D62" s="6" t="n">
        <v>309219</v>
      </c>
      <c r="E62" s="6" t="n">
        <v>109941</v>
      </c>
      <c r="F62" s="6" t="n">
        <v>21097</v>
      </c>
      <c r="G62" s="6" t="n">
        <v>37113</v>
      </c>
      <c r="H62" s="6" t="n">
        <v>5849</v>
      </c>
      <c r="I62" s="6" t="n">
        <v>29576</v>
      </c>
      <c r="J62" s="6"/>
      <c r="K62" s="6"/>
      <c r="L62" s="6" t="n">
        <v>9301</v>
      </c>
      <c r="M62" s="6" t="n">
        <v>1903</v>
      </c>
      <c r="N62" s="6"/>
      <c r="O62" s="6"/>
      <c r="P62" s="6"/>
      <c r="Q62" s="6"/>
      <c r="R62" s="6"/>
      <c r="S62" s="6"/>
      <c r="T62" s="6" t="n">
        <v>2144</v>
      </c>
      <c r="U62" s="6"/>
      <c r="V62" s="6"/>
      <c r="W62" s="6"/>
      <c r="X62" s="6"/>
      <c r="Y62" s="6" t="n">
        <v>977</v>
      </c>
      <c r="Z62" s="6"/>
      <c r="AA62" s="6"/>
      <c r="AB62" s="6"/>
      <c r="AC62" s="6"/>
      <c r="AD62" s="6"/>
      <c r="AE62" s="6"/>
      <c r="AF62" s="6"/>
      <c r="AG62" s="6" t="n">
        <v>274</v>
      </c>
      <c r="AH62" s="6"/>
      <c r="AI62" s="6"/>
      <c r="AJ62" s="6"/>
      <c r="AK62" s="6"/>
      <c r="AL62" s="6"/>
      <c r="AM62" s="6"/>
      <c r="AN62" s="6"/>
      <c r="AO62" s="6"/>
      <c r="AP62" s="6"/>
      <c r="AQ62" s="6" t="n">
        <v>1707</v>
      </c>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row>
    <row r="63" customFormat="false" ht="13.2" hidden="false" customHeight="false" outlineLevel="0" collapsed="false">
      <c r="A63" s="0" t="str">
        <f aca="false">VLOOKUP(B63,[1]codes!$A$2:$B$392,2,0)</f>
        <v>E08000035</v>
      </c>
      <c r="B63" s="0" t="s">
        <v>822</v>
      </c>
      <c r="C63" s="0" t="s">
        <v>942</v>
      </c>
      <c r="D63" s="6" t="n">
        <v>534130</v>
      </c>
      <c r="E63" s="6" t="n">
        <v>185050</v>
      </c>
      <c r="F63" s="6" t="n">
        <v>34626</v>
      </c>
      <c r="G63" s="6" t="n">
        <v>60483</v>
      </c>
      <c r="H63" s="6" t="n">
        <v>11756</v>
      </c>
      <c r="I63" s="6" t="n">
        <v>50627</v>
      </c>
      <c r="J63" s="6"/>
      <c r="K63" s="6"/>
      <c r="L63" s="6" t="n">
        <v>17231</v>
      </c>
      <c r="M63" s="6" t="n">
        <v>2494</v>
      </c>
      <c r="N63" s="6"/>
      <c r="O63" s="6"/>
      <c r="P63" s="6"/>
      <c r="Q63" s="6"/>
      <c r="R63" s="6"/>
      <c r="S63" s="6"/>
      <c r="T63" s="6" t="n">
        <v>3420</v>
      </c>
      <c r="U63" s="6"/>
      <c r="V63" s="6"/>
      <c r="W63" s="6"/>
      <c r="X63" s="6"/>
      <c r="Y63" s="6" t="n">
        <v>1417</v>
      </c>
      <c r="Z63" s="6"/>
      <c r="AA63" s="6"/>
      <c r="AB63" s="6"/>
      <c r="AC63" s="6"/>
      <c r="AD63" s="6"/>
      <c r="AE63" s="6"/>
      <c r="AF63" s="6"/>
      <c r="AG63" s="6" t="n">
        <v>459</v>
      </c>
      <c r="AH63" s="6"/>
      <c r="AI63" s="6"/>
      <c r="AJ63" s="6"/>
      <c r="AK63" s="6"/>
      <c r="AL63" s="6"/>
      <c r="AM63" s="6"/>
      <c r="AN63" s="6"/>
      <c r="AO63" s="6"/>
      <c r="AP63" s="6"/>
      <c r="AQ63" s="6" t="n">
        <v>2537</v>
      </c>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row>
    <row r="64" customFormat="false" ht="13.2" hidden="false" customHeight="false" outlineLevel="0" collapsed="false">
      <c r="A64" s="0" t="str">
        <f aca="false">VLOOKUP(B64,[1]codes!$A$2:$B$392,2,0)</f>
        <v>E06000012</v>
      </c>
      <c r="B64" s="0" t="s">
        <v>788</v>
      </c>
      <c r="C64" s="0" t="s">
        <v>942</v>
      </c>
      <c r="D64" s="6" t="n">
        <v>113607</v>
      </c>
      <c r="E64" s="6" t="n">
        <v>35140</v>
      </c>
      <c r="F64" s="6" t="n">
        <v>7473</v>
      </c>
      <c r="G64" s="6" t="n">
        <v>8027</v>
      </c>
      <c r="H64" s="6" t="n">
        <v>1587</v>
      </c>
      <c r="I64" s="6" t="n">
        <v>14488</v>
      </c>
      <c r="J64" s="6"/>
      <c r="K64" s="6"/>
      <c r="L64" s="6" t="n">
        <v>1702</v>
      </c>
      <c r="M64" s="6" t="n">
        <v>459</v>
      </c>
      <c r="N64" s="6"/>
      <c r="O64" s="6"/>
      <c r="P64" s="6"/>
      <c r="Q64" s="6"/>
      <c r="R64" s="6"/>
      <c r="S64" s="6"/>
      <c r="T64" s="6" t="n">
        <v>760</v>
      </c>
      <c r="U64" s="6"/>
      <c r="V64" s="6"/>
      <c r="W64" s="6"/>
      <c r="X64" s="6"/>
      <c r="Y64" s="6" t="n">
        <v>395</v>
      </c>
      <c r="Z64" s="6"/>
      <c r="AA64" s="6"/>
      <c r="AB64" s="6"/>
      <c r="AC64" s="6"/>
      <c r="AD64" s="6"/>
      <c r="AE64" s="6"/>
      <c r="AF64" s="6"/>
      <c r="AG64" s="6" t="n">
        <v>134</v>
      </c>
      <c r="AH64" s="6"/>
      <c r="AI64" s="6"/>
      <c r="AJ64" s="6"/>
      <c r="AK64" s="6"/>
      <c r="AL64" s="6"/>
      <c r="AM64" s="6"/>
      <c r="AN64" s="6"/>
      <c r="AO64" s="6"/>
      <c r="AP64" s="6"/>
      <c r="AQ64" s="6" t="n">
        <v>115</v>
      </c>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row>
    <row r="65" customFormat="false" ht="13.2" hidden="false" customHeight="false" outlineLevel="0" collapsed="false">
      <c r="A65" s="0" t="str">
        <f aca="false">VLOOKUP(B65,[1]codes!$A$2:$B$392,2,0)</f>
        <v>E06000013</v>
      </c>
      <c r="B65" s="0" t="s">
        <v>790</v>
      </c>
      <c r="C65" s="0" t="s">
        <v>942</v>
      </c>
      <c r="D65" s="6" t="n">
        <v>124505</v>
      </c>
      <c r="E65" s="6" t="n">
        <v>37105</v>
      </c>
      <c r="F65" s="6" t="n">
        <v>9759</v>
      </c>
      <c r="G65" s="6" t="n">
        <v>8702</v>
      </c>
      <c r="H65" s="6" t="n">
        <v>1124</v>
      </c>
      <c r="I65" s="6" t="n">
        <v>13421</v>
      </c>
      <c r="J65" s="6"/>
      <c r="K65" s="6"/>
      <c r="L65" s="6" t="n">
        <v>1981</v>
      </c>
      <c r="M65" s="6" t="n">
        <v>679</v>
      </c>
      <c r="N65" s="6"/>
      <c r="O65" s="6"/>
      <c r="P65" s="6"/>
      <c r="Q65" s="6"/>
      <c r="R65" s="6"/>
      <c r="S65" s="6"/>
      <c r="T65" s="6" t="n">
        <v>671</v>
      </c>
      <c r="U65" s="6"/>
      <c r="V65" s="6"/>
      <c r="W65" s="6"/>
      <c r="X65" s="6"/>
      <c r="Y65" s="6" t="n">
        <v>422</v>
      </c>
      <c r="Z65" s="6"/>
      <c r="AA65" s="6"/>
      <c r="AB65" s="6"/>
      <c r="AC65" s="6"/>
      <c r="AD65" s="6"/>
      <c r="AE65" s="6"/>
      <c r="AF65" s="6"/>
      <c r="AG65" s="6" t="n">
        <v>106</v>
      </c>
      <c r="AH65" s="6"/>
      <c r="AI65" s="6"/>
      <c r="AJ65" s="6"/>
      <c r="AK65" s="6"/>
      <c r="AL65" s="6"/>
      <c r="AM65" s="6"/>
      <c r="AN65" s="6"/>
      <c r="AO65" s="6"/>
      <c r="AP65" s="6"/>
      <c r="AQ65" s="6" t="n">
        <v>240</v>
      </c>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row>
    <row r="66" customFormat="false" ht="13.2" hidden="false" customHeight="false" outlineLevel="0" collapsed="false">
      <c r="A66" s="0" t="str">
        <f aca="false">VLOOKUP(B66,[1]codes!$A$2:$B$392,2,0)</f>
        <v>E07000166</v>
      </c>
      <c r="B66" s="0" t="s">
        <v>800</v>
      </c>
      <c r="C66" s="0" t="s">
        <v>942</v>
      </c>
      <c r="D66" s="6" t="n">
        <v>35643</v>
      </c>
      <c r="E66" s="6" t="n">
        <v>11608</v>
      </c>
      <c r="F66" s="6" t="n">
        <v>4301</v>
      </c>
      <c r="G66" s="6" t="n">
        <v>1302</v>
      </c>
      <c r="H66" s="6" t="n">
        <v>685</v>
      </c>
      <c r="I66" s="6" t="n">
        <v>3706</v>
      </c>
      <c r="J66" s="6"/>
      <c r="K66" s="6"/>
      <c r="L66" s="6" t="n">
        <v>1020</v>
      </c>
      <c r="M66" s="6" t="n">
        <v>97</v>
      </c>
      <c r="N66" s="6"/>
      <c r="O66" s="6"/>
      <c r="P66" s="6"/>
      <c r="Q66" s="6"/>
      <c r="R66" s="6"/>
      <c r="S66" s="6"/>
      <c r="T66" s="6" t="n">
        <v>165</v>
      </c>
      <c r="U66" s="6"/>
      <c r="V66" s="6"/>
      <c r="W66" s="6"/>
      <c r="X66" s="6"/>
      <c r="Y66" s="6" t="n">
        <v>96</v>
      </c>
      <c r="Z66" s="6"/>
      <c r="AA66" s="6"/>
      <c r="AB66" s="6"/>
      <c r="AC66" s="6"/>
      <c r="AD66" s="6"/>
      <c r="AE66" s="6"/>
      <c r="AF66" s="6"/>
      <c r="AG66" s="6" t="n">
        <v>15</v>
      </c>
      <c r="AH66" s="6"/>
      <c r="AI66" s="6"/>
      <c r="AJ66" s="6"/>
      <c r="AK66" s="6"/>
      <c r="AL66" s="6"/>
      <c r="AM66" s="6"/>
      <c r="AN66" s="6"/>
      <c r="AO66" s="6"/>
      <c r="AP66" s="6"/>
      <c r="AQ66" s="6" t="n">
        <v>221</v>
      </c>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row>
    <row r="67" customFormat="false" ht="13.2" hidden="false" customHeight="false" outlineLevel="0" collapsed="false">
      <c r="A67" s="0" t="str">
        <f aca="false">VLOOKUP(B67,[1]codes!$A$2:$B$392,2,0)</f>
        <v>E08000018</v>
      </c>
      <c r="B67" s="0" t="s">
        <v>812</v>
      </c>
      <c r="C67" s="0" t="s">
        <v>942</v>
      </c>
      <c r="D67" s="6" t="n">
        <v>194956</v>
      </c>
      <c r="E67" s="6" t="n">
        <v>68119</v>
      </c>
      <c r="F67" s="6" t="n">
        <v>7472</v>
      </c>
      <c r="G67" s="6" t="n">
        <v>23299</v>
      </c>
      <c r="H67" s="6" t="n">
        <v>1343</v>
      </c>
      <c r="I67" s="6" t="n">
        <v>27949</v>
      </c>
      <c r="J67" s="6"/>
      <c r="K67" s="6"/>
      <c r="L67" s="6" t="n">
        <v>2826</v>
      </c>
      <c r="M67" s="6" t="n">
        <v>1799</v>
      </c>
      <c r="N67" s="6"/>
      <c r="O67" s="6"/>
      <c r="P67" s="6"/>
      <c r="Q67" s="6"/>
      <c r="R67" s="6"/>
      <c r="S67" s="6"/>
      <c r="T67" s="6" t="n">
        <v>1207</v>
      </c>
      <c r="U67" s="6"/>
      <c r="V67" s="6"/>
      <c r="W67" s="6"/>
      <c r="X67" s="6"/>
      <c r="Y67" s="6" t="n">
        <v>829</v>
      </c>
      <c r="Z67" s="6"/>
      <c r="AA67" s="6"/>
      <c r="AB67" s="6"/>
      <c r="AC67" s="6"/>
      <c r="AD67" s="6"/>
      <c r="AE67" s="6"/>
      <c r="AF67" s="6"/>
      <c r="AG67" s="6" t="n">
        <v>220</v>
      </c>
      <c r="AH67" s="6"/>
      <c r="AI67" s="6"/>
      <c r="AJ67" s="6"/>
      <c r="AK67" s="6"/>
      <c r="AL67" s="6"/>
      <c r="AM67" s="6"/>
      <c r="AN67" s="6"/>
      <c r="AO67" s="6"/>
      <c r="AP67" s="6"/>
      <c r="AQ67" s="6" t="n">
        <v>1175</v>
      </c>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row>
    <row r="68" customFormat="false" ht="13.2" hidden="false" customHeight="false" outlineLevel="0" collapsed="false">
      <c r="A68" s="0" t="str">
        <f aca="false">VLOOKUP(B68,[1]codes!$A$2:$B$392,2,0)</f>
        <v>E07000167</v>
      </c>
      <c r="B68" s="0" t="s">
        <v>802</v>
      </c>
      <c r="C68" s="0" t="s">
        <v>942</v>
      </c>
      <c r="D68" s="6" t="n">
        <v>40421</v>
      </c>
      <c r="E68" s="6" t="n">
        <v>13860</v>
      </c>
      <c r="F68" s="6" t="n">
        <v>4914</v>
      </c>
      <c r="G68" s="6" t="n">
        <v>1558</v>
      </c>
      <c r="H68" s="6" t="n">
        <v>1125</v>
      </c>
      <c r="I68" s="6" t="n">
        <v>4184</v>
      </c>
      <c r="J68" s="6"/>
      <c r="K68" s="6"/>
      <c r="L68" s="6" t="n">
        <v>1339</v>
      </c>
      <c r="M68" s="6" t="n">
        <v>115</v>
      </c>
      <c r="N68" s="6"/>
      <c r="O68" s="6"/>
      <c r="P68" s="6"/>
      <c r="Q68" s="6"/>
      <c r="R68" s="6"/>
      <c r="S68" s="6"/>
      <c r="T68" s="6" t="n">
        <v>227</v>
      </c>
      <c r="U68" s="6"/>
      <c r="V68" s="6"/>
      <c r="W68" s="6"/>
      <c r="X68" s="6"/>
      <c r="Y68" s="6" t="n">
        <v>94</v>
      </c>
      <c r="Z68" s="6"/>
      <c r="AA68" s="6"/>
      <c r="AB68" s="6"/>
      <c r="AC68" s="6"/>
      <c r="AD68" s="6"/>
      <c r="AE68" s="6"/>
      <c r="AF68" s="6"/>
      <c r="AG68" s="6" t="n">
        <v>30</v>
      </c>
      <c r="AH68" s="6"/>
      <c r="AI68" s="6"/>
      <c r="AJ68" s="6"/>
      <c r="AK68" s="6"/>
      <c r="AL68" s="6"/>
      <c r="AM68" s="6"/>
      <c r="AN68" s="6"/>
      <c r="AO68" s="6"/>
      <c r="AP68" s="6"/>
      <c r="AQ68" s="6" t="n">
        <v>274</v>
      </c>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row>
    <row r="69" customFormat="false" ht="13.2" hidden="false" customHeight="false" outlineLevel="0" collapsed="false">
      <c r="A69" s="0" t="str">
        <f aca="false">VLOOKUP(B69,[1]codes!$A$2:$B$392,2,0)</f>
        <v>E07000168</v>
      </c>
      <c r="B69" s="0" t="s">
        <v>804</v>
      </c>
      <c r="C69" s="0" t="s">
        <v>942</v>
      </c>
      <c r="D69" s="6" t="n">
        <v>84236</v>
      </c>
      <c r="E69" s="6" t="n">
        <v>26178</v>
      </c>
      <c r="F69" s="6" t="n">
        <v>7012</v>
      </c>
      <c r="G69" s="6" t="n">
        <v>4686</v>
      </c>
      <c r="H69" s="6" t="n">
        <v>1099</v>
      </c>
      <c r="I69" s="6" t="n">
        <v>9596</v>
      </c>
      <c r="J69" s="6"/>
      <c r="K69" s="6"/>
      <c r="L69" s="6" t="n">
        <v>2228</v>
      </c>
      <c r="M69" s="6" t="n">
        <v>295</v>
      </c>
      <c r="N69" s="6"/>
      <c r="O69" s="6"/>
      <c r="P69" s="6"/>
      <c r="Q69" s="6"/>
      <c r="R69" s="6"/>
      <c r="S69" s="6"/>
      <c r="T69" s="6" t="n">
        <v>533</v>
      </c>
      <c r="U69" s="6"/>
      <c r="V69" s="6"/>
      <c r="W69" s="6"/>
      <c r="X69" s="6"/>
      <c r="Y69" s="6" t="n">
        <v>214</v>
      </c>
      <c r="Z69" s="6"/>
      <c r="AA69" s="6"/>
      <c r="AB69" s="6"/>
      <c r="AC69" s="6"/>
      <c r="AD69" s="6"/>
      <c r="AE69" s="6"/>
      <c r="AF69" s="6"/>
      <c r="AG69" s="6" t="n">
        <v>60</v>
      </c>
      <c r="AH69" s="6"/>
      <c r="AI69" s="6"/>
      <c r="AJ69" s="6"/>
      <c r="AK69" s="6"/>
      <c r="AL69" s="6"/>
      <c r="AM69" s="6"/>
      <c r="AN69" s="6"/>
      <c r="AO69" s="6"/>
      <c r="AP69" s="6"/>
      <c r="AQ69" s="6" t="n">
        <v>455</v>
      </c>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row>
    <row r="70" customFormat="false" ht="13.2" hidden="false" customHeight="false" outlineLevel="0" collapsed="false">
      <c r="A70" s="0" t="str">
        <f aca="false">VLOOKUP(B70,[1]codes!$A$2:$B$392,2,0)</f>
        <v>E07000169</v>
      </c>
      <c r="B70" s="0" t="s">
        <v>806</v>
      </c>
      <c r="C70" s="0" t="s">
        <v>942</v>
      </c>
      <c r="D70" s="6" t="n">
        <v>65954</v>
      </c>
      <c r="E70" s="6" t="n">
        <v>21109</v>
      </c>
      <c r="F70" s="6" t="n">
        <v>6563</v>
      </c>
      <c r="G70" s="6" t="n">
        <v>4170</v>
      </c>
      <c r="H70" s="6" t="n">
        <v>783</v>
      </c>
      <c r="I70" s="6" t="n">
        <v>7156</v>
      </c>
      <c r="J70" s="6"/>
      <c r="K70" s="6"/>
      <c r="L70" s="6" t="n">
        <v>1203</v>
      </c>
      <c r="M70" s="6" t="n">
        <v>282</v>
      </c>
      <c r="N70" s="6"/>
      <c r="O70" s="6"/>
      <c r="P70" s="6"/>
      <c r="Q70" s="6"/>
      <c r="R70" s="6"/>
      <c r="S70" s="6"/>
      <c r="T70" s="6" t="n">
        <v>364</v>
      </c>
      <c r="U70" s="6"/>
      <c r="V70" s="6"/>
      <c r="W70" s="6"/>
      <c r="X70" s="6"/>
      <c r="Y70" s="6" t="n">
        <v>140</v>
      </c>
      <c r="Z70" s="6"/>
      <c r="AA70" s="6"/>
      <c r="AB70" s="6"/>
      <c r="AC70" s="6"/>
      <c r="AD70" s="6"/>
      <c r="AE70" s="6"/>
      <c r="AF70" s="6"/>
      <c r="AG70" s="6" t="n">
        <v>40</v>
      </c>
      <c r="AH70" s="6"/>
      <c r="AI70" s="6"/>
      <c r="AJ70" s="6"/>
      <c r="AK70" s="6"/>
      <c r="AL70" s="6"/>
      <c r="AM70" s="6"/>
      <c r="AN70" s="6"/>
      <c r="AO70" s="6"/>
      <c r="AP70" s="6"/>
      <c r="AQ70" s="6" t="n">
        <v>408</v>
      </c>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row>
    <row r="71" customFormat="false" ht="13.2" hidden="false" customHeight="false" outlineLevel="0" collapsed="false">
      <c r="A71" s="0" t="str">
        <f aca="false">VLOOKUP(B71,[1]codes!$A$2:$B$392,2,0)</f>
        <v>E08000019</v>
      </c>
      <c r="B71" s="0" t="s">
        <v>814</v>
      </c>
      <c r="C71" s="0" t="s">
        <v>942</v>
      </c>
      <c r="D71" s="6" t="n">
        <v>393077</v>
      </c>
      <c r="E71" s="6" t="n">
        <v>141504</v>
      </c>
      <c r="F71" s="6" t="n">
        <v>15329</v>
      </c>
      <c r="G71" s="6" t="n">
        <v>47571</v>
      </c>
      <c r="H71" s="6" t="n">
        <v>14299</v>
      </c>
      <c r="I71" s="6" t="n">
        <v>39139</v>
      </c>
      <c r="J71" s="6"/>
      <c r="K71" s="6"/>
      <c r="L71" s="6" t="n">
        <v>17288</v>
      </c>
      <c r="M71" s="6" t="n">
        <v>2214</v>
      </c>
      <c r="N71" s="6"/>
      <c r="O71" s="6"/>
      <c r="P71" s="6"/>
      <c r="Q71" s="6"/>
      <c r="R71" s="6"/>
      <c r="S71" s="6"/>
      <c r="T71" s="6" t="n">
        <v>2397</v>
      </c>
      <c r="U71" s="6"/>
      <c r="V71" s="6"/>
      <c r="W71" s="6"/>
      <c r="X71" s="6"/>
      <c r="Y71" s="6" t="n">
        <v>1309</v>
      </c>
      <c r="Z71" s="6"/>
      <c r="AA71" s="6"/>
      <c r="AB71" s="6"/>
      <c r="AC71" s="6"/>
      <c r="AD71" s="6"/>
      <c r="AE71" s="6"/>
      <c r="AF71" s="6"/>
      <c r="AG71" s="6" t="n">
        <v>452</v>
      </c>
      <c r="AH71" s="6"/>
      <c r="AI71" s="6"/>
      <c r="AJ71" s="6"/>
      <c r="AK71" s="6"/>
      <c r="AL71" s="6"/>
      <c r="AM71" s="6"/>
      <c r="AN71" s="6"/>
      <c r="AO71" s="6"/>
      <c r="AP71" s="6"/>
      <c r="AQ71" s="6" t="n">
        <v>1506</v>
      </c>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row>
    <row r="72" customFormat="false" ht="13.2" hidden="false" customHeight="false" outlineLevel="0" collapsed="false">
      <c r="A72" s="0" t="str">
        <f aca="false">VLOOKUP(B72,[1]codes!$A$2:$B$392,2,0)</f>
        <v>E08000036</v>
      </c>
      <c r="B72" s="0" t="s">
        <v>824</v>
      </c>
      <c r="C72" s="0" t="s">
        <v>942</v>
      </c>
      <c r="D72" s="6" t="n">
        <v>247649</v>
      </c>
      <c r="E72" s="6" t="n">
        <v>75927</v>
      </c>
      <c r="F72" s="6" t="n">
        <v>11352</v>
      </c>
      <c r="G72" s="6" t="n">
        <v>25789</v>
      </c>
      <c r="H72" s="6" t="n">
        <v>1843</v>
      </c>
      <c r="I72" s="6" t="n">
        <v>27366</v>
      </c>
      <c r="J72" s="6"/>
      <c r="K72" s="6"/>
      <c r="L72" s="6" t="n">
        <v>3802</v>
      </c>
      <c r="M72" s="6" t="n">
        <v>1608</v>
      </c>
      <c r="N72" s="6"/>
      <c r="O72" s="6"/>
      <c r="P72" s="6"/>
      <c r="Q72" s="6"/>
      <c r="R72" s="6"/>
      <c r="S72" s="6"/>
      <c r="T72" s="6" t="n">
        <v>1780</v>
      </c>
      <c r="U72" s="6"/>
      <c r="V72" s="6"/>
      <c r="W72" s="6"/>
      <c r="X72" s="6"/>
      <c r="Y72" s="6" t="n">
        <v>665</v>
      </c>
      <c r="Z72" s="6"/>
      <c r="AA72" s="6"/>
      <c r="AB72" s="6"/>
      <c r="AC72" s="6"/>
      <c r="AD72" s="6"/>
      <c r="AE72" s="6"/>
      <c r="AF72" s="6"/>
      <c r="AG72" s="6" t="n">
        <v>354</v>
      </c>
      <c r="AH72" s="6"/>
      <c r="AI72" s="6"/>
      <c r="AJ72" s="6"/>
      <c r="AK72" s="6"/>
      <c r="AL72" s="6"/>
      <c r="AM72" s="6"/>
      <c r="AN72" s="6"/>
      <c r="AO72" s="6"/>
      <c r="AP72" s="6"/>
      <c r="AQ72" s="6" t="n">
        <v>1368</v>
      </c>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row>
    <row r="73" customFormat="false" ht="13.2" hidden="false" customHeight="false" outlineLevel="0" collapsed="false">
      <c r="A73" s="0" t="str">
        <f aca="false">VLOOKUP(B73,[1]codes!$A$2:$B$392,2,0)</f>
        <v>E06000014</v>
      </c>
      <c r="B73" s="0" t="s">
        <v>792</v>
      </c>
      <c r="C73" s="0" t="s">
        <v>942</v>
      </c>
      <c r="D73" s="6" t="n">
        <v>153470</v>
      </c>
      <c r="E73" s="6" t="n">
        <v>47300</v>
      </c>
      <c r="F73" s="6" t="n">
        <v>10953</v>
      </c>
      <c r="G73" s="6" t="n">
        <v>10645</v>
      </c>
      <c r="H73" s="6" t="n">
        <v>4924</v>
      </c>
      <c r="I73" s="6" t="n">
        <v>11294</v>
      </c>
      <c r="J73" s="6"/>
      <c r="K73" s="6"/>
      <c r="L73" s="6" t="n">
        <v>7456</v>
      </c>
      <c r="M73" s="6" t="n">
        <v>349</v>
      </c>
      <c r="N73" s="6"/>
      <c r="O73" s="6"/>
      <c r="P73" s="6"/>
      <c r="Q73" s="6"/>
      <c r="R73" s="6"/>
      <c r="S73" s="6"/>
      <c r="T73" s="6" t="n">
        <v>672</v>
      </c>
      <c r="U73" s="6"/>
      <c r="V73" s="6"/>
      <c r="W73" s="6"/>
      <c r="X73" s="6"/>
      <c r="Y73" s="6" t="n">
        <v>312</v>
      </c>
      <c r="Z73" s="6"/>
      <c r="AA73" s="6"/>
      <c r="AB73" s="6"/>
      <c r="AC73" s="6"/>
      <c r="AD73" s="6"/>
      <c r="AE73" s="6"/>
      <c r="AF73" s="6"/>
      <c r="AG73" s="6" t="n">
        <v>97</v>
      </c>
      <c r="AH73" s="6"/>
      <c r="AI73" s="6"/>
      <c r="AJ73" s="6"/>
      <c r="AK73" s="6"/>
      <c r="AL73" s="6"/>
      <c r="AM73" s="6"/>
      <c r="AN73" s="6"/>
      <c r="AO73" s="6"/>
      <c r="AP73" s="6"/>
      <c r="AQ73" s="6" t="n">
        <v>598</v>
      </c>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row>
    <row r="74" customFormat="false" ht="13.2" hidden="false" customHeight="false" outlineLevel="0" collapsed="false">
      <c r="A74" s="0" t="str">
        <f aca="false">VLOOKUP(B74,[1]codes!$A$2:$B$392,2,0)</f>
        <v>E07000032</v>
      </c>
      <c r="B74" s="0" t="s">
        <v>128</v>
      </c>
      <c r="C74" s="0" t="s">
        <v>118</v>
      </c>
      <c r="D74" s="6" t="n">
        <v>98304</v>
      </c>
      <c r="E74" s="6" t="n">
        <v>35953</v>
      </c>
      <c r="F74" s="6" t="n">
        <v>9662</v>
      </c>
      <c r="G74" s="6" t="n">
        <v>9359</v>
      </c>
      <c r="H74" s="6" t="n">
        <v>1318</v>
      </c>
      <c r="I74" s="6" t="n">
        <v>11590</v>
      </c>
      <c r="J74" s="6"/>
      <c r="K74" s="6"/>
      <c r="L74" s="6" t="n">
        <v>1983</v>
      </c>
      <c r="M74" s="6" t="n">
        <v>841</v>
      </c>
      <c r="N74" s="6"/>
      <c r="O74" s="6"/>
      <c r="P74" s="6"/>
      <c r="Q74" s="6"/>
      <c r="R74" s="6"/>
      <c r="S74" s="6"/>
      <c r="T74" s="6" t="n">
        <v>748</v>
      </c>
      <c r="U74" s="6"/>
      <c r="V74" s="6"/>
      <c r="W74" s="6"/>
      <c r="X74" s="6"/>
      <c r="Y74" s="6" t="n">
        <v>393</v>
      </c>
      <c r="Z74" s="6"/>
      <c r="AA74" s="6"/>
      <c r="AB74" s="6" t="n">
        <v>59</v>
      </c>
      <c r="AC74" s="6"/>
      <c r="AD74" s="6"/>
      <c r="AE74" s="6"/>
      <c r="AF74" s="6"/>
      <c r="AG74" s="6" t="n">
        <v>0</v>
      </c>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row>
    <row r="75" customFormat="false" ht="13.2" hidden="false" customHeight="false" outlineLevel="0" collapsed="false">
      <c r="A75" s="0" t="str">
        <f aca="false">VLOOKUP(B75,[1]codes!$A$2:$B$392,2,0)</f>
        <v>E07000170</v>
      </c>
      <c r="B75" s="0" t="s">
        <v>186</v>
      </c>
      <c r="C75" s="0" t="s">
        <v>118</v>
      </c>
      <c r="D75" s="6" t="n">
        <v>88429</v>
      </c>
      <c r="E75" s="6" t="n">
        <v>26703</v>
      </c>
      <c r="F75" s="6" t="n">
        <v>4109</v>
      </c>
      <c r="G75" s="6" t="n">
        <v>7830</v>
      </c>
      <c r="H75" s="6" t="n">
        <v>1973</v>
      </c>
      <c r="I75" s="6" t="n">
        <v>9998</v>
      </c>
      <c r="J75" s="6"/>
      <c r="K75" s="6"/>
      <c r="L75" s="6" t="n">
        <v>968</v>
      </c>
      <c r="M75" s="6" t="n">
        <v>689</v>
      </c>
      <c r="N75" s="6"/>
      <c r="O75" s="6"/>
      <c r="P75" s="6"/>
      <c r="Q75" s="6"/>
      <c r="R75" s="6"/>
      <c r="S75" s="6"/>
      <c r="T75" s="6" t="n">
        <v>547</v>
      </c>
      <c r="U75" s="6"/>
      <c r="V75" s="6"/>
      <c r="W75" s="6"/>
      <c r="X75" s="6"/>
      <c r="Y75" s="6" t="n">
        <v>526</v>
      </c>
      <c r="Z75" s="6"/>
      <c r="AA75" s="6"/>
      <c r="AB75" s="6" t="n">
        <v>63</v>
      </c>
      <c r="AC75" s="6"/>
      <c r="AD75" s="6"/>
      <c r="AE75" s="6"/>
      <c r="AF75" s="6"/>
      <c r="AG75" s="6" t="n">
        <v>0</v>
      </c>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row>
    <row r="76" customFormat="false" ht="13.2" hidden="false" customHeight="false" outlineLevel="0" collapsed="false">
      <c r="A76" s="0" t="str">
        <f aca="false">VLOOKUP(B76,[1]codes!$A$2:$B$392,2,0)</f>
        <v>E07000171</v>
      </c>
      <c r="B76" s="0" t="s">
        <v>188</v>
      </c>
      <c r="C76" s="0" t="s">
        <v>118</v>
      </c>
      <c r="D76" s="6" t="n">
        <v>84762</v>
      </c>
      <c r="E76" s="6" t="n">
        <v>28344</v>
      </c>
      <c r="F76" s="6" t="n">
        <v>6030</v>
      </c>
      <c r="G76" s="6" t="n">
        <v>9479</v>
      </c>
      <c r="H76" s="6" t="n">
        <v>865</v>
      </c>
      <c r="I76" s="6" t="n">
        <v>9401</v>
      </c>
      <c r="J76" s="6"/>
      <c r="K76" s="6"/>
      <c r="L76" s="6" t="n">
        <v>990</v>
      </c>
      <c r="M76" s="6" t="n">
        <v>529</v>
      </c>
      <c r="N76" s="6"/>
      <c r="O76" s="6"/>
      <c r="P76" s="6"/>
      <c r="Q76" s="6"/>
      <c r="R76" s="6"/>
      <c r="S76" s="6"/>
      <c r="T76" s="6" t="n">
        <v>720</v>
      </c>
      <c r="U76" s="6"/>
      <c r="V76" s="6"/>
      <c r="W76" s="6"/>
      <c r="X76" s="6"/>
      <c r="Y76" s="6" t="n">
        <v>278</v>
      </c>
      <c r="Z76" s="6"/>
      <c r="AA76" s="6"/>
      <c r="AB76" s="6" t="n">
        <v>52</v>
      </c>
      <c r="AC76" s="6"/>
      <c r="AD76" s="6"/>
      <c r="AE76" s="6"/>
      <c r="AF76" s="6"/>
      <c r="AG76" s="6" t="n">
        <v>0</v>
      </c>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row>
    <row r="77" customFormat="false" ht="13.2" hidden="false" customHeight="false" outlineLevel="0" collapsed="false">
      <c r="A77" s="0" t="str">
        <f aca="false">VLOOKUP(B77,[1]codes!$A$2:$B$392,2,0)</f>
        <v>E07000129</v>
      </c>
      <c r="B77" s="0" t="s">
        <v>144</v>
      </c>
      <c r="C77" s="0" t="s">
        <v>118</v>
      </c>
      <c r="D77" s="6" t="n">
        <v>73121</v>
      </c>
      <c r="E77" s="6" t="n">
        <v>23571</v>
      </c>
      <c r="F77" s="6" t="n">
        <v>7158</v>
      </c>
      <c r="G77" s="6" t="n">
        <v>4014</v>
      </c>
      <c r="H77" s="6" t="n">
        <v>1140</v>
      </c>
      <c r="I77" s="6" t="n">
        <v>8649</v>
      </c>
      <c r="J77" s="6"/>
      <c r="K77" s="6"/>
      <c r="L77" s="6" t="n">
        <v>1355</v>
      </c>
      <c r="M77" s="6" t="n">
        <v>414</v>
      </c>
      <c r="N77" s="6"/>
      <c r="O77" s="6"/>
      <c r="P77" s="6"/>
      <c r="Q77" s="6"/>
      <c r="R77" s="6"/>
      <c r="S77" s="6"/>
      <c r="T77" s="6" t="n">
        <v>489</v>
      </c>
      <c r="U77" s="6"/>
      <c r="V77" s="6"/>
      <c r="W77" s="6"/>
      <c r="X77" s="6"/>
      <c r="Y77" s="6" t="n">
        <v>294</v>
      </c>
      <c r="Z77" s="6"/>
      <c r="AA77" s="6"/>
      <c r="AB77" s="6" t="n">
        <v>58</v>
      </c>
      <c r="AC77" s="6"/>
      <c r="AD77" s="6"/>
      <c r="AE77" s="6"/>
      <c r="AF77" s="6"/>
      <c r="AG77" s="6" t="n">
        <v>0</v>
      </c>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row>
    <row r="78" customFormat="false" ht="13.2" hidden="false" customHeight="false" outlineLevel="0" collapsed="false">
      <c r="A78" s="0" t="str">
        <f aca="false">VLOOKUP(B78,[1]codes!$A$2:$B$392,2,0)</f>
        <v>E07000033</v>
      </c>
      <c r="B78" s="0" t="s">
        <v>130</v>
      </c>
      <c r="C78" s="0" t="s">
        <v>118</v>
      </c>
      <c r="D78" s="6" t="n">
        <v>57243</v>
      </c>
      <c r="E78" s="6" t="n">
        <v>15564</v>
      </c>
      <c r="F78" s="6" t="n">
        <v>2067</v>
      </c>
      <c r="G78" s="6" t="n">
        <v>5810</v>
      </c>
      <c r="H78" s="6" t="n">
        <v>353</v>
      </c>
      <c r="I78" s="6" t="n">
        <v>5657</v>
      </c>
      <c r="J78" s="6"/>
      <c r="K78" s="6"/>
      <c r="L78" s="6" t="n">
        <v>613</v>
      </c>
      <c r="M78" s="6" t="n">
        <v>442</v>
      </c>
      <c r="N78" s="6"/>
      <c r="O78" s="6"/>
      <c r="P78" s="6"/>
      <c r="Q78" s="6"/>
      <c r="R78" s="6"/>
      <c r="S78" s="6"/>
      <c r="T78" s="6" t="n">
        <v>400</v>
      </c>
      <c r="U78" s="6"/>
      <c r="V78" s="6"/>
      <c r="W78" s="6"/>
      <c r="X78" s="6"/>
      <c r="Y78" s="6" t="n">
        <v>195</v>
      </c>
      <c r="Z78" s="6"/>
      <c r="AA78" s="6"/>
      <c r="AB78" s="6" t="n">
        <v>27</v>
      </c>
      <c r="AC78" s="6"/>
      <c r="AD78" s="6"/>
      <c r="AE78" s="6"/>
      <c r="AF78" s="6"/>
      <c r="AG78" s="6" t="n">
        <v>0</v>
      </c>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row>
    <row r="79" customFormat="false" ht="13.2" hidden="false" customHeight="false" outlineLevel="0" collapsed="false">
      <c r="A79" s="0" t="str">
        <f aca="false">VLOOKUP(B79,[1]codes!$A$2:$B$392,2,0)</f>
        <v>E07000136</v>
      </c>
      <c r="B79" s="0" t="s">
        <v>158</v>
      </c>
      <c r="C79" s="0" t="s">
        <v>118</v>
      </c>
      <c r="D79" s="6" t="n">
        <v>44081</v>
      </c>
      <c r="E79" s="6" t="n">
        <v>14676</v>
      </c>
      <c r="F79" s="6" t="n">
        <v>3661</v>
      </c>
      <c r="G79" s="6" t="n">
        <v>1613</v>
      </c>
      <c r="H79" s="6" t="n">
        <v>631</v>
      </c>
      <c r="I79" s="6" t="n">
        <v>7570</v>
      </c>
      <c r="J79" s="6"/>
      <c r="K79" s="6"/>
      <c r="L79" s="6" t="n">
        <v>445</v>
      </c>
      <c r="M79" s="6" t="n">
        <v>214</v>
      </c>
      <c r="N79" s="6"/>
      <c r="O79" s="6"/>
      <c r="P79" s="6"/>
      <c r="Q79" s="6"/>
      <c r="R79" s="6"/>
      <c r="S79" s="6"/>
      <c r="T79" s="6" t="n">
        <v>364</v>
      </c>
      <c r="U79" s="6"/>
      <c r="V79" s="6"/>
      <c r="W79" s="6"/>
      <c r="X79" s="6"/>
      <c r="Y79" s="6" t="n">
        <v>157</v>
      </c>
      <c r="Z79" s="6"/>
      <c r="AA79" s="6"/>
      <c r="AB79" s="6" t="n">
        <v>21</v>
      </c>
      <c r="AC79" s="6"/>
      <c r="AD79" s="6"/>
      <c r="AE79" s="6"/>
      <c r="AF79" s="6"/>
      <c r="AG79" s="6" t="n">
        <v>0</v>
      </c>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row>
    <row r="80" customFormat="false" ht="13.2" hidden="false" customHeight="false" outlineLevel="0" collapsed="false">
      <c r="A80" s="0" t="str">
        <f aca="false">VLOOKUP(B80,[1]codes!$A$2:$B$392,2,0)</f>
        <v>E07000172</v>
      </c>
      <c r="B80" s="0" t="s">
        <v>190</v>
      </c>
      <c r="C80" s="0" t="s">
        <v>118</v>
      </c>
      <c r="D80" s="6" t="n">
        <v>81239</v>
      </c>
      <c r="E80" s="6" t="n">
        <v>30588</v>
      </c>
      <c r="F80" s="6" t="n">
        <v>7386</v>
      </c>
      <c r="G80" s="6" t="n">
        <v>8118</v>
      </c>
      <c r="H80" s="6" t="n">
        <v>1957</v>
      </c>
      <c r="I80" s="6" t="n">
        <v>9488</v>
      </c>
      <c r="J80" s="6"/>
      <c r="K80" s="6"/>
      <c r="L80" s="6" t="n">
        <v>2374</v>
      </c>
      <c r="M80" s="6" t="n">
        <v>444</v>
      </c>
      <c r="N80" s="6"/>
      <c r="O80" s="6"/>
      <c r="P80" s="6"/>
      <c r="Q80" s="6"/>
      <c r="R80" s="6"/>
      <c r="S80" s="6"/>
      <c r="T80" s="6" t="n">
        <v>467</v>
      </c>
      <c r="U80" s="6"/>
      <c r="V80" s="6"/>
      <c r="W80" s="6"/>
      <c r="X80" s="6"/>
      <c r="Y80" s="6" t="n">
        <v>311</v>
      </c>
      <c r="Z80" s="6"/>
      <c r="AA80" s="6"/>
      <c r="AB80" s="6" t="n">
        <v>43</v>
      </c>
      <c r="AC80" s="6"/>
      <c r="AD80" s="6"/>
      <c r="AE80" s="6"/>
      <c r="AF80" s="6"/>
      <c r="AG80" s="6" t="n">
        <v>0</v>
      </c>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row>
    <row r="81" customFormat="false" ht="13.2" hidden="false" customHeight="false" outlineLevel="0" collapsed="false">
      <c r="A81" s="0" t="str">
        <f aca="false">VLOOKUP(B81,[1]codes!$A$2:$B$392,2,0)</f>
        <v>E07000130</v>
      </c>
      <c r="B81" s="0" t="s">
        <v>146</v>
      </c>
      <c r="C81" s="0" t="s">
        <v>118</v>
      </c>
      <c r="D81" s="6" t="n">
        <v>133336</v>
      </c>
      <c r="E81" s="6" t="n">
        <v>40370</v>
      </c>
      <c r="F81" s="6" t="n">
        <v>12248</v>
      </c>
      <c r="G81" s="6" t="n">
        <v>9400</v>
      </c>
      <c r="H81" s="6" t="n">
        <v>1915</v>
      </c>
      <c r="I81" s="6" t="n">
        <v>12426</v>
      </c>
      <c r="J81" s="6"/>
      <c r="K81" s="6"/>
      <c r="L81" s="6" t="n">
        <v>2671</v>
      </c>
      <c r="M81" s="6" t="n">
        <v>696</v>
      </c>
      <c r="N81" s="6"/>
      <c r="O81" s="6"/>
      <c r="P81" s="6"/>
      <c r="Q81" s="6"/>
      <c r="R81" s="6"/>
      <c r="S81" s="6"/>
      <c r="T81" s="6" t="n">
        <v>640</v>
      </c>
      <c r="U81" s="6"/>
      <c r="V81" s="6"/>
      <c r="W81" s="6"/>
      <c r="X81" s="6"/>
      <c r="Y81" s="6" t="n">
        <v>308</v>
      </c>
      <c r="Z81" s="6"/>
      <c r="AA81" s="6"/>
      <c r="AB81" s="6" t="n">
        <v>66</v>
      </c>
      <c r="AC81" s="6"/>
      <c r="AD81" s="6"/>
      <c r="AE81" s="6"/>
      <c r="AF81" s="6"/>
      <c r="AG81" s="6" t="n">
        <v>0</v>
      </c>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row>
    <row r="82" customFormat="false" ht="13.2" hidden="false" customHeight="false" outlineLevel="0" collapsed="false">
      <c r="A82" s="0" t="str">
        <f aca="false">VLOOKUP(B82,[1]codes!$A$2:$B$392,2,0)</f>
        <v>E07000034</v>
      </c>
      <c r="B82" s="0" t="s">
        <v>132</v>
      </c>
      <c r="C82" s="0" t="s">
        <v>118</v>
      </c>
      <c r="D82" s="6" t="n">
        <v>80634</v>
      </c>
      <c r="E82" s="6" t="n">
        <v>24770</v>
      </c>
      <c r="F82" s="6" t="n">
        <v>3183</v>
      </c>
      <c r="G82" s="6" t="n">
        <v>9138</v>
      </c>
      <c r="H82" s="6" t="n">
        <v>2440</v>
      </c>
      <c r="I82" s="6" t="n">
        <v>7537</v>
      </c>
      <c r="J82" s="6"/>
      <c r="K82" s="6"/>
      <c r="L82" s="6" t="n">
        <v>1292</v>
      </c>
      <c r="M82" s="6" t="n">
        <v>439</v>
      </c>
      <c r="N82" s="6"/>
      <c r="O82" s="6"/>
      <c r="P82" s="6"/>
      <c r="Q82" s="6"/>
      <c r="R82" s="6"/>
      <c r="S82" s="6"/>
      <c r="T82" s="6" t="n">
        <v>400</v>
      </c>
      <c r="U82" s="6"/>
      <c r="V82" s="6"/>
      <c r="W82" s="6"/>
      <c r="X82" s="6"/>
      <c r="Y82" s="6" t="n">
        <v>292</v>
      </c>
      <c r="Z82" s="6"/>
      <c r="AA82" s="6"/>
      <c r="AB82" s="6" t="n">
        <v>49</v>
      </c>
      <c r="AC82" s="6"/>
      <c r="AD82" s="6"/>
      <c r="AE82" s="6"/>
      <c r="AF82" s="6"/>
      <c r="AG82" s="6" t="n">
        <v>0</v>
      </c>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row>
    <row r="83" customFormat="false" ht="13.2" hidden="false" customHeight="false" outlineLevel="0" collapsed="false">
      <c r="A83" s="0" t="str">
        <f aca="false">VLOOKUP(B83,[1]codes!$A$2:$B$392,2,0)</f>
        <v>E07000150</v>
      </c>
      <c r="B83" s="0" t="s">
        <v>172</v>
      </c>
      <c r="C83" s="0" t="s">
        <v>118</v>
      </c>
      <c r="D83" s="6" t="n">
        <v>43428</v>
      </c>
      <c r="E83" s="6" t="n">
        <v>14656</v>
      </c>
      <c r="F83" s="6" t="n">
        <v>2371</v>
      </c>
      <c r="G83" s="6" t="n">
        <v>5658</v>
      </c>
      <c r="H83" s="6" t="n">
        <v>396</v>
      </c>
      <c r="I83" s="6" t="n">
        <v>5129</v>
      </c>
      <c r="J83" s="6"/>
      <c r="K83" s="6"/>
      <c r="L83" s="6" t="n">
        <v>518</v>
      </c>
      <c r="M83" s="6" t="n">
        <v>216</v>
      </c>
      <c r="N83" s="6"/>
      <c r="O83" s="6"/>
      <c r="P83" s="6"/>
      <c r="Q83" s="6"/>
      <c r="R83" s="6"/>
      <c r="S83" s="6"/>
      <c r="T83" s="6" t="n">
        <v>241</v>
      </c>
      <c r="U83" s="6"/>
      <c r="V83" s="6"/>
      <c r="W83" s="6"/>
      <c r="X83" s="6"/>
      <c r="Y83" s="6" t="n">
        <v>98</v>
      </c>
      <c r="Z83" s="6"/>
      <c r="AA83" s="6"/>
      <c r="AB83" s="6" t="n">
        <v>29</v>
      </c>
      <c r="AC83" s="6"/>
      <c r="AD83" s="6"/>
      <c r="AE83" s="6"/>
      <c r="AF83" s="6"/>
      <c r="AG83" s="6" t="n">
        <v>0</v>
      </c>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row>
    <row r="84" customFormat="false" ht="13.2" hidden="false" customHeight="false" outlineLevel="0" collapsed="false">
      <c r="A84" s="0" t="str">
        <f aca="false">VLOOKUP(B84,[1]codes!$A$2:$B$392,2,0)</f>
        <v>E07000151</v>
      </c>
      <c r="B84" s="0" t="s">
        <v>174</v>
      </c>
      <c r="C84" s="0" t="s">
        <v>118</v>
      </c>
      <c r="D84" s="6" t="n">
        <v>60665</v>
      </c>
      <c r="E84" s="6" t="n">
        <v>23049</v>
      </c>
      <c r="F84" s="6" t="n">
        <v>8654</v>
      </c>
      <c r="G84" s="6" t="n">
        <v>2999</v>
      </c>
      <c r="H84" s="6" t="n">
        <v>1108</v>
      </c>
      <c r="I84" s="6" t="n">
        <v>7942</v>
      </c>
      <c r="J84" s="6"/>
      <c r="K84" s="6"/>
      <c r="L84" s="6" t="n">
        <v>1333</v>
      </c>
      <c r="M84" s="6" t="n">
        <v>263</v>
      </c>
      <c r="N84" s="6"/>
      <c r="O84" s="6"/>
      <c r="P84" s="6"/>
      <c r="Q84" s="6"/>
      <c r="R84" s="6"/>
      <c r="S84" s="6"/>
      <c r="T84" s="6" t="n">
        <v>481</v>
      </c>
      <c r="U84" s="6"/>
      <c r="V84" s="6"/>
      <c r="W84" s="6"/>
      <c r="X84" s="6"/>
      <c r="Y84" s="6" t="n">
        <v>238</v>
      </c>
      <c r="Z84" s="6"/>
      <c r="AA84" s="6"/>
      <c r="AB84" s="6" t="n">
        <v>31</v>
      </c>
      <c r="AC84" s="6"/>
      <c r="AD84" s="6"/>
      <c r="AE84" s="6"/>
      <c r="AF84" s="6"/>
      <c r="AG84" s="6" t="n">
        <v>0</v>
      </c>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row>
    <row r="85" customFormat="false" ht="13.2" hidden="false" customHeight="false" outlineLevel="0" collapsed="false">
      <c r="A85" s="0" t="str">
        <f aca="false">VLOOKUP(B85,[1]codes!$A$2:$B$392,2,0)</f>
        <v>E06000015</v>
      </c>
      <c r="B85" s="0" t="s">
        <v>120</v>
      </c>
      <c r="C85" s="0" t="s">
        <v>118</v>
      </c>
      <c r="D85" s="6" t="n">
        <v>175766</v>
      </c>
      <c r="E85" s="6" t="n">
        <v>60460</v>
      </c>
      <c r="F85" s="6" t="n">
        <v>12442</v>
      </c>
      <c r="G85" s="6" t="n">
        <v>18958</v>
      </c>
      <c r="H85" s="6" t="n">
        <v>4944</v>
      </c>
      <c r="I85" s="6" t="n">
        <v>18024</v>
      </c>
      <c r="J85" s="6"/>
      <c r="K85" s="6"/>
      <c r="L85" s="6" t="n">
        <v>3125</v>
      </c>
      <c r="M85" s="6" t="n">
        <v>1012</v>
      </c>
      <c r="N85" s="6"/>
      <c r="O85" s="6"/>
      <c r="P85" s="6"/>
      <c r="Q85" s="6"/>
      <c r="R85" s="6"/>
      <c r="S85" s="6"/>
      <c r="T85" s="6" t="n">
        <v>1189</v>
      </c>
      <c r="U85" s="6"/>
      <c r="V85" s="6"/>
      <c r="W85" s="6"/>
      <c r="X85" s="6"/>
      <c r="Y85" s="6" t="n">
        <v>654</v>
      </c>
      <c r="Z85" s="6"/>
      <c r="AA85" s="6"/>
      <c r="AB85" s="6" t="n">
        <v>112</v>
      </c>
      <c r="AC85" s="6"/>
      <c r="AD85" s="6"/>
      <c r="AE85" s="6"/>
      <c r="AF85" s="6"/>
      <c r="AG85" s="6" t="n">
        <v>0</v>
      </c>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row>
    <row r="86" customFormat="false" ht="13.2" hidden="false" customHeight="false" outlineLevel="0" collapsed="false">
      <c r="A86" s="0" t="str">
        <f aca="false">VLOOKUP(B86,[1]codes!$A$2:$B$392,2,0)</f>
        <v>E07000035</v>
      </c>
      <c r="B86" s="0" t="s">
        <v>134</v>
      </c>
      <c r="C86" s="0" t="s">
        <v>118</v>
      </c>
      <c r="D86" s="6" t="n">
        <v>57062</v>
      </c>
      <c r="E86" s="6" t="n">
        <v>22523</v>
      </c>
      <c r="F86" s="6" t="n">
        <v>7768</v>
      </c>
      <c r="G86" s="6" t="n">
        <v>3918</v>
      </c>
      <c r="H86" s="6" t="n">
        <v>1557</v>
      </c>
      <c r="I86" s="6" t="n">
        <v>6291</v>
      </c>
      <c r="J86" s="6"/>
      <c r="K86" s="6"/>
      <c r="L86" s="6" t="n">
        <v>2182</v>
      </c>
      <c r="M86" s="6" t="n">
        <v>246</v>
      </c>
      <c r="N86" s="6"/>
      <c r="O86" s="6"/>
      <c r="P86" s="6"/>
      <c r="Q86" s="6"/>
      <c r="R86" s="6"/>
      <c r="S86" s="6"/>
      <c r="T86" s="6" t="n">
        <v>375</v>
      </c>
      <c r="U86" s="6"/>
      <c r="V86" s="6"/>
      <c r="W86" s="6"/>
      <c r="X86" s="6"/>
      <c r="Y86" s="6" t="n">
        <v>74</v>
      </c>
      <c r="Z86" s="6"/>
      <c r="AA86" s="6"/>
      <c r="AB86" s="6" t="n">
        <v>112</v>
      </c>
      <c r="AC86" s="6"/>
      <c r="AD86" s="6"/>
      <c r="AE86" s="6"/>
      <c r="AF86" s="6"/>
      <c r="AG86" s="6" t="n">
        <v>0</v>
      </c>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row>
    <row r="87" customFormat="false" ht="13.2" hidden="false" customHeight="false" outlineLevel="0" collapsed="false">
      <c r="A87" s="0" t="str">
        <f aca="false">VLOOKUP(B87,[1]codes!$A$2:$B$392,2,0)</f>
        <v>E07000137</v>
      </c>
      <c r="B87" s="0" t="s">
        <v>160</v>
      </c>
      <c r="C87" s="0" t="s">
        <v>118</v>
      </c>
      <c r="D87" s="6" t="n">
        <v>105758</v>
      </c>
      <c r="E87" s="6" t="n">
        <v>35576</v>
      </c>
      <c r="F87" s="6" t="n">
        <v>10054</v>
      </c>
      <c r="G87" s="6" t="n">
        <v>4479</v>
      </c>
      <c r="H87" s="6" t="n">
        <v>1819</v>
      </c>
      <c r="I87" s="6" t="n">
        <v>15733</v>
      </c>
      <c r="J87" s="6"/>
      <c r="K87" s="6"/>
      <c r="L87" s="6" t="n">
        <v>1525</v>
      </c>
      <c r="M87" s="6" t="n">
        <v>567</v>
      </c>
      <c r="N87" s="6"/>
      <c r="O87" s="6"/>
      <c r="P87" s="6"/>
      <c r="Q87" s="6"/>
      <c r="R87" s="6"/>
      <c r="S87" s="6"/>
      <c r="T87" s="6" t="n">
        <v>947</v>
      </c>
      <c r="U87" s="6"/>
      <c r="V87" s="6"/>
      <c r="W87" s="6"/>
      <c r="X87" s="6"/>
      <c r="Y87" s="6" t="n">
        <v>400</v>
      </c>
      <c r="Z87" s="6"/>
      <c r="AA87" s="6"/>
      <c r="AB87" s="6" t="n">
        <v>52</v>
      </c>
      <c r="AC87" s="6"/>
      <c r="AD87" s="6"/>
      <c r="AE87" s="6"/>
      <c r="AF87" s="6"/>
      <c r="AG87" s="6" t="n">
        <v>0</v>
      </c>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row>
    <row r="88" customFormat="false" ht="13.2" hidden="false" customHeight="false" outlineLevel="0" collapsed="false">
      <c r="A88" s="0" t="str">
        <f aca="false">VLOOKUP(B88,[1]codes!$A$2:$B$392,2,0)</f>
        <v>E07000152</v>
      </c>
      <c r="B88" s="0" t="s">
        <v>176</v>
      </c>
      <c r="C88" s="0" t="s">
        <v>118</v>
      </c>
      <c r="D88" s="6" t="n">
        <v>65203</v>
      </c>
      <c r="E88" s="6" t="n">
        <v>23648</v>
      </c>
      <c r="F88" s="6" t="n">
        <v>7904</v>
      </c>
      <c r="G88" s="6" t="n">
        <v>3700</v>
      </c>
      <c r="H88" s="6" t="n">
        <v>1081</v>
      </c>
      <c r="I88" s="6" t="n">
        <v>8708</v>
      </c>
      <c r="J88" s="6"/>
      <c r="K88" s="6"/>
      <c r="L88" s="6" t="n">
        <v>1240</v>
      </c>
      <c r="M88" s="6" t="n">
        <v>346</v>
      </c>
      <c r="N88" s="6"/>
      <c r="O88" s="6"/>
      <c r="P88" s="6"/>
      <c r="Q88" s="6"/>
      <c r="R88" s="6"/>
      <c r="S88" s="6"/>
      <c r="T88" s="6" t="n">
        <v>384</v>
      </c>
      <c r="U88" s="6"/>
      <c r="V88" s="6"/>
      <c r="W88" s="6"/>
      <c r="X88" s="6"/>
      <c r="Y88" s="6" t="n">
        <v>231</v>
      </c>
      <c r="Z88" s="6"/>
      <c r="AA88" s="6"/>
      <c r="AB88" s="6" t="n">
        <v>54</v>
      </c>
      <c r="AC88" s="6"/>
      <c r="AD88" s="6"/>
      <c r="AE88" s="6"/>
      <c r="AF88" s="6"/>
      <c r="AG88" s="6" t="n">
        <v>0</v>
      </c>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row>
    <row r="89" customFormat="false" ht="13.2" hidden="false" customHeight="false" outlineLevel="0" collapsed="false">
      <c r="A89" s="0" t="str">
        <f aca="false">VLOOKUP(B89,[1]codes!$A$2:$B$392,2,0)</f>
        <v>E07000036</v>
      </c>
      <c r="B89" s="0" t="s">
        <v>136</v>
      </c>
      <c r="C89" s="0" t="s">
        <v>118</v>
      </c>
      <c r="D89" s="6" t="n">
        <v>85209</v>
      </c>
      <c r="E89" s="6" t="n">
        <v>29045</v>
      </c>
      <c r="F89" s="6" t="n">
        <v>7661</v>
      </c>
      <c r="G89" s="6" t="n">
        <v>7694</v>
      </c>
      <c r="H89" s="6" t="n">
        <v>981</v>
      </c>
      <c r="I89" s="6" t="n">
        <v>9775</v>
      </c>
      <c r="J89" s="6"/>
      <c r="K89" s="6"/>
      <c r="L89" s="6" t="n">
        <v>1457</v>
      </c>
      <c r="M89" s="6" t="n">
        <v>534</v>
      </c>
      <c r="N89" s="6"/>
      <c r="O89" s="6"/>
      <c r="P89" s="6"/>
      <c r="Q89" s="6"/>
      <c r="R89" s="6"/>
      <c r="S89" s="6"/>
      <c r="T89" s="6" t="n">
        <v>528</v>
      </c>
      <c r="U89" s="6"/>
      <c r="V89" s="6"/>
      <c r="W89" s="6"/>
      <c r="X89" s="6"/>
      <c r="Y89" s="6" t="n">
        <v>362</v>
      </c>
      <c r="Z89" s="6"/>
      <c r="AA89" s="6"/>
      <c r="AB89" s="6" t="n">
        <v>53</v>
      </c>
      <c r="AC89" s="6"/>
      <c r="AD89" s="6"/>
      <c r="AE89" s="6"/>
      <c r="AF89" s="6"/>
      <c r="AG89" s="6" t="n">
        <v>0</v>
      </c>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row>
    <row r="90" customFormat="false" ht="13.2" hidden="false" customHeight="false" outlineLevel="0" collapsed="false">
      <c r="A90" s="0" t="str">
        <f aca="false">VLOOKUP(B90,[1]codes!$A$2:$B$392,2,0)</f>
        <v>E07000173</v>
      </c>
      <c r="B90" s="0" t="s">
        <v>192</v>
      </c>
      <c r="C90" s="0" t="s">
        <v>118</v>
      </c>
      <c r="D90" s="6" t="n">
        <v>86012</v>
      </c>
      <c r="E90" s="6" t="n">
        <v>29475</v>
      </c>
      <c r="F90" s="6" t="n">
        <v>7290</v>
      </c>
      <c r="G90" s="6" t="n">
        <v>7867</v>
      </c>
      <c r="H90" s="6" t="n">
        <v>1152</v>
      </c>
      <c r="I90" s="6" t="n">
        <v>10085</v>
      </c>
      <c r="J90" s="6"/>
      <c r="K90" s="6"/>
      <c r="L90" s="6" t="n">
        <v>1803</v>
      </c>
      <c r="M90" s="6" t="n">
        <v>399</v>
      </c>
      <c r="N90" s="6"/>
      <c r="O90" s="6"/>
      <c r="P90" s="6"/>
      <c r="Q90" s="6"/>
      <c r="R90" s="6"/>
      <c r="S90" s="6"/>
      <c r="T90" s="6" t="n">
        <v>515</v>
      </c>
      <c r="U90" s="6"/>
      <c r="V90" s="6"/>
      <c r="W90" s="6"/>
      <c r="X90" s="6"/>
      <c r="Y90" s="6" t="n">
        <v>310</v>
      </c>
      <c r="Z90" s="6"/>
      <c r="AA90" s="6"/>
      <c r="AB90" s="6" t="n">
        <v>54</v>
      </c>
      <c r="AC90" s="6"/>
      <c r="AD90" s="6"/>
      <c r="AE90" s="6"/>
      <c r="AF90" s="6"/>
      <c r="AG90" s="6" t="n">
        <v>0</v>
      </c>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row>
    <row r="91" customFormat="false" ht="13.2" hidden="false" customHeight="false" outlineLevel="0" collapsed="false">
      <c r="A91" s="0" t="str">
        <f aca="false">VLOOKUP(B91,[1]codes!$A$2:$B$392,2,0)</f>
        <v>E07000131</v>
      </c>
      <c r="B91" s="0" t="s">
        <v>148</v>
      </c>
      <c r="C91" s="0" t="s">
        <v>118</v>
      </c>
      <c r="D91" s="6" t="n">
        <v>67097</v>
      </c>
      <c r="E91" s="6" t="n">
        <v>24290</v>
      </c>
      <c r="F91" s="6" t="n">
        <v>9234</v>
      </c>
      <c r="G91" s="6" t="n">
        <v>3015</v>
      </c>
      <c r="H91" s="6" t="n">
        <v>1962</v>
      </c>
      <c r="I91" s="6" t="n">
        <v>7494</v>
      </c>
      <c r="J91" s="6"/>
      <c r="K91" s="6"/>
      <c r="L91" s="6" t="n">
        <v>1627</v>
      </c>
      <c r="M91" s="6" t="n">
        <v>269</v>
      </c>
      <c r="N91" s="6"/>
      <c r="O91" s="6"/>
      <c r="P91" s="6"/>
      <c r="Q91" s="6"/>
      <c r="R91" s="6"/>
      <c r="S91" s="6"/>
      <c r="T91" s="6" t="n">
        <v>426</v>
      </c>
      <c r="U91" s="6"/>
      <c r="V91" s="6"/>
      <c r="W91" s="6"/>
      <c r="X91" s="6"/>
      <c r="Y91" s="6" t="n">
        <v>224</v>
      </c>
      <c r="Z91" s="6"/>
      <c r="AA91" s="6"/>
      <c r="AB91" s="6" t="n">
        <v>39</v>
      </c>
      <c r="AC91" s="6"/>
      <c r="AD91" s="6"/>
      <c r="AE91" s="6"/>
      <c r="AF91" s="6"/>
      <c r="AG91" s="6" t="n">
        <v>0</v>
      </c>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row>
    <row r="92" customFormat="false" ht="13.2" hidden="false" customHeight="false" outlineLevel="0" collapsed="false">
      <c r="A92" s="0" t="str">
        <f aca="false">VLOOKUP(B92,[1]codes!$A$2:$B$392,2,0)</f>
        <v>E07000037</v>
      </c>
      <c r="B92" s="0" t="s">
        <v>138</v>
      </c>
      <c r="C92" s="0" t="s">
        <v>118</v>
      </c>
      <c r="D92" s="6" t="n">
        <v>71891</v>
      </c>
      <c r="E92" s="6" t="n">
        <v>24567</v>
      </c>
      <c r="F92" s="6" t="n">
        <v>6043</v>
      </c>
      <c r="G92" s="6" t="n">
        <v>6422</v>
      </c>
      <c r="H92" s="6" t="n">
        <v>1446</v>
      </c>
      <c r="I92" s="6" t="n">
        <v>7080</v>
      </c>
      <c r="J92" s="6"/>
      <c r="K92" s="6"/>
      <c r="L92" s="6" t="n">
        <v>2710</v>
      </c>
      <c r="M92" s="6" t="n">
        <v>305</v>
      </c>
      <c r="N92" s="6"/>
      <c r="O92" s="6"/>
      <c r="P92" s="6"/>
      <c r="Q92" s="6"/>
      <c r="R92" s="6"/>
      <c r="S92" s="6"/>
      <c r="T92" s="6" t="n">
        <v>360</v>
      </c>
      <c r="U92" s="6"/>
      <c r="V92" s="6"/>
      <c r="W92" s="6"/>
      <c r="X92" s="6"/>
      <c r="Y92" s="6" t="n">
        <v>168</v>
      </c>
      <c r="Z92" s="6"/>
      <c r="AA92" s="6"/>
      <c r="AB92" s="6" t="n">
        <v>33</v>
      </c>
      <c r="AC92" s="6"/>
      <c r="AD92" s="6"/>
      <c r="AE92" s="6"/>
      <c r="AF92" s="6"/>
      <c r="AG92" s="6" t="n">
        <v>0</v>
      </c>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row>
    <row r="93" customFormat="false" ht="13.2" hidden="false" customHeight="false" outlineLevel="0" collapsed="false">
      <c r="A93" s="0" t="str">
        <f aca="false">VLOOKUP(B93,[1]codes!$A$2:$B$392,2,0)</f>
        <v>E07000132</v>
      </c>
      <c r="B93" s="0" t="s">
        <v>150</v>
      </c>
      <c r="C93" s="0" t="s">
        <v>118</v>
      </c>
      <c r="D93" s="6" t="n">
        <v>84868</v>
      </c>
      <c r="E93" s="6" t="n">
        <v>27158</v>
      </c>
      <c r="F93" s="6" t="n">
        <v>7669</v>
      </c>
      <c r="G93" s="6" t="n">
        <v>3777</v>
      </c>
      <c r="H93" s="6" t="n">
        <v>3063</v>
      </c>
      <c r="I93" s="6" t="n">
        <v>10084</v>
      </c>
      <c r="J93" s="6"/>
      <c r="K93" s="6"/>
      <c r="L93" s="6" t="n">
        <v>1256</v>
      </c>
      <c r="M93" s="6" t="n">
        <v>495</v>
      </c>
      <c r="N93" s="6"/>
      <c r="O93" s="6"/>
      <c r="P93" s="6"/>
      <c r="Q93" s="6"/>
      <c r="R93" s="6"/>
      <c r="S93" s="6"/>
      <c r="T93" s="6" t="n">
        <v>490</v>
      </c>
      <c r="U93" s="6"/>
      <c r="V93" s="6"/>
      <c r="W93" s="6"/>
      <c r="X93" s="6"/>
      <c r="Y93" s="6" t="n">
        <v>282</v>
      </c>
      <c r="Z93" s="6"/>
      <c r="AA93" s="6"/>
      <c r="AB93" s="6" t="n">
        <v>42</v>
      </c>
      <c r="AC93" s="6"/>
      <c r="AD93" s="6"/>
      <c r="AE93" s="6"/>
      <c r="AF93" s="6"/>
      <c r="AG93" s="6" t="n">
        <v>0</v>
      </c>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row>
    <row r="94" customFormat="false" ht="13.2" hidden="false" customHeight="false" outlineLevel="0" collapsed="false">
      <c r="A94" s="0" t="str">
        <f aca="false">VLOOKUP(B94,[1]codes!$A$2:$B$392,2,0)</f>
        <v>E07000153</v>
      </c>
      <c r="B94" s="0" t="s">
        <v>178</v>
      </c>
      <c r="C94" s="0" t="s">
        <v>118</v>
      </c>
      <c r="D94" s="6" t="n">
        <v>70374</v>
      </c>
      <c r="E94" s="6" t="n">
        <v>24053</v>
      </c>
      <c r="F94" s="6" t="n">
        <v>7441</v>
      </c>
      <c r="G94" s="6" t="n">
        <v>4685</v>
      </c>
      <c r="H94" s="6" t="n">
        <v>913</v>
      </c>
      <c r="I94" s="6" t="n">
        <v>8718</v>
      </c>
      <c r="J94" s="6"/>
      <c r="K94" s="6"/>
      <c r="L94" s="6" t="n">
        <v>1169</v>
      </c>
      <c r="M94" s="6" t="n">
        <v>332</v>
      </c>
      <c r="N94" s="6"/>
      <c r="O94" s="6"/>
      <c r="P94" s="6"/>
      <c r="Q94" s="6"/>
      <c r="R94" s="6"/>
      <c r="S94" s="6"/>
      <c r="T94" s="6" t="n">
        <v>445</v>
      </c>
      <c r="U94" s="6"/>
      <c r="V94" s="6"/>
      <c r="W94" s="6"/>
      <c r="X94" s="6"/>
      <c r="Y94" s="6" t="n">
        <v>307</v>
      </c>
      <c r="Z94" s="6"/>
      <c r="AA94" s="6"/>
      <c r="AB94" s="6" t="n">
        <v>43</v>
      </c>
      <c r="AC94" s="6"/>
      <c r="AD94" s="6"/>
      <c r="AE94" s="6"/>
      <c r="AF94" s="6"/>
      <c r="AG94" s="6" t="n">
        <v>0</v>
      </c>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row>
    <row r="95" customFormat="false" ht="13.2" hidden="false" customHeight="false" outlineLevel="0" collapsed="false">
      <c r="A95" s="0" t="str">
        <f aca="false">VLOOKUP(B95,[1]codes!$A$2:$B$392,2,0)</f>
        <v>E06000016</v>
      </c>
      <c r="B95" s="0" t="s">
        <v>122</v>
      </c>
      <c r="C95" s="0" t="s">
        <v>118</v>
      </c>
      <c r="D95" s="6" t="n">
        <v>220706</v>
      </c>
      <c r="E95" s="6" t="n">
        <v>70642</v>
      </c>
      <c r="F95" s="6" t="n">
        <v>10290</v>
      </c>
      <c r="G95" s="6" t="n">
        <v>37344</v>
      </c>
      <c r="H95" s="6" t="n">
        <v>2620</v>
      </c>
      <c r="I95" s="6" t="n">
        <v>12823</v>
      </c>
      <c r="J95" s="6"/>
      <c r="K95" s="6"/>
      <c r="L95" s="6" t="n">
        <v>4390</v>
      </c>
      <c r="M95" s="6" t="n">
        <v>1305</v>
      </c>
      <c r="N95" s="6"/>
      <c r="O95" s="6"/>
      <c r="P95" s="6"/>
      <c r="Q95" s="6"/>
      <c r="R95" s="6"/>
      <c r="S95" s="6"/>
      <c r="T95" s="6" t="n">
        <v>1132</v>
      </c>
      <c r="U95" s="6"/>
      <c r="V95" s="6"/>
      <c r="W95" s="6"/>
      <c r="X95" s="6"/>
      <c r="Y95" s="6" t="n">
        <v>516</v>
      </c>
      <c r="Z95" s="6"/>
      <c r="AA95" s="6"/>
      <c r="AB95" s="6" t="n">
        <v>222</v>
      </c>
      <c r="AC95" s="6"/>
      <c r="AD95" s="6"/>
      <c r="AE95" s="6"/>
      <c r="AF95" s="6"/>
      <c r="AG95" s="6" t="n">
        <v>0</v>
      </c>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row>
    <row r="96" customFormat="false" ht="13.2" hidden="false" customHeight="false" outlineLevel="0" collapsed="false">
      <c r="A96" s="0" t="str">
        <f aca="false">VLOOKUP(B96,[1]codes!$A$2:$B$392,2,0)</f>
        <v>E07000138</v>
      </c>
      <c r="B96" s="0" t="s">
        <v>162</v>
      </c>
      <c r="C96" s="0" t="s">
        <v>118</v>
      </c>
      <c r="D96" s="6" t="n">
        <v>62156</v>
      </c>
      <c r="E96" s="6" t="n">
        <v>18986</v>
      </c>
      <c r="F96" s="6" t="n">
        <v>4357</v>
      </c>
      <c r="G96" s="6" t="n">
        <v>5666</v>
      </c>
      <c r="H96" s="6" t="n">
        <v>926</v>
      </c>
      <c r="I96" s="6" t="n">
        <v>5712</v>
      </c>
      <c r="J96" s="6"/>
      <c r="K96" s="6"/>
      <c r="L96" s="6" t="n">
        <v>1405</v>
      </c>
      <c r="M96" s="6" t="n">
        <v>298</v>
      </c>
      <c r="N96" s="6"/>
      <c r="O96" s="6"/>
      <c r="P96" s="6"/>
      <c r="Q96" s="6"/>
      <c r="R96" s="6"/>
      <c r="S96" s="6"/>
      <c r="T96" s="6" t="n">
        <v>390</v>
      </c>
      <c r="U96" s="6"/>
      <c r="V96" s="6"/>
      <c r="W96" s="6"/>
      <c r="X96" s="6"/>
      <c r="Y96" s="6" t="n">
        <v>199</v>
      </c>
      <c r="Z96" s="6"/>
      <c r="AA96" s="6"/>
      <c r="AB96" s="6" t="n">
        <v>33</v>
      </c>
      <c r="AC96" s="6"/>
      <c r="AD96" s="6"/>
      <c r="AE96" s="6"/>
      <c r="AF96" s="6"/>
      <c r="AG96" s="6" t="n">
        <v>0</v>
      </c>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row>
    <row r="97" customFormat="false" ht="13.2" hidden="false" customHeight="false" outlineLevel="0" collapsed="false">
      <c r="A97" s="0" t="str">
        <f aca="false">VLOOKUP(B97,[1]codes!$A$2:$B$392,2,0)</f>
        <v>E07000174</v>
      </c>
      <c r="B97" s="0" t="s">
        <v>194</v>
      </c>
      <c r="C97" s="0" t="s">
        <v>118</v>
      </c>
      <c r="D97" s="6" t="n">
        <v>77133</v>
      </c>
      <c r="E97" s="6" t="n">
        <v>21874</v>
      </c>
      <c r="F97" s="6" t="n">
        <v>3629</v>
      </c>
      <c r="G97" s="6" t="n">
        <v>6621</v>
      </c>
      <c r="H97" s="6" t="n">
        <v>580</v>
      </c>
      <c r="I97" s="6" t="n">
        <v>8761</v>
      </c>
      <c r="J97" s="6"/>
      <c r="K97" s="6"/>
      <c r="L97" s="6" t="n">
        <v>811</v>
      </c>
      <c r="M97" s="6" t="n">
        <v>444</v>
      </c>
      <c r="N97" s="6"/>
      <c r="O97" s="6"/>
      <c r="P97" s="6"/>
      <c r="Q97" s="6"/>
      <c r="R97" s="6"/>
      <c r="S97" s="6"/>
      <c r="T97" s="6" t="n">
        <v>577</v>
      </c>
      <c r="U97" s="6"/>
      <c r="V97" s="6"/>
      <c r="W97" s="6"/>
      <c r="X97" s="6"/>
      <c r="Y97" s="6" t="n">
        <v>399</v>
      </c>
      <c r="Z97" s="6"/>
      <c r="AA97" s="6"/>
      <c r="AB97" s="6" t="n">
        <v>52</v>
      </c>
      <c r="AC97" s="6"/>
      <c r="AD97" s="6"/>
      <c r="AE97" s="6"/>
      <c r="AF97" s="6"/>
      <c r="AG97" s="6" t="n">
        <v>0</v>
      </c>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row>
    <row r="98" customFormat="false" ht="13.2" hidden="false" customHeight="false" outlineLevel="0" collapsed="false">
      <c r="A98" s="0" t="str">
        <f aca="false">VLOOKUP(B98,[1]codes!$A$2:$B$392,2,0)</f>
        <v>E07000133</v>
      </c>
      <c r="B98" s="0" t="s">
        <v>152</v>
      </c>
      <c r="C98" s="0" t="s">
        <v>118</v>
      </c>
      <c r="D98" s="6" t="n">
        <v>39419</v>
      </c>
      <c r="E98" s="6" t="n">
        <v>12476</v>
      </c>
      <c r="F98" s="6" t="n">
        <v>4518</v>
      </c>
      <c r="G98" s="6" t="n">
        <v>1636</v>
      </c>
      <c r="H98" s="6" t="n">
        <v>637</v>
      </c>
      <c r="I98" s="6" t="n">
        <v>4242</v>
      </c>
      <c r="J98" s="6"/>
      <c r="K98" s="6"/>
      <c r="L98" s="6" t="n">
        <v>911</v>
      </c>
      <c r="M98" s="6" t="n">
        <v>188</v>
      </c>
      <c r="N98" s="6"/>
      <c r="O98" s="6"/>
      <c r="P98" s="6"/>
      <c r="Q98" s="6"/>
      <c r="R98" s="6"/>
      <c r="S98" s="6"/>
      <c r="T98" s="6" t="n">
        <v>221</v>
      </c>
      <c r="U98" s="6"/>
      <c r="V98" s="6"/>
      <c r="W98" s="6"/>
      <c r="X98" s="6"/>
      <c r="Y98" s="6" t="n">
        <v>100</v>
      </c>
      <c r="Z98" s="6"/>
      <c r="AA98" s="6"/>
      <c r="AB98" s="6" t="n">
        <v>23</v>
      </c>
      <c r="AC98" s="6"/>
      <c r="AD98" s="6"/>
      <c r="AE98" s="6"/>
      <c r="AF98" s="6"/>
      <c r="AG98" s="6" t="n">
        <v>0</v>
      </c>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row>
    <row r="99" customFormat="false" ht="13.2" hidden="false" customHeight="false" outlineLevel="0" collapsed="false">
      <c r="A99" s="0" t="str">
        <f aca="false">VLOOKUP(B99,[1]codes!$A$2:$B$392,2,0)</f>
        <v>E07000175</v>
      </c>
      <c r="B99" s="0" t="s">
        <v>196</v>
      </c>
      <c r="C99" s="0" t="s">
        <v>118</v>
      </c>
      <c r="D99" s="6" t="n">
        <v>85889</v>
      </c>
      <c r="E99" s="6" t="n">
        <v>30910</v>
      </c>
      <c r="F99" s="6" t="n">
        <v>9641</v>
      </c>
      <c r="G99" s="6" t="n">
        <v>6601</v>
      </c>
      <c r="H99" s="6" t="n">
        <v>1889</v>
      </c>
      <c r="I99" s="6" t="n">
        <v>10027</v>
      </c>
      <c r="J99" s="6"/>
      <c r="K99" s="6"/>
      <c r="L99" s="6" t="n">
        <v>1513</v>
      </c>
      <c r="M99" s="6" t="n">
        <v>445</v>
      </c>
      <c r="N99" s="6"/>
      <c r="O99" s="6"/>
      <c r="P99" s="6"/>
      <c r="Q99" s="6"/>
      <c r="R99" s="6"/>
      <c r="S99" s="6"/>
      <c r="T99" s="6" t="n">
        <v>473</v>
      </c>
      <c r="U99" s="6"/>
      <c r="V99" s="6"/>
      <c r="W99" s="6"/>
      <c r="X99" s="6"/>
      <c r="Y99" s="6" t="n">
        <v>279</v>
      </c>
      <c r="Z99" s="6"/>
      <c r="AA99" s="6"/>
      <c r="AB99" s="6" t="n">
        <v>42</v>
      </c>
      <c r="AC99" s="6"/>
      <c r="AD99" s="6"/>
      <c r="AE99" s="6"/>
      <c r="AF99" s="6"/>
      <c r="AG99" s="6" t="n">
        <v>0</v>
      </c>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row>
    <row r="100" customFormat="false" ht="13.2" hidden="false" customHeight="false" outlineLevel="0" collapsed="false">
      <c r="A100" s="0" t="str">
        <f aca="false">VLOOKUP(B100,[1]codes!$A$2:$B$392,2,0)</f>
        <v>E07000038</v>
      </c>
      <c r="B100" s="0" t="s">
        <v>140</v>
      </c>
      <c r="C100" s="0" t="s">
        <v>118</v>
      </c>
      <c r="D100" s="6" t="n">
        <v>79331</v>
      </c>
      <c r="E100" s="6" t="n">
        <v>24946</v>
      </c>
      <c r="F100" s="6" t="n">
        <v>5350</v>
      </c>
      <c r="G100" s="6" t="n">
        <v>7603</v>
      </c>
      <c r="H100" s="6" t="n">
        <v>910</v>
      </c>
      <c r="I100" s="6" t="n">
        <v>8583</v>
      </c>
      <c r="J100" s="6"/>
      <c r="K100" s="6"/>
      <c r="L100" s="6" t="n">
        <v>1218</v>
      </c>
      <c r="M100" s="6" t="n">
        <v>451</v>
      </c>
      <c r="N100" s="6"/>
      <c r="O100" s="6"/>
      <c r="P100" s="6"/>
      <c r="Q100" s="6"/>
      <c r="R100" s="6"/>
      <c r="S100" s="6"/>
      <c r="T100" s="6" t="n">
        <v>525</v>
      </c>
      <c r="U100" s="6"/>
      <c r="V100" s="6"/>
      <c r="W100" s="6"/>
      <c r="X100" s="6"/>
      <c r="Y100" s="6" t="n">
        <v>256</v>
      </c>
      <c r="Z100" s="6"/>
      <c r="AA100" s="6"/>
      <c r="AB100" s="6" t="n">
        <v>50</v>
      </c>
      <c r="AC100" s="6"/>
      <c r="AD100" s="6"/>
      <c r="AE100" s="6"/>
      <c r="AF100" s="6"/>
      <c r="AG100" s="6" t="n">
        <v>0</v>
      </c>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row>
    <row r="101" customFormat="false" ht="13.2" hidden="false" customHeight="false" outlineLevel="0" collapsed="false">
      <c r="A101" s="0" t="str">
        <f aca="false">VLOOKUP(B101,[1]codes!$A$2:$B$392,2,0)</f>
        <v>E07000139</v>
      </c>
      <c r="B101" s="0" t="s">
        <v>164</v>
      </c>
      <c r="C101" s="0" t="s">
        <v>118</v>
      </c>
      <c r="D101" s="6" t="n">
        <v>84235</v>
      </c>
      <c r="E101" s="6" t="n">
        <v>26201</v>
      </c>
      <c r="F101" s="6" t="n">
        <v>8627</v>
      </c>
      <c r="G101" s="6" t="n">
        <v>3313</v>
      </c>
      <c r="H101" s="6" t="n">
        <v>1440</v>
      </c>
      <c r="I101" s="6" t="n">
        <v>10189</v>
      </c>
      <c r="J101" s="6"/>
      <c r="K101" s="6"/>
      <c r="L101" s="6" t="n">
        <v>1411</v>
      </c>
      <c r="M101" s="6" t="n">
        <v>294</v>
      </c>
      <c r="N101" s="6"/>
      <c r="O101" s="6"/>
      <c r="P101" s="6"/>
      <c r="Q101" s="6"/>
      <c r="R101" s="6"/>
      <c r="S101" s="6"/>
      <c r="T101" s="6" t="n">
        <v>620</v>
      </c>
      <c r="U101" s="6"/>
      <c r="V101" s="6"/>
      <c r="W101" s="6"/>
      <c r="X101" s="6"/>
      <c r="Y101" s="6" t="n">
        <v>271</v>
      </c>
      <c r="Z101" s="6"/>
      <c r="AA101" s="6"/>
      <c r="AB101" s="6" t="n">
        <v>36</v>
      </c>
      <c r="AC101" s="6"/>
      <c r="AD101" s="6"/>
      <c r="AE101" s="6"/>
      <c r="AF101" s="6"/>
      <c r="AG101" s="6" t="n">
        <v>0</v>
      </c>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row>
    <row r="102" customFormat="false" ht="13.2" hidden="false" customHeight="false" outlineLevel="0" collapsed="false">
      <c r="A102" s="0" t="str">
        <f aca="false">VLOOKUP(B102,[1]codes!$A$2:$B$392,2,0)</f>
        <v>E07000134</v>
      </c>
      <c r="B102" s="0" t="s">
        <v>154</v>
      </c>
      <c r="C102" s="0" t="s">
        <v>118</v>
      </c>
      <c r="D102" s="6" t="n">
        <v>72506</v>
      </c>
      <c r="E102" s="6" t="n">
        <v>22751</v>
      </c>
      <c r="F102" s="6" t="n">
        <v>6180</v>
      </c>
      <c r="G102" s="6" t="n">
        <v>5234</v>
      </c>
      <c r="H102" s="6" t="n">
        <v>1052</v>
      </c>
      <c r="I102" s="6" t="n">
        <v>7955</v>
      </c>
      <c r="J102" s="6"/>
      <c r="K102" s="6"/>
      <c r="L102" s="6" t="n">
        <v>1140</v>
      </c>
      <c r="M102" s="6" t="n">
        <v>461</v>
      </c>
      <c r="N102" s="6"/>
      <c r="O102" s="6"/>
      <c r="P102" s="6"/>
      <c r="Q102" s="6"/>
      <c r="R102" s="6"/>
      <c r="S102" s="6"/>
      <c r="T102" s="6" t="n">
        <v>414</v>
      </c>
      <c r="U102" s="6"/>
      <c r="V102" s="6"/>
      <c r="W102" s="6"/>
      <c r="X102" s="6"/>
      <c r="Y102" s="6" t="n">
        <v>278</v>
      </c>
      <c r="Z102" s="6"/>
      <c r="AA102" s="6"/>
      <c r="AB102" s="6" t="n">
        <v>37</v>
      </c>
      <c r="AC102" s="6"/>
      <c r="AD102" s="6"/>
      <c r="AE102" s="6"/>
      <c r="AF102" s="6"/>
      <c r="AG102" s="6" t="n">
        <v>0</v>
      </c>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row>
    <row r="103" customFormat="false" ht="13.2" hidden="false" customHeight="false" outlineLevel="0" collapsed="false">
      <c r="A103" s="0" t="str">
        <f aca="false">VLOOKUP(B103,[1]codes!$A$2:$B$392,2,0)</f>
        <v>E07000154</v>
      </c>
      <c r="B103" s="0" t="s">
        <v>180</v>
      </c>
      <c r="C103" s="0" t="s">
        <v>118</v>
      </c>
      <c r="D103" s="6" t="n">
        <v>144008</v>
      </c>
      <c r="E103" s="6" t="n">
        <v>48465</v>
      </c>
      <c r="F103" s="6" t="n">
        <v>12388</v>
      </c>
      <c r="G103" s="6" t="n">
        <v>10886</v>
      </c>
      <c r="H103" s="6" t="n">
        <v>2533</v>
      </c>
      <c r="I103" s="6" t="n">
        <v>17096</v>
      </c>
      <c r="J103" s="6"/>
      <c r="K103" s="6"/>
      <c r="L103" s="6" t="n">
        <v>3209</v>
      </c>
      <c r="M103" s="6" t="n">
        <v>808</v>
      </c>
      <c r="N103" s="6"/>
      <c r="O103" s="6"/>
      <c r="P103" s="6"/>
      <c r="Q103" s="6"/>
      <c r="R103" s="6"/>
      <c r="S103" s="6"/>
      <c r="T103" s="6" t="n">
        <v>915</v>
      </c>
      <c r="U103" s="6"/>
      <c r="V103" s="6"/>
      <c r="W103" s="6"/>
      <c r="X103" s="6"/>
      <c r="Y103" s="6" t="n">
        <v>524</v>
      </c>
      <c r="Z103" s="6"/>
      <c r="AA103" s="6"/>
      <c r="AB103" s="6" t="n">
        <v>106</v>
      </c>
      <c r="AC103" s="6"/>
      <c r="AD103" s="6"/>
      <c r="AE103" s="6"/>
      <c r="AF103" s="6"/>
      <c r="AG103" s="6" t="n">
        <v>0</v>
      </c>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row>
    <row r="104" customFormat="false" ht="13.2" hidden="false" customHeight="false" outlineLevel="0" collapsed="false">
      <c r="A104" s="0" t="str">
        <f aca="false">VLOOKUP(B104,[1]codes!$A$2:$B$392,2,0)</f>
        <v>E06000018</v>
      </c>
      <c r="B104" s="0" t="s">
        <v>126</v>
      </c>
      <c r="C104" s="0" t="s">
        <v>118</v>
      </c>
      <c r="D104" s="6" t="n">
        <v>196818</v>
      </c>
      <c r="E104" s="6" t="n">
        <v>58122</v>
      </c>
      <c r="F104" s="6" t="n">
        <v>8987</v>
      </c>
      <c r="G104" s="6" t="n">
        <v>23631</v>
      </c>
      <c r="H104" s="6" t="n">
        <v>2451</v>
      </c>
      <c r="I104" s="6" t="n">
        <v>14558</v>
      </c>
      <c r="J104" s="6"/>
      <c r="K104" s="6"/>
      <c r="L104" s="6" t="n">
        <v>5531</v>
      </c>
      <c r="M104" s="6" t="n">
        <v>1183</v>
      </c>
      <c r="N104" s="6"/>
      <c r="O104" s="6"/>
      <c r="P104" s="6"/>
      <c r="Q104" s="6"/>
      <c r="R104" s="6"/>
      <c r="S104" s="6"/>
      <c r="T104" s="6" t="n">
        <v>979</v>
      </c>
      <c r="U104" s="6"/>
      <c r="V104" s="6"/>
      <c r="W104" s="6"/>
      <c r="X104" s="6"/>
      <c r="Y104" s="6" t="n">
        <v>667</v>
      </c>
      <c r="Z104" s="6"/>
      <c r="AA104" s="6"/>
      <c r="AB104" s="6" t="n">
        <v>135</v>
      </c>
      <c r="AC104" s="6"/>
      <c r="AD104" s="6"/>
      <c r="AE104" s="6"/>
      <c r="AF104" s="6"/>
      <c r="AG104" s="6" t="n">
        <v>0</v>
      </c>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row>
    <row r="105" customFormat="false" ht="13.2" hidden="false" customHeight="false" outlineLevel="0" collapsed="false">
      <c r="A105" s="0" t="str">
        <f aca="false">VLOOKUP(B105,[1]codes!$A$2:$B$392,2,0)</f>
        <v>E07000135</v>
      </c>
      <c r="B105" s="0" t="s">
        <v>156</v>
      </c>
      <c r="C105" s="0" t="s">
        <v>118</v>
      </c>
      <c r="D105" s="6" t="n">
        <v>44689</v>
      </c>
      <c r="E105" s="6" t="n">
        <v>14785</v>
      </c>
      <c r="F105" s="6" t="n">
        <v>3905</v>
      </c>
      <c r="G105" s="6" t="n">
        <v>2809</v>
      </c>
      <c r="H105" s="6" t="n">
        <v>1956</v>
      </c>
      <c r="I105" s="6" t="n">
        <v>4496</v>
      </c>
      <c r="J105" s="6"/>
      <c r="K105" s="6"/>
      <c r="L105" s="6" t="n">
        <v>917</v>
      </c>
      <c r="M105" s="6" t="n">
        <v>242</v>
      </c>
      <c r="N105" s="6"/>
      <c r="O105" s="6"/>
      <c r="P105" s="6"/>
      <c r="Q105" s="6"/>
      <c r="R105" s="6"/>
      <c r="S105" s="6"/>
      <c r="T105" s="6" t="n">
        <v>269</v>
      </c>
      <c r="U105" s="6"/>
      <c r="V105" s="6"/>
      <c r="W105" s="6"/>
      <c r="X105" s="6"/>
      <c r="Y105" s="6" t="n">
        <v>153</v>
      </c>
      <c r="Z105" s="6"/>
      <c r="AA105" s="6"/>
      <c r="AB105" s="6" t="n">
        <v>38</v>
      </c>
      <c r="AC105" s="6"/>
      <c r="AD105" s="6"/>
      <c r="AE105" s="6"/>
      <c r="AF105" s="6"/>
      <c r="AG105" s="6" t="n">
        <v>0</v>
      </c>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row>
    <row r="106" customFormat="false" ht="13.2" hidden="false" customHeight="false" outlineLevel="0" collapsed="false">
      <c r="A106" s="0" t="str">
        <f aca="false">VLOOKUP(B106,[1]codes!$A$2:$B$392,2,0)</f>
        <v>E07000176</v>
      </c>
      <c r="B106" s="0" t="s">
        <v>198</v>
      </c>
      <c r="C106" s="0" t="s">
        <v>118</v>
      </c>
      <c r="D106" s="6" t="n">
        <v>85939</v>
      </c>
      <c r="E106" s="6" t="n">
        <v>34589</v>
      </c>
      <c r="F106" s="6" t="n">
        <v>12282</v>
      </c>
      <c r="G106" s="6" t="n">
        <v>6957</v>
      </c>
      <c r="H106" s="6" t="n">
        <v>2373</v>
      </c>
      <c r="I106" s="6" t="n">
        <v>8480</v>
      </c>
      <c r="J106" s="6"/>
      <c r="K106" s="6"/>
      <c r="L106" s="6" t="n">
        <v>3363</v>
      </c>
      <c r="M106" s="6" t="n">
        <v>317</v>
      </c>
      <c r="N106" s="6"/>
      <c r="O106" s="6"/>
      <c r="P106" s="6"/>
      <c r="Q106" s="6"/>
      <c r="R106" s="6"/>
      <c r="S106" s="6"/>
      <c r="T106" s="6" t="n">
        <v>463</v>
      </c>
      <c r="U106" s="6"/>
      <c r="V106" s="6"/>
      <c r="W106" s="6"/>
      <c r="X106" s="6"/>
      <c r="Y106" s="6" t="n">
        <v>314</v>
      </c>
      <c r="Z106" s="6"/>
      <c r="AA106" s="6"/>
      <c r="AB106" s="6" t="n">
        <v>40</v>
      </c>
      <c r="AC106" s="6"/>
      <c r="AD106" s="6"/>
      <c r="AE106" s="6"/>
      <c r="AF106" s="6"/>
      <c r="AG106" s="6" t="n">
        <v>0</v>
      </c>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row>
    <row r="107" customFormat="false" ht="13.2" hidden="false" customHeight="false" outlineLevel="0" collapsed="false">
      <c r="A107" s="0" t="str">
        <f aca="false">VLOOKUP(B107,[1]codes!$A$2:$B$392,2,0)</f>
        <v>E06000017</v>
      </c>
      <c r="B107" s="0" t="s">
        <v>124</v>
      </c>
      <c r="C107" s="0" t="s">
        <v>118</v>
      </c>
      <c r="D107" s="6" t="n">
        <v>28933</v>
      </c>
      <c r="E107" s="6" t="n">
        <v>10282</v>
      </c>
      <c r="F107" s="6" t="n">
        <v>3981</v>
      </c>
      <c r="G107" s="6" t="n">
        <v>1096</v>
      </c>
      <c r="H107" s="6" t="n">
        <v>783</v>
      </c>
      <c r="I107" s="6" t="n">
        <v>3210</v>
      </c>
      <c r="J107" s="6"/>
      <c r="K107" s="6"/>
      <c r="L107" s="6" t="n">
        <v>803</v>
      </c>
      <c r="M107" s="6" t="n">
        <v>107</v>
      </c>
      <c r="N107" s="6"/>
      <c r="O107" s="6"/>
      <c r="P107" s="6"/>
      <c r="Q107" s="6"/>
      <c r="R107" s="6"/>
      <c r="S107" s="6"/>
      <c r="T107" s="6" t="n">
        <v>206</v>
      </c>
      <c r="U107" s="6"/>
      <c r="V107" s="6"/>
      <c r="W107" s="6"/>
      <c r="X107" s="6"/>
      <c r="Y107" s="6" t="n">
        <v>75</v>
      </c>
      <c r="Z107" s="6"/>
      <c r="AA107" s="6"/>
      <c r="AB107" s="6" t="n">
        <v>21</v>
      </c>
      <c r="AC107" s="6"/>
      <c r="AD107" s="6"/>
      <c r="AE107" s="6"/>
      <c r="AF107" s="6"/>
      <c r="AG107" s="6" t="n">
        <v>0</v>
      </c>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row>
    <row r="108" customFormat="false" ht="13.2" hidden="false" customHeight="false" outlineLevel="0" collapsed="false">
      <c r="A108" s="0" t="str">
        <f aca="false">VLOOKUP(B108,[1]codes!$A$2:$B$392,2,0)</f>
        <v>E07000039</v>
      </c>
      <c r="B108" s="0" t="s">
        <v>142</v>
      </c>
      <c r="C108" s="0" t="s">
        <v>118</v>
      </c>
      <c r="D108" s="6" t="n">
        <v>74063</v>
      </c>
      <c r="E108" s="6" t="n">
        <v>24149</v>
      </c>
      <c r="F108" s="6" t="n">
        <v>7092</v>
      </c>
      <c r="G108" s="6" t="n">
        <v>5675</v>
      </c>
      <c r="H108" s="6" t="n">
        <v>826</v>
      </c>
      <c r="I108" s="6" t="n">
        <v>8406</v>
      </c>
      <c r="J108" s="6"/>
      <c r="K108" s="6"/>
      <c r="L108" s="6" t="n">
        <v>1064</v>
      </c>
      <c r="M108" s="6" t="n">
        <v>436</v>
      </c>
      <c r="N108" s="6"/>
      <c r="O108" s="6"/>
      <c r="P108" s="6"/>
      <c r="Q108" s="6"/>
      <c r="R108" s="6"/>
      <c r="S108" s="6"/>
      <c r="T108" s="6" t="n">
        <v>382</v>
      </c>
      <c r="U108" s="6"/>
      <c r="V108" s="6"/>
      <c r="W108" s="6"/>
      <c r="X108" s="6"/>
      <c r="Y108" s="6" t="n">
        <v>228</v>
      </c>
      <c r="Z108" s="6"/>
      <c r="AA108" s="6"/>
      <c r="AB108" s="6" t="n">
        <v>40</v>
      </c>
      <c r="AC108" s="6"/>
      <c r="AD108" s="6"/>
      <c r="AE108" s="6"/>
      <c r="AF108" s="6"/>
      <c r="AG108" s="6" t="n">
        <v>0</v>
      </c>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row>
    <row r="109" customFormat="false" ht="13.2" hidden="false" customHeight="false" outlineLevel="0" collapsed="false">
      <c r="A109" s="0" t="str">
        <f aca="false">VLOOKUP(B109,[1]codes!$A$2:$B$392,2,0)</f>
        <v>E07000140</v>
      </c>
      <c r="B109" s="0" t="s">
        <v>166</v>
      </c>
      <c r="C109" s="0" t="s">
        <v>118</v>
      </c>
      <c r="D109" s="6" t="n">
        <v>65090</v>
      </c>
      <c r="E109" s="6" t="n">
        <v>21459</v>
      </c>
      <c r="F109" s="6" t="n">
        <v>6303</v>
      </c>
      <c r="G109" s="6" t="n">
        <v>1940</v>
      </c>
      <c r="H109" s="6" t="n">
        <v>712</v>
      </c>
      <c r="I109" s="6" t="n">
        <v>10408</v>
      </c>
      <c r="J109" s="6"/>
      <c r="K109" s="6"/>
      <c r="L109" s="6" t="n">
        <v>769</v>
      </c>
      <c r="M109" s="6" t="n">
        <v>387</v>
      </c>
      <c r="N109" s="6"/>
      <c r="O109" s="6"/>
      <c r="P109" s="6"/>
      <c r="Q109" s="6"/>
      <c r="R109" s="6"/>
      <c r="S109" s="6"/>
      <c r="T109" s="6" t="n">
        <v>618</v>
      </c>
      <c r="U109" s="6"/>
      <c r="V109" s="6"/>
      <c r="W109" s="6"/>
      <c r="X109" s="6"/>
      <c r="Y109" s="6" t="n">
        <v>283</v>
      </c>
      <c r="Z109" s="6"/>
      <c r="AA109" s="6"/>
      <c r="AB109" s="6" t="n">
        <v>39</v>
      </c>
      <c r="AC109" s="6"/>
      <c r="AD109" s="6"/>
      <c r="AE109" s="6"/>
      <c r="AF109" s="6"/>
      <c r="AG109" s="6" t="n">
        <v>0</v>
      </c>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row>
    <row r="110" customFormat="false" ht="13.2" hidden="false" customHeight="false" outlineLevel="0" collapsed="false">
      <c r="A110" s="0" t="str">
        <f aca="false">VLOOKUP(B110,[1]codes!$A$2:$B$392,2,0)</f>
        <v>E07000141</v>
      </c>
      <c r="B110" s="0" t="s">
        <v>168</v>
      </c>
      <c r="C110" s="0" t="s">
        <v>118</v>
      </c>
      <c r="D110" s="6" t="n">
        <v>105107</v>
      </c>
      <c r="E110" s="6" t="n">
        <v>33976</v>
      </c>
      <c r="F110" s="6" t="n">
        <v>11592</v>
      </c>
      <c r="G110" s="6" t="n">
        <v>4628</v>
      </c>
      <c r="H110" s="6" t="n">
        <v>1901</v>
      </c>
      <c r="I110" s="6" t="n">
        <v>12350</v>
      </c>
      <c r="J110" s="6"/>
      <c r="K110" s="6"/>
      <c r="L110" s="6" t="n">
        <v>1939</v>
      </c>
      <c r="M110" s="6" t="n">
        <v>420</v>
      </c>
      <c r="N110" s="6"/>
      <c r="O110" s="6"/>
      <c r="P110" s="6"/>
      <c r="Q110" s="6"/>
      <c r="R110" s="6"/>
      <c r="S110" s="6"/>
      <c r="T110" s="6" t="n">
        <v>753</v>
      </c>
      <c r="U110" s="6"/>
      <c r="V110" s="6"/>
      <c r="W110" s="6"/>
      <c r="X110" s="6"/>
      <c r="Y110" s="6" t="n">
        <v>311</v>
      </c>
      <c r="Z110" s="6"/>
      <c r="AA110" s="6"/>
      <c r="AB110" s="6" t="n">
        <v>82</v>
      </c>
      <c r="AC110" s="6"/>
      <c r="AD110" s="6"/>
      <c r="AE110" s="6"/>
      <c r="AF110" s="6"/>
      <c r="AG110" s="6" t="n">
        <v>0</v>
      </c>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row>
    <row r="111" customFormat="false" ht="13.2" hidden="false" customHeight="false" outlineLevel="0" collapsed="false">
      <c r="A111" s="0" t="str">
        <f aca="false">VLOOKUP(B111,[1]codes!$A$2:$B$392,2,0)</f>
        <v>E07000155</v>
      </c>
      <c r="B111" s="0" t="s">
        <v>182</v>
      </c>
      <c r="C111" s="0" t="s">
        <v>118</v>
      </c>
      <c r="D111" s="6" t="n">
        <v>68912</v>
      </c>
      <c r="E111" s="6" t="n">
        <v>25524</v>
      </c>
      <c r="F111" s="6" t="n">
        <v>9565</v>
      </c>
      <c r="G111" s="6" t="n">
        <v>2911</v>
      </c>
      <c r="H111" s="6" t="n">
        <v>1441</v>
      </c>
      <c r="I111" s="6" t="n">
        <v>8749</v>
      </c>
      <c r="J111" s="6"/>
      <c r="K111" s="6"/>
      <c r="L111" s="6" t="n">
        <v>1885</v>
      </c>
      <c r="M111" s="6" t="n">
        <v>270</v>
      </c>
      <c r="N111" s="6"/>
      <c r="O111" s="6"/>
      <c r="P111" s="6"/>
      <c r="Q111" s="6"/>
      <c r="R111" s="6"/>
      <c r="S111" s="6"/>
      <c r="T111" s="6" t="n">
        <v>452</v>
      </c>
      <c r="U111" s="6"/>
      <c r="V111" s="6"/>
      <c r="W111" s="6"/>
      <c r="X111" s="6"/>
      <c r="Y111" s="6" t="n">
        <v>216</v>
      </c>
      <c r="Z111" s="6"/>
      <c r="AA111" s="6"/>
      <c r="AB111" s="6" t="n">
        <v>35</v>
      </c>
      <c r="AC111" s="6"/>
      <c r="AD111" s="6"/>
      <c r="AE111" s="6"/>
      <c r="AF111" s="6"/>
      <c r="AG111" s="6" t="n">
        <v>0</v>
      </c>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row>
    <row r="112" customFormat="false" ht="13.2" hidden="false" customHeight="false" outlineLevel="0" collapsed="false">
      <c r="A112" s="0" t="str">
        <f aca="false">VLOOKUP(B112,[1]codes!$A$2:$B$392,2,0)</f>
        <v>E07000156</v>
      </c>
      <c r="B112" s="0" t="s">
        <v>184</v>
      </c>
      <c r="C112" s="0" t="s">
        <v>118</v>
      </c>
      <c r="D112" s="6" t="n">
        <v>52929</v>
      </c>
      <c r="E112" s="6" t="n">
        <v>18462</v>
      </c>
      <c r="F112" s="6" t="n">
        <v>5301</v>
      </c>
      <c r="G112" s="6" t="n">
        <v>3828</v>
      </c>
      <c r="H112" s="6" t="n">
        <v>648</v>
      </c>
      <c r="I112" s="6" t="n">
        <v>6884</v>
      </c>
      <c r="J112" s="6"/>
      <c r="K112" s="6"/>
      <c r="L112" s="6" t="n">
        <v>904</v>
      </c>
      <c r="M112" s="6" t="n">
        <v>273</v>
      </c>
      <c r="N112" s="6"/>
      <c r="O112" s="6"/>
      <c r="P112" s="6"/>
      <c r="Q112" s="6"/>
      <c r="R112" s="6"/>
      <c r="S112" s="6"/>
      <c r="T112" s="6" t="n">
        <v>356</v>
      </c>
      <c r="U112" s="6"/>
      <c r="V112" s="6"/>
      <c r="W112" s="6"/>
      <c r="X112" s="6"/>
      <c r="Y112" s="6" t="n">
        <v>238</v>
      </c>
      <c r="Z112" s="6"/>
      <c r="AA112" s="6"/>
      <c r="AB112" s="6" t="n">
        <v>30</v>
      </c>
      <c r="AC112" s="6"/>
      <c r="AD112" s="6"/>
      <c r="AE112" s="6"/>
      <c r="AF112" s="6"/>
      <c r="AG112" s="6" t="n">
        <v>0</v>
      </c>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row>
    <row r="113" customFormat="false" ht="13.2" hidden="false" customHeight="false" outlineLevel="0" collapsed="false">
      <c r="A113" s="0" t="str">
        <f aca="false">VLOOKUP(B113,[1]codes!$A$2:$B$392,2,0)</f>
        <v>E07000142</v>
      </c>
      <c r="B113" s="0" t="s">
        <v>170</v>
      </c>
      <c r="C113" s="0" t="s">
        <v>118</v>
      </c>
      <c r="D113" s="6" t="n">
        <v>73320</v>
      </c>
      <c r="E113" s="6" t="n">
        <v>23083</v>
      </c>
      <c r="F113" s="6" t="n">
        <v>7247</v>
      </c>
      <c r="G113" s="6" t="n">
        <v>3051</v>
      </c>
      <c r="H113" s="6" t="n">
        <v>2080</v>
      </c>
      <c r="I113" s="6" t="n">
        <v>8426</v>
      </c>
      <c r="J113" s="6"/>
      <c r="K113" s="6"/>
      <c r="L113" s="6" t="n">
        <v>1247</v>
      </c>
      <c r="M113" s="6" t="n">
        <v>305</v>
      </c>
      <c r="N113" s="6"/>
      <c r="O113" s="6"/>
      <c r="P113" s="6"/>
      <c r="Q113" s="6"/>
      <c r="R113" s="6"/>
      <c r="S113" s="6"/>
      <c r="T113" s="6" t="n">
        <v>483</v>
      </c>
      <c r="U113" s="6"/>
      <c r="V113" s="6"/>
      <c r="W113" s="6"/>
      <c r="X113" s="6"/>
      <c r="Y113" s="6" t="n">
        <v>203</v>
      </c>
      <c r="Z113" s="6"/>
      <c r="AA113" s="6"/>
      <c r="AB113" s="6" t="n">
        <v>41</v>
      </c>
      <c r="AC113" s="6"/>
      <c r="AD113" s="6"/>
      <c r="AE113" s="6"/>
      <c r="AF113" s="6"/>
      <c r="AG113" s="6" t="n">
        <v>0</v>
      </c>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row>
    <row r="114" customFormat="false" ht="13.2" hidden="false" customHeight="false" outlineLevel="0" collapsed="false">
      <c r="A114" s="0" t="str">
        <f aca="false">VLOOKUP(B114,[1]codes!$A$2:$B$392,2,0)</f>
        <v>E08000025</v>
      </c>
      <c r="B114" s="0" t="s">
        <v>768</v>
      </c>
      <c r="C114" s="0" t="s">
        <v>720</v>
      </c>
      <c r="D114" s="6" t="n">
        <v>715014</v>
      </c>
      <c r="E114" s="6" t="n">
        <v>231587</v>
      </c>
      <c r="F114" s="6" t="n">
        <v>39329</v>
      </c>
      <c r="G114" s="6" t="n">
        <v>93740</v>
      </c>
      <c r="H114" s="6" t="n">
        <v>19853</v>
      </c>
      <c r="I114" s="6" t="n">
        <v>52063</v>
      </c>
      <c r="J114" s="6"/>
      <c r="K114" s="6"/>
      <c r="L114" s="6" t="n">
        <v>12753</v>
      </c>
      <c r="M114" s="6" t="n">
        <v>3177</v>
      </c>
      <c r="N114" s="6"/>
      <c r="O114" s="6"/>
      <c r="P114" s="6"/>
      <c r="Q114" s="6"/>
      <c r="R114" s="6"/>
      <c r="S114" s="6"/>
      <c r="T114" s="6" t="n">
        <v>4315</v>
      </c>
      <c r="U114" s="6"/>
      <c r="V114" s="6"/>
      <c r="W114" s="6"/>
      <c r="X114" s="6"/>
      <c r="Y114" s="6" t="n">
        <v>1996</v>
      </c>
      <c r="Z114" s="6"/>
      <c r="AA114" s="6"/>
      <c r="AB114" s="6" t="n">
        <v>417</v>
      </c>
      <c r="AC114" s="6"/>
      <c r="AD114" s="6"/>
      <c r="AE114" s="6"/>
      <c r="AF114" s="6"/>
      <c r="AG114" s="6" t="n">
        <v>885</v>
      </c>
      <c r="AH114" s="6"/>
      <c r="AI114" s="6"/>
      <c r="AJ114" s="6"/>
      <c r="AK114" s="6"/>
      <c r="AL114" s="6"/>
      <c r="AM114" s="6"/>
      <c r="AN114" s="6"/>
      <c r="AO114" s="6"/>
      <c r="AP114" s="6" t="n">
        <v>3059</v>
      </c>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row>
    <row r="115" customFormat="false" ht="13.2" hidden="false" customHeight="false" outlineLevel="0" collapsed="false">
      <c r="A115" s="0" t="str">
        <f aca="false">VLOOKUP(B115,[1]codes!$A$2:$B$392,2,0)</f>
        <v>E07000234</v>
      </c>
      <c r="B115" s="0" t="s">
        <v>756</v>
      </c>
      <c r="C115" s="0" t="s">
        <v>720</v>
      </c>
      <c r="D115" s="6" t="n">
        <v>72116</v>
      </c>
      <c r="E115" s="6" t="n">
        <v>25994</v>
      </c>
      <c r="F115" s="6" t="n">
        <v>8629</v>
      </c>
      <c r="G115" s="6" t="n">
        <v>4150</v>
      </c>
      <c r="H115" s="6" t="n">
        <v>1146</v>
      </c>
      <c r="I115" s="6" t="n">
        <v>9264</v>
      </c>
      <c r="J115" s="6"/>
      <c r="K115" s="6"/>
      <c r="L115" s="6" t="n">
        <v>1340</v>
      </c>
      <c r="M115" s="6" t="n">
        <v>302</v>
      </c>
      <c r="N115" s="6"/>
      <c r="O115" s="6"/>
      <c r="P115" s="6"/>
      <c r="Q115" s="6"/>
      <c r="R115" s="6"/>
      <c r="S115" s="6"/>
      <c r="T115" s="6" t="n">
        <v>433</v>
      </c>
      <c r="U115" s="6"/>
      <c r="V115" s="6"/>
      <c r="W115" s="6"/>
      <c r="X115" s="6"/>
      <c r="Y115" s="6" t="n">
        <v>175</v>
      </c>
      <c r="Z115" s="6"/>
      <c r="AA115" s="6"/>
      <c r="AB115" s="6" t="n">
        <v>23</v>
      </c>
      <c r="AC115" s="6"/>
      <c r="AD115" s="6"/>
      <c r="AE115" s="6"/>
      <c r="AF115" s="6"/>
      <c r="AG115" s="6" t="n">
        <v>59</v>
      </c>
      <c r="AH115" s="6"/>
      <c r="AI115" s="6"/>
      <c r="AJ115" s="6"/>
      <c r="AK115" s="6"/>
      <c r="AL115" s="6"/>
      <c r="AM115" s="6"/>
      <c r="AN115" s="6"/>
      <c r="AO115" s="6"/>
      <c r="AP115" s="6" t="n">
        <v>473</v>
      </c>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row>
    <row r="116" customFormat="false" ht="13.2" hidden="false" customHeight="false" outlineLevel="0" collapsed="false">
      <c r="A116" s="0" t="str">
        <f aca="false">VLOOKUP(B116,[1]codes!$A$2:$B$392,2,0)</f>
        <v>E07000192</v>
      </c>
      <c r="B116" s="0" t="s">
        <v>730</v>
      </c>
      <c r="C116" s="0" t="s">
        <v>720</v>
      </c>
      <c r="D116" s="6" t="n">
        <v>75130</v>
      </c>
      <c r="E116" s="6" t="n">
        <v>21756</v>
      </c>
      <c r="F116" s="6" t="n">
        <v>4609</v>
      </c>
      <c r="G116" s="6" t="n">
        <v>5766</v>
      </c>
      <c r="H116" s="6" t="n">
        <v>710</v>
      </c>
      <c r="I116" s="6" t="n">
        <v>8448</v>
      </c>
      <c r="J116" s="6"/>
      <c r="K116" s="6"/>
      <c r="L116" s="6" t="n">
        <v>609</v>
      </c>
      <c r="M116" s="6" t="n">
        <v>473</v>
      </c>
      <c r="N116" s="6"/>
      <c r="O116" s="6"/>
      <c r="P116" s="6"/>
      <c r="Q116" s="6"/>
      <c r="R116" s="6"/>
      <c r="S116" s="6"/>
      <c r="T116" s="6" t="n">
        <v>436</v>
      </c>
      <c r="U116" s="6"/>
      <c r="V116" s="6"/>
      <c r="W116" s="6"/>
      <c r="X116" s="6"/>
      <c r="Y116" s="6" t="n">
        <v>337</v>
      </c>
      <c r="Z116" s="6"/>
      <c r="AA116" s="6"/>
      <c r="AB116" s="6" t="n">
        <v>22</v>
      </c>
      <c r="AC116" s="6"/>
      <c r="AD116" s="6"/>
      <c r="AE116" s="6"/>
      <c r="AF116" s="6"/>
      <c r="AG116" s="6" t="n">
        <v>52</v>
      </c>
      <c r="AH116" s="6"/>
      <c r="AI116" s="6"/>
      <c r="AJ116" s="6"/>
      <c r="AK116" s="6"/>
      <c r="AL116" s="6"/>
      <c r="AM116" s="6"/>
      <c r="AN116" s="6"/>
      <c r="AO116" s="6"/>
      <c r="AP116" s="6" t="n">
        <v>294</v>
      </c>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row>
    <row r="117" customFormat="false" ht="13.2" hidden="false" customHeight="false" outlineLevel="0" collapsed="false">
      <c r="A117" s="0" t="str">
        <f aca="false">VLOOKUP(B117,[1]codes!$A$2:$B$392,2,0)</f>
        <v>E08000026</v>
      </c>
      <c r="B117" s="0" t="s">
        <v>770</v>
      </c>
      <c r="C117" s="0" t="s">
        <v>720</v>
      </c>
      <c r="D117" s="6" t="n">
        <v>223394</v>
      </c>
      <c r="E117" s="6" t="n">
        <v>69194</v>
      </c>
      <c r="F117" s="6" t="n">
        <v>12306</v>
      </c>
      <c r="G117" s="6" t="n">
        <v>26259</v>
      </c>
      <c r="H117" s="6" t="n">
        <v>2377</v>
      </c>
      <c r="I117" s="6" t="n">
        <v>18319</v>
      </c>
      <c r="J117" s="6"/>
      <c r="K117" s="6"/>
      <c r="L117" s="6" t="n">
        <v>4252</v>
      </c>
      <c r="M117" s="6" t="n">
        <v>1261</v>
      </c>
      <c r="N117" s="6"/>
      <c r="O117" s="6"/>
      <c r="P117" s="6"/>
      <c r="Q117" s="6"/>
      <c r="R117" s="6"/>
      <c r="S117" s="6"/>
      <c r="T117" s="6" t="n">
        <v>1676</v>
      </c>
      <c r="U117" s="6"/>
      <c r="V117" s="6"/>
      <c r="W117" s="6"/>
      <c r="X117" s="6"/>
      <c r="Y117" s="6" t="n">
        <v>614</v>
      </c>
      <c r="Z117" s="6"/>
      <c r="AA117" s="6"/>
      <c r="AB117" s="6" t="n">
        <v>123</v>
      </c>
      <c r="AC117" s="6"/>
      <c r="AD117" s="6"/>
      <c r="AE117" s="6"/>
      <c r="AF117" s="6"/>
      <c r="AG117" s="6" t="n">
        <v>905</v>
      </c>
      <c r="AH117" s="6"/>
      <c r="AI117" s="6"/>
      <c r="AJ117" s="6"/>
      <c r="AK117" s="6"/>
      <c r="AL117" s="6"/>
      <c r="AM117" s="6"/>
      <c r="AN117" s="6"/>
      <c r="AO117" s="6"/>
      <c r="AP117" s="6" t="n">
        <v>1102</v>
      </c>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row>
    <row r="118" customFormat="false" ht="13.2" hidden="false" customHeight="false" outlineLevel="0" collapsed="false">
      <c r="A118" s="0" t="str">
        <f aca="false">VLOOKUP(B118,[1]codes!$A$2:$B$392,2,0)</f>
        <v>E08000027</v>
      </c>
      <c r="B118" s="0" t="s">
        <v>772</v>
      </c>
      <c r="C118" s="0" t="s">
        <v>720</v>
      </c>
      <c r="D118" s="6" t="n">
        <v>238888</v>
      </c>
      <c r="E118" s="6" t="n">
        <v>83057</v>
      </c>
      <c r="F118" s="6" t="n">
        <v>18402</v>
      </c>
      <c r="G118" s="6" t="n">
        <v>21513</v>
      </c>
      <c r="H118" s="6" t="n">
        <v>1821</v>
      </c>
      <c r="I118" s="6" t="n">
        <v>31891</v>
      </c>
      <c r="J118" s="6"/>
      <c r="K118" s="6"/>
      <c r="L118" s="6" t="n">
        <v>3620</v>
      </c>
      <c r="M118" s="6" t="n">
        <v>1498</v>
      </c>
      <c r="N118" s="6"/>
      <c r="O118" s="6"/>
      <c r="P118" s="6"/>
      <c r="Q118" s="6"/>
      <c r="R118" s="6"/>
      <c r="S118" s="6"/>
      <c r="T118" s="6" t="n">
        <v>1624</v>
      </c>
      <c r="U118" s="6"/>
      <c r="V118" s="6"/>
      <c r="W118" s="6"/>
      <c r="X118" s="6"/>
      <c r="Y118" s="6" t="n">
        <v>775</v>
      </c>
      <c r="Z118" s="6"/>
      <c r="AA118" s="6"/>
      <c r="AB118" s="6" t="n">
        <v>79</v>
      </c>
      <c r="AC118" s="6"/>
      <c r="AD118" s="6"/>
      <c r="AE118" s="6"/>
      <c r="AF118" s="6"/>
      <c r="AG118" s="6" t="n">
        <v>195</v>
      </c>
      <c r="AH118" s="6"/>
      <c r="AI118" s="6"/>
      <c r="AJ118" s="6"/>
      <c r="AK118" s="6"/>
      <c r="AL118" s="6"/>
      <c r="AM118" s="6"/>
      <c r="AN118" s="6"/>
      <c r="AO118" s="6"/>
      <c r="AP118" s="6" t="n">
        <v>1639</v>
      </c>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row>
    <row r="119" customFormat="false" ht="13.2" hidden="false" customHeight="false" outlineLevel="0" collapsed="false">
      <c r="A119" s="0" t="str">
        <f aca="false">VLOOKUP(B119,[1]codes!$A$2:$B$392,2,0)</f>
        <v>E07000193</v>
      </c>
      <c r="B119" s="0" t="s">
        <v>732</v>
      </c>
      <c r="C119" s="0" t="s">
        <v>720</v>
      </c>
      <c r="D119" s="6" t="n">
        <v>85133</v>
      </c>
      <c r="E119" s="6" t="n">
        <v>27706</v>
      </c>
      <c r="F119" s="6" t="n">
        <v>8169</v>
      </c>
      <c r="G119" s="6" t="n">
        <v>6305</v>
      </c>
      <c r="H119" s="6" t="n">
        <v>1040</v>
      </c>
      <c r="I119" s="6" t="n">
        <v>9402</v>
      </c>
      <c r="J119" s="6"/>
      <c r="K119" s="6"/>
      <c r="L119" s="6" t="n">
        <v>1011</v>
      </c>
      <c r="M119" s="6" t="n">
        <v>422</v>
      </c>
      <c r="N119" s="6"/>
      <c r="O119" s="6"/>
      <c r="P119" s="6"/>
      <c r="Q119" s="6"/>
      <c r="R119" s="6"/>
      <c r="S119" s="6"/>
      <c r="T119" s="6" t="n">
        <v>481</v>
      </c>
      <c r="U119" s="6"/>
      <c r="V119" s="6"/>
      <c r="W119" s="6"/>
      <c r="X119" s="6"/>
      <c r="Y119" s="6" t="n">
        <v>300</v>
      </c>
      <c r="Z119" s="6"/>
      <c r="AA119" s="6"/>
      <c r="AB119" s="6" t="n">
        <v>42</v>
      </c>
      <c r="AC119" s="6"/>
      <c r="AD119" s="6"/>
      <c r="AE119" s="6"/>
      <c r="AF119" s="6"/>
      <c r="AG119" s="6" t="n">
        <v>76</v>
      </c>
      <c r="AH119" s="6"/>
      <c r="AI119" s="6"/>
      <c r="AJ119" s="6"/>
      <c r="AK119" s="6"/>
      <c r="AL119" s="6"/>
      <c r="AM119" s="6"/>
      <c r="AN119" s="6"/>
      <c r="AO119" s="6"/>
      <c r="AP119" s="6" t="n">
        <v>458</v>
      </c>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row>
    <row r="120" customFormat="false" ht="13.2" hidden="false" customHeight="false" outlineLevel="0" collapsed="false">
      <c r="A120" s="0" t="str">
        <f aca="false">VLOOKUP(B120,[1]codes!$A$2:$B$392,2,0)</f>
        <v>E06000019</v>
      </c>
      <c r="B120" s="0" t="s">
        <v>944</v>
      </c>
      <c r="C120" s="0" t="s">
        <v>720</v>
      </c>
      <c r="D120" s="6" t="n">
        <v>134089</v>
      </c>
      <c r="E120" s="6" t="n">
        <v>47092</v>
      </c>
      <c r="F120" s="6" t="n">
        <v>15717</v>
      </c>
      <c r="G120" s="6" t="n">
        <v>4995</v>
      </c>
      <c r="H120" s="6" t="n">
        <v>4094</v>
      </c>
      <c r="I120" s="6" t="n">
        <v>15450</v>
      </c>
      <c r="J120" s="6"/>
      <c r="K120" s="6"/>
      <c r="L120" s="6" t="n">
        <v>4367</v>
      </c>
      <c r="M120" s="6" t="n">
        <v>355</v>
      </c>
      <c r="N120" s="6"/>
      <c r="O120" s="6"/>
      <c r="P120" s="6"/>
      <c r="Q120" s="6"/>
      <c r="R120" s="6"/>
      <c r="S120" s="6"/>
      <c r="T120" s="6" t="n">
        <v>762</v>
      </c>
      <c r="U120" s="6"/>
      <c r="V120" s="6"/>
      <c r="W120" s="6"/>
      <c r="X120" s="6"/>
      <c r="Y120" s="6" t="n">
        <v>346</v>
      </c>
      <c r="Z120" s="6"/>
      <c r="AA120" s="6"/>
      <c r="AB120" s="6" t="n">
        <v>52</v>
      </c>
      <c r="AC120" s="6"/>
      <c r="AD120" s="6"/>
      <c r="AE120" s="6"/>
      <c r="AF120" s="6"/>
      <c r="AG120" s="6" t="n">
        <v>89</v>
      </c>
      <c r="AH120" s="6"/>
      <c r="AI120" s="6"/>
      <c r="AJ120" s="6"/>
      <c r="AK120" s="6"/>
      <c r="AL120" s="6"/>
      <c r="AM120" s="6"/>
      <c r="AN120" s="6"/>
      <c r="AO120" s="6"/>
      <c r="AP120" s="6" t="n">
        <v>865</v>
      </c>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row>
    <row r="121" customFormat="false" ht="13.2" hidden="false" customHeight="false" outlineLevel="0" collapsed="false">
      <c r="A121" s="0" t="str">
        <f aca="false">VLOOKUP(B121,[1]codes!$A$2:$B$392,2,0)</f>
        <v>E07000194</v>
      </c>
      <c r="B121" s="0" t="s">
        <v>734</v>
      </c>
      <c r="C121" s="0" t="s">
        <v>720</v>
      </c>
      <c r="D121" s="6" t="n">
        <v>80019</v>
      </c>
      <c r="E121" s="6" t="n">
        <v>25264</v>
      </c>
      <c r="F121" s="6" t="n">
        <v>8182</v>
      </c>
      <c r="G121" s="6" t="n">
        <v>4153</v>
      </c>
      <c r="H121" s="6" t="n">
        <v>1265</v>
      </c>
      <c r="I121" s="6" t="n">
        <v>8975</v>
      </c>
      <c r="J121" s="6"/>
      <c r="K121" s="6"/>
      <c r="L121" s="6" t="n">
        <v>1032</v>
      </c>
      <c r="M121" s="6" t="n">
        <v>218</v>
      </c>
      <c r="N121" s="6"/>
      <c r="O121" s="6"/>
      <c r="P121" s="6"/>
      <c r="Q121" s="6"/>
      <c r="R121" s="6"/>
      <c r="S121" s="6"/>
      <c r="T121" s="6" t="n">
        <v>443</v>
      </c>
      <c r="U121" s="6"/>
      <c r="V121" s="6"/>
      <c r="W121" s="6"/>
      <c r="X121" s="6"/>
      <c r="Y121" s="6" t="n">
        <v>240</v>
      </c>
      <c r="Z121" s="6"/>
      <c r="AA121" s="6"/>
      <c r="AB121" s="6" t="n">
        <v>24</v>
      </c>
      <c r="AC121" s="6"/>
      <c r="AD121" s="6"/>
      <c r="AE121" s="6"/>
      <c r="AF121" s="6"/>
      <c r="AG121" s="6" t="n">
        <v>45</v>
      </c>
      <c r="AH121" s="6"/>
      <c r="AI121" s="6"/>
      <c r="AJ121" s="6"/>
      <c r="AK121" s="6"/>
      <c r="AL121" s="6"/>
      <c r="AM121" s="6"/>
      <c r="AN121" s="6"/>
      <c r="AO121" s="6"/>
      <c r="AP121" s="6" t="n">
        <v>687</v>
      </c>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row>
    <row r="122" customFormat="false" ht="13.2" hidden="false" customHeight="false" outlineLevel="0" collapsed="false">
      <c r="A122" s="0" t="str">
        <f aca="false">VLOOKUP(B122,[1]codes!$A$2:$B$392,2,0)</f>
        <v>E07000235</v>
      </c>
      <c r="B122" s="0" t="s">
        <v>758</v>
      </c>
      <c r="C122" s="0" t="s">
        <v>720</v>
      </c>
      <c r="D122" s="6" t="n">
        <v>59535</v>
      </c>
      <c r="E122" s="6" t="n">
        <v>22098</v>
      </c>
      <c r="F122" s="6" t="n">
        <v>7508</v>
      </c>
      <c r="G122" s="6" t="n">
        <v>2248</v>
      </c>
      <c r="H122" s="6" t="n">
        <v>2317</v>
      </c>
      <c r="I122" s="6" t="n">
        <v>6944</v>
      </c>
      <c r="J122" s="6"/>
      <c r="K122" s="6"/>
      <c r="L122" s="6" t="n">
        <v>1974</v>
      </c>
      <c r="M122" s="6" t="n">
        <v>185</v>
      </c>
      <c r="N122" s="6"/>
      <c r="O122" s="6"/>
      <c r="P122" s="6"/>
      <c r="Q122" s="6"/>
      <c r="R122" s="6"/>
      <c r="S122" s="6"/>
      <c r="T122" s="6" t="n">
        <v>285</v>
      </c>
      <c r="U122" s="6"/>
      <c r="V122" s="6"/>
      <c r="W122" s="6"/>
      <c r="X122" s="6"/>
      <c r="Y122" s="6" t="n">
        <v>156</v>
      </c>
      <c r="Z122" s="6"/>
      <c r="AA122" s="6"/>
      <c r="AB122" s="6" t="n">
        <v>15</v>
      </c>
      <c r="AC122" s="6"/>
      <c r="AD122" s="6"/>
      <c r="AE122" s="6"/>
      <c r="AF122" s="6"/>
      <c r="AG122" s="6" t="n">
        <v>33</v>
      </c>
      <c r="AH122" s="6"/>
      <c r="AI122" s="6"/>
      <c r="AJ122" s="6"/>
      <c r="AK122" s="6"/>
      <c r="AL122" s="6"/>
      <c r="AM122" s="6"/>
      <c r="AN122" s="6"/>
      <c r="AO122" s="6"/>
      <c r="AP122" s="6" t="n">
        <v>433</v>
      </c>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row>
    <row r="123" customFormat="false" ht="13.2" hidden="false" customHeight="false" outlineLevel="0" collapsed="false">
      <c r="A123" s="0" t="str">
        <f aca="false">VLOOKUP(B123,[1]codes!$A$2:$B$392,2,0)</f>
        <v>E07000195</v>
      </c>
      <c r="B123" s="0" t="s">
        <v>736</v>
      </c>
      <c r="C123" s="0" t="s">
        <v>720</v>
      </c>
      <c r="D123" s="6" t="n">
        <v>98155</v>
      </c>
      <c r="E123" s="6" t="n">
        <v>31315</v>
      </c>
      <c r="F123" s="6" t="n">
        <v>6797</v>
      </c>
      <c r="G123" s="6" t="n">
        <v>8108</v>
      </c>
      <c r="H123" s="6" t="n">
        <v>1408</v>
      </c>
      <c r="I123" s="6" t="n">
        <v>11032</v>
      </c>
      <c r="J123" s="6"/>
      <c r="K123" s="6"/>
      <c r="L123" s="6" t="n">
        <v>1608</v>
      </c>
      <c r="M123" s="6" t="n">
        <v>567</v>
      </c>
      <c r="N123" s="6"/>
      <c r="O123" s="6"/>
      <c r="P123" s="6"/>
      <c r="Q123" s="6"/>
      <c r="R123" s="6"/>
      <c r="S123" s="6"/>
      <c r="T123" s="6" t="n">
        <v>684</v>
      </c>
      <c r="U123" s="6"/>
      <c r="V123" s="6"/>
      <c r="W123" s="6"/>
      <c r="X123" s="6"/>
      <c r="Y123" s="6" t="n">
        <v>290</v>
      </c>
      <c r="Z123" s="6"/>
      <c r="AA123" s="6"/>
      <c r="AB123" s="6" t="n">
        <v>39</v>
      </c>
      <c r="AC123" s="6"/>
      <c r="AD123" s="6"/>
      <c r="AE123" s="6"/>
      <c r="AF123" s="6"/>
      <c r="AG123" s="6" t="n">
        <v>82</v>
      </c>
      <c r="AH123" s="6"/>
      <c r="AI123" s="6"/>
      <c r="AJ123" s="6"/>
      <c r="AK123" s="6"/>
      <c r="AL123" s="6"/>
      <c r="AM123" s="6"/>
      <c r="AN123" s="6"/>
      <c r="AO123" s="6"/>
      <c r="AP123" s="6" t="n">
        <v>700</v>
      </c>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row>
    <row r="124" customFormat="false" ht="13.2" hidden="false" customHeight="false" outlineLevel="0" collapsed="false">
      <c r="A124" s="0" t="str">
        <f aca="false">VLOOKUP(B124,[1]codes!$A$2:$B$392,2,0)</f>
        <v>E07000218</v>
      </c>
      <c r="B124" s="0" t="s">
        <v>746</v>
      </c>
      <c r="C124" s="0" t="s">
        <v>720</v>
      </c>
      <c r="D124" s="6" t="n">
        <v>49296</v>
      </c>
      <c r="E124" s="6" t="n">
        <v>16577</v>
      </c>
      <c r="F124" s="6" t="n">
        <v>4169</v>
      </c>
      <c r="G124" s="6" t="n">
        <v>3711</v>
      </c>
      <c r="H124" s="6" t="n">
        <v>406</v>
      </c>
      <c r="I124" s="6" t="n">
        <v>6508</v>
      </c>
      <c r="J124" s="6"/>
      <c r="K124" s="6"/>
      <c r="L124" s="6" t="n">
        <v>694</v>
      </c>
      <c r="M124" s="6" t="n">
        <v>263</v>
      </c>
      <c r="N124" s="6"/>
      <c r="O124" s="6"/>
      <c r="P124" s="6"/>
      <c r="Q124" s="6"/>
      <c r="R124" s="6"/>
      <c r="S124" s="6"/>
      <c r="T124" s="6" t="n">
        <v>356</v>
      </c>
      <c r="U124" s="6"/>
      <c r="V124" s="6"/>
      <c r="W124" s="6"/>
      <c r="X124" s="6"/>
      <c r="Y124" s="6" t="n">
        <v>138</v>
      </c>
      <c r="Z124" s="6"/>
      <c r="AA124" s="6"/>
      <c r="AB124" s="6" t="n">
        <v>14</v>
      </c>
      <c r="AC124" s="6"/>
      <c r="AD124" s="6"/>
      <c r="AE124" s="6"/>
      <c r="AF124" s="6"/>
      <c r="AG124" s="6" t="n">
        <v>49</v>
      </c>
      <c r="AH124" s="6"/>
      <c r="AI124" s="6"/>
      <c r="AJ124" s="6"/>
      <c r="AK124" s="6"/>
      <c r="AL124" s="6"/>
      <c r="AM124" s="6"/>
      <c r="AN124" s="6"/>
      <c r="AO124" s="6"/>
      <c r="AP124" s="6" t="n">
        <v>269</v>
      </c>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row>
    <row r="125" customFormat="false" ht="13.2" hidden="false" customHeight="false" outlineLevel="0" collapsed="false">
      <c r="A125" s="0" t="str">
        <f aca="false">VLOOKUP(B125,[1]codes!$A$2:$B$392,2,0)</f>
        <v>E07000219</v>
      </c>
      <c r="B125" s="0" t="s">
        <v>748</v>
      </c>
      <c r="C125" s="0" t="s">
        <v>720</v>
      </c>
      <c r="D125" s="6" t="n">
        <v>94061</v>
      </c>
      <c r="E125" s="6" t="n">
        <v>31414</v>
      </c>
      <c r="F125" s="6" t="n">
        <v>6874</v>
      </c>
      <c r="G125" s="6" t="n">
        <v>9503</v>
      </c>
      <c r="H125" s="6" t="n">
        <v>687</v>
      </c>
      <c r="I125" s="6" t="n">
        <v>10289</v>
      </c>
      <c r="J125" s="6"/>
      <c r="K125" s="6"/>
      <c r="L125" s="6" t="n">
        <v>1506</v>
      </c>
      <c r="M125" s="6" t="n">
        <v>647</v>
      </c>
      <c r="N125" s="6"/>
      <c r="O125" s="6"/>
      <c r="P125" s="6"/>
      <c r="Q125" s="6"/>
      <c r="R125" s="6"/>
      <c r="S125" s="6"/>
      <c r="T125" s="6" t="n">
        <v>676</v>
      </c>
      <c r="U125" s="6"/>
      <c r="V125" s="6"/>
      <c r="W125" s="6"/>
      <c r="X125" s="6"/>
      <c r="Y125" s="6" t="n">
        <v>404</v>
      </c>
      <c r="Z125" s="6"/>
      <c r="AA125" s="6"/>
      <c r="AB125" s="6" t="n">
        <v>59</v>
      </c>
      <c r="AC125" s="6"/>
      <c r="AD125" s="6"/>
      <c r="AE125" s="6"/>
      <c r="AF125" s="6"/>
      <c r="AG125" s="6" t="n">
        <v>156</v>
      </c>
      <c r="AH125" s="6"/>
      <c r="AI125" s="6"/>
      <c r="AJ125" s="6"/>
      <c r="AK125" s="6"/>
      <c r="AL125" s="6"/>
      <c r="AM125" s="6"/>
      <c r="AN125" s="6"/>
      <c r="AO125" s="6"/>
      <c r="AP125" s="6" t="n">
        <v>613</v>
      </c>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row>
    <row r="126" customFormat="false" ht="13.2" hidden="false" customHeight="false" outlineLevel="0" collapsed="false">
      <c r="A126" s="0" t="str">
        <f aca="false">VLOOKUP(B126,[1]codes!$A$2:$B$392,2,0)</f>
        <v>E07000236</v>
      </c>
      <c r="B126" s="0" t="s">
        <v>760</v>
      </c>
      <c r="C126" s="0" t="s">
        <v>720</v>
      </c>
      <c r="D126" s="6" t="n">
        <v>60657</v>
      </c>
      <c r="E126" s="6" t="n">
        <v>21326</v>
      </c>
      <c r="F126" s="6" t="n">
        <v>5264</v>
      </c>
      <c r="G126" s="6" t="n">
        <v>5365</v>
      </c>
      <c r="H126" s="6" t="n">
        <v>754</v>
      </c>
      <c r="I126" s="6" t="n">
        <v>7722</v>
      </c>
      <c r="J126" s="6"/>
      <c r="K126" s="6"/>
      <c r="L126" s="6" t="n">
        <v>858</v>
      </c>
      <c r="M126" s="6" t="n">
        <v>264</v>
      </c>
      <c r="N126" s="6"/>
      <c r="O126" s="6"/>
      <c r="P126" s="6"/>
      <c r="Q126" s="6"/>
      <c r="R126" s="6"/>
      <c r="S126" s="6"/>
      <c r="T126" s="6" t="n">
        <v>456</v>
      </c>
      <c r="U126" s="6"/>
      <c r="V126" s="6"/>
      <c r="W126" s="6"/>
      <c r="X126" s="6"/>
      <c r="Y126" s="6" t="n">
        <v>192</v>
      </c>
      <c r="Z126" s="6"/>
      <c r="AA126" s="6"/>
      <c r="AB126" s="6" t="n">
        <v>29</v>
      </c>
      <c r="AC126" s="6"/>
      <c r="AD126" s="6"/>
      <c r="AE126" s="6"/>
      <c r="AF126" s="6"/>
      <c r="AG126" s="6" t="n">
        <v>64</v>
      </c>
      <c r="AH126" s="6"/>
      <c r="AI126" s="6"/>
      <c r="AJ126" s="6"/>
      <c r="AK126" s="6"/>
      <c r="AL126" s="6"/>
      <c r="AM126" s="6"/>
      <c r="AN126" s="6"/>
      <c r="AO126" s="6"/>
      <c r="AP126" s="6" t="n">
        <v>358</v>
      </c>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row>
    <row r="127" customFormat="false" ht="13.2" hidden="false" customHeight="false" outlineLevel="0" collapsed="false">
      <c r="A127" s="0" t="str">
        <f aca="false">VLOOKUP(B127,[1]codes!$A$2:$B$392,2,0)</f>
        <v>E07000220</v>
      </c>
      <c r="B127" s="0" t="s">
        <v>750</v>
      </c>
      <c r="C127" s="0" t="s">
        <v>720</v>
      </c>
      <c r="D127" s="6" t="n">
        <v>74497</v>
      </c>
      <c r="E127" s="6" t="n">
        <v>28362</v>
      </c>
      <c r="F127" s="6" t="n">
        <v>8583</v>
      </c>
      <c r="G127" s="6" t="n">
        <v>5972</v>
      </c>
      <c r="H127" s="6" t="n">
        <v>2089</v>
      </c>
      <c r="I127" s="6" t="n">
        <v>8300</v>
      </c>
      <c r="J127" s="6"/>
      <c r="K127" s="6"/>
      <c r="L127" s="6" t="n">
        <v>1577</v>
      </c>
      <c r="M127" s="6" t="n">
        <v>356</v>
      </c>
      <c r="N127" s="6"/>
      <c r="O127" s="6"/>
      <c r="P127" s="6"/>
      <c r="Q127" s="6"/>
      <c r="R127" s="6"/>
      <c r="S127" s="6"/>
      <c r="T127" s="6" t="n">
        <v>599</v>
      </c>
      <c r="U127" s="6"/>
      <c r="V127" s="6"/>
      <c r="W127" s="6"/>
      <c r="X127" s="6"/>
      <c r="Y127" s="6" t="n">
        <v>265</v>
      </c>
      <c r="Z127" s="6"/>
      <c r="AA127" s="6"/>
      <c r="AB127" s="6" t="n">
        <v>36</v>
      </c>
      <c r="AC127" s="6"/>
      <c r="AD127" s="6"/>
      <c r="AE127" s="6"/>
      <c r="AF127" s="6"/>
      <c r="AG127" s="6" t="n">
        <v>114</v>
      </c>
      <c r="AH127" s="6"/>
      <c r="AI127" s="6"/>
      <c r="AJ127" s="6"/>
      <c r="AK127" s="6"/>
      <c r="AL127" s="6"/>
      <c r="AM127" s="6"/>
      <c r="AN127" s="6"/>
      <c r="AO127" s="6"/>
      <c r="AP127" s="6" t="n">
        <v>471</v>
      </c>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row>
    <row r="128" customFormat="false" ht="13.2" hidden="false" customHeight="false" outlineLevel="0" collapsed="false">
      <c r="A128" s="0" t="str">
        <f aca="false">VLOOKUP(B128,[1]codes!$A$2:$B$392,2,0)</f>
        <v>E08000028</v>
      </c>
      <c r="B128" s="0" t="s">
        <v>774</v>
      </c>
      <c r="C128" s="0" t="s">
        <v>720</v>
      </c>
      <c r="D128" s="6" t="n">
        <v>222706</v>
      </c>
      <c r="E128" s="6" t="n">
        <v>69104</v>
      </c>
      <c r="F128" s="6" t="n">
        <v>8084</v>
      </c>
      <c r="G128" s="6" t="n">
        <v>30991</v>
      </c>
      <c r="H128" s="6" t="n">
        <v>1317</v>
      </c>
      <c r="I128" s="6" t="n">
        <v>20776</v>
      </c>
      <c r="J128" s="6"/>
      <c r="K128" s="6"/>
      <c r="L128" s="6" t="n">
        <v>2234</v>
      </c>
      <c r="M128" s="6" t="n">
        <v>1480</v>
      </c>
      <c r="N128" s="6"/>
      <c r="O128" s="6"/>
      <c r="P128" s="6"/>
      <c r="Q128" s="6"/>
      <c r="R128" s="6"/>
      <c r="S128" s="6"/>
      <c r="T128" s="6" t="n">
        <v>1985</v>
      </c>
      <c r="U128" s="6"/>
      <c r="V128" s="6"/>
      <c r="W128" s="6"/>
      <c r="X128" s="6"/>
      <c r="Y128" s="6" t="n">
        <v>707</v>
      </c>
      <c r="Z128" s="6"/>
      <c r="AA128" s="6"/>
      <c r="AB128" s="6" t="n">
        <v>110</v>
      </c>
      <c r="AC128" s="6"/>
      <c r="AD128" s="6"/>
      <c r="AE128" s="6"/>
      <c r="AF128" s="6"/>
      <c r="AG128" s="6" t="n">
        <v>243</v>
      </c>
      <c r="AH128" s="6"/>
      <c r="AI128" s="6"/>
      <c r="AJ128" s="6"/>
      <c r="AK128" s="6"/>
      <c r="AL128" s="6"/>
      <c r="AM128" s="6"/>
      <c r="AN128" s="6"/>
      <c r="AO128" s="6"/>
      <c r="AP128" s="6" t="n">
        <v>1177</v>
      </c>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row>
    <row r="129" customFormat="false" ht="13.2" hidden="false" customHeight="false" outlineLevel="0" collapsed="false">
      <c r="A129" s="0" t="str">
        <f aca="false">VLOOKUP(B129,[1]codes!$A$2:$B$392,2,0)</f>
        <v>E06000051</v>
      </c>
      <c r="B129" s="0" t="s">
        <v>728</v>
      </c>
      <c r="C129" s="0" t="s">
        <v>720</v>
      </c>
      <c r="D129" s="6" t="n">
        <v>226837</v>
      </c>
      <c r="E129" s="6" t="n">
        <v>78073</v>
      </c>
      <c r="F129" s="6" t="n">
        <v>24920</v>
      </c>
      <c r="G129" s="6" t="n">
        <v>11185</v>
      </c>
      <c r="H129" s="6" t="n">
        <v>6697</v>
      </c>
      <c r="I129" s="6" t="n">
        <v>25759</v>
      </c>
      <c r="J129" s="6"/>
      <c r="K129" s="6"/>
      <c r="L129" s="6" t="n">
        <v>5546</v>
      </c>
      <c r="M129" s="6" t="n">
        <v>828</v>
      </c>
      <c r="N129" s="6"/>
      <c r="O129" s="6"/>
      <c r="P129" s="6"/>
      <c r="Q129" s="6"/>
      <c r="R129" s="6"/>
      <c r="S129" s="6"/>
      <c r="T129" s="6" t="n">
        <v>1143</v>
      </c>
      <c r="U129" s="6"/>
      <c r="V129" s="6"/>
      <c r="W129" s="6"/>
      <c r="X129" s="6"/>
      <c r="Y129" s="6" t="n">
        <v>498</v>
      </c>
      <c r="Z129" s="6"/>
      <c r="AA129" s="6"/>
      <c r="AB129" s="6" t="n">
        <v>64</v>
      </c>
      <c r="AC129" s="6"/>
      <c r="AD129" s="6"/>
      <c r="AE129" s="6"/>
      <c r="AF129" s="6"/>
      <c r="AG129" s="6" t="n">
        <v>164</v>
      </c>
      <c r="AH129" s="6"/>
      <c r="AI129" s="6"/>
      <c r="AJ129" s="6"/>
      <c r="AK129" s="6"/>
      <c r="AL129" s="6"/>
      <c r="AM129" s="6"/>
      <c r="AN129" s="6"/>
      <c r="AO129" s="6"/>
      <c r="AP129" s="6" t="n">
        <v>1269</v>
      </c>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row>
    <row r="130" customFormat="false" ht="13.2" hidden="false" customHeight="false" outlineLevel="0" collapsed="false">
      <c r="A130" s="0" t="str">
        <f aca="false">VLOOKUP(B130,[1]codes!$A$2:$B$392,2,0)</f>
        <v>E08000029</v>
      </c>
      <c r="B130" s="0" t="s">
        <v>776</v>
      </c>
      <c r="C130" s="0" t="s">
        <v>720</v>
      </c>
      <c r="D130" s="6" t="n">
        <v>161999</v>
      </c>
      <c r="E130" s="6" t="n">
        <v>54175</v>
      </c>
      <c r="F130" s="6" t="n">
        <v>16823</v>
      </c>
      <c r="G130" s="6" t="n">
        <v>7231</v>
      </c>
      <c r="H130" s="6" t="n">
        <v>4863</v>
      </c>
      <c r="I130" s="6" t="n">
        <v>17590</v>
      </c>
      <c r="J130" s="6"/>
      <c r="K130" s="6"/>
      <c r="L130" s="6" t="n">
        <v>3734</v>
      </c>
      <c r="M130" s="6" t="n">
        <v>757</v>
      </c>
      <c r="N130" s="6"/>
      <c r="O130" s="6"/>
      <c r="P130" s="6"/>
      <c r="Q130" s="6"/>
      <c r="R130" s="6"/>
      <c r="S130" s="6"/>
      <c r="T130" s="6" t="n">
        <v>1181</v>
      </c>
      <c r="U130" s="6"/>
      <c r="V130" s="6"/>
      <c r="W130" s="6"/>
      <c r="X130" s="6"/>
      <c r="Y130" s="6" t="n">
        <v>570</v>
      </c>
      <c r="Z130" s="6"/>
      <c r="AA130" s="6"/>
      <c r="AB130" s="6" t="n">
        <v>62</v>
      </c>
      <c r="AC130" s="6"/>
      <c r="AD130" s="6"/>
      <c r="AE130" s="6"/>
      <c r="AF130" s="6"/>
      <c r="AG130" s="6" t="n">
        <v>102</v>
      </c>
      <c r="AH130" s="6"/>
      <c r="AI130" s="6"/>
      <c r="AJ130" s="6"/>
      <c r="AK130" s="6"/>
      <c r="AL130" s="6"/>
      <c r="AM130" s="6"/>
      <c r="AN130" s="6"/>
      <c r="AO130" s="6"/>
      <c r="AP130" s="6" t="n">
        <v>1262</v>
      </c>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row>
    <row r="131" customFormat="false" ht="13.2" hidden="false" customHeight="false" outlineLevel="0" collapsed="false">
      <c r="A131" s="0" t="str">
        <f aca="false">VLOOKUP(B131,[1]codes!$A$2:$B$392,2,0)</f>
        <v>E07000196</v>
      </c>
      <c r="B131" s="0" t="s">
        <v>738</v>
      </c>
      <c r="C131" s="0" t="s">
        <v>720</v>
      </c>
      <c r="D131" s="6" t="n">
        <v>86009</v>
      </c>
      <c r="E131" s="6" t="n">
        <v>27199</v>
      </c>
      <c r="F131" s="6" t="n">
        <v>8990</v>
      </c>
      <c r="G131" s="6" t="n">
        <v>3640</v>
      </c>
      <c r="H131" s="6" t="n">
        <v>701</v>
      </c>
      <c r="I131" s="6" t="n">
        <v>11076</v>
      </c>
      <c r="J131" s="6"/>
      <c r="K131" s="6"/>
      <c r="L131" s="6" t="n">
        <v>884</v>
      </c>
      <c r="M131" s="6" t="n">
        <v>348</v>
      </c>
      <c r="N131" s="6"/>
      <c r="O131" s="6"/>
      <c r="P131" s="6"/>
      <c r="Q131" s="6"/>
      <c r="R131" s="6"/>
      <c r="S131" s="6"/>
      <c r="T131" s="6" t="n">
        <v>537</v>
      </c>
      <c r="U131" s="6"/>
      <c r="V131" s="6"/>
      <c r="W131" s="6"/>
      <c r="X131" s="6"/>
      <c r="Y131" s="6" t="n">
        <v>255</v>
      </c>
      <c r="Z131" s="6"/>
      <c r="AA131" s="6"/>
      <c r="AB131" s="6" t="n">
        <v>20</v>
      </c>
      <c r="AC131" s="6"/>
      <c r="AD131" s="6"/>
      <c r="AE131" s="6"/>
      <c r="AF131" s="6"/>
      <c r="AG131" s="6" t="n">
        <v>59</v>
      </c>
      <c r="AH131" s="6"/>
      <c r="AI131" s="6"/>
      <c r="AJ131" s="6"/>
      <c r="AK131" s="6"/>
      <c r="AL131" s="6"/>
      <c r="AM131" s="6"/>
      <c r="AN131" s="6"/>
      <c r="AO131" s="6"/>
      <c r="AP131" s="6" t="n">
        <v>689</v>
      </c>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row>
    <row r="132" customFormat="false" ht="13.2" hidden="false" customHeight="false" outlineLevel="0" collapsed="false">
      <c r="A132" s="0" t="str">
        <f aca="false">VLOOKUP(B132,[1]codes!$A$2:$B$392,2,0)</f>
        <v>E07000197</v>
      </c>
      <c r="B132" s="0" t="s">
        <v>740</v>
      </c>
      <c r="C132" s="0" t="s">
        <v>720</v>
      </c>
      <c r="D132" s="6" t="n">
        <v>96083</v>
      </c>
      <c r="E132" s="6" t="n">
        <v>31868</v>
      </c>
      <c r="F132" s="6" t="n">
        <v>10032</v>
      </c>
      <c r="G132" s="6" t="n">
        <v>6418</v>
      </c>
      <c r="H132" s="6" t="n">
        <v>1436</v>
      </c>
      <c r="I132" s="6" t="n">
        <v>10585</v>
      </c>
      <c r="J132" s="6"/>
      <c r="K132" s="6"/>
      <c r="L132" s="6" t="n">
        <v>1843</v>
      </c>
      <c r="M132" s="6" t="n">
        <v>259</v>
      </c>
      <c r="N132" s="6"/>
      <c r="O132" s="6"/>
      <c r="P132" s="6"/>
      <c r="Q132" s="6"/>
      <c r="R132" s="6"/>
      <c r="S132" s="6"/>
      <c r="T132" s="6" t="n">
        <v>501</v>
      </c>
      <c r="U132" s="6"/>
      <c r="V132" s="6"/>
      <c r="W132" s="6"/>
      <c r="X132" s="6"/>
      <c r="Y132" s="6" t="n">
        <v>260</v>
      </c>
      <c r="Z132" s="6"/>
      <c r="AA132" s="6"/>
      <c r="AB132" s="6" t="n">
        <v>30</v>
      </c>
      <c r="AC132" s="6"/>
      <c r="AD132" s="6"/>
      <c r="AE132" s="6"/>
      <c r="AF132" s="6"/>
      <c r="AG132" s="6" t="n">
        <v>68</v>
      </c>
      <c r="AH132" s="6"/>
      <c r="AI132" s="6"/>
      <c r="AJ132" s="6"/>
      <c r="AK132" s="6"/>
      <c r="AL132" s="6"/>
      <c r="AM132" s="6"/>
      <c r="AN132" s="6"/>
      <c r="AO132" s="6"/>
      <c r="AP132" s="6" t="n">
        <v>436</v>
      </c>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row>
    <row r="133" customFormat="false" ht="13.2" hidden="false" customHeight="false" outlineLevel="0" collapsed="false">
      <c r="A133" s="0" t="str">
        <f aca="false">VLOOKUP(B133,[1]codes!$A$2:$B$392,2,0)</f>
        <v>E07000198</v>
      </c>
      <c r="B133" s="0" t="s">
        <v>742</v>
      </c>
      <c r="C133" s="0" t="s">
        <v>720</v>
      </c>
      <c r="D133" s="6" t="n">
        <v>78500</v>
      </c>
      <c r="E133" s="6" t="n">
        <v>23312</v>
      </c>
      <c r="F133" s="6" t="n">
        <v>6795</v>
      </c>
      <c r="G133" s="6" t="n">
        <v>4283</v>
      </c>
      <c r="H133" s="6" t="n">
        <v>1203</v>
      </c>
      <c r="I133" s="6" t="n">
        <v>8567</v>
      </c>
      <c r="J133" s="6"/>
      <c r="K133" s="6"/>
      <c r="L133" s="6" t="n">
        <v>1048</v>
      </c>
      <c r="M133" s="6" t="n">
        <v>340</v>
      </c>
      <c r="N133" s="6"/>
      <c r="O133" s="6"/>
      <c r="P133" s="6"/>
      <c r="Q133" s="6"/>
      <c r="R133" s="6"/>
      <c r="S133" s="6"/>
      <c r="T133" s="6" t="n">
        <v>439</v>
      </c>
      <c r="U133" s="6"/>
      <c r="V133" s="6"/>
      <c r="W133" s="6"/>
      <c r="X133" s="6"/>
      <c r="Y133" s="6" t="n">
        <v>224</v>
      </c>
      <c r="Z133" s="6"/>
      <c r="AA133" s="6"/>
      <c r="AB133" s="6" t="n">
        <v>28</v>
      </c>
      <c r="AC133" s="6"/>
      <c r="AD133" s="6"/>
      <c r="AE133" s="6"/>
      <c r="AF133" s="6"/>
      <c r="AG133" s="6" t="n">
        <v>43</v>
      </c>
      <c r="AH133" s="6"/>
      <c r="AI133" s="6"/>
      <c r="AJ133" s="6"/>
      <c r="AK133" s="6"/>
      <c r="AL133" s="6"/>
      <c r="AM133" s="6"/>
      <c r="AN133" s="6"/>
      <c r="AO133" s="6"/>
      <c r="AP133" s="6" t="n">
        <v>342</v>
      </c>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row>
    <row r="134" customFormat="false" ht="13.2" hidden="false" customHeight="false" outlineLevel="0" collapsed="false">
      <c r="A134" s="0" t="str">
        <f aca="false">VLOOKUP(B134,[1]codes!$A$2:$B$392,2,0)</f>
        <v>E06000021</v>
      </c>
      <c r="B134" s="0" t="s">
        <v>726</v>
      </c>
      <c r="C134" s="0" t="s">
        <v>720</v>
      </c>
      <c r="D134" s="6" t="n">
        <v>186143</v>
      </c>
      <c r="E134" s="6" t="n">
        <v>43234</v>
      </c>
      <c r="F134" s="6" t="n">
        <v>6347</v>
      </c>
      <c r="G134" s="6" t="n">
        <v>12765</v>
      </c>
      <c r="H134" s="6" t="n">
        <v>1191</v>
      </c>
      <c r="I134" s="6" t="n">
        <v>17165</v>
      </c>
      <c r="J134" s="6"/>
      <c r="K134" s="6"/>
      <c r="L134" s="6" t="n">
        <v>1714</v>
      </c>
      <c r="M134" s="6" t="n">
        <v>1383</v>
      </c>
      <c r="N134" s="6"/>
      <c r="O134" s="6"/>
      <c r="P134" s="6"/>
      <c r="Q134" s="6"/>
      <c r="R134" s="6"/>
      <c r="S134" s="6"/>
      <c r="T134" s="6" t="n">
        <v>954</v>
      </c>
      <c r="U134" s="6"/>
      <c r="V134" s="6"/>
      <c r="W134" s="6"/>
      <c r="X134" s="6"/>
      <c r="Y134" s="6" t="n">
        <v>512</v>
      </c>
      <c r="Z134" s="6"/>
      <c r="AA134" s="6"/>
      <c r="AB134" s="6" t="n">
        <v>80</v>
      </c>
      <c r="AC134" s="6"/>
      <c r="AD134" s="6"/>
      <c r="AE134" s="6"/>
      <c r="AF134" s="6"/>
      <c r="AG134" s="6" t="n">
        <v>177</v>
      </c>
      <c r="AH134" s="6"/>
      <c r="AI134" s="6"/>
      <c r="AJ134" s="6"/>
      <c r="AK134" s="6"/>
      <c r="AL134" s="6"/>
      <c r="AM134" s="6"/>
      <c r="AN134" s="6"/>
      <c r="AO134" s="6"/>
      <c r="AP134" s="6" t="n">
        <v>946</v>
      </c>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row>
    <row r="135" customFormat="false" ht="13.2" hidden="false" customHeight="false" outlineLevel="0" collapsed="false">
      <c r="A135" s="0" t="str">
        <f aca="false">VLOOKUP(B135,[1]codes!$A$2:$B$392,2,0)</f>
        <v>E07000221</v>
      </c>
      <c r="B135" s="0" t="s">
        <v>752</v>
      </c>
      <c r="C135" s="0" t="s">
        <v>720</v>
      </c>
      <c r="D135" s="6" t="n">
        <v>96783</v>
      </c>
      <c r="E135" s="6" t="n">
        <v>38562</v>
      </c>
      <c r="F135" s="6" t="n">
        <v>14593</v>
      </c>
      <c r="G135" s="6" t="n">
        <v>4097</v>
      </c>
      <c r="H135" s="6" t="n">
        <v>4250</v>
      </c>
      <c r="I135" s="6" t="n">
        <v>11417</v>
      </c>
      <c r="J135" s="6"/>
      <c r="K135" s="6"/>
      <c r="L135" s="6" t="n">
        <v>2154</v>
      </c>
      <c r="M135" s="6" t="n">
        <v>288</v>
      </c>
      <c r="N135" s="6"/>
      <c r="O135" s="6"/>
      <c r="P135" s="6"/>
      <c r="Q135" s="6"/>
      <c r="R135" s="6"/>
      <c r="S135" s="6"/>
      <c r="T135" s="6" t="n">
        <v>647</v>
      </c>
      <c r="U135" s="6"/>
      <c r="V135" s="6"/>
      <c r="W135" s="6"/>
      <c r="X135" s="6"/>
      <c r="Y135" s="6" t="n">
        <v>362</v>
      </c>
      <c r="Z135" s="6"/>
      <c r="AA135" s="6"/>
      <c r="AB135" s="6" t="n">
        <v>26</v>
      </c>
      <c r="AC135" s="6"/>
      <c r="AD135" s="6"/>
      <c r="AE135" s="6"/>
      <c r="AF135" s="6"/>
      <c r="AG135" s="6" t="n">
        <v>74</v>
      </c>
      <c r="AH135" s="6"/>
      <c r="AI135" s="6"/>
      <c r="AJ135" s="6"/>
      <c r="AK135" s="6"/>
      <c r="AL135" s="6"/>
      <c r="AM135" s="6"/>
      <c r="AN135" s="6"/>
      <c r="AO135" s="6"/>
      <c r="AP135" s="6" t="n">
        <v>654</v>
      </c>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row>
    <row r="136" customFormat="false" ht="13.2" hidden="false" customHeight="false" outlineLevel="0" collapsed="false">
      <c r="A136" s="0" t="str">
        <f aca="false">VLOOKUP(B136,[1]codes!$A$2:$B$392,2,0)</f>
        <v>E07000199</v>
      </c>
      <c r="B136" s="0" t="s">
        <v>744</v>
      </c>
      <c r="C136" s="0" t="s">
        <v>720</v>
      </c>
      <c r="D136" s="6" t="n">
        <v>57316</v>
      </c>
      <c r="E136" s="6" t="n">
        <v>18939</v>
      </c>
      <c r="F136" s="6" t="n">
        <v>5142</v>
      </c>
      <c r="G136" s="6" t="n">
        <v>4534</v>
      </c>
      <c r="H136" s="6" t="n">
        <v>485</v>
      </c>
      <c r="I136" s="6" t="n">
        <v>6574</v>
      </c>
      <c r="J136" s="6"/>
      <c r="K136" s="6"/>
      <c r="L136" s="6" t="n">
        <v>669</v>
      </c>
      <c r="M136" s="6" t="n">
        <v>302</v>
      </c>
      <c r="N136" s="6"/>
      <c r="O136" s="6"/>
      <c r="P136" s="6"/>
      <c r="Q136" s="6"/>
      <c r="R136" s="6"/>
      <c r="S136" s="6"/>
      <c r="T136" s="6" t="n">
        <v>503</v>
      </c>
      <c r="U136" s="6"/>
      <c r="V136" s="6"/>
      <c r="W136" s="6"/>
      <c r="X136" s="6"/>
      <c r="Y136" s="6" t="n">
        <v>270</v>
      </c>
      <c r="Z136" s="6"/>
      <c r="AA136" s="6"/>
      <c r="AB136" s="6" t="n">
        <v>34</v>
      </c>
      <c r="AC136" s="6"/>
      <c r="AD136" s="6"/>
      <c r="AE136" s="6"/>
      <c r="AF136" s="6"/>
      <c r="AG136" s="6" t="n">
        <v>61</v>
      </c>
      <c r="AH136" s="6"/>
      <c r="AI136" s="6"/>
      <c r="AJ136" s="6"/>
      <c r="AK136" s="6"/>
      <c r="AL136" s="6"/>
      <c r="AM136" s="6"/>
      <c r="AN136" s="6"/>
      <c r="AO136" s="6"/>
      <c r="AP136" s="6" t="n">
        <v>365</v>
      </c>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row>
    <row r="137" customFormat="false" ht="13.2" hidden="false" customHeight="false" outlineLevel="0" collapsed="false">
      <c r="A137" s="0" t="str">
        <f aca="false">VLOOKUP(B137,[1]codes!$A$2:$B$392,2,0)</f>
        <v>E06000020</v>
      </c>
      <c r="B137" s="0" t="s">
        <v>724</v>
      </c>
      <c r="C137" s="0" t="s">
        <v>720</v>
      </c>
      <c r="D137" s="6" t="n">
        <v>122321</v>
      </c>
      <c r="E137" s="6" t="n">
        <v>42632</v>
      </c>
      <c r="F137" s="6" t="n">
        <v>10452</v>
      </c>
      <c r="G137" s="6" t="n">
        <v>10631</v>
      </c>
      <c r="H137" s="6" t="n">
        <v>1608</v>
      </c>
      <c r="I137" s="6" t="n">
        <v>15417</v>
      </c>
      <c r="J137" s="6"/>
      <c r="K137" s="6"/>
      <c r="L137" s="6" t="n">
        <v>1741</v>
      </c>
      <c r="M137" s="6" t="n">
        <v>700</v>
      </c>
      <c r="N137" s="6"/>
      <c r="O137" s="6"/>
      <c r="P137" s="6"/>
      <c r="Q137" s="6"/>
      <c r="R137" s="6"/>
      <c r="S137" s="6"/>
      <c r="T137" s="6" t="n">
        <v>736</v>
      </c>
      <c r="U137" s="6"/>
      <c r="V137" s="6"/>
      <c r="W137" s="6"/>
      <c r="X137" s="6"/>
      <c r="Y137" s="6" t="n">
        <v>472</v>
      </c>
      <c r="Z137" s="6"/>
      <c r="AA137" s="6"/>
      <c r="AB137" s="6" t="n">
        <v>81</v>
      </c>
      <c r="AC137" s="6"/>
      <c r="AD137" s="6"/>
      <c r="AE137" s="6"/>
      <c r="AF137" s="6"/>
      <c r="AG137" s="6" t="n">
        <v>114</v>
      </c>
      <c r="AH137" s="6"/>
      <c r="AI137" s="6"/>
      <c r="AJ137" s="6"/>
      <c r="AK137" s="6"/>
      <c r="AL137" s="6"/>
      <c r="AM137" s="6"/>
      <c r="AN137" s="6"/>
      <c r="AO137" s="6"/>
      <c r="AP137" s="6" t="n">
        <v>680</v>
      </c>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row>
    <row r="138" customFormat="false" ht="13.2" hidden="false" customHeight="false" outlineLevel="0" collapsed="false">
      <c r="A138" s="0" t="str">
        <f aca="false">VLOOKUP(B138,[1]codes!$A$2:$B$392,2,0)</f>
        <v>E08000030</v>
      </c>
      <c r="B138" s="0" t="s">
        <v>778</v>
      </c>
      <c r="C138" s="0" t="s">
        <v>720</v>
      </c>
      <c r="D138" s="6" t="n">
        <v>196807</v>
      </c>
      <c r="E138" s="6" t="n">
        <v>65613</v>
      </c>
      <c r="F138" s="6" t="n">
        <v>14103</v>
      </c>
      <c r="G138" s="6" t="n">
        <v>20372</v>
      </c>
      <c r="H138" s="6" t="n">
        <v>1868</v>
      </c>
      <c r="I138" s="6" t="n">
        <v>22037</v>
      </c>
      <c r="J138" s="6"/>
      <c r="K138" s="6"/>
      <c r="L138" s="6" t="n">
        <v>1859</v>
      </c>
      <c r="M138" s="6" t="n">
        <v>1479</v>
      </c>
      <c r="N138" s="6"/>
      <c r="O138" s="6"/>
      <c r="P138" s="6"/>
      <c r="Q138" s="6"/>
      <c r="R138" s="6"/>
      <c r="S138" s="6"/>
      <c r="T138" s="6" t="n">
        <v>1681</v>
      </c>
      <c r="U138" s="6"/>
      <c r="V138" s="6"/>
      <c r="W138" s="6"/>
      <c r="X138" s="6"/>
      <c r="Y138" s="6" t="n">
        <v>861</v>
      </c>
      <c r="Z138" s="6"/>
      <c r="AA138" s="6"/>
      <c r="AB138" s="6" t="n">
        <v>109</v>
      </c>
      <c r="AC138" s="6"/>
      <c r="AD138" s="6"/>
      <c r="AE138" s="6"/>
      <c r="AF138" s="6"/>
      <c r="AG138" s="6" t="n">
        <v>211</v>
      </c>
      <c r="AH138" s="6"/>
      <c r="AI138" s="6"/>
      <c r="AJ138" s="6"/>
      <c r="AK138" s="6"/>
      <c r="AL138" s="6"/>
      <c r="AM138" s="6"/>
      <c r="AN138" s="6"/>
      <c r="AO138" s="6"/>
      <c r="AP138" s="6" t="n">
        <v>1033</v>
      </c>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row>
    <row r="139" customFormat="false" ht="13.2" hidden="false" customHeight="false" outlineLevel="0" collapsed="false">
      <c r="A139" s="0" t="str">
        <f aca="false">VLOOKUP(B139,[1]codes!$A$2:$B$392,2,0)</f>
        <v>E07000222</v>
      </c>
      <c r="B139" s="0" t="s">
        <v>754</v>
      </c>
      <c r="C139" s="0" t="s">
        <v>720</v>
      </c>
      <c r="D139" s="6" t="n">
        <v>99431</v>
      </c>
      <c r="E139" s="6" t="n">
        <v>37577</v>
      </c>
      <c r="F139" s="6" t="n">
        <v>12005</v>
      </c>
      <c r="G139" s="6" t="n">
        <v>8189</v>
      </c>
      <c r="H139" s="6" t="n">
        <v>3444</v>
      </c>
      <c r="I139" s="6" t="n">
        <v>8619</v>
      </c>
      <c r="J139" s="6"/>
      <c r="K139" s="6"/>
      <c r="L139" s="6" t="n">
        <v>3498</v>
      </c>
      <c r="M139" s="6" t="n">
        <v>312</v>
      </c>
      <c r="N139" s="6"/>
      <c r="O139" s="6"/>
      <c r="P139" s="6"/>
      <c r="Q139" s="6"/>
      <c r="R139" s="6"/>
      <c r="S139" s="6"/>
      <c r="T139" s="6" t="n">
        <v>466</v>
      </c>
      <c r="U139" s="6"/>
      <c r="V139" s="6"/>
      <c r="W139" s="6"/>
      <c r="X139" s="6"/>
      <c r="Y139" s="6" t="n">
        <v>255</v>
      </c>
      <c r="Z139" s="6"/>
      <c r="AA139" s="6"/>
      <c r="AB139" s="6" t="n">
        <v>33</v>
      </c>
      <c r="AC139" s="6"/>
      <c r="AD139" s="6"/>
      <c r="AE139" s="6"/>
      <c r="AF139" s="6"/>
      <c r="AG139" s="6" t="n">
        <v>115</v>
      </c>
      <c r="AH139" s="6"/>
      <c r="AI139" s="6"/>
      <c r="AJ139" s="6"/>
      <c r="AK139" s="6"/>
      <c r="AL139" s="6"/>
      <c r="AM139" s="6"/>
      <c r="AN139" s="6"/>
      <c r="AO139" s="6"/>
      <c r="AP139" s="6" t="n">
        <v>641</v>
      </c>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row>
    <row r="140" customFormat="false" ht="13.2" hidden="false" customHeight="false" outlineLevel="0" collapsed="false">
      <c r="A140" s="0" t="str">
        <f aca="false">VLOOKUP(B140,[1]codes!$A$2:$B$392,2,0)</f>
        <v>E08000031</v>
      </c>
      <c r="B140" s="0" t="s">
        <v>780</v>
      </c>
      <c r="C140" s="0" t="s">
        <v>720</v>
      </c>
      <c r="D140" s="6" t="n">
        <v>174325</v>
      </c>
      <c r="E140" s="6" t="n">
        <v>57170</v>
      </c>
      <c r="F140" s="6" t="n">
        <v>10000</v>
      </c>
      <c r="G140" s="6" t="n">
        <v>21638</v>
      </c>
      <c r="H140" s="6" t="n">
        <v>1569</v>
      </c>
      <c r="I140" s="6" t="n">
        <v>17895</v>
      </c>
      <c r="J140" s="6"/>
      <c r="K140" s="6"/>
      <c r="L140" s="6" t="n">
        <v>1998</v>
      </c>
      <c r="M140" s="6" t="n">
        <v>1138</v>
      </c>
      <c r="N140" s="6"/>
      <c r="O140" s="6"/>
      <c r="P140" s="6"/>
      <c r="Q140" s="6"/>
      <c r="R140" s="6"/>
      <c r="S140" s="6"/>
      <c r="T140" s="6" t="n">
        <v>1455</v>
      </c>
      <c r="U140" s="6"/>
      <c r="V140" s="6"/>
      <c r="W140" s="6"/>
      <c r="X140" s="6"/>
      <c r="Y140" s="6" t="n">
        <v>564</v>
      </c>
      <c r="Z140" s="6"/>
      <c r="AA140" s="6"/>
      <c r="AB140" s="6" t="n">
        <v>101</v>
      </c>
      <c r="AC140" s="6"/>
      <c r="AD140" s="6"/>
      <c r="AE140" s="6"/>
      <c r="AF140" s="6"/>
      <c r="AG140" s="6" t="n">
        <v>185</v>
      </c>
      <c r="AH140" s="6"/>
      <c r="AI140" s="6"/>
      <c r="AJ140" s="6"/>
      <c r="AK140" s="6"/>
      <c r="AL140" s="6"/>
      <c r="AM140" s="6"/>
      <c r="AN140" s="6"/>
      <c r="AO140" s="6"/>
      <c r="AP140" s="6" t="n">
        <v>627</v>
      </c>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row>
    <row r="141" customFormat="false" ht="13.2" hidden="false" customHeight="false" outlineLevel="0" collapsed="false">
      <c r="A141" s="0" t="str">
        <f aca="false">VLOOKUP(B141,[1]codes!$A$2:$B$392,2,0)</f>
        <v>E07000237</v>
      </c>
      <c r="B141" s="0" t="s">
        <v>762</v>
      </c>
      <c r="C141" s="0" t="s">
        <v>720</v>
      </c>
      <c r="D141" s="6" t="n">
        <v>72960</v>
      </c>
      <c r="E141" s="6" t="n">
        <v>26879</v>
      </c>
      <c r="F141" s="6" t="n">
        <v>7185</v>
      </c>
      <c r="G141" s="6" t="n">
        <v>6651</v>
      </c>
      <c r="H141" s="6" t="n">
        <v>1327</v>
      </c>
      <c r="I141" s="6" t="n">
        <v>7715</v>
      </c>
      <c r="J141" s="6"/>
      <c r="K141" s="6"/>
      <c r="L141" s="6" t="n">
        <v>2224</v>
      </c>
      <c r="M141" s="6" t="n">
        <v>342</v>
      </c>
      <c r="N141" s="6"/>
      <c r="O141" s="6"/>
      <c r="P141" s="6"/>
      <c r="Q141" s="6"/>
      <c r="R141" s="6"/>
      <c r="S141" s="6"/>
      <c r="T141" s="6" t="n">
        <v>490</v>
      </c>
      <c r="U141" s="6"/>
      <c r="V141" s="6"/>
      <c r="W141" s="6"/>
      <c r="X141" s="6"/>
      <c r="Y141" s="6" t="n">
        <v>211</v>
      </c>
      <c r="Z141" s="6"/>
      <c r="AA141" s="6"/>
      <c r="AB141" s="6" t="n">
        <v>36</v>
      </c>
      <c r="AC141" s="6"/>
      <c r="AD141" s="6"/>
      <c r="AE141" s="6"/>
      <c r="AF141" s="6"/>
      <c r="AG141" s="6" t="n">
        <v>82</v>
      </c>
      <c r="AH141" s="6"/>
      <c r="AI141" s="6"/>
      <c r="AJ141" s="6"/>
      <c r="AK141" s="6"/>
      <c r="AL141" s="6"/>
      <c r="AM141" s="6"/>
      <c r="AN141" s="6"/>
      <c r="AO141" s="6"/>
      <c r="AP141" s="6" t="n">
        <v>616</v>
      </c>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row>
    <row r="142" customFormat="false" ht="13.2" hidden="false" customHeight="false" outlineLevel="0" collapsed="false">
      <c r="A142" s="0" t="str">
        <f aca="false">VLOOKUP(B142,[1]codes!$A$2:$B$392,2,0)</f>
        <v>E07000238</v>
      </c>
      <c r="B142" s="0" t="s">
        <v>764</v>
      </c>
      <c r="C142" s="0" t="s">
        <v>720</v>
      </c>
      <c r="D142" s="6" t="n">
        <v>90807</v>
      </c>
      <c r="E142" s="6" t="n">
        <v>34558</v>
      </c>
      <c r="F142" s="6" t="n">
        <v>12721</v>
      </c>
      <c r="G142" s="6" t="n">
        <v>3605</v>
      </c>
      <c r="H142" s="6" t="n">
        <v>2501</v>
      </c>
      <c r="I142" s="6" t="n">
        <v>12114</v>
      </c>
      <c r="J142" s="6"/>
      <c r="K142" s="6"/>
      <c r="L142" s="6" t="n">
        <v>1681</v>
      </c>
      <c r="M142" s="6" t="n">
        <v>336</v>
      </c>
      <c r="N142" s="6"/>
      <c r="O142" s="6"/>
      <c r="P142" s="6"/>
      <c r="Q142" s="6"/>
      <c r="R142" s="6"/>
      <c r="S142" s="6"/>
      <c r="T142" s="6" t="n">
        <v>576</v>
      </c>
      <c r="U142" s="6"/>
      <c r="V142" s="6"/>
      <c r="W142" s="6"/>
      <c r="X142" s="6"/>
      <c r="Y142" s="6" t="n">
        <v>269</v>
      </c>
      <c r="Z142" s="6"/>
      <c r="AA142" s="6"/>
      <c r="AB142" s="6" t="n">
        <v>33</v>
      </c>
      <c r="AC142" s="6"/>
      <c r="AD142" s="6"/>
      <c r="AE142" s="6"/>
      <c r="AF142" s="6"/>
      <c r="AG142" s="6" t="n">
        <v>62</v>
      </c>
      <c r="AH142" s="6"/>
      <c r="AI142" s="6"/>
      <c r="AJ142" s="6"/>
      <c r="AK142" s="6"/>
      <c r="AL142" s="6"/>
      <c r="AM142" s="6"/>
      <c r="AN142" s="6"/>
      <c r="AO142" s="6"/>
      <c r="AP142" s="6" t="n">
        <v>660</v>
      </c>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row>
    <row r="143" customFormat="false" ht="13.2" hidden="false" customHeight="false" outlineLevel="0" collapsed="false">
      <c r="A143" s="0" t="str">
        <f aca="false">VLOOKUP(B143,[1]codes!$A$2:$B$392,2,0)</f>
        <v>E07000239</v>
      </c>
      <c r="B143" s="0" t="s">
        <v>766</v>
      </c>
      <c r="C143" s="0" t="s">
        <v>720</v>
      </c>
      <c r="D143" s="6" t="n">
        <v>76893</v>
      </c>
      <c r="E143" s="6" t="n">
        <v>27570</v>
      </c>
      <c r="F143" s="6" t="n">
        <v>7740</v>
      </c>
      <c r="G143" s="6" t="n">
        <v>5015</v>
      </c>
      <c r="H143" s="6" t="n">
        <v>1221</v>
      </c>
      <c r="I143" s="6" t="n">
        <v>10097</v>
      </c>
      <c r="J143" s="6"/>
      <c r="K143" s="6"/>
      <c r="L143" s="6" t="n">
        <v>1436</v>
      </c>
      <c r="M143" s="6" t="n">
        <v>363</v>
      </c>
      <c r="N143" s="6"/>
      <c r="O143" s="6"/>
      <c r="P143" s="6"/>
      <c r="Q143" s="6"/>
      <c r="R143" s="6"/>
      <c r="S143" s="6"/>
      <c r="T143" s="6" t="n">
        <v>651</v>
      </c>
      <c r="U143" s="6"/>
      <c r="V143" s="6"/>
      <c r="W143" s="6"/>
      <c r="X143" s="6"/>
      <c r="Y143" s="6" t="n">
        <v>314</v>
      </c>
      <c r="Z143" s="6"/>
      <c r="AA143" s="6"/>
      <c r="AB143" s="6" t="n">
        <v>36</v>
      </c>
      <c r="AC143" s="6"/>
      <c r="AD143" s="6"/>
      <c r="AE143" s="6"/>
      <c r="AF143" s="6"/>
      <c r="AG143" s="6" t="n">
        <v>89</v>
      </c>
      <c r="AH143" s="6"/>
      <c r="AI143" s="6"/>
      <c r="AJ143" s="6"/>
      <c r="AK143" s="6"/>
      <c r="AL143" s="6"/>
      <c r="AM143" s="6"/>
      <c r="AN143" s="6"/>
      <c r="AO143" s="6"/>
      <c r="AP143" s="6" t="n">
        <v>608</v>
      </c>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row>
    <row r="144" customFormat="false" ht="13.2" hidden="false" customHeight="false" outlineLevel="0" collapsed="false">
      <c r="A144" s="0" t="str">
        <f aca="false">VLOOKUP(B144,[1]codes!$A$2:$B$392,2,0)</f>
        <v>E07000200</v>
      </c>
      <c r="B144" s="0" t="s">
        <v>96</v>
      </c>
      <c r="C144" s="0" t="s">
        <v>22</v>
      </c>
      <c r="D144" s="6" t="n">
        <v>69928</v>
      </c>
      <c r="E144" s="6" t="n">
        <v>26358</v>
      </c>
      <c r="F144" s="6" t="n">
        <v>8235</v>
      </c>
      <c r="G144" s="6" t="n">
        <v>3465</v>
      </c>
      <c r="H144" s="6" t="n">
        <v>1757</v>
      </c>
      <c r="I144" s="6" t="n">
        <v>9217</v>
      </c>
      <c r="J144" s="6"/>
      <c r="K144" s="6"/>
      <c r="L144" s="6" t="n">
        <v>2698</v>
      </c>
      <c r="M144" s="6" t="n">
        <v>123</v>
      </c>
      <c r="N144" s="6"/>
      <c r="O144" s="6"/>
      <c r="P144" s="6"/>
      <c r="Q144" s="6"/>
      <c r="R144" s="6"/>
      <c r="S144" s="6"/>
      <c r="T144" s="6" t="n">
        <v>359</v>
      </c>
      <c r="U144" s="6"/>
      <c r="V144" s="6"/>
      <c r="W144" s="6" t="n">
        <v>150</v>
      </c>
      <c r="X144" s="6"/>
      <c r="Y144" s="6" t="n">
        <v>294</v>
      </c>
      <c r="Z144" s="6"/>
      <c r="AA144" s="6"/>
      <c r="AB144" s="6"/>
      <c r="AC144" s="6"/>
      <c r="AD144" s="6"/>
      <c r="AE144" s="6"/>
      <c r="AF144" s="6"/>
      <c r="AG144" s="6" t="n">
        <v>60</v>
      </c>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row>
    <row r="145" customFormat="false" ht="13.2" hidden="false" customHeight="false" outlineLevel="0" collapsed="false">
      <c r="A145" s="0" t="str">
        <f aca="false">VLOOKUP(B145,[1]codes!$A$2:$B$392,2,0)</f>
        <v>E07000066</v>
      </c>
      <c r="B145" s="0" t="s">
        <v>46</v>
      </c>
      <c r="C145" s="0" t="s">
        <v>22</v>
      </c>
      <c r="D145" s="6" t="n">
        <v>131950</v>
      </c>
      <c r="E145" s="6" t="n">
        <v>42230</v>
      </c>
      <c r="F145" s="6" t="n">
        <v>10202</v>
      </c>
      <c r="G145" s="6" t="n">
        <v>7301</v>
      </c>
      <c r="H145" s="6" t="n">
        <v>1233</v>
      </c>
      <c r="I145" s="6" t="n">
        <v>18926</v>
      </c>
      <c r="J145" s="6"/>
      <c r="K145" s="6"/>
      <c r="L145" s="6" t="n">
        <v>2032</v>
      </c>
      <c r="M145" s="6" t="n">
        <v>564</v>
      </c>
      <c r="N145" s="6"/>
      <c r="O145" s="6"/>
      <c r="P145" s="6"/>
      <c r="Q145" s="6"/>
      <c r="R145" s="6"/>
      <c r="S145" s="6"/>
      <c r="T145" s="6" t="n">
        <v>877</v>
      </c>
      <c r="U145" s="6"/>
      <c r="V145" s="6"/>
      <c r="W145" s="6" t="n">
        <v>320</v>
      </c>
      <c r="X145" s="6"/>
      <c r="Y145" s="6" t="n">
        <v>628</v>
      </c>
      <c r="Z145" s="6"/>
      <c r="AA145" s="6"/>
      <c r="AB145" s="6"/>
      <c r="AC145" s="6"/>
      <c r="AD145" s="6"/>
      <c r="AE145" s="6"/>
      <c r="AF145" s="6"/>
      <c r="AG145" s="6" t="n">
        <v>147</v>
      </c>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row>
    <row r="146" customFormat="false" ht="13.2" hidden="false" customHeight="false" outlineLevel="0" collapsed="false">
      <c r="A146" s="0" t="str">
        <f aca="false">VLOOKUP(B146,[1]codes!$A$2:$B$392,2,0)</f>
        <v>E06000055</v>
      </c>
      <c r="B146" s="0" t="s">
        <v>32</v>
      </c>
      <c r="C146" s="0" t="s">
        <v>22</v>
      </c>
      <c r="D146" s="6" t="n">
        <v>119104</v>
      </c>
      <c r="E146" s="6" t="n">
        <v>40572</v>
      </c>
      <c r="F146" s="6" t="n">
        <v>11448</v>
      </c>
      <c r="G146" s="6" t="n">
        <v>9603</v>
      </c>
      <c r="H146" s="6" t="n">
        <v>3266</v>
      </c>
      <c r="I146" s="6" t="n">
        <v>11470</v>
      </c>
      <c r="J146" s="6"/>
      <c r="K146" s="6"/>
      <c r="L146" s="6" t="n">
        <v>2836</v>
      </c>
      <c r="M146" s="6" t="n">
        <v>311</v>
      </c>
      <c r="N146" s="6"/>
      <c r="O146" s="6"/>
      <c r="P146" s="6"/>
      <c r="Q146" s="6"/>
      <c r="R146" s="6"/>
      <c r="S146" s="6"/>
      <c r="T146" s="6" t="n">
        <v>690</v>
      </c>
      <c r="U146" s="6"/>
      <c r="V146" s="6"/>
      <c r="W146" s="6" t="n">
        <v>474</v>
      </c>
      <c r="X146" s="6"/>
      <c r="Y146" s="6" t="n">
        <v>323</v>
      </c>
      <c r="Z146" s="6"/>
      <c r="AA146" s="6"/>
      <c r="AB146" s="6"/>
      <c r="AC146" s="6"/>
      <c r="AD146" s="6"/>
      <c r="AE146" s="6"/>
      <c r="AF146" s="6"/>
      <c r="AG146" s="6" t="n">
        <v>151</v>
      </c>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row>
    <row r="147" customFormat="false" ht="13.2" hidden="false" customHeight="false" outlineLevel="0" collapsed="false">
      <c r="A147" s="0" t="str">
        <f aca="false">VLOOKUP(B147,[1]codes!$A$2:$B$392,2,0)</f>
        <v>E07000067</v>
      </c>
      <c r="B147" s="0" t="s">
        <v>48</v>
      </c>
      <c r="C147" s="0" t="s">
        <v>22</v>
      </c>
      <c r="D147" s="6" t="n">
        <v>110249</v>
      </c>
      <c r="E147" s="6" t="n">
        <v>37445</v>
      </c>
      <c r="F147" s="6" t="n">
        <v>11055</v>
      </c>
      <c r="G147" s="6" t="n">
        <v>5506</v>
      </c>
      <c r="H147" s="6" t="n">
        <v>1458</v>
      </c>
      <c r="I147" s="6" t="n">
        <v>14641</v>
      </c>
      <c r="J147" s="6"/>
      <c r="K147" s="6"/>
      <c r="L147" s="6" t="n">
        <v>3108</v>
      </c>
      <c r="M147" s="6" t="n">
        <v>307</v>
      </c>
      <c r="N147" s="6"/>
      <c r="O147" s="6"/>
      <c r="P147" s="6"/>
      <c r="Q147" s="6"/>
      <c r="R147" s="6"/>
      <c r="S147" s="6"/>
      <c r="T147" s="6" t="n">
        <v>496</v>
      </c>
      <c r="U147" s="6"/>
      <c r="V147" s="6"/>
      <c r="W147" s="6" t="n">
        <v>210</v>
      </c>
      <c r="X147" s="6"/>
      <c r="Y147" s="6" t="n">
        <v>585</v>
      </c>
      <c r="Z147" s="6"/>
      <c r="AA147" s="6"/>
      <c r="AB147" s="6"/>
      <c r="AC147" s="6"/>
      <c r="AD147" s="6"/>
      <c r="AE147" s="6"/>
      <c r="AF147" s="6"/>
      <c r="AG147" s="6" t="n">
        <v>79</v>
      </c>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row>
    <row r="148" customFormat="false" ht="13.2" hidden="false" customHeight="false" outlineLevel="0" collapsed="false">
      <c r="A148" s="0" t="str">
        <f aca="false">VLOOKUP(B148,[1]codes!$A$2:$B$392,2,0)</f>
        <v>E07000143</v>
      </c>
      <c r="B148" s="0" t="s">
        <v>82</v>
      </c>
      <c r="C148" s="0" t="s">
        <v>22</v>
      </c>
      <c r="D148" s="6" t="n">
        <v>94778</v>
      </c>
      <c r="E148" s="6" t="n">
        <v>34097</v>
      </c>
      <c r="F148" s="6" t="n">
        <v>9859</v>
      </c>
      <c r="G148" s="6" t="n">
        <v>4420</v>
      </c>
      <c r="H148" s="6" t="n">
        <v>1211</v>
      </c>
      <c r="I148" s="6" t="n">
        <v>14393</v>
      </c>
      <c r="J148" s="6"/>
      <c r="K148" s="6"/>
      <c r="L148" s="6" t="n">
        <v>2741</v>
      </c>
      <c r="M148" s="6" t="n">
        <v>238</v>
      </c>
      <c r="N148" s="6"/>
      <c r="O148" s="6"/>
      <c r="P148" s="6"/>
      <c r="Q148" s="6"/>
      <c r="R148" s="6"/>
      <c r="S148" s="6"/>
      <c r="T148" s="6" t="n">
        <v>525</v>
      </c>
      <c r="U148" s="6"/>
      <c r="V148" s="6"/>
      <c r="W148" s="6" t="n">
        <v>327</v>
      </c>
      <c r="X148" s="6"/>
      <c r="Y148" s="6" t="n">
        <v>285</v>
      </c>
      <c r="Z148" s="6"/>
      <c r="AA148" s="6"/>
      <c r="AB148" s="6"/>
      <c r="AC148" s="6"/>
      <c r="AD148" s="6"/>
      <c r="AE148" s="6"/>
      <c r="AF148" s="6"/>
      <c r="AG148" s="6" t="n">
        <v>98</v>
      </c>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row>
    <row r="149" customFormat="false" ht="13.2" hidden="false" customHeight="false" outlineLevel="0" collapsed="false">
      <c r="A149" s="0" t="str">
        <f aca="false">VLOOKUP(B149,[1]codes!$A$2:$B$392,2,0)</f>
        <v>E07000068</v>
      </c>
      <c r="B149" s="0" t="s">
        <v>50</v>
      </c>
      <c r="C149" s="0" t="s">
        <v>22</v>
      </c>
      <c r="D149" s="6" t="n">
        <v>58238</v>
      </c>
      <c r="E149" s="6" t="n">
        <v>22747</v>
      </c>
      <c r="F149" s="6" t="n">
        <v>7469</v>
      </c>
      <c r="G149" s="6" t="n">
        <v>2349</v>
      </c>
      <c r="H149" s="6" t="n">
        <v>1883</v>
      </c>
      <c r="I149" s="6" t="n">
        <v>8521</v>
      </c>
      <c r="J149" s="6"/>
      <c r="K149" s="6"/>
      <c r="L149" s="6" t="n">
        <v>1439</v>
      </c>
      <c r="M149" s="6" t="n">
        <v>194</v>
      </c>
      <c r="N149" s="6"/>
      <c r="O149" s="6"/>
      <c r="P149" s="6"/>
      <c r="Q149" s="6"/>
      <c r="R149" s="6"/>
      <c r="S149" s="6"/>
      <c r="T149" s="6" t="n">
        <v>369</v>
      </c>
      <c r="U149" s="6"/>
      <c r="V149" s="6"/>
      <c r="W149" s="6" t="n">
        <v>191</v>
      </c>
      <c r="X149" s="6"/>
      <c r="Y149" s="6" t="n">
        <v>295</v>
      </c>
      <c r="Z149" s="6"/>
      <c r="AA149" s="6"/>
      <c r="AB149" s="6"/>
      <c r="AC149" s="6"/>
      <c r="AD149" s="6"/>
      <c r="AE149" s="6"/>
      <c r="AF149" s="6"/>
      <c r="AG149" s="6" t="n">
        <v>37</v>
      </c>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row>
    <row r="150" customFormat="false" ht="13.2" hidden="false" customHeight="false" outlineLevel="0" collapsed="false">
      <c r="A150" s="0" t="str">
        <f aca="false">VLOOKUP(B150,[1]codes!$A$2:$B$392,2,0)</f>
        <v>E07000144</v>
      </c>
      <c r="B150" s="0" t="s">
        <v>84</v>
      </c>
      <c r="C150" s="0" t="s">
        <v>22</v>
      </c>
      <c r="D150" s="6" t="n">
        <v>95709</v>
      </c>
      <c r="E150" s="6" t="n">
        <v>35244</v>
      </c>
      <c r="F150" s="6" t="n">
        <v>10313</v>
      </c>
      <c r="G150" s="6" t="n">
        <v>5288</v>
      </c>
      <c r="H150" s="6" t="n">
        <v>2142</v>
      </c>
      <c r="I150" s="6" t="n">
        <v>12900</v>
      </c>
      <c r="J150" s="6"/>
      <c r="K150" s="6"/>
      <c r="L150" s="6" t="n">
        <v>3415</v>
      </c>
      <c r="M150" s="6" t="n">
        <v>186</v>
      </c>
      <c r="N150" s="6"/>
      <c r="O150" s="6"/>
      <c r="P150" s="6"/>
      <c r="Q150" s="6"/>
      <c r="R150" s="6"/>
      <c r="S150" s="6"/>
      <c r="T150" s="6" t="n">
        <v>447</v>
      </c>
      <c r="U150" s="6"/>
      <c r="V150" s="6"/>
      <c r="W150" s="6" t="n">
        <v>231</v>
      </c>
      <c r="X150" s="6"/>
      <c r="Y150" s="6" t="n">
        <v>244</v>
      </c>
      <c r="Z150" s="6"/>
      <c r="AA150" s="6"/>
      <c r="AB150" s="6"/>
      <c r="AC150" s="6"/>
      <c r="AD150" s="6"/>
      <c r="AE150" s="6"/>
      <c r="AF150" s="6"/>
      <c r="AG150" s="6" t="n">
        <v>78</v>
      </c>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row>
    <row r="151" customFormat="false" ht="13.2" hidden="false" customHeight="false" outlineLevel="0" collapsed="false">
      <c r="A151" s="0" t="str">
        <f aca="false">VLOOKUP(B151,[1]codes!$A$2:$B$392,2,0)</f>
        <v>E07000095</v>
      </c>
      <c r="B151" s="0" t="s">
        <v>70</v>
      </c>
      <c r="C151" s="0" t="s">
        <v>22</v>
      </c>
      <c r="D151" s="6" t="n">
        <v>69639</v>
      </c>
      <c r="E151" s="6" t="n">
        <v>22945</v>
      </c>
      <c r="F151" s="6" t="n">
        <v>7209</v>
      </c>
      <c r="G151" s="6" t="n">
        <v>3353</v>
      </c>
      <c r="H151" s="6" t="n">
        <v>598</v>
      </c>
      <c r="I151" s="6" t="n">
        <v>9489</v>
      </c>
      <c r="J151" s="6"/>
      <c r="K151" s="6"/>
      <c r="L151" s="6" t="n">
        <v>972</v>
      </c>
      <c r="M151" s="6" t="n">
        <v>273</v>
      </c>
      <c r="N151" s="6"/>
      <c r="O151" s="6"/>
      <c r="P151" s="6"/>
      <c r="Q151" s="6"/>
      <c r="R151" s="6"/>
      <c r="S151" s="6"/>
      <c r="T151" s="6" t="n">
        <v>550</v>
      </c>
      <c r="U151" s="6"/>
      <c r="V151" s="6"/>
      <c r="W151" s="6" t="n">
        <v>143</v>
      </c>
      <c r="X151" s="6"/>
      <c r="Y151" s="6" t="n">
        <v>281</v>
      </c>
      <c r="Z151" s="6"/>
      <c r="AA151" s="6"/>
      <c r="AB151" s="6"/>
      <c r="AC151" s="6"/>
      <c r="AD151" s="6"/>
      <c r="AE151" s="6"/>
      <c r="AF151" s="6"/>
      <c r="AG151" s="6" t="n">
        <v>77</v>
      </c>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row>
    <row r="152" customFormat="false" ht="13.2" hidden="false" customHeight="false" outlineLevel="0" collapsed="false">
      <c r="A152" s="0" t="str">
        <f aca="false">VLOOKUP(B152,[1]codes!$A$2:$B$392,2,0)</f>
        <v>E07000008</v>
      </c>
      <c r="B152" s="0" t="s">
        <v>36</v>
      </c>
      <c r="C152" s="0" t="s">
        <v>22</v>
      </c>
      <c r="D152" s="6" t="n">
        <v>84292</v>
      </c>
      <c r="E152" s="6" t="n">
        <v>37057</v>
      </c>
      <c r="F152" s="6" t="n">
        <v>5883</v>
      </c>
      <c r="G152" s="6" t="n">
        <v>10356</v>
      </c>
      <c r="H152" s="6" t="n">
        <v>7866</v>
      </c>
      <c r="I152" s="6" t="n">
        <v>4585</v>
      </c>
      <c r="J152" s="6"/>
      <c r="K152" s="6"/>
      <c r="L152" s="6" t="n">
        <v>7381</v>
      </c>
      <c r="M152" s="6" t="n">
        <v>122</v>
      </c>
      <c r="N152" s="6"/>
      <c r="O152" s="6"/>
      <c r="P152" s="6"/>
      <c r="Q152" s="6"/>
      <c r="R152" s="6"/>
      <c r="S152" s="6"/>
      <c r="T152" s="6" t="n">
        <v>315</v>
      </c>
      <c r="U152" s="6"/>
      <c r="V152" s="6"/>
      <c r="W152" s="6" t="n">
        <v>296</v>
      </c>
      <c r="X152" s="6"/>
      <c r="Y152" s="6" t="n">
        <v>143</v>
      </c>
      <c r="Z152" s="6"/>
      <c r="AA152" s="6"/>
      <c r="AB152" s="6"/>
      <c r="AC152" s="6"/>
      <c r="AD152" s="6"/>
      <c r="AE152" s="6"/>
      <c r="AF152" s="6"/>
      <c r="AG152" s="6" t="n">
        <v>110</v>
      </c>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row>
    <row r="153" customFormat="false" ht="13.2" hidden="false" customHeight="false" outlineLevel="0" collapsed="false">
      <c r="A153" s="0" t="str">
        <f aca="false">VLOOKUP(B153,[1]codes!$A$2:$B$392,2,0)</f>
        <v>E07000069</v>
      </c>
      <c r="B153" s="0" t="s">
        <v>52</v>
      </c>
      <c r="C153" s="0" t="s">
        <v>22</v>
      </c>
      <c r="D153" s="6" t="n">
        <v>67670</v>
      </c>
      <c r="E153" s="6" t="n">
        <v>23853</v>
      </c>
      <c r="F153" s="6" t="n">
        <v>6159</v>
      </c>
      <c r="G153" s="6" t="n">
        <v>2994</v>
      </c>
      <c r="H153" s="6" t="n">
        <v>439</v>
      </c>
      <c r="I153" s="6" t="n">
        <v>11391</v>
      </c>
      <c r="J153" s="6"/>
      <c r="K153" s="6"/>
      <c r="L153" s="6" t="n">
        <v>1151</v>
      </c>
      <c r="M153" s="6" t="n">
        <v>346</v>
      </c>
      <c r="N153" s="6"/>
      <c r="O153" s="6"/>
      <c r="P153" s="6"/>
      <c r="Q153" s="6"/>
      <c r="R153" s="6"/>
      <c r="S153" s="6"/>
      <c r="T153" s="6" t="n">
        <v>743</v>
      </c>
      <c r="U153" s="6"/>
      <c r="V153" s="6"/>
      <c r="W153" s="6" t="n">
        <v>156</v>
      </c>
      <c r="X153" s="6"/>
      <c r="Y153" s="6" t="n">
        <v>413</v>
      </c>
      <c r="Z153" s="6"/>
      <c r="AA153" s="6"/>
      <c r="AB153" s="6"/>
      <c r="AC153" s="6"/>
      <c r="AD153" s="6"/>
      <c r="AE153" s="6"/>
      <c r="AF153" s="6"/>
      <c r="AG153" s="6" t="n">
        <v>61</v>
      </c>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row>
    <row r="154" customFormat="false" ht="13.2" hidden="false" customHeight="false" outlineLevel="0" collapsed="false">
      <c r="A154" s="0" t="str">
        <f aca="false">VLOOKUP(B154,[1]codes!$A$2:$B$392,2,0)</f>
        <v>E06000056</v>
      </c>
      <c r="B154" s="0" t="s">
        <v>34</v>
      </c>
      <c r="C154" s="0" t="s">
        <v>22</v>
      </c>
      <c r="D154" s="6" t="n">
        <v>201913</v>
      </c>
      <c r="E154" s="6" t="n">
        <v>66641</v>
      </c>
      <c r="F154" s="6" t="n">
        <v>20967</v>
      </c>
      <c r="G154" s="6" t="n">
        <v>9623</v>
      </c>
      <c r="H154" s="6" t="n">
        <v>3534</v>
      </c>
      <c r="I154" s="6" t="n">
        <v>24509</v>
      </c>
      <c r="J154" s="6"/>
      <c r="K154" s="6"/>
      <c r="L154" s="6" t="n">
        <v>5019</v>
      </c>
      <c r="M154" s="6" t="n">
        <v>507</v>
      </c>
      <c r="N154" s="6"/>
      <c r="O154" s="6"/>
      <c r="P154" s="6"/>
      <c r="Q154" s="6"/>
      <c r="R154" s="6"/>
      <c r="S154" s="6"/>
      <c r="T154" s="6" t="n">
        <v>1140</v>
      </c>
      <c r="U154" s="6"/>
      <c r="V154" s="6"/>
      <c r="W154" s="6" t="n">
        <v>487</v>
      </c>
      <c r="X154" s="6"/>
      <c r="Y154" s="6" t="n">
        <v>657</v>
      </c>
      <c r="Z154" s="6"/>
      <c r="AA154" s="6"/>
      <c r="AB154" s="6"/>
      <c r="AC154" s="6"/>
      <c r="AD154" s="6"/>
      <c r="AE154" s="6"/>
      <c r="AF154" s="6"/>
      <c r="AG154" s="6" t="n">
        <v>198</v>
      </c>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row>
    <row r="155" customFormat="false" ht="13.2" hidden="false" customHeight="false" outlineLevel="0" collapsed="false">
      <c r="A155" s="0" t="str">
        <f aca="false">VLOOKUP(B155,[1]codes!$A$2:$B$392,2,0)</f>
        <v>E07000070</v>
      </c>
      <c r="B155" s="0" t="s">
        <v>54</v>
      </c>
      <c r="C155" s="0" t="s">
        <v>22</v>
      </c>
      <c r="D155" s="6" t="n">
        <v>128353</v>
      </c>
      <c r="E155" s="6" t="n">
        <v>43612</v>
      </c>
      <c r="F155" s="6" t="n">
        <v>13714</v>
      </c>
      <c r="G155" s="6" t="n">
        <v>5285</v>
      </c>
      <c r="H155" s="6" t="n">
        <v>3790</v>
      </c>
      <c r="I155" s="6" t="n">
        <v>16065</v>
      </c>
      <c r="J155" s="6"/>
      <c r="K155" s="6"/>
      <c r="L155" s="6" t="n">
        <v>3162</v>
      </c>
      <c r="M155" s="6" t="n">
        <v>234</v>
      </c>
      <c r="N155" s="6"/>
      <c r="O155" s="6"/>
      <c r="P155" s="6"/>
      <c r="Q155" s="6"/>
      <c r="R155" s="6"/>
      <c r="S155" s="6"/>
      <c r="T155" s="6" t="n">
        <v>537</v>
      </c>
      <c r="U155" s="6"/>
      <c r="V155" s="6"/>
      <c r="W155" s="6" t="n">
        <v>279</v>
      </c>
      <c r="X155" s="6"/>
      <c r="Y155" s="6" t="n">
        <v>457</v>
      </c>
      <c r="Z155" s="6"/>
      <c r="AA155" s="6"/>
      <c r="AB155" s="6"/>
      <c r="AC155" s="6"/>
      <c r="AD155" s="6"/>
      <c r="AE155" s="6"/>
      <c r="AF155" s="6"/>
      <c r="AG155" s="6" t="n">
        <v>89</v>
      </c>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row>
    <row r="156" customFormat="false" ht="13.2" hidden="false" customHeight="false" outlineLevel="0" collapsed="false">
      <c r="A156" s="0" t="str">
        <f aca="false">VLOOKUP(B156,[1]codes!$A$2:$B$392,2,0)</f>
        <v>E07000071</v>
      </c>
      <c r="B156" s="0" t="s">
        <v>56</v>
      </c>
      <c r="C156" s="0" t="s">
        <v>22</v>
      </c>
      <c r="D156" s="6" t="n">
        <v>123267</v>
      </c>
      <c r="E156" s="6" t="n">
        <v>45439</v>
      </c>
      <c r="F156" s="6" t="n">
        <v>12680</v>
      </c>
      <c r="G156" s="6" t="n">
        <v>6715</v>
      </c>
      <c r="H156" s="6" t="n">
        <v>5049</v>
      </c>
      <c r="I156" s="6" t="n">
        <v>14489</v>
      </c>
      <c r="J156" s="6"/>
      <c r="K156" s="6"/>
      <c r="L156" s="6" t="n">
        <v>4543</v>
      </c>
      <c r="M156" s="6" t="n">
        <v>294</v>
      </c>
      <c r="N156" s="6"/>
      <c r="O156" s="6"/>
      <c r="P156" s="6"/>
      <c r="Q156" s="6"/>
      <c r="R156" s="6"/>
      <c r="S156" s="6"/>
      <c r="T156" s="6" t="n">
        <v>695</v>
      </c>
      <c r="U156" s="6"/>
      <c r="V156" s="6"/>
      <c r="W156" s="6" t="n">
        <v>317</v>
      </c>
      <c r="X156" s="6"/>
      <c r="Y156" s="6" t="n">
        <v>542</v>
      </c>
      <c r="Z156" s="6"/>
      <c r="AA156" s="6"/>
      <c r="AB156" s="6"/>
      <c r="AC156" s="6"/>
      <c r="AD156" s="6"/>
      <c r="AE156" s="6"/>
      <c r="AF156" s="6"/>
      <c r="AG156" s="6" t="n">
        <v>115</v>
      </c>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row>
    <row r="157" customFormat="false" ht="13.2" hidden="false" customHeight="false" outlineLevel="0" collapsed="false">
      <c r="A157" s="0" t="str">
        <f aca="false">VLOOKUP(B157,[1]codes!$A$2:$B$392,2,0)</f>
        <v>E07000096</v>
      </c>
      <c r="B157" s="0" t="s">
        <v>72</v>
      </c>
      <c r="C157" s="0" t="s">
        <v>22</v>
      </c>
      <c r="D157" s="6" t="n">
        <v>109482</v>
      </c>
      <c r="E157" s="6" t="n">
        <v>36211</v>
      </c>
      <c r="F157" s="6" t="n">
        <v>11688</v>
      </c>
      <c r="G157" s="6" t="n">
        <v>5849</v>
      </c>
      <c r="H157" s="6" t="n">
        <v>2977</v>
      </c>
      <c r="I157" s="6" t="n">
        <v>11102</v>
      </c>
      <c r="J157" s="6"/>
      <c r="K157" s="6"/>
      <c r="L157" s="6" t="n">
        <v>3222</v>
      </c>
      <c r="M157" s="6" t="n">
        <v>247</v>
      </c>
      <c r="N157" s="6"/>
      <c r="O157" s="6"/>
      <c r="P157" s="6"/>
      <c r="Q157" s="6"/>
      <c r="R157" s="6"/>
      <c r="S157" s="6"/>
      <c r="T157" s="6" t="n">
        <v>469</v>
      </c>
      <c r="U157" s="6"/>
      <c r="V157" s="6"/>
      <c r="W157" s="6" t="n">
        <v>242</v>
      </c>
      <c r="X157" s="6"/>
      <c r="Y157" s="6" t="n">
        <v>306</v>
      </c>
      <c r="Z157" s="6"/>
      <c r="AA157" s="6"/>
      <c r="AB157" s="6"/>
      <c r="AC157" s="6"/>
      <c r="AD157" s="6"/>
      <c r="AE157" s="6"/>
      <c r="AF157" s="6"/>
      <c r="AG157" s="6" t="n">
        <v>109</v>
      </c>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row>
    <row r="158" customFormat="false" ht="13.2" hidden="false" customHeight="false" outlineLevel="0" collapsed="false">
      <c r="A158" s="0" t="str">
        <f aca="false">VLOOKUP(B158,[1]codes!$A$2:$B$392,2,0)</f>
        <v>E07000009</v>
      </c>
      <c r="B158" s="0" t="s">
        <v>38</v>
      </c>
      <c r="C158" s="0" t="s">
        <v>22</v>
      </c>
      <c r="D158" s="6" t="n">
        <v>65531</v>
      </c>
      <c r="E158" s="6" t="n">
        <v>21016</v>
      </c>
      <c r="F158" s="6" t="n">
        <v>6692</v>
      </c>
      <c r="G158" s="6" t="n">
        <v>2552</v>
      </c>
      <c r="H158" s="6" t="n">
        <v>2303</v>
      </c>
      <c r="I158" s="6" t="n">
        <v>6553</v>
      </c>
      <c r="J158" s="6"/>
      <c r="K158" s="6"/>
      <c r="L158" s="6" t="n">
        <v>2106</v>
      </c>
      <c r="M158" s="6" t="n">
        <v>113</v>
      </c>
      <c r="N158" s="6"/>
      <c r="O158" s="6"/>
      <c r="P158" s="6"/>
      <c r="Q158" s="6"/>
      <c r="R158" s="6"/>
      <c r="S158" s="6"/>
      <c r="T158" s="6" t="n">
        <v>307</v>
      </c>
      <c r="U158" s="6"/>
      <c r="V158" s="6"/>
      <c r="W158" s="6" t="n">
        <v>182</v>
      </c>
      <c r="X158" s="6"/>
      <c r="Y158" s="6" t="n">
        <v>161</v>
      </c>
      <c r="Z158" s="6"/>
      <c r="AA158" s="6"/>
      <c r="AB158" s="6"/>
      <c r="AC158" s="6"/>
      <c r="AD158" s="6"/>
      <c r="AE158" s="6"/>
      <c r="AF158" s="6"/>
      <c r="AG158" s="6" t="n">
        <v>47</v>
      </c>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row>
    <row r="159" customFormat="false" ht="13.2" hidden="false" customHeight="false" outlineLevel="0" collapsed="false">
      <c r="A159" s="0" t="str">
        <f aca="false">VLOOKUP(B159,[1]codes!$A$2:$B$392,2,0)</f>
        <v>E07000242</v>
      </c>
      <c r="B159" s="0" t="s">
        <v>114</v>
      </c>
      <c r="C159" s="0" t="s">
        <v>22</v>
      </c>
      <c r="D159" s="6" t="n">
        <v>100340</v>
      </c>
      <c r="E159" s="6" t="n">
        <v>37351</v>
      </c>
      <c r="F159" s="6" t="n">
        <v>13343</v>
      </c>
      <c r="G159" s="6" t="n">
        <v>5115</v>
      </c>
      <c r="H159" s="6" t="n">
        <v>2414</v>
      </c>
      <c r="I159" s="6" t="n">
        <v>11806</v>
      </c>
      <c r="J159" s="6"/>
      <c r="K159" s="6"/>
      <c r="L159" s="6" t="n">
        <v>3253</v>
      </c>
      <c r="M159" s="6" t="n">
        <v>255</v>
      </c>
      <c r="N159" s="6"/>
      <c r="O159" s="6"/>
      <c r="P159" s="6"/>
      <c r="Q159" s="6"/>
      <c r="R159" s="6"/>
      <c r="S159" s="6"/>
      <c r="T159" s="6" t="n">
        <v>570</v>
      </c>
      <c r="U159" s="6"/>
      <c r="V159" s="6"/>
      <c r="W159" s="6" t="n">
        <v>215</v>
      </c>
      <c r="X159" s="6"/>
      <c r="Y159" s="6" t="n">
        <v>281</v>
      </c>
      <c r="Z159" s="6"/>
      <c r="AA159" s="6"/>
      <c r="AB159" s="6"/>
      <c r="AC159" s="6"/>
      <c r="AD159" s="6"/>
      <c r="AE159" s="6"/>
      <c r="AF159" s="6"/>
      <c r="AG159" s="6" t="n">
        <v>99</v>
      </c>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row>
    <row r="160" customFormat="false" ht="13.2" hidden="false" customHeight="false" outlineLevel="0" collapsed="false">
      <c r="A160" s="0" t="str">
        <f aca="false">VLOOKUP(B160,[1]codes!$A$2:$B$392,2,0)</f>
        <v>E07000072</v>
      </c>
      <c r="B160" s="0" t="s">
        <v>58</v>
      </c>
      <c r="C160" s="0" t="s">
        <v>22</v>
      </c>
      <c r="D160" s="6" t="n">
        <v>97382</v>
      </c>
      <c r="E160" s="6" t="n">
        <v>34429</v>
      </c>
      <c r="F160" s="6" t="n">
        <v>10742</v>
      </c>
      <c r="G160" s="6" t="n">
        <v>3915</v>
      </c>
      <c r="H160" s="6" t="n">
        <v>1709</v>
      </c>
      <c r="I160" s="6" t="n">
        <v>13866</v>
      </c>
      <c r="J160" s="6"/>
      <c r="K160" s="6"/>
      <c r="L160" s="6" t="n">
        <v>2301</v>
      </c>
      <c r="M160" s="6" t="n">
        <v>390</v>
      </c>
      <c r="N160" s="6"/>
      <c r="O160" s="6"/>
      <c r="P160" s="6"/>
      <c r="Q160" s="6"/>
      <c r="R160" s="6"/>
      <c r="S160" s="6"/>
      <c r="T160" s="6" t="n">
        <v>687</v>
      </c>
      <c r="U160" s="6"/>
      <c r="V160" s="6"/>
      <c r="W160" s="6" t="n">
        <v>260</v>
      </c>
      <c r="X160" s="6"/>
      <c r="Y160" s="6" t="n">
        <v>485</v>
      </c>
      <c r="Z160" s="6"/>
      <c r="AA160" s="6"/>
      <c r="AB160" s="6"/>
      <c r="AC160" s="6"/>
      <c r="AD160" s="6"/>
      <c r="AE160" s="6"/>
      <c r="AF160" s="6"/>
      <c r="AG160" s="6" t="n">
        <v>74</v>
      </c>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row>
    <row r="161" customFormat="false" ht="13.2" hidden="false" customHeight="false" outlineLevel="0" collapsed="false">
      <c r="A161" s="0" t="str">
        <f aca="false">VLOOKUP(B161,[1]codes!$A$2:$B$392,2,0)</f>
        <v>E07000010</v>
      </c>
      <c r="B161" s="0" t="s">
        <v>40</v>
      </c>
      <c r="C161" s="0" t="s">
        <v>22</v>
      </c>
      <c r="D161" s="6" t="n">
        <v>69659</v>
      </c>
      <c r="E161" s="6" t="n">
        <v>23152</v>
      </c>
      <c r="F161" s="6" t="n">
        <v>6682</v>
      </c>
      <c r="G161" s="6" t="n">
        <v>2520</v>
      </c>
      <c r="H161" s="6" t="n">
        <v>778</v>
      </c>
      <c r="I161" s="6" t="n">
        <v>10951</v>
      </c>
      <c r="J161" s="6"/>
      <c r="K161" s="6"/>
      <c r="L161" s="6" t="n">
        <v>976</v>
      </c>
      <c r="M161" s="6" t="n">
        <v>236</v>
      </c>
      <c r="N161" s="6"/>
      <c r="O161" s="6"/>
      <c r="P161" s="6"/>
      <c r="Q161" s="6"/>
      <c r="R161" s="6"/>
      <c r="S161" s="6"/>
      <c r="T161" s="6" t="n">
        <v>477</v>
      </c>
      <c r="U161" s="6"/>
      <c r="V161" s="6"/>
      <c r="W161" s="6" t="n">
        <v>124</v>
      </c>
      <c r="X161" s="6"/>
      <c r="Y161" s="6" t="n">
        <v>322</v>
      </c>
      <c r="Z161" s="6"/>
      <c r="AA161" s="6"/>
      <c r="AB161" s="6"/>
      <c r="AC161" s="6"/>
      <c r="AD161" s="6"/>
      <c r="AE161" s="6"/>
      <c r="AF161" s="6"/>
      <c r="AG161" s="6" t="n">
        <v>86</v>
      </c>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row>
    <row r="162" customFormat="false" ht="13.2" hidden="false" customHeight="false" outlineLevel="0" collapsed="false">
      <c r="A162" s="0" t="str">
        <f aca="false">VLOOKUP(B162,[1]codes!$A$2:$B$392,2,0)</f>
        <v>E07000201</v>
      </c>
      <c r="B162" s="0" t="s">
        <v>98</v>
      </c>
      <c r="C162" s="0" t="s">
        <v>22</v>
      </c>
      <c r="D162" s="6" t="n">
        <v>38124</v>
      </c>
      <c r="E162" s="6" t="n">
        <v>12688</v>
      </c>
      <c r="F162" s="6" t="n">
        <v>3587</v>
      </c>
      <c r="G162" s="6" t="n">
        <v>1410</v>
      </c>
      <c r="H162" s="6" t="n">
        <v>426</v>
      </c>
      <c r="I162" s="6" t="n">
        <v>5814</v>
      </c>
      <c r="J162" s="6"/>
      <c r="K162" s="6"/>
      <c r="L162" s="6" t="n">
        <v>762</v>
      </c>
      <c r="M162" s="6" t="n">
        <v>110</v>
      </c>
      <c r="N162" s="6"/>
      <c r="O162" s="6"/>
      <c r="P162" s="6"/>
      <c r="Q162" s="6"/>
      <c r="R162" s="6"/>
      <c r="S162" s="6"/>
      <c r="T162" s="6" t="n">
        <v>172</v>
      </c>
      <c r="U162" s="6"/>
      <c r="V162" s="6"/>
      <c r="W162" s="6" t="n">
        <v>111</v>
      </c>
      <c r="X162" s="6"/>
      <c r="Y162" s="6" t="n">
        <v>175</v>
      </c>
      <c r="Z162" s="6"/>
      <c r="AA162" s="6"/>
      <c r="AB162" s="6"/>
      <c r="AC162" s="6"/>
      <c r="AD162" s="6"/>
      <c r="AE162" s="6"/>
      <c r="AF162" s="6"/>
      <c r="AG162" s="6" t="n">
        <v>121</v>
      </c>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row>
    <row r="163" customFormat="false" ht="13.2" hidden="false" customHeight="false" outlineLevel="0" collapsed="false">
      <c r="A163" s="0" t="str">
        <f aca="false">VLOOKUP(B163,[1]codes!$A$2:$B$392,2,0)</f>
        <v>E07000145</v>
      </c>
      <c r="B163" s="0" t="s">
        <v>86</v>
      </c>
      <c r="C163" s="0" t="s">
        <v>22</v>
      </c>
      <c r="D163" s="6" t="n">
        <v>69641</v>
      </c>
      <c r="E163" s="6" t="n">
        <v>26095</v>
      </c>
      <c r="F163" s="6" t="n">
        <v>5871</v>
      </c>
      <c r="G163" s="6" t="n">
        <v>5429</v>
      </c>
      <c r="H163" s="6" t="n">
        <v>463</v>
      </c>
      <c r="I163" s="6" t="n">
        <v>11786</v>
      </c>
      <c r="J163" s="6"/>
      <c r="K163" s="6"/>
      <c r="L163" s="6" t="n">
        <v>1325</v>
      </c>
      <c r="M163" s="6" t="n">
        <v>266</v>
      </c>
      <c r="N163" s="6"/>
      <c r="O163" s="6"/>
      <c r="P163" s="6"/>
      <c r="Q163" s="6"/>
      <c r="R163" s="6"/>
      <c r="S163" s="6"/>
      <c r="T163" s="6" t="n">
        <v>567</v>
      </c>
      <c r="U163" s="6"/>
      <c r="V163" s="6"/>
      <c r="W163" s="6" t="n">
        <v>107</v>
      </c>
      <c r="X163" s="6"/>
      <c r="Y163" s="6" t="n">
        <v>208</v>
      </c>
      <c r="Z163" s="6"/>
      <c r="AA163" s="6"/>
      <c r="AB163" s="6"/>
      <c r="AC163" s="6"/>
      <c r="AD163" s="6"/>
      <c r="AE163" s="6"/>
      <c r="AF163" s="6"/>
      <c r="AG163" s="6" t="n">
        <v>73</v>
      </c>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row>
    <row r="164" customFormat="false" ht="13.2" hidden="false" customHeight="false" outlineLevel="0" collapsed="false">
      <c r="A164" s="0" t="str">
        <f aca="false">VLOOKUP(B164,[1]codes!$A$2:$B$392,2,0)</f>
        <v>E07000073</v>
      </c>
      <c r="B164" s="0" t="s">
        <v>60</v>
      </c>
      <c r="C164" s="0" t="s">
        <v>22</v>
      </c>
      <c r="D164" s="6" t="n">
        <v>60664</v>
      </c>
      <c r="E164" s="6" t="n">
        <v>20655</v>
      </c>
      <c r="F164" s="6" t="n">
        <v>4319</v>
      </c>
      <c r="G164" s="6" t="n">
        <v>5386</v>
      </c>
      <c r="H164" s="6" t="n">
        <v>572</v>
      </c>
      <c r="I164" s="6" t="n">
        <v>8101</v>
      </c>
      <c r="J164" s="6"/>
      <c r="K164" s="6"/>
      <c r="L164" s="6" t="n">
        <v>1001</v>
      </c>
      <c r="M164" s="6" t="n">
        <v>244</v>
      </c>
      <c r="N164" s="6"/>
      <c r="O164" s="6"/>
      <c r="P164" s="6"/>
      <c r="Q164" s="6"/>
      <c r="R164" s="6"/>
      <c r="S164" s="6"/>
      <c r="T164" s="6" t="n">
        <v>450</v>
      </c>
      <c r="U164" s="6"/>
      <c r="V164" s="6"/>
      <c r="W164" s="6" t="n">
        <v>159</v>
      </c>
      <c r="X164" s="6"/>
      <c r="Y164" s="6" t="n">
        <v>338</v>
      </c>
      <c r="Z164" s="6"/>
      <c r="AA164" s="6"/>
      <c r="AB164" s="6"/>
      <c r="AC164" s="6"/>
      <c r="AD164" s="6"/>
      <c r="AE164" s="6"/>
      <c r="AF164" s="6"/>
      <c r="AG164" s="6" t="n">
        <v>85</v>
      </c>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row>
    <row r="165" customFormat="false" ht="13.2" hidden="false" customHeight="false" outlineLevel="0" collapsed="false">
      <c r="A165" s="0" t="str">
        <f aca="false">VLOOKUP(B165,[1]codes!$A$2:$B$392,2,0)</f>
        <v>E07000098</v>
      </c>
      <c r="B165" s="0" t="s">
        <v>74</v>
      </c>
      <c r="C165" s="0" t="s">
        <v>22</v>
      </c>
      <c r="D165" s="6" t="n">
        <v>75789</v>
      </c>
      <c r="E165" s="6" t="n">
        <v>26326</v>
      </c>
      <c r="F165" s="6" t="n">
        <v>9918</v>
      </c>
      <c r="G165" s="6" t="n">
        <v>4604</v>
      </c>
      <c r="H165" s="6" t="n">
        <v>1266</v>
      </c>
      <c r="I165" s="6" t="n">
        <v>7653</v>
      </c>
      <c r="J165" s="6"/>
      <c r="K165" s="6"/>
      <c r="L165" s="6" t="n">
        <v>1582</v>
      </c>
      <c r="M165" s="6" t="n">
        <v>185</v>
      </c>
      <c r="N165" s="6"/>
      <c r="O165" s="6"/>
      <c r="P165" s="6"/>
      <c r="Q165" s="6"/>
      <c r="R165" s="6"/>
      <c r="S165" s="6"/>
      <c r="T165" s="6" t="n">
        <v>555</v>
      </c>
      <c r="U165" s="6"/>
      <c r="V165" s="6"/>
      <c r="W165" s="6" t="n">
        <v>262</v>
      </c>
      <c r="X165" s="6"/>
      <c r="Y165" s="6" t="n">
        <v>197</v>
      </c>
      <c r="Z165" s="6"/>
      <c r="AA165" s="6"/>
      <c r="AB165" s="6"/>
      <c r="AC165" s="6"/>
      <c r="AD165" s="6"/>
      <c r="AE165" s="6"/>
      <c r="AF165" s="6"/>
      <c r="AG165" s="6" t="n">
        <v>104</v>
      </c>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row>
    <row r="166" customFormat="false" ht="13.2" hidden="false" customHeight="false" outlineLevel="0" collapsed="false">
      <c r="A166" s="0" t="str">
        <f aca="false">VLOOKUP(B166,[1]codes!$A$2:$B$392,2,0)</f>
        <v>E07000011</v>
      </c>
      <c r="B166" s="0" t="s">
        <v>42</v>
      </c>
      <c r="C166" s="0" t="s">
        <v>22</v>
      </c>
      <c r="D166" s="6" t="n">
        <v>126882</v>
      </c>
      <c r="E166" s="6" t="n">
        <v>45623</v>
      </c>
      <c r="F166" s="6" t="n">
        <v>15335</v>
      </c>
      <c r="G166" s="6" t="n">
        <v>4587</v>
      </c>
      <c r="H166" s="6" t="n">
        <v>3589</v>
      </c>
      <c r="I166" s="6" t="n">
        <v>16765</v>
      </c>
      <c r="J166" s="6"/>
      <c r="K166" s="6"/>
      <c r="L166" s="6" t="n">
        <v>3397</v>
      </c>
      <c r="M166" s="6" t="n">
        <v>239</v>
      </c>
      <c r="N166" s="6"/>
      <c r="O166" s="6"/>
      <c r="P166" s="6"/>
      <c r="Q166" s="6"/>
      <c r="R166" s="6"/>
      <c r="S166" s="6"/>
      <c r="T166" s="6" t="n">
        <v>831</v>
      </c>
      <c r="U166" s="6"/>
      <c r="V166" s="6"/>
      <c r="W166" s="6" t="n">
        <v>344</v>
      </c>
      <c r="X166" s="6"/>
      <c r="Y166" s="6" t="n">
        <v>397</v>
      </c>
      <c r="Z166" s="6"/>
      <c r="AA166" s="6"/>
      <c r="AB166" s="6"/>
      <c r="AC166" s="6"/>
      <c r="AD166" s="6"/>
      <c r="AE166" s="6"/>
      <c r="AF166" s="6"/>
      <c r="AG166" s="6" t="n">
        <v>139</v>
      </c>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row>
    <row r="167" customFormat="false" ht="13.2" hidden="false" customHeight="false" outlineLevel="0" collapsed="false">
      <c r="A167" s="0" t="str">
        <f aca="false">VLOOKUP(B167,[1]codes!$A$2:$B$392,2,0)</f>
        <v>E07000202</v>
      </c>
      <c r="B167" s="0" t="s">
        <v>100</v>
      </c>
      <c r="C167" s="0" t="s">
        <v>22</v>
      </c>
      <c r="D167" s="6" t="n">
        <v>94737</v>
      </c>
      <c r="E167" s="6" t="n">
        <v>34072</v>
      </c>
      <c r="F167" s="6" t="n">
        <v>7516</v>
      </c>
      <c r="G167" s="6" t="n">
        <v>9856</v>
      </c>
      <c r="H167" s="6" t="n">
        <v>1628</v>
      </c>
      <c r="I167" s="6" t="n">
        <v>10603</v>
      </c>
      <c r="J167" s="6"/>
      <c r="K167" s="6"/>
      <c r="L167" s="6" t="n">
        <v>2700</v>
      </c>
      <c r="M167" s="6" t="n">
        <v>307</v>
      </c>
      <c r="N167" s="6"/>
      <c r="O167" s="6"/>
      <c r="P167" s="6"/>
      <c r="Q167" s="6"/>
      <c r="R167" s="6"/>
      <c r="S167" s="6"/>
      <c r="T167" s="6" t="n">
        <v>619</v>
      </c>
      <c r="U167" s="6"/>
      <c r="V167" s="6"/>
      <c r="W167" s="6" t="n">
        <v>297</v>
      </c>
      <c r="X167" s="6"/>
      <c r="Y167" s="6" t="n">
        <v>424</v>
      </c>
      <c r="Z167" s="6"/>
      <c r="AA167" s="6"/>
      <c r="AB167" s="6"/>
      <c r="AC167" s="6"/>
      <c r="AD167" s="6"/>
      <c r="AE167" s="6"/>
      <c r="AF167" s="6"/>
      <c r="AG167" s="6" t="n">
        <v>122</v>
      </c>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row>
    <row r="168" customFormat="false" ht="13.2" hidden="false" customHeight="false" outlineLevel="0" collapsed="false">
      <c r="A168" s="0" t="str">
        <f aca="false">VLOOKUP(B168,[1]codes!$A$2:$B$392,2,0)</f>
        <v>E07000146</v>
      </c>
      <c r="B168" s="0" t="s">
        <v>88</v>
      </c>
      <c r="C168" s="0" t="s">
        <v>22</v>
      </c>
      <c r="D168" s="6" t="n">
        <v>112438</v>
      </c>
      <c r="E168" s="6" t="n">
        <v>39284</v>
      </c>
      <c r="F168" s="6" t="n">
        <v>11485</v>
      </c>
      <c r="G168" s="6" t="n">
        <v>5562</v>
      </c>
      <c r="H168" s="6" t="n">
        <v>1252</v>
      </c>
      <c r="I168" s="6" t="n">
        <v>16356</v>
      </c>
      <c r="J168" s="6"/>
      <c r="K168" s="6"/>
      <c r="L168" s="6" t="n">
        <v>2902</v>
      </c>
      <c r="M168" s="6" t="n">
        <v>322</v>
      </c>
      <c r="N168" s="6"/>
      <c r="O168" s="6"/>
      <c r="P168" s="6"/>
      <c r="Q168" s="6"/>
      <c r="R168" s="6"/>
      <c r="S168" s="6"/>
      <c r="T168" s="6" t="n">
        <v>665</v>
      </c>
      <c r="U168" s="6"/>
      <c r="V168" s="6"/>
      <c r="W168" s="6" t="n">
        <v>198</v>
      </c>
      <c r="X168" s="6"/>
      <c r="Y168" s="6" t="n">
        <v>424</v>
      </c>
      <c r="Z168" s="6"/>
      <c r="AA168" s="6"/>
      <c r="AB168" s="6"/>
      <c r="AC168" s="6"/>
      <c r="AD168" s="6"/>
      <c r="AE168" s="6"/>
      <c r="AF168" s="6"/>
      <c r="AG168" s="6" t="n">
        <v>118</v>
      </c>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row>
    <row r="169" customFormat="false" ht="13.2" hidden="false" customHeight="false" outlineLevel="0" collapsed="false">
      <c r="A169" s="0" t="str">
        <f aca="false">VLOOKUP(B169,[1]codes!$A$2:$B$392,2,0)</f>
        <v>E06000032</v>
      </c>
      <c r="B169" s="0" t="s">
        <v>26</v>
      </c>
      <c r="C169" s="0" t="s">
        <v>22</v>
      </c>
      <c r="D169" s="6" t="n">
        <v>132825</v>
      </c>
      <c r="E169" s="6" t="n">
        <v>39898</v>
      </c>
      <c r="F169" s="6" t="n">
        <v>6476</v>
      </c>
      <c r="G169" s="6" t="n">
        <v>16847</v>
      </c>
      <c r="H169" s="6" t="n">
        <v>1572</v>
      </c>
      <c r="I169" s="6" t="n">
        <v>10978</v>
      </c>
      <c r="J169" s="6"/>
      <c r="K169" s="6"/>
      <c r="L169" s="6" t="n">
        <v>1946</v>
      </c>
      <c r="M169" s="6" t="n">
        <v>428</v>
      </c>
      <c r="N169" s="6"/>
      <c r="O169" s="6"/>
      <c r="P169" s="6"/>
      <c r="Q169" s="6"/>
      <c r="R169" s="6"/>
      <c r="S169" s="6"/>
      <c r="T169" s="6" t="n">
        <v>771</v>
      </c>
      <c r="U169" s="6"/>
      <c r="V169" s="6"/>
      <c r="W169" s="6" t="n">
        <v>369</v>
      </c>
      <c r="X169" s="6"/>
      <c r="Y169" s="6" t="n">
        <v>319</v>
      </c>
      <c r="Z169" s="6"/>
      <c r="AA169" s="6"/>
      <c r="AB169" s="6"/>
      <c r="AC169" s="6"/>
      <c r="AD169" s="6"/>
      <c r="AE169" s="6"/>
      <c r="AF169" s="6"/>
      <c r="AG169" s="6" t="n">
        <v>192</v>
      </c>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row>
    <row r="170" customFormat="false" ht="13.2" hidden="false" customHeight="false" outlineLevel="0" collapsed="false">
      <c r="A170" s="0" t="str">
        <f aca="false">VLOOKUP(B170,[1]codes!$A$2:$B$392,2,0)</f>
        <v>E07000074</v>
      </c>
      <c r="B170" s="0" t="s">
        <v>62</v>
      </c>
      <c r="C170" s="0" t="s">
        <v>22</v>
      </c>
      <c r="D170" s="6" t="n">
        <v>47824</v>
      </c>
      <c r="E170" s="6" t="n">
        <v>17320</v>
      </c>
      <c r="F170" s="6" t="n">
        <v>5599</v>
      </c>
      <c r="G170" s="6" t="n">
        <v>1878</v>
      </c>
      <c r="H170" s="6" t="n">
        <v>634</v>
      </c>
      <c r="I170" s="6" t="n">
        <v>7078</v>
      </c>
      <c r="J170" s="6"/>
      <c r="K170" s="6"/>
      <c r="L170" s="6" t="n">
        <v>1396</v>
      </c>
      <c r="M170" s="6" t="n">
        <v>186</v>
      </c>
      <c r="N170" s="6"/>
      <c r="O170" s="6"/>
      <c r="P170" s="6"/>
      <c r="Q170" s="6"/>
      <c r="R170" s="6"/>
      <c r="S170" s="6"/>
      <c r="T170" s="6" t="n">
        <v>236</v>
      </c>
      <c r="U170" s="6"/>
      <c r="V170" s="6"/>
      <c r="W170" s="6" t="n">
        <v>89</v>
      </c>
      <c r="X170" s="6"/>
      <c r="Y170" s="6" t="n">
        <v>186</v>
      </c>
      <c r="Z170" s="6"/>
      <c r="AA170" s="6"/>
      <c r="AB170" s="6"/>
      <c r="AC170" s="6"/>
      <c r="AD170" s="6"/>
      <c r="AE170" s="6"/>
      <c r="AF170" s="6"/>
      <c r="AG170" s="6" t="n">
        <v>38</v>
      </c>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row>
    <row r="171" customFormat="false" ht="13.2" hidden="false" customHeight="false" outlineLevel="0" collapsed="false">
      <c r="A171" s="0" t="str">
        <f aca="false">VLOOKUP(B171,[1]codes!$A$2:$B$392,2,0)</f>
        <v>E07000203</v>
      </c>
      <c r="B171" s="0" t="s">
        <v>102</v>
      </c>
      <c r="C171" s="0" t="s">
        <v>22</v>
      </c>
      <c r="D171" s="6" t="n">
        <v>76471</v>
      </c>
      <c r="E171" s="6" t="n">
        <v>28907</v>
      </c>
      <c r="F171" s="6" t="n">
        <v>9355</v>
      </c>
      <c r="G171" s="6" t="n">
        <v>3291</v>
      </c>
      <c r="H171" s="6" t="n">
        <v>1608</v>
      </c>
      <c r="I171" s="6" t="n">
        <v>9708</v>
      </c>
      <c r="J171" s="6"/>
      <c r="K171" s="6"/>
      <c r="L171" s="6" t="n">
        <v>3784</v>
      </c>
      <c r="M171" s="6" t="n">
        <v>174</v>
      </c>
      <c r="N171" s="6"/>
      <c r="O171" s="6"/>
      <c r="P171" s="6"/>
      <c r="Q171" s="6"/>
      <c r="R171" s="6"/>
      <c r="S171" s="6"/>
      <c r="T171" s="6" t="n">
        <v>355</v>
      </c>
      <c r="U171" s="6"/>
      <c r="V171" s="6"/>
      <c r="W171" s="6" t="n">
        <v>247</v>
      </c>
      <c r="X171" s="6"/>
      <c r="Y171" s="6" t="n">
        <v>322</v>
      </c>
      <c r="Z171" s="6"/>
      <c r="AA171" s="6"/>
      <c r="AB171" s="6"/>
      <c r="AC171" s="6"/>
      <c r="AD171" s="6"/>
      <c r="AE171" s="6"/>
      <c r="AF171" s="6"/>
      <c r="AG171" s="6" t="n">
        <v>63</v>
      </c>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row>
    <row r="172" customFormat="false" ht="13.2" hidden="false" customHeight="false" outlineLevel="0" collapsed="false">
      <c r="A172" s="0" t="str">
        <f aca="false">VLOOKUP(B172,[1]codes!$A$2:$B$392,2,0)</f>
        <v>E07000099</v>
      </c>
      <c r="B172" s="0" t="s">
        <v>76</v>
      </c>
      <c r="C172" s="0" t="s">
        <v>22</v>
      </c>
      <c r="D172" s="6" t="n">
        <v>99575</v>
      </c>
      <c r="E172" s="6" t="n">
        <v>36846</v>
      </c>
      <c r="F172" s="6" t="n">
        <v>12187</v>
      </c>
      <c r="G172" s="6" t="n">
        <v>6931</v>
      </c>
      <c r="H172" s="6" t="n">
        <v>2904</v>
      </c>
      <c r="I172" s="6" t="n">
        <v>9827</v>
      </c>
      <c r="J172" s="6"/>
      <c r="K172" s="6"/>
      <c r="L172" s="6" t="n">
        <v>3668</v>
      </c>
      <c r="M172" s="6" t="n">
        <v>211</v>
      </c>
      <c r="N172" s="6"/>
      <c r="O172" s="6"/>
      <c r="P172" s="6"/>
      <c r="Q172" s="6"/>
      <c r="R172" s="6"/>
      <c r="S172" s="6"/>
      <c r="T172" s="6" t="n">
        <v>525</v>
      </c>
      <c r="U172" s="6"/>
      <c r="V172" s="6"/>
      <c r="W172" s="6" t="n">
        <v>236</v>
      </c>
      <c r="X172" s="6"/>
      <c r="Y172" s="6" t="n">
        <v>238</v>
      </c>
      <c r="Z172" s="6"/>
      <c r="AA172" s="6"/>
      <c r="AB172" s="6"/>
      <c r="AC172" s="6"/>
      <c r="AD172" s="6"/>
      <c r="AE172" s="6"/>
      <c r="AF172" s="6"/>
      <c r="AG172" s="6" t="n">
        <v>119</v>
      </c>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row>
    <row r="173" customFormat="false" ht="13.2" hidden="false" customHeight="false" outlineLevel="0" collapsed="false">
      <c r="A173" s="0" t="str">
        <f aca="false">VLOOKUP(B173,[1]codes!$A$2:$B$392,2,0)</f>
        <v>E07000147</v>
      </c>
      <c r="B173" s="0" t="s">
        <v>90</v>
      </c>
      <c r="C173" s="0" t="s">
        <v>22</v>
      </c>
      <c r="D173" s="6" t="n">
        <v>81886</v>
      </c>
      <c r="E173" s="6" t="n">
        <v>32530</v>
      </c>
      <c r="F173" s="6" t="n">
        <v>8423</v>
      </c>
      <c r="G173" s="6" t="n">
        <v>3552</v>
      </c>
      <c r="H173" s="6" t="n">
        <v>4432</v>
      </c>
      <c r="I173" s="6" t="n">
        <v>12260</v>
      </c>
      <c r="J173" s="6"/>
      <c r="K173" s="6"/>
      <c r="L173" s="6" t="n">
        <v>2829</v>
      </c>
      <c r="M173" s="6" t="n">
        <v>183</v>
      </c>
      <c r="N173" s="6"/>
      <c r="O173" s="6"/>
      <c r="P173" s="6"/>
      <c r="Q173" s="6"/>
      <c r="R173" s="6"/>
      <c r="S173" s="6"/>
      <c r="T173" s="6" t="n">
        <v>378</v>
      </c>
      <c r="U173" s="6"/>
      <c r="V173" s="6"/>
      <c r="W173" s="6" t="n">
        <v>148</v>
      </c>
      <c r="X173" s="6"/>
      <c r="Y173" s="6" t="n">
        <v>264</v>
      </c>
      <c r="Z173" s="6"/>
      <c r="AA173" s="6"/>
      <c r="AB173" s="6"/>
      <c r="AC173" s="6"/>
      <c r="AD173" s="6"/>
      <c r="AE173" s="6"/>
      <c r="AF173" s="6"/>
      <c r="AG173" s="6" t="n">
        <v>61</v>
      </c>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row>
    <row r="174" customFormat="false" ht="13.2" hidden="false" customHeight="false" outlineLevel="0" collapsed="false">
      <c r="A174" s="0" t="str">
        <f aca="false">VLOOKUP(B174,[1]codes!$A$2:$B$392,2,0)</f>
        <v>E07000148</v>
      </c>
      <c r="B174" s="0" t="s">
        <v>92</v>
      </c>
      <c r="C174" s="0" t="s">
        <v>22</v>
      </c>
      <c r="D174" s="6" t="n">
        <v>99677</v>
      </c>
      <c r="E174" s="6" t="n">
        <v>38514</v>
      </c>
      <c r="F174" s="6" t="n">
        <v>5578</v>
      </c>
      <c r="G174" s="6" t="n">
        <v>11378</v>
      </c>
      <c r="H174" s="6" t="n">
        <v>2841</v>
      </c>
      <c r="I174" s="6" t="n">
        <v>8066</v>
      </c>
      <c r="J174" s="6"/>
      <c r="K174" s="6"/>
      <c r="L174" s="6" t="n">
        <v>9210</v>
      </c>
      <c r="M174" s="6" t="n">
        <v>252</v>
      </c>
      <c r="N174" s="6"/>
      <c r="O174" s="6"/>
      <c r="P174" s="6"/>
      <c r="Q174" s="6"/>
      <c r="R174" s="6"/>
      <c r="S174" s="6"/>
      <c r="T174" s="6" t="n">
        <v>515</v>
      </c>
      <c r="U174" s="6"/>
      <c r="V174" s="6"/>
      <c r="W174" s="6" t="n">
        <v>262</v>
      </c>
      <c r="X174" s="6"/>
      <c r="Y174" s="6" t="n">
        <v>267</v>
      </c>
      <c r="Z174" s="6"/>
      <c r="AA174" s="6"/>
      <c r="AB174" s="6"/>
      <c r="AC174" s="6"/>
      <c r="AD174" s="6"/>
      <c r="AE174" s="6"/>
      <c r="AF174" s="6"/>
      <c r="AG174" s="6" t="n">
        <v>145</v>
      </c>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row>
    <row r="175" customFormat="false" ht="13.2" hidden="false" customHeight="false" outlineLevel="0" collapsed="false">
      <c r="A175" s="0" t="str">
        <f aca="false">VLOOKUP(B175,[1]codes!$A$2:$B$392,2,0)</f>
        <v>E06000031</v>
      </c>
      <c r="B175" s="0" t="s">
        <v>24</v>
      </c>
      <c r="C175" s="0" t="s">
        <v>22</v>
      </c>
      <c r="D175" s="6" t="n">
        <v>124044</v>
      </c>
      <c r="E175" s="6" t="n">
        <v>45913</v>
      </c>
      <c r="F175" s="6" t="n">
        <v>11744</v>
      </c>
      <c r="G175" s="6" t="n">
        <v>11526</v>
      </c>
      <c r="H175" s="6" t="n">
        <v>2089</v>
      </c>
      <c r="I175" s="6" t="n">
        <v>15379</v>
      </c>
      <c r="J175" s="6"/>
      <c r="K175" s="6"/>
      <c r="L175" s="6" t="n">
        <v>2597</v>
      </c>
      <c r="M175" s="6" t="n">
        <v>427</v>
      </c>
      <c r="N175" s="6"/>
      <c r="O175" s="6"/>
      <c r="P175" s="6"/>
      <c r="Q175" s="6"/>
      <c r="R175" s="6"/>
      <c r="S175" s="6"/>
      <c r="T175" s="6" t="n">
        <v>1031</v>
      </c>
      <c r="U175" s="6"/>
      <c r="V175" s="6"/>
      <c r="W175" s="6" t="n">
        <v>412</v>
      </c>
      <c r="X175" s="6"/>
      <c r="Y175" s="6" t="n">
        <v>517</v>
      </c>
      <c r="Z175" s="6"/>
      <c r="AA175" s="6"/>
      <c r="AB175" s="6"/>
      <c r="AC175" s="6"/>
      <c r="AD175" s="6"/>
      <c r="AE175" s="6"/>
      <c r="AF175" s="6"/>
      <c r="AG175" s="6" t="n">
        <v>191</v>
      </c>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row>
    <row r="176" customFormat="false" ht="13.2" hidden="false" customHeight="false" outlineLevel="0" collapsed="false">
      <c r="A176" s="0" t="str">
        <f aca="false">VLOOKUP(B176,[1]codes!$A$2:$B$392,2,0)</f>
        <v>E07000075</v>
      </c>
      <c r="B176" s="0" t="s">
        <v>64</v>
      </c>
      <c r="C176" s="0" t="s">
        <v>22</v>
      </c>
      <c r="D176" s="6" t="n">
        <v>66054</v>
      </c>
      <c r="E176" s="6" t="n">
        <v>23764</v>
      </c>
      <c r="F176" s="6" t="n">
        <v>7021</v>
      </c>
      <c r="G176" s="6" t="n">
        <v>2514</v>
      </c>
      <c r="H176" s="6" t="n">
        <v>811</v>
      </c>
      <c r="I176" s="6" t="n">
        <v>10324</v>
      </c>
      <c r="J176" s="6"/>
      <c r="K176" s="6"/>
      <c r="L176" s="6" t="n">
        <v>1575</v>
      </c>
      <c r="M176" s="6" t="n">
        <v>194</v>
      </c>
      <c r="N176" s="6"/>
      <c r="O176" s="6"/>
      <c r="P176" s="6"/>
      <c r="Q176" s="6"/>
      <c r="R176" s="6"/>
      <c r="S176" s="6"/>
      <c r="T176" s="6" t="n">
        <v>530</v>
      </c>
      <c r="U176" s="6"/>
      <c r="V176" s="6"/>
      <c r="W176" s="6" t="n">
        <v>190</v>
      </c>
      <c r="X176" s="6"/>
      <c r="Y176" s="6" t="n">
        <v>541</v>
      </c>
      <c r="Z176" s="6"/>
      <c r="AA176" s="6"/>
      <c r="AB176" s="6"/>
      <c r="AC176" s="6"/>
      <c r="AD176" s="6"/>
      <c r="AE176" s="6"/>
      <c r="AF176" s="6"/>
      <c r="AG176" s="6" t="n">
        <v>64</v>
      </c>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row>
    <row r="177" customFormat="false" ht="13.2" hidden="false" customHeight="false" outlineLevel="0" collapsed="false">
      <c r="A177" s="0" t="str">
        <f aca="false">VLOOKUP(B177,[1]codes!$A$2:$B$392,2,0)</f>
        <v>E07000012</v>
      </c>
      <c r="B177" s="0" t="s">
        <v>44</v>
      </c>
      <c r="C177" s="0" t="s">
        <v>22</v>
      </c>
      <c r="D177" s="6" t="n">
        <v>111666</v>
      </c>
      <c r="E177" s="6" t="n">
        <v>47459</v>
      </c>
      <c r="F177" s="6" t="n">
        <v>15394</v>
      </c>
      <c r="G177" s="6" t="n">
        <v>6589</v>
      </c>
      <c r="H177" s="6" t="n">
        <v>7033</v>
      </c>
      <c r="I177" s="6" t="n">
        <v>11464</v>
      </c>
      <c r="J177" s="6"/>
      <c r="K177" s="6"/>
      <c r="L177" s="6" t="n">
        <v>5486</v>
      </c>
      <c r="M177" s="6" t="n">
        <v>197</v>
      </c>
      <c r="N177" s="6"/>
      <c r="O177" s="6"/>
      <c r="P177" s="6"/>
      <c r="Q177" s="6"/>
      <c r="R177" s="6"/>
      <c r="S177" s="6"/>
      <c r="T177" s="6" t="n">
        <v>502</v>
      </c>
      <c r="U177" s="6"/>
      <c r="V177" s="6"/>
      <c r="W177" s="6" t="n">
        <v>366</v>
      </c>
      <c r="X177" s="6"/>
      <c r="Y177" s="6" t="n">
        <v>323</v>
      </c>
      <c r="Z177" s="6"/>
      <c r="AA177" s="6"/>
      <c r="AB177" s="6"/>
      <c r="AC177" s="6"/>
      <c r="AD177" s="6"/>
      <c r="AE177" s="6"/>
      <c r="AF177" s="6"/>
      <c r="AG177" s="6" t="n">
        <v>105</v>
      </c>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row>
    <row r="178" customFormat="false" ht="13.2" hidden="false" customHeight="false" outlineLevel="0" collapsed="false">
      <c r="A178" s="0" t="str">
        <f aca="false">VLOOKUP(B178,[1]codes!$A$2:$B$392,2,0)</f>
        <v>E07000149</v>
      </c>
      <c r="B178" s="0" t="s">
        <v>94</v>
      </c>
      <c r="C178" s="0" t="s">
        <v>22</v>
      </c>
      <c r="D178" s="6" t="n">
        <v>99147</v>
      </c>
      <c r="E178" s="6" t="n">
        <v>37431</v>
      </c>
      <c r="F178" s="6" t="n">
        <v>12168</v>
      </c>
      <c r="G178" s="6" t="n">
        <v>4968</v>
      </c>
      <c r="H178" s="6" t="n">
        <v>2664</v>
      </c>
      <c r="I178" s="6" t="n">
        <v>11898</v>
      </c>
      <c r="J178" s="6"/>
      <c r="K178" s="6"/>
      <c r="L178" s="6" t="n">
        <v>4399</v>
      </c>
      <c r="M178" s="6" t="n">
        <v>226</v>
      </c>
      <c r="N178" s="6"/>
      <c r="O178" s="6"/>
      <c r="P178" s="6"/>
      <c r="Q178" s="6"/>
      <c r="R178" s="6"/>
      <c r="S178" s="6"/>
      <c r="T178" s="6" t="n">
        <v>487</v>
      </c>
      <c r="U178" s="6"/>
      <c r="V178" s="6"/>
      <c r="W178" s="6" t="n">
        <v>226</v>
      </c>
      <c r="X178" s="6"/>
      <c r="Y178" s="6" t="n">
        <v>300</v>
      </c>
      <c r="Z178" s="6"/>
      <c r="AA178" s="6"/>
      <c r="AB178" s="6"/>
      <c r="AC178" s="6"/>
      <c r="AD178" s="6"/>
      <c r="AE178" s="6"/>
      <c r="AF178" s="6"/>
      <c r="AG178" s="6" t="n">
        <v>95</v>
      </c>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row>
    <row r="179" customFormat="false" ht="13.2" hidden="false" customHeight="false" outlineLevel="0" collapsed="false">
      <c r="A179" s="33" t="s">
        <v>28</v>
      </c>
      <c r="B179" s="0" t="s">
        <v>945</v>
      </c>
      <c r="C179" s="0" t="s">
        <v>22</v>
      </c>
      <c r="D179" s="6" t="n">
        <v>129688</v>
      </c>
      <c r="E179" s="6" t="n">
        <v>43033</v>
      </c>
      <c r="F179" s="6" t="n">
        <v>11523</v>
      </c>
      <c r="G179" s="6" t="n">
        <v>6711</v>
      </c>
      <c r="H179" s="6" t="n">
        <v>2645</v>
      </c>
      <c r="I179" s="6" t="n">
        <v>15967</v>
      </c>
      <c r="J179" s="6"/>
      <c r="K179" s="6"/>
      <c r="L179" s="6" t="n">
        <v>3387</v>
      </c>
      <c r="M179" s="6" t="n">
        <v>457</v>
      </c>
      <c r="N179" s="6"/>
      <c r="O179" s="6"/>
      <c r="P179" s="6"/>
      <c r="Q179" s="6"/>
      <c r="R179" s="6"/>
      <c r="S179" s="6"/>
      <c r="T179" s="6" t="n">
        <v>1073</v>
      </c>
      <c r="U179" s="6"/>
      <c r="V179" s="6"/>
      <c r="W179" s="6" t="n">
        <v>375</v>
      </c>
      <c r="X179" s="6"/>
      <c r="Y179" s="6" t="n">
        <v>704</v>
      </c>
      <c r="Z179" s="6"/>
      <c r="AA179" s="6"/>
      <c r="AB179" s="6"/>
      <c r="AC179" s="6"/>
      <c r="AD179" s="6"/>
      <c r="AE179" s="6"/>
      <c r="AF179" s="6"/>
      <c r="AG179" s="6" t="n">
        <v>191</v>
      </c>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row>
    <row r="180" customFormat="false" ht="13.2" hidden="false" customHeight="false" outlineLevel="0" collapsed="false">
      <c r="A180" s="0" t="str">
        <f aca="false">VLOOKUP(B180,[1]codes!$A$2:$B$392,2,0)</f>
        <v>E07000240</v>
      </c>
      <c r="B180" s="0" t="s">
        <v>110</v>
      </c>
      <c r="C180" s="0" t="s">
        <v>22</v>
      </c>
      <c r="D180" s="6" t="n">
        <v>104713</v>
      </c>
      <c r="E180" s="6" t="n">
        <v>45112</v>
      </c>
      <c r="F180" s="6" t="n">
        <v>15123</v>
      </c>
      <c r="G180" s="6" t="n">
        <v>8164</v>
      </c>
      <c r="H180" s="6" t="n">
        <v>6306</v>
      </c>
      <c r="I180" s="6" t="n">
        <v>9672</v>
      </c>
      <c r="J180" s="6"/>
      <c r="K180" s="6"/>
      <c r="L180" s="6" t="n">
        <v>4443</v>
      </c>
      <c r="M180" s="6" t="n">
        <v>166</v>
      </c>
      <c r="N180" s="6"/>
      <c r="O180" s="6"/>
      <c r="P180" s="6"/>
      <c r="Q180" s="6"/>
      <c r="R180" s="6"/>
      <c r="S180" s="6"/>
      <c r="T180" s="6" t="n">
        <v>564</v>
      </c>
      <c r="U180" s="6"/>
      <c r="V180" s="6"/>
      <c r="W180" s="6" t="n">
        <v>351</v>
      </c>
      <c r="X180" s="6"/>
      <c r="Y180" s="6" t="n">
        <v>232</v>
      </c>
      <c r="Z180" s="6"/>
      <c r="AA180" s="6"/>
      <c r="AB180" s="6"/>
      <c r="AC180" s="6"/>
      <c r="AD180" s="6"/>
      <c r="AE180" s="6"/>
      <c r="AF180" s="6"/>
      <c r="AG180" s="6" t="n">
        <v>91</v>
      </c>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row>
    <row r="181" customFormat="false" ht="13.2" hidden="false" customHeight="false" outlineLevel="0" collapsed="false">
      <c r="A181" s="0" t="str">
        <f aca="false">VLOOKUP(B181,[1]codes!$A$2:$B$392,2,0)</f>
        <v>E07000204</v>
      </c>
      <c r="B181" s="0" t="s">
        <v>946</v>
      </c>
      <c r="C181" s="0" t="s">
        <v>22</v>
      </c>
      <c r="D181" s="6" t="n">
        <v>80353</v>
      </c>
      <c r="E181" s="6" t="n">
        <v>29762</v>
      </c>
      <c r="F181" s="6" t="n">
        <v>9225</v>
      </c>
      <c r="G181" s="6" t="n">
        <v>3971</v>
      </c>
      <c r="H181" s="6" t="n">
        <v>1504</v>
      </c>
      <c r="I181" s="6" t="n">
        <v>10821</v>
      </c>
      <c r="J181" s="6"/>
      <c r="K181" s="6"/>
      <c r="L181" s="6" t="n">
        <v>2903</v>
      </c>
      <c r="M181" s="6" t="n">
        <v>216</v>
      </c>
      <c r="N181" s="6"/>
      <c r="O181" s="6"/>
      <c r="P181" s="6"/>
      <c r="Q181" s="6"/>
      <c r="R181" s="6"/>
      <c r="S181" s="6"/>
      <c r="T181" s="6" t="n">
        <v>407</v>
      </c>
      <c r="U181" s="6"/>
      <c r="V181" s="6"/>
      <c r="W181" s="6" t="n">
        <v>266</v>
      </c>
      <c r="X181" s="6"/>
      <c r="Y181" s="6" t="n">
        <v>366</v>
      </c>
      <c r="Z181" s="6"/>
      <c r="AA181" s="6"/>
      <c r="AB181" s="6"/>
      <c r="AC181" s="6"/>
      <c r="AD181" s="6"/>
      <c r="AE181" s="6"/>
      <c r="AF181" s="6"/>
      <c r="AG181" s="6" t="n">
        <v>83</v>
      </c>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row>
    <row r="182" customFormat="false" ht="13.2" hidden="false" customHeight="false" outlineLevel="0" collapsed="false">
      <c r="A182" s="0" t="str">
        <f aca="false">VLOOKUP(B182,[1]codes!$A$2:$B$392,2,0)</f>
        <v>E07000243</v>
      </c>
      <c r="B182" s="0" t="s">
        <v>116</v>
      </c>
      <c r="C182" s="0" t="s">
        <v>22</v>
      </c>
      <c r="D182" s="6" t="n">
        <v>62523</v>
      </c>
      <c r="E182" s="6" t="n">
        <v>23082</v>
      </c>
      <c r="F182" s="6" t="n">
        <v>4922</v>
      </c>
      <c r="G182" s="6" t="n">
        <v>6766</v>
      </c>
      <c r="H182" s="6" t="n">
        <v>1220</v>
      </c>
      <c r="I182" s="6" t="n">
        <v>7563</v>
      </c>
      <c r="J182" s="6"/>
      <c r="K182" s="6"/>
      <c r="L182" s="6" t="n">
        <v>1318</v>
      </c>
      <c r="M182" s="6" t="n">
        <v>203</v>
      </c>
      <c r="N182" s="6"/>
      <c r="O182" s="6"/>
      <c r="P182" s="6"/>
      <c r="Q182" s="6"/>
      <c r="R182" s="6"/>
      <c r="S182" s="6"/>
      <c r="T182" s="6" t="n">
        <v>490</v>
      </c>
      <c r="U182" s="6"/>
      <c r="V182" s="6"/>
      <c r="W182" s="6" t="n">
        <v>154</v>
      </c>
      <c r="X182" s="6"/>
      <c r="Y182" s="6" t="n">
        <v>311</v>
      </c>
      <c r="Z182" s="6"/>
      <c r="AA182" s="6"/>
      <c r="AB182" s="6"/>
      <c r="AC182" s="6"/>
      <c r="AD182" s="6"/>
      <c r="AE182" s="6"/>
      <c r="AF182" s="6"/>
      <c r="AG182" s="6" t="n">
        <v>135</v>
      </c>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row>
    <row r="183" customFormat="false" ht="13.2" hidden="false" customHeight="false" outlineLevel="0" collapsed="false">
      <c r="A183" s="0" t="str">
        <f aca="false">VLOOKUP(B183,[1]codes!$A$2:$B$392,2,0)</f>
        <v>E07000205</v>
      </c>
      <c r="B183" s="0" t="s">
        <v>106</v>
      </c>
      <c r="C183" s="0" t="s">
        <v>22</v>
      </c>
      <c r="D183" s="6" t="n">
        <v>93213</v>
      </c>
      <c r="E183" s="6" t="n">
        <v>38868</v>
      </c>
      <c r="F183" s="6" t="n">
        <v>12987</v>
      </c>
      <c r="G183" s="6" t="n">
        <v>5249</v>
      </c>
      <c r="H183" s="6" t="n">
        <v>2718</v>
      </c>
      <c r="I183" s="6" t="n">
        <v>12379</v>
      </c>
      <c r="J183" s="6"/>
      <c r="K183" s="6"/>
      <c r="L183" s="6" t="n">
        <v>4016</v>
      </c>
      <c r="M183" s="6" t="n">
        <v>230</v>
      </c>
      <c r="N183" s="6"/>
      <c r="O183" s="6"/>
      <c r="P183" s="6"/>
      <c r="Q183" s="6"/>
      <c r="R183" s="6"/>
      <c r="S183" s="6"/>
      <c r="T183" s="6" t="n">
        <v>484</v>
      </c>
      <c r="U183" s="6"/>
      <c r="V183" s="6"/>
      <c r="W183" s="6" t="n">
        <v>284</v>
      </c>
      <c r="X183" s="6"/>
      <c r="Y183" s="6" t="n">
        <v>434</v>
      </c>
      <c r="Z183" s="6"/>
      <c r="AA183" s="6"/>
      <c r="AB183" s="6"/>
      <c r="AC183" s="6"/>
      <c r="AD183" s="6"/>
      <c r="AE183" s="6"/>
      <c r="AF183" s="6"/>
      <c r="AG183" s="6" t="n">
        <v>87</v>
      </c>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row>
    <row r="184" customFormat="false" ht="13.2" hidden="false" customHeight="false" outlineLevel="0" collapsed="false">
      <c r="A184" s="0" t="str">
        <f aca="false">VLOOKUP(B184,[1]codes!$A$2:$B$392,2,0)</f>
        <v>E07000076</v>
      </c>
      <c r="B184" s="0" t="s">
        <v>66</v>
      </c>
      <c r="C184" s="0" t="s">
        <v>22</v>
      </c>
      <c r="D184" s="6" t="n">
        <v>110160</v>
      </c>
      <c r="E184" s="6" t="n">
        <v>40118</v>
      </c>
      <c r="F184" s="6" t="n">
        <v>9981</v>
      </c>
      <c r="G184" s="6" t="n">
        <v>5241</v>
      </c>
      <c r="H184" s="6" t="n">
        <v>848</v>
      </c>
      <c r="I184" s="6" t="n">
        <v>19398</v>
      </c>
      <c r="J184" s="6"/>
      <c r="K184" s="6"/>
      <c r="L184" s="6" t="n">
        <v>2604</v>
      </c>
      <c r="M184" s="6" t="n">
        <v>410</v>
      </c>
      <c r="N184" s="6"/>
      <c r="O184" s="6"/>
      <c r="P184" s="6"/>
      <c r="Q184" s="6"/>
      <c r="R184" s="6"/>
      <c r="S184" s="6"/>
      <c r="T184" s="6" t="n">
        <v>704</v>
      </c>
      <c r="U184" s="6"/>
      <c r="V184" s="6"/>
      <c r="W184" s="6" t="n">
        <v>263</v>
      </c>
      <c r="X184" s="6"/>
      <c r="Y184" s="6" t="n">
        <v>550</v>
      </c>
      <c r="Z184" s="6"/>
      <c r="AA184" s="6"/>
      <c r="AB184" s="6"/>
      <c r="AC184" s="6"/>
      <c r="AD184" s="6"/>
      <c r="AE184" s="6"/>
      <c r="AF184" s="6"/>
      <c r="AG184" s="6" t="n">
        <v>119</v>
      </c>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row>
    <row r="185" customFormat="false" ht="13.2" hidden="false" customHeight="false" outlineLevel="0" collapsed="false">
      <c r="A185" s="0" t="str">
        <f aca="false">VLOOKUP(B185,[1]codes!$A$2:$B$392,2,0)</f>
        <v>E07000102</v>
      </c>
      <c r="B185" s="0" t="s">
        <v>78</v>
      </c>
      <c r="C185" s="0" t="s">
        <v>22</v>
      </c>
      <c r="D185" s="6" t="n">
        <v>67248</v>
      </c>
      <c r="E185" s="6" t="n">
        <v>25231</v>
      </c>
      <c r="F185" s="6" t="n">
        <v>8478</v>
      </c>
      <c r="G185" s="6" t="n">
        <v>3275</v>
      </c>
      <c r="H185" s="6" t="n">
        <v>3332</v>
      </c>
      <c r="I185" s="6" t="n">
        <v>7386</v>
      </c>
      <c r="J185" s="6"/>
      <c r="K185" s="6"/>
      <c r="L185" s="6" t="n">
        <v>1703</v>
      </c>
      <c r="M185" s="6" t="n">
        <v>188</v>
      </c>
      <c r="N185" s="6"/>
      <c r="O185" s="6"/>
      <c r="P185" s="6"/>
      <c r="Q185" s="6"/>
      <c r="R185" s="6"/>
      <c r="S185" s="6"/>
      <c r="T185" s="6" t="n">
        <v>402</v>
      </c>
      <c r="U185" s="6"/>
      <c r="V185" s="6"/>
      <c r="W185" s="6" t="n">
        <v>212</v>
      </c>
      <c r="X185" s="6"/>
      <c r="Y185" s="6" t="n">
        <v>177</v>
      </c>
      <c r="Z185" s="6"/>
      <c r="AA185" s="6"/>
      <c r="AB185" s="6"/>
      <c r="AC185" s="6"/>
      <c r="AD185" s="6"/>
      <c r="AE185" s="6"/>
      <c r="AF185" s="6"/>
      <c r="AG185" s="6" t="n">
        <v>78</v>
      </c>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row>
    <row r="186" customFormat="false" ht="13.2" hidden="false" customHeight="false" outlineLevel="0" collapsed="false">
      <c r="A186" s="0" t="str">
        <f aca="false">VLOOKUP(B186,[1]codes!$A$2:$B$392,2,0)</f>
        <v>E06000034</v>
      </c>
      <c r="B186" s="0" t="s">
        <v>30</v>
      </c>
      <c r="C186" s="0" t="s">
        <v>22</v>
      </c>
      <c r="D186" s="6" t="n">
        <v>109359</v>
      </c>
      <c r="E186" s="6" t="n">
        <v>37951</v>
      </c>
      <c r="F186" s="6" t="n">
        <v>7387</v>
      </c>
      <c r="G186" s="6" t="n">
        <v>8645</v>
      </c>
      <c r="H186" s="6" t="n">
        <v>637</v>
      </c>
      <c r="I186" s="6" t="n">
        <v>17416</v>
      </c>
      <c r="J186" s="6"/>
      <c r="K186" s="6"/>
      <c r="L186" s="6" t="n">
        <v>1293</v>
      </c>
      <c r="M186" s="6" t="n">
        <v>623</v>
      </c>
      <c r="N186" s="6"/>
      <c r="O186" s="6"/>
      <c r="P186" s="6"/>
      <c r="Q186" s="6"/>
      <c r="R186" s="6"/>
      <c r="S186" s="6"/>
      <c r="T186" s="6" t="n">
        <v>938</v>
      </c>
      <c r="U186" s="6"/>
      <c r="V186" s="6"/>
      <c r="W186" s="6" t="n">
        <v>294</v>
      </c>
      <c r="X186" s="6"/>
      <c r="Y186" s="6" t="n">
        <v>572</v>
      </c>
      <c r="Z186" s="6"/>
      <c r="AA186" s="6"/>
      <c r="AB186" s="6"/>
      <c r="AC186" s="6"/>
      <c r="AD186" s="6"/>
      <c r="AE186" s="6"/>
      <c r="AF186" s="6"/>
      <c r="AG186" s="6" t="n">
        <v>146</v>
      </c>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row>
    <row r="187" customFormat="false" ht="13.2" hidden="false" customHeight="false" outlineLevel="0" collapsed="false">
      <c r="A187" s="0" t="str">
        <f aca="false">VLOOKUP(B187,[1]codes!$A$2:$B$392,2,0)</f>
        <v>E07000077</v>
      </c>
      <c r="B187" s="0" t="s">
        <v>68</v>
      </c>
      <c r="C187" s="0" t="s">
        <v>22</v>
      </c>
      <c r="D187" s="6" t="n">
        <v>62452</v>
      </c>
      <c r="E187" s="6" t="n">
        <v>22820</v>
      </c>
      <c r="F187" s="6" t="n">
        <v>8227</v>
      </c>
      <c r="G187" s="6" t="n">
        <v>2211</v>
      </c>
      <c r="H187" s="6" t="n">
        <v>2164</v>
      </c>
      <c r="I187" s="6" t="n">
        <v>7295</v>
      </c>
      <c r="J187" s="6"/>
      <c r="K187" s="6"/>
      <c r="L187" s="6" t="n">
        <v>2017</v>
      </c>
      <c r="M187" s="6" t="n">
        <v>164</v>
      </c>
      <c r="N187" s="6"/>
      <c r="O187" s="6"/>
      <c r="P187" s="6"/>
      <c r="Q187" s="6"/>
      <c r="R187" s="6"/>
      <c r="S187" s="6"/>
      <c r="T187" s="6" t="n">
        <v>343</v>
      </c>
      <c r="U187" s="6"/>
      <c r="V187" s="6"/>
      <c r="W187" s="6" t="n">
        <v>117</v>
      </c>
      <c r="X187" s="6"/>
      <c r="Y187" s="6" t="n">
        <v>234</v>
      </c>
      <c r="Z187" s="6"/>
      <c r="AA187" s="6"/>
      <c r="AB187" s="6"/>
      <c r="AC187" s="6"/>
      <c r="AD187" s="6"/>
      <c r="AE187" s="6"/>
      <c r="AF187" s="6"/>
      <c r="AG187" s="6" t="n">
        <v>48</v>
      </c>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row>
    <row r="188" customFormat="false" ht="13.2" hidden="false" customHeight="false" outlineLevel="0" collapsed="false">
      <c r="A188" s="0" t="str">
        <f aca="false">VLOOKUP(B188,[1]codes!$A$2:$B$392,2,0)</f>
        <v>E07000103</v>
      </c>
      <c r="B188" s="0" t="s">
        <v>80</v>
      </c>
      <c r="C188" s="0" t="s">
        <v>22</v>
      </c>
      <c r="D188" s="6" t="n">
        <v>65442</v>
      </c>
      <c r="E188" s="6" t="n">
        <v>25002</v>
      </c>
      <c r="F188" s="6" t="n">
        <v>5313</v>
      </c>
      <c r="G188" s="6" t="n">
        <v>6580</v>
      </c>
      <c r="H188" s="6" t="n">
        <v>3762</v>
      </c>
      <c r="I188" s="6" t="n">
        <v>5990</v>
      </c>
      <c r="J188" s="6"/>
      <c r="K188" s="6"/>
      <c r="L188" s="6" t="n">
        <v>1855</v>
      </c>
      <c r="M188" s="6" t="n">
        <v>230</v>
      </c>
      <c r="N188" s="6"/>
      <c r="O188" s="6"/>
      <c r="P188" s="6"/>
      <c r="Q188" s="6"/>
      <c r="R188" s="6"/>
      <c r="S188" s="6"/>
      <c r="T188" s="6" t="n">
        <v>654</v>
      </c>
      <c r="U188" s="6"/>
      <c r="V188" s="6"/>
      <c r="W188" s="6" t="n">
        <v>287</v>
      </c>
      <c r="X188" s="6"/>
      <c r="Y188" s="6" t="n">
        <v>213</v>
      </c>
      <c r="Z188" s="6"/>
      <c r="AA188" s="6"/>
      <c r="AB188" s="6"/>
      <c r="AC188" s="6"/>
      <c r="AD188" s="6"/>
      <c r="AE188" s="6"/>
      <c r="AF188" s="6"/>
      <c r="AG188" s="6" t="n">
        <v>118</v>
      </c>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row>
    <row r="189" customFormat="false" ht="13.2" hidden="false" customHeight="false" outlineLevel="0" collapsed="false">
      <c r="A189" s="0" t="str">
        <f aca="false">VLOOKUP(B189,[1]codes!$A$2:$B$392,2,0)</f>
        <v>E07000206</v>
      </c>
      <c r="B189" s="0" t="s">
        <v>108</v>
      </c>
      <c r="C189" s="0" t="s">
        <v>22</v>
      </c>
      <c r="D189" s="6" t="n">
        <v>90264</v>
      </c>
      <c r="E189" s="6" t="n">
        <v>31054</v>
      </c>
      <c r="F189" s="6" t="n">
        <v>7793</v>
      </c>
      <c r="G189" s="6" t="n">
        <v>6828</v>
      </c>
      <c r="H189" s="6" t="n">
        <v>846</v>
      </c>
      <c r="I189" s="6" t="n">
        <v>11461</v>
      </c>
      <c r="J189" s="6"/>
      <c r="K189" s="6"/>
      <c r="L189" s="6" t="n">
        <v>2803</v>
      </c>
      <c r="M189" s="6" t="n">
        <v>233</v>
      </c>
      <c r="N189" s="6"/>
      <c r="O189" s="6"/>
      <c r="P189" s="6"/>
      <c r="Q189" s="6"/>
      <c r="R189" s="6"/>
      <c r="S189" s="6"/>
      <c r="T189" s="6" t="n">
        <v>476</v>
      </c>
      <c r="U189" s="6"/>
      <c r="V189" s="6"/>
      <c r="W189" s="6" t="n">
        <v>197</v>
      </c>
      <c r="X189" s="6"/>
      <c r="Y189" s="6" t="n">
        <v>307</v>
      </c>
      <c r="Z189" s="6"/>
      <c r="AA189" s="6"/>
      <c r="AB189" s="6"/>
      <c r="AC189" s="6"/>
      <c r="AD189" s="6"/>
      <c r="AE189" s="6"/>
      <c r="AF189" s="6"/>
      <c r="AG189" s="6" t="n">
        <v>110</v>
      </c>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row>
    <row r="190" customFormat="false" ht="13.2" hidden="false" customHeight="false" outlineLevel="0" collapsed="false">
      <c r="A190" s="0" t="str">
        <f aca="false">VLOOKUP(B190,[1]codes!$A$2:$B$392,2,0)</f>
        <v>E07000241</v>
      </c>
      <c r="B190" s="0" t="s">
        <v>112</v>
      </c>
      <c r="C190" s="0" t="s">
        <v>22</v>
      </c>
      <c r="D190" s="6" t="n">
        <v>79039</v>
      </c>
      <c r="E190" s="6" t="n">
        <v>28589</v>
      </c>
      <c r="F190" s="6" t="n">
        <v>9294</v>
      </c>
      <c r="G190" s="6" t="n">
        <v>5443</v>
      </c>
      <c r="H190" s="6" t="n">
        <v>1837</v>
      </c>
      <c r="I190" s="6" t="n">
        <v>8530</v>
      </c>
      <c r="J190" s="6"/>
      <c r="K190" s="6"/>
      <c r="L190" s="6" t="n">
        <v>2075</v>
      </c>
      <c r="M190" s="6" t="n">
        <v>254</v>
      </c>
      <c r="N190" s="6"/>
      <c r="O190" s="6"/>
      <c r="P190" s="6"/>
      <c r="Q190" s="6"/>
      <c r="R190" s="6"/>
      <c r="S190" s="6"/>
      <c r="T190" s="6" t="n">
        <v>587</v>
      </c>
      <c r="U190" s="6"/>
      <c r="V190" s="6"/>
      <c r="W190" s="6" t="n">
        <v>200</v>
      </c>
      <c r="X190" s="6"/>
      <c r="Y190" s="6" t="n">
        <v>255</v>
      </c>
      <c r="Z190" s="6"/>
      <c r="AA190" s="6"/>
      <c r="AB190" s="6"/>
      <c r="AC190" s="6"/>
      <c r="AD190" s="6"/>
      <c r="AE190" s="6"/>
      <c r="AF190" s="6"/>
      <c r="AG190" s="6" t="n">
        <v>114</v>
      </c>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row>
    <row r="191" customFormat="false" ht="13.2" hidden="false" customHeight="false" outlineLevel="0" collapsed="false">
      <c r="A191" s="0" t="str">
        <f aca="false">VLOOKUP(B191,[1]codes!$A$2:$B$392,2,0)</f>
        <v>E09000002</v>
      </c>
      <c r="B191" s="0" t="s">
        <v>204</v>
      </c>
      <c r="C191" s="0" t="s">
        <v>200</v>
      </c>
      <c r="D191" s="6" t="n">
        <v>119810</v>
      </c>
      <c r="E191" s="6" t="n">
        <v>45344</v>
      </c>
      <c r="F191" s="6" t="n">
        <v>3728</v>
      </c>
      <c r="G191" s="6" t="n">
        <v>22369</v>
      </c>
      <c r="H191" s="6" t="n">
        <v>594</v>
      </c>
      <c r="I191" s="6" t="n">
        <v>12759</v>
      </c>
      <c r="J191" s="6"/>
      <c r="K191" s="6"/>
      <c r="L191" s="6" t="n">
        <v>1335</v>
      </c>
      <c r="M191" s="6" t="n">
        <v>1151</v>
      </c>
      <c r="N191" s="6"/>
      <c r="O191" s="6"/>
      <c r="P191" s="6"/>
      <c r="Q191" s="6"/>
      <c r="R191" s="6"/>
      <c r="S191" s="6"/>
      <c r="T191" s="6" t="n">
        <v>595</v>
      </c>
      <c r="U191" s="6" t="n">
        <v>309</v>
      </c>
      <c r="V191" s="6"/>
      <c r="W191" s="6" t="n">
        <v>672</v>
      </c>
      <c r="X191" s="6" t="n">
        <v>93</v>
      </c>
      <c r="Y191" s="6" t="n">
        <v>248</v>
      </c>
      <c r="Z191" s="6" t="n">
        <v>263</v>
      </c>
      <c r="AA191" s="6" t="n">
        <v>777</v>
      </c>
      <c r="AB191" s="6" t="n">
        <v>35</v>
      </c>
      <c r="AC191" s="6"/>
      <c r="AD191" s="6"/>
      <c r="AE191" s="6" t="n">
        <v>226</v>
      </c>
      <c r="AF191" s="6" t="n">
        <v>100</v>
      </c>
      <c r="AG191" s="6" t="n">
        <v>90</v>
      </c>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row>
    <row r="192" customFormat="false" ht="13.2" hidden="false" customHeight="false" outlineLevel="0" collapsed="false">
      <c r="A192" s="0" t="str">
        <f aca="false">VLOOKUP(B192,[1]codes!$A$2:$B$392,2,0)</f>
        <v>E09000003</v>
      </c>
      <c r="B192" s="0" t="s">
        <v>206</v>
      </c>
      <c r="C192" s="0" t="s">
        <v>200</v>
      </c>
      <c r="D192" s="6" t="n">
        <v>236815</v>
      </c>
      <c r="E192" s="6" t="n">
        <v>93476</v>
      </c>
      <c r="F192" s="6" t="n">
        <v>32234</v>
      </c>
      <c r="G192" s="6" t="n">
        <v>28774</v>
      </c>
      <c r="H192" s="6" t="n">
        <v>4418</v>
      </c>
      <c r="I192" s="6" t="n">
        <v>14039</v>
      </c>
      <c r="J192" s="6"/>
      <c r="K192" s="6"/>
      <c r="L192" s="6" t="n">
        <v>7362</v>
      </c>
      <c r="M192" s="6" t="n">
        <v>464</v>
      </c>
      <c r="N192" s="6"/>
      <c r="O192" s="6"/>
      <c r="P192" s="6"/>
      <c r="Q192" s="6"/>
      <c r="R192" s="6"/>
      <c r="S192" s="6"/>
      <c r="T192" s="6" t="n">
        <v>1071</v>
      </c>
      <c r="U192" s="6" t="n">
        <v>961</v>
      </c>
      <c r="V192" s="6"/>
      <c r="W192" s="6" t="n">
        <v>792</v>
      </c>
      <c r="X192" s="6" t="n">
        <v>237</v>
      </c>
      <c r="Y192" s="6" t="n">
        <v>354</v>
      </c>
      <c r="Z192" s="6" t="n">
        <v>497</v>
      </c>
      <c r="AA192" s="6" t="n">
        <v>938</v>
      </c>
      <c r="AB192" s="6" t="n">
        <v>71</v>
      </c>
      <c r="AC192" s="6"/>
      <c r="AD192" s="6"/>
      <c r="AE192" s="6" t="n">
        <v>970</v>
      </c>
      <c r="AF192" s="6" t="n">
        <v>153</v>
      </c>
      <c r="AG192" s="6" t="n">
        <v>141</v>
      </c>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row>
    <row r="193" customFormat="false" ht="13.2" hidden="false" customHeight="false" outlineLevel="0" collapsed="false">
      <c r="A193" s="0" t="str">
        <f aca="false">VLOOKUP(B193,[1]codes!$A$2:$B$392,2,0)</f>
        <v>E09000004</v>
      </c>
      <c r="B193" s="0" t="s">
        <v>208</v>
      </c>
      <c r="C193" s="0" t="s">
        <v>200</v>
      </c>
      <c r="D193" s="6" t="n">
        <v>179050</v>
      </c>
      <c r="E193" s="6" t="n">
        <v>68225</v>
      </c>
      <c r="F193" s="6" t="n">
        <v>17575</v>
      </c>
      <c r="G193" s="6" t="n">
        <v>14142</v>
      </c>
      <c r="H193" s="6" t="n">
        <v>1592</v>
      </c>
      <c r="I193" s="6" t="n">
        <v>25642</v>
      </c>
      <c r="J193" s="6"/>
      <c r="K193" s="6"/>
      <c r="L193" s="6" t="n">
        <v>3035</v>
      </c>
      <c r="M193" s="6" t="n">
        <v>1184</v>
      </c>
      <c r="N193" s="6"/>
      <c r="O193" s="6"/>
      <c r="P193" s="6"/>
      <c r="Q193" s="6"/>
      <c r="R193" s="6"/>
      <c r="S193" s="6"/>
      <c r="T193" s="6" t="n">
        <v>851</v>
      </c>
      <c r="U193" s="6" t="n">
        <v>638</v>
      </c>
      <c r="V193" s="6"/>
      <c r="W193" s="6" t="n">
        <v>706</v>
      </c>
      <c r="X193" s="6" t="n">
        <v>88</v>
      </c>
      <c r="Y193" s="6" t="n">
        <v>556</v>
      </c>
      <c r="Z193" s="6" t="n">
        <v>109</v>
      </c>
      <c r="AA193" s="6" t="n">
        <v>999</v>
      </c>
      <c r="AB193" s="6" t="n">
        <v>38</v>
      </c>
      <c r="AC193" s="6"/>
      <c r="AD193" s="6"/>
      <c r="AE193" s="6" t="n">
        <v>870</v>
      </c>
      <c r="AF193" s="6" t="n">
        <v>84</v>
      </c>
      <c r="AG193" s="6" t="n">
        <v>116</v>
      </c>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row>
    <row r="194" customFormat="false" ht="13.2" hidden="false" customHeight="false" outlineLevel="0" collapsed="false">
      <c r="A194" s="0" t="str">
        <f aca="false">VLOOKUP(B194,[1]codes!$A$2:$B$392,2,0)</f>
        <v>E09000005</v>
      </c>
      <c r="B194" s="0" t="s">
        <v>210</v>
      </c>
      <c r="C194" s="0" t="s">
        <v>200</v>
      </c>
      <c r="D194" s="6" t="n">
        <v>192012</v>
      </c>
      <c r="E194" s="6" t="n">
        <v>73602</v>
      </c>
      <c r="F194" s="6" t="n">
        <v>13277</v>
      </c>
      <c r="G194" s="6" t="n">
        <v>34451</v>
      </c>
      <c r="H194" s="6" t="n">
        <v>7333</v>
      </c>
      <c r="I194" s="6" t="n">
        <v>6414</v>
      </c>
      <c r="J194" s="6"/>
      <c r="K194" s="6"/>
      <c r="L194" s="6" t="n">
        <v>5123</v>
      </c>
      <c r="M194" s="6" t="n">
        <v>689</v>
      </c>
      <c r="N194" s="6"/>
      <c r="O194" s="6"/>
      <c r="P194" s="6"/>
      <c r="Q194" s="6"/>
      <c r="R194" s="6"/>
      <c r="S194" s="6"/>
      <c r="T194" s="6" t="n">
        <v>986</v>
      </c>
      <c r="U194" s="6" t="n">
        <v>647</v>
      </c>
      <c r="V194" s="6"/>
      <c r="W194" s="6" t="n">
        <v>982</v>
      </c>
      <c r="X194" s="6" t="n">
        <v>362</v>
      </c>
      <c r="Y194" s="6" t="n">
        <v>377</v>
      </c>
      <c r="Z194" s="6" t="n">
        <v>512</v>
      </c>
      <c r="AA194" s="6" t="n">
        <v>1038</v>
      </c>
      <c r="AB194" s="6" t="n">
        <v>111</v>
      </c>
      <c r="AC194" s="6"/>
      <c r="AD194" s="6"/>
      <c r="AE194" s="6" t="n">
        <v>697</v>
      </c>
      <c r="AF194" s="6" t="n">
        <v>463</v>
      </c>
      <c r="AG194" s="6" t="n">
        <v>140</v>
      </c>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row>
    <row r="195" customFormat="false" ht="13.2" hidden="false" customHeight="false" outlineLevel="0" collapsed="false">
      <c r="A195" s="0" t="str">
        <f aca="false">VLOOKUP(B195,[1]codes!$A$2:$B$392,2,0)</f>
        <v>E09000006</v>
      </c>
      <c r="B195" s="0" t="s">
        <v>212</v>
      </c>
      <c r="C195" s="0" t="s">
        <v>200</v>
      </c>
      <c r="D195" s="6" t="n">
        <v>231329</v>
      </c>
      <c r="E195" s="6" t="n">
        <v>94466</v>
      </c>
      <c r="F195" s="6" t="n">
        <v>30573</v>
      </c>
      <c r="G195" s="6" t="n">
        <v>14915</v>
      </c>
      <c r="H195" s="6" t="n">
        <v>5420</v>
      </c>
      <c r="I195" s="6" t="n">
        <v>29386</v>
      </c>
      <c r="J195" s="6"/>
      <c r="K195" s="6"/>
      <c r="L195" s="6" t="n">
        <v>7590</v>
      </c>
      <c r="M195" s="6" t="n">
        <v>625</v>
      </c>
      <c r="N195" s="6"/>
      <c r="O195" s="6"/>
      <c r="P195" s="6"/>
      <c r="Q195" s="6"/>
      <c r="R195" s="6"/>
      <c r="S195" s="6"/>
      <c r="T195" s="6" t="n">
        <v>821</v>
      </c>
      <c r="U195" s="6" t="n">
        <v>901</v>
      </c>
      <c r="V195" s="6"/>
      <c r="W195" s="6" t="n">
        <v>891</v>
      </c>
      <c r="X195" s="6" t="n">
        <v>91</v>
      </c>
      <c r="Y195" s="6" t="n">
        <v>531</v>
      </c>
      <c r="Z195" s="6" t="n">
        <v>240</v>
      </c>
      <c r="AA195" s="6" t="n">
        <v>1034</v>
      </c>
      <c r="AB195" s="6" t="n">
        <v>72</v>
      </c>
      <c r="AC195" s="6"/>
      <c r="AD195" s="6"/>
      <c r="AE195" s="6" t="n">
        <v>1186</v>
      </c>
      <c r="AF195" s="6" t="n">
        <v>96</v>
      </c>
      <c r="AG195" s="6" t="n">
        <v>94</v>
      </c>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row>
    <row r="196" customFormat="false" ht="13.2" hidden="false" customHeight="false" outlineLevel="0" collapsed="false">
      <c r="A196" s="0" t="str">
        <f aca="false">VLOOKUP(B196,[1]codes!$A$2:$B$392,2,0)</f>
        <v>E09000007</v>
      </c>
      <c r="B196" s="0" t="s">
        <v>214</v>
      </c>
      <c r="C196" s="0" t="s">
        <v>200</v>
      </c>
      <c r="D196" s="6" t="n">
        <v>140599</v>
      </c>
      <c r="E196" s="6" t="n">
        <v>57700</v>
      </c>
      <c r="F196" s="6" t="n">
        <v>11343</v>
      </c>
      <c r="G196" s="6" t="n">
        <v>23294</v>
      </c>
      <c r="H196" s="6" t="n">
        <v>5568</v>
      </c>
      <c r="I196" s="6" t="n">
        <v>5337</v>
      </c>
      <c r="J196" s="6"/>
      <c r="K196" s="6"/>
      <c r="L196" s="6" t="n">
        <v>8132</v>
      </c>
      <c r="M196" s="6" t="n">
        <v>356</v>
      </c>
      <c r="N196" s="6"/>
      <c r="O196" s="6"/>
      <c r="P196" s="6"/>
      <c r="Q196" s="6"/>
      <c r="R196" s="6"/>
      <c r="S196" s="6"/>
      <c r="T196" s="6" t="n">
        <v>640</v>
      </c>
      <c r="U196" s="6" t="n">
        <v>636</v>
      </c>
      <c r="V196" s="6"/>
      <c r="W196" s="6" t="n">
        <v>338</v>
      </c>
      <c r="X196" s="6" t="n">
        <v>92</v>
      </c>
      <c r="Y196" s="6" t="n">
        <v>156</v>
      </c>
      <c r="Z196" s="6" t="n">
        <v>272</v>
      </c>
      <c r="AA196" s="6" t="n">
        <v>693</v>
      </c>
      <c r="AB196" s="6" t="n">
        <v>34</v>
      </c>
      <c r="AC196" s="6"/>
      <c r="AD196" s="6"/>
      <c r="AE196" s="6" t="n">
        <v>667</v>
      </c>
      <c r="AF196" s="6" t="n">
        <v>42</v>
      </c>
      <c r="AG196" s="6" t="n">
        <v>100</v>
      </c>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row>
    <row r="197" customFormat="false" ht="13.2" hidden="false" customHeight="false" outlineLevel="0" collapsed="false">
      <c r="A197" s="0" t="str">
        <f aca="false">VLOOKUP(B197,[1]codes!$A$2:$B$392,2,0)</f>
        <v>E09000001</v>
      </c>
      <c r="B197" s="0" t="s">
        <v>202</v>
      </c>
      <c r="C197" s="0" t="s">
        <v>200</v>
      </c>
      <c r="D197" s="6" t="n">
        <v>6120</v>
      </c>
      <c r="E197" s="6" t="n">
        <v>2274</v>
      </c>
      <c r="F197" s="6" t="n">
        <v>686</v>
      </c>
      <c r="G197" s="6" t="n">
        <v>546</v>
      </c>
      <c r="H197" s="6" t="n">
        <v>311</v>
      </c>
      <c r="I197" s="6" t="n">
        <v>313</v>
      </c>
      <c r="J197" s="6"/>
      <c r="K197" s="6"/>
      <c r="L197" s="6" t="n">
        <v>291</v>
      </c>
      <c r="M197" s="6" t="n">
        <v>10</v>
      </c>
      <c r="N197" s="6"/>
      <c r="O197" s="6"/>
      <c r="P197" s="6"/>
      <c r="Q197" s="6"/>
      <c r="R197" s="6"/>
      <c r="S197" s="6"/>
      <c r="T197" s="6" t="n">
        <v>5</v>
      </c>
      <c r="U197" s="6" t="n">
        <v>17</v>
      </c>
      <c r="V197" s="6"/>
      <c r="W197" s="6" t="n">
        <v>10</v>
      </c>
      <c r="X197" s="6" t="n">
        <v>1</v>
      </c>
      <c r="Y197" s="6" t="n">
        <v>7</v>
      </c>
      <c r="Z197" s="6" t="n">
        <v>22</v>
      </c>
      <c r="AA197" s="6" t="n">
        <v>18</v>
      </c>
      <c r="AB197" s="6" t="n">
        <v>1</v>
      </c>
      <c r="AC197" s="6"/>
      <c r="AD197" s="6"/>
      <c r="AE197" s="6" t="n">
        <v>33</v>
      </c>
      <c r="AF197" s="6" t="n">
        <v>1</v>
      </c>
      <c r="AG197" s="6" t="n">
        <v>2</v>
      </c>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row>
    <row r="198" customFormat="false" ht="13.2" hidden="false" customHeight="false" outlineLevel="0" collapsed="false">
      <c r="A198" s="0" t="str">
        <f aca="false">VLOOKUP(B198,[1]codes!$A$2:$B$392,2,0)</f>
        <v>E09000008</v>
      </c>
      <c r="B198" s="0" t="s">
        <v>216</v>
      </c>
      <c r="C198" s="0" t="s">
        <v>200</v>
      </c>
      <c r="D198" s="6" t="n">
        <v>248923</v>
      </c>
      <c r="E198" s="6" t="n">
        <v>97687</v>
      </c>
      <c r="F198" s="6" t="n">
        <v>26687</v>
      </c>
      <c r="G198" s="6" t="n">
        <v>32439</v>
      </c>
      <c r="H198" s="6" t="n">
        <v>3768</v>
      </c>
      <c r="I198" s="6" t="n">
        <v>19560</v>
      </c>
      <c r="J198" s="6"/>
      <c r="K198" s="6"/>
      <c r="L198" s="6" t="n">
        <v>6829</v>
      </c>
      <c r="M198" s="6" t="n">
        <v>1031</v>
      </c>
      <c r="N198" s="6"/>
      <c r="O198" s="6"/>
      <c r="P198" s="6"/>
      <c r="Q198" s="6"/>
      <c r="R198" s="6"/>
      <c r="S198" s="6"/>
      <c r="T198" s="6" t="n">
        <v>1359</v>
      </c>
      <c r="U198" s="6" t="n">
        <v>989</v>
      </c>
      <c r="V198" s="6"/>
      <c r="W198" s="6" t="n">
        <v>1448</v>
      </c>
      <c r="X198" s="6" t="n">
        <v>184</v>
      </c>
      <c r="Y198" s="6" t="n">
        <v>494</v>
      </c>
      <c r="Z198" s="6" t="n">
        <v>381</v>
      </c>
      <c r="AA198" s="6" t="n">
        <v>1366</v>
      </c>
      <c r="AB198" s="6" t="n">
        <v>90</v>
      </c>
      <c r="AC198" s="6"/>
      <c r="AD198" s="6"/>
      <c r="AE198" s="6" t="n">
        <v>744</v>
      </c>
      <c r="AF198" s="6" t="n">
        <v>192</v>
      </c>
      <c r="AG198" s="6" t="n">
        <v>126</v>
      </c>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row>
    <row r="199" customFormat="false" ht="13.2" hidden="false" customHeight="false" outlineLevel="0" collapsed="false">
      <c r="A199" s="0" t="str">
        <f aca="false">VLOOKUP(B199,[1]codes!$A$2:$B$392,2,0)</f>
        <v>E09000009</v>
      </c>
      <c r="B199" s="0" t="s">
        <v>218</v>
      </c>
      <c r="C199" s="0" t="s">
        <v>200</v>
      </c>
      <c r="D199" s="6" t="n">
        <v>219952</v>
      </c>
      <c r="E199" s="6" t="n">
        <v>95305</v>
      </c>
      <c r="F199" s="6" t="n">
        <v>19108</v>
      </c>
      <c r="G199" s="6" t="n">
        <v>43436</v>
      </c>
      <c r="H199" s="6" t="n">
        <v>5476</v>
      </c>
      <c r="I199" s="6" t="n">
        <v>10632</v>
      </c>
      <c r="J199" s="6"/>
      <c r="K199" s="6"/>
      <c r="L199" s="6" t="n">
        <v>6997</v>
      </c>
      <c r="M199" s="6" t="n">
        <v>841</v>
      </c>
      <c r="N199" s="6"/>
      <c r="O199" s="6"/>
      <c r="P199" s="6"/>
      <c r="Q199" s="6"/>
      <c r="R199" s="6"/>
      <c r="S199" s="6"/>
      <c r="T199" s="6" t="n">
        <v>1525</v>
      </c>
      <c r="U199" s="6" t="n">
        <v>977</v>
      </c>
      <c r="V199" s="6"/>
      <c r="W199" s="6" t="n">
        <v>1180</v>
      </c>
      <c r="X199" s="6" t="n">
        <v>533</v>
      </c>
      <c r="Y199" s="6" t="n">
        <v>356</v>
      </c>
      <c r="Z199" s="6" t="n">
        <v>788</v>
      </c>
      <c r="AA199" s="6" t="n">
        <v>1636</v>
      </c>
      <c r="AB199" s="6" t="n">
        <v>103</v>
      </c>
      <c r="AC199" s="6"/>
      <c r="AD199" s="6"/>
      <c r="AE199" s="6" t="n">
        <v>894</v>
      </c>
      <c r="AF199" s="6" t="n">
        <v>685</v>
      </c>
      <c r="AG199" s="6" t="n">
        <v>138</v>
      </c>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row>
    <row r="200" customFormat="false" ht="13.2" hidden="false" customHeight="false" outlineLevel="0" collapsed="false">
      <c r="A200" s="0" t="str">
        <f aca="false">VLOOKUP(B200,[1]codes!$A$2:$B$392,2,0)</f>
        <v>E09000010</v>
      </c>
      <c r="B200" s="0" t="s">
        <v>220</v>
      </c>
      <c r="C200" s="0" t="s">
        <v>200</v>
      </c>
      <c r="D200" s="6" t="n">
        <v>196782</v>
      </c>
      <c r="E200" s="6" t="n">
        <v>77084</v>
      </c>
      <c r="F200" s="6" t="n">
        <v>17432</v>
      </c>
      <c r="G200" s="6" t="n">
        <v>32091</v>
      </c>
      <c r="H200" s="6" t="n">
        <v>2309</v>
      </c>
      <c r="I200" s="6" t="n">
        <v>14271</v>
      </c>
      <c r="J200" s="6"/>
      <c r="K200" s="6"/>
      <c r="L200" s="6" t="n">
        <v>5115</v>
      </c>
      <c r="M200" s="6" t="n">
        <v>594</v>
      </c>
      <c r="N200" s="6"/>
      <c r="O200" s="6"/>
      <c r="P200" s="6"/>
      <c r="Q200" s="6"/>
      <c r="R200" s="6"/>
      <c r="S200" s="6"/>
      <c r="T200" s="6" t="n">
        <v>947</v>
      </c>
      <c r="U200" s="6" t="n">
        <v>666</v>
      </c>
      <c r="V200" s="6"/>
      <c r="W200" s="6" t="n">
        <v>833</v>
      </c>
      <c r="X200" s="6" t="n">
        <v>185</v>
      </c>
      <c r="Y200" s="6" t="n">
        <v>327</v>
      </c>
      <c r="Z200" s="6" t="n">
        <v>325</v>
      </c>
      <c r="AA200" s="6" t="n">
        <v>807</v>
      </c>
      <c r="AB200" s="6" t="n">
        <v>64</v>
      </c>
      <c r="AC200" s="6"/>
      <c r="AD200" s="6"/>
      <c r="AE200" s="6" t="n">
        <v>826</v>
      </c>
      <c r="AF200" s="6" t="n">
        <v>136</v>
      </c>
      <c r="AG200" s="6" t="n">
        <v>156</v>
      </c>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row>
    <row r="201" customFormat="false" ht="13.2" hidden="false" customHeight="false" outlineLevel="0" collapsed="false">
      <c r="A201" s="0" t="str">
        <f aca="false">VLOOKUP(B201,[1]codes!$A$2:$B$392,2,0)</f>
        <v>E09000011</v>
      </c>
      <c r="B201" s="0" t="s">
        <v>222</v>
      </c>
      <c r="C201" s="0" t="s">
        <v>200</v>
      </c>
      <c r="D201" s="6" t="n">
        <v>165222</v>
      </c>
      <c r="E201" s="6" t="n">
        <v>63623</v>
      </c>
      <c r="F201" s="6" t="n">
        <v>10236</v>
      </c>
      <c r="G201" s="6" t="n">
        <v>25788</v>
      </c>
      <c r="H201" s="6" t="n">
        <v>2578</v>
      </c>
      <c r="I201" s="6" t="n">
        <v>13341</v>
      </c>
      <c r="J201" s="6"/>
      <c r="K201" s="6"/>
      <c r="L201" s="6" t="n">
        <v>5482</v>
      </c>
      <c r="M201" s="6" t="n">
        <v>788</v>
      </c>
      <c r="N201" s="6"/>
      <c r="O201" s="6"/>
      <c r="P201" s="6"/>
      <c r="Q201" s="6"/>
      <c r="R201" s="6"/>
      <c r="S201" s="6"/>
      <c r="T201" s="6" t="n">
        <v>844</v>
      </c>
      <c r="U201" s="6" t="n">
        <v>650</v>
      </c>
      <c r="V201" s="6"/>
      <c r="W201" s="6" t="n">
        <v>814</v>
      </c>
      <c r="X201" s="6" t="n">
        <v>109</v>
      </c>
      <c r="Y201" s="6" t="n">
        <v>361</v>
      </c>
      <c r="Z201" s="6" t="n">
        <v>344</v>
      </c>
      <c r="AA201" s="6" t="n">
        <v>1158</v>
      </c>
      <c r="AB201" s="6" t="n">
        <v>55</v>
      </c>
      <c r="AC201" s="6"/>
      <c r="AD201" s="6"/>
      <c r="AE201" s="6" t="n">
        <v>852</v>
      </c>
      <c r="AF201" s="6" t="n">
        <v>110</v>
      </c>
      <c r="AG201" s="6" t="n">
        <v>113</v>
      </c>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row>
    <row r="202" customFormat="false" ht="13.2" hidden="false" customHeight="false" outlineLevel="0" collapsed="false">
      <c r="A202" s="0" t="str">
        <f aca="false">VLOOKUP(B202,[1]codes!$A$2:$B$392,2,0)</f>
        <v>E09000012</v>
      </c>
      <c r="B202" s="0" t="s">
        <v>224</v>
      </c>
      <c r="C202" s="0" t="s">
        <v>200</v>
      </c>
      <c r="D202" s="6" t="n">
        <v>160081</v>
      </c>
      <c r="E202" s="6" t="n">
        <v>65662</v>
      </c>
      <c r="F202" s="6" t="n">
        <v>7367</v>
      </c>
      <c r="G202" s="6" t="n">
        <v>35491</v>
      </c>
      <c r="H202" s="6" t="n">
        <v>3707</v>
      </c>
      <c r="I202" s="6" t="n">
        <v>3220</v>
      </c>
      <c r="J202" s="6"/>
      <c r="K202" s="6"/>
      <c r="L202" s="6" t="n">
        <v>11608</v>
      </c>
      <c r="M202" s="6" t="n">
        <v>311</v>
      </c>
      <c r="N202" s="6"/>
      <c r="O202" s="6"/>
      <c r="P202" s="6"/>
      <c r="Q202" s="6"/>
      <c r="R202" s="6"/>
      <c r="S202" s="6"/>
      <c r="T202" s="6" t="n">
        <v>589</v>
      </c>
      <c r="U202" s="6" t="n">
        <v>564</v>
      </c>
      <c r="V202" s="6"/>
      <c r="W202" s="6" t="n">
        <v>651</v>
      </c>
      <c r="X202" s="6" t="n">
        <v>190</v>
      </c>
      <c r="Y202" s="6" t="n">
        <v>156</v>
      </c>
      <c r="Z202" s="6" t="n">
        <v>283</v>
      </c>
      <c r="AA202" s="6" t="n">
        <v>528</v>
      </c>
      <c r="AB202" s="6" t="n">
        <v>70</v>
      </c>
      <c r="AC202" s="6"/>
      <c r="AD202" s="6"/>
      <c r="AE202" s="6" t="n">
        <v>695</v>
      </c>
      <c r="AF202" s="6" t="n">
        <v>66</v>
      </c>
      <c r="AG202" s="6" t="n">
        <v>166</v>
      </c>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row>
    <row r="203" customFormat="false" ht="13.2" hidden="false" customHeight="false" outlineLevel="0" collapsed="false">
      <c r="A203" s="0" t="str">
        <f aca="false">VLOOKUP(B203,[1]codes!$A$2:$B$392,2,0)</f>
        <v>E09000013</v>
      </c>
      <c r="B203" s="0" t="s">
        <v>226</v>
      </c>
      <c r="C203" s="0" t="s">
        <v>200</v>
      </c>
      <c r="D203" s="6" t="n">
        <v>115717</v>
      </c>
      <c r="E203" s="6" t="n">
        <v>46801</v>
      </c>
      <c r="F203" s="6" t="n">
        <v>14473</v>
      </c>
      <c r="G203" s="6" t="n">
        <v>15520</v>
      </c>
      <c r="H203" s="6" t="n">
        <v>3020</v>
      </c>
      <c r="I203" s="6" t="n">
        <v>5736</v>
      </c>
      <c r="J203" s="6"/>
      <c r="K203" s="6"/>
      <c r="L203" s="6" t="n">
        <v>4451</v>
      </c>
      <c r="M203" s="6" t="n">
        <v>272</v>
      </c>
      <c r="N203" s="6"/>
      <c r="O203" s="6"/>
      <c r="P203" s="6"/>
      <c r="Q203" s="6"/>
      <c r="R203" s="6"/>
      <c r="S203" s="6"/>
      <c r="T203" s="6" t="n">
        <v>518</v>
      </c>
      <c r="U203" s="6" t="n">
        <v>516</v>
      </c>
      <c r="V203" s="6"/>
      <c r="W203" s="6" t="n">
        <v>413</v>
      </c>
      <c r="X203" s="6" t="n">
        <v>77</v>
      </c>
      <c r="Y203" s="6" t="n">
        <v>168</v>
      </c>
      <c r="Z203" s="6" t="n">
        <v>284</v>
      </c>
      <c r="AA203" s="6" t="n">
        <v>649</v>
      </c>
      <c r="AB203" s="6" t="n">
        <v>36</v>
      </c>
      <c r="AC203" s="6"/>
      <c r="AD203" s="6"/>
      <c r="AE203" s="6" t="n">
        <v>554</v>
      </c>
      <c r="AF203" s="6" t="n">
        <v>51</v>
      </c>
      <c r="AG203" s="6" t="n">
        <v>63</v>
      </c>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row>
    <row r="204" customFormat="false" ht="13.2" hidden="false" customHeight="false" outlineLevel="0" collapsed="false">
      <c r="A204" s="0" t="str">
        <f aca="false">VLOOKUP(B204,[1]codes!$A$2:$B$392,2,0)</f>
        <v>E09000014</v>
      </c>
      <c r="B204" s="0" t="s">
        <v>228</v>
      </c>
      <c r="C204" s="0" t="s">
        <v>200</v>
      </c>
      <c r="D204" s="6" t="n">
        <v>175502</v>
      </c>
      <c r="E204" s="6" t="n">
        <v>63501</v>
      </c>
      <c r="F204" s="6" t="n">
        <v>7159</v>
      </c>
      <c r="G204" s="6" t="n">
        <v>30757</v>
      </c>
      <c r="H204" s="6" t="n">
        <v>7323</v>
      </c>
      <c r="I204" s="6" t="n">
        <v>4515</v>
      </c>
      <c r="J204" s="6"/>
      <c r="K204" s="6"/>
      <c r="L204" s="6" t="n">
        <v>9669</v>
      </c>
      <c r="M204" s="6" t="n">
        <v>287</v>
      </c>
      <c r="N204" s="6"/>
      <c r="O204" s="6"/>
      <c r="P204" s="6"/>
      <c r="Q204" s="6"/>
      <c r="R204" s="6"/>
      <c r="S204" s="6"/>
      <c r="T204" s="6" t="n">
        <v>537</v>
      </c>
      <c r="U204" s="6" t="n">
        <v>598</v>
      </c>
      <c r="V204" s="6"/>
      <c r="W204" s="6" t="n">
        <v>488</v>
      </c>
      <c r="X204" s="6" t="n">
        <v>104</v>
      </c>
      <c r="Y204" s="6" t="n">
        <v>155</v>
      </c>
      <c r="Z204" s="6" t="n">
        <v>291</v>
      </c>
      <c r="AA204" s="6" t="n">
        <v>512</v>
      </c>
      <c r="AB204" s="6" t="n">
        <v>47</v>
      </c>
      <c r="AC204" s="6"/>
      <c r="AD204" s="6"/>
      <c r="AE204" s="6" t="n">
        <v>778</v>
      </c>
      <c r="AF204" s="6" t="n">
        <v>103</v>
      </c>
      <c r="AG204" s="6" t="n">
        <v>178</v>
      </c>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row>
    <row r="205" customFormat="false" ht="13.2" hidden="false" customHeight="false" outlineLevel="0" collapsed="false">
      <c r="A205" s="0" t="str">
        <f aca="false">VLOOKUP(B205,[1]codes!$A$2:$B$392,2,0)</f>
        <v>E09000015</v>
      </c>
      <c r="B205" s="0" t="s">
        <v>230</v>
      </c>
      <c r="C205" s="0" t="s">
        <v>200</v>
      </c>
      <c r="D205" s="6" t="n">
        <v>170864</v>
      </c>
      <c r="E205" s="6" t="n">
        <v>71662</v>
      </c>
      <c r="F205" s="6" t="n">
        <v>22388</v>
      </c>
      <c r="G205" s="6" t="n">
        <v>25444</v>
      </c>
      <c r="H205" s="6" t="n">
        <v>2692</v>
      </c>
      <c r="I205" s="6" t="n">
        <v>10036</v>
      </c>
      <c r="J205" s="6"/>
      <c r="K205" s="6"/>
      <c r="L205" s="6" t="n">
        <v>3859</v>
      </c>
      <c r="M205" s="6" t="n">
        <v>640</v>
      </c>
      <c r="N205" s="6"/>
      <c r="O205" s="6"/>
      <c r="P205" s="6"/>
      <c r="Q205" s="6"/>
      <c r="R205" s="6"/>
      <c r="S205" s="6"/>
      <c r="T205" s="6" t="n">
        <v>1376</v>
      </c>
      <c r="U205" s="6" t="n">
        <v>794</v>
      </c>
      <c r="V205" s="6"/>
      <c r="W205" s="6" t="n">
        <v>758</v>
      </c>
      <c r="X205" s="6" t="n">
        <v>336</v>
      </c>
      <c r="Y205" s="6" t="n">
        <v>326</v>
      </c>
      <c r="Z205" s="6" t="n">
        <v>391</v>
      </c>
      <c r="AA205" s="6" t="n">
        <v>1097</v>
      </c>
      <c r="AB205" s="6" t="n">
        <v>97</v>
      </c>
      <c r="AC205" s="6"/>
      <c r="AD205" s="6"/>
      <c r="AE205" s="6" t="n">
        <v>617</v>
      </c>
      <c r="AF205" s="6" t="n">
        <v>689</v>
      </c>
      <c r="AG205" s="6" t="n">
        <v>122</v>
      </c>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row>
    <row r="206" customFormat="false" ht="13.2" hidden="false" customHeight="false" outlineLevel="0" collapsed="false">
      <c r="A206" s="0" t="str">
        <f aca="false">VLOOKUP(B206,[1]codes!$A$2:$B$392,2,0)</f>
        <v>E09000016</v>
      </c>
      <c r="B206" s="0" t="s">
        <v>232</v>
      </c>
      <c r="C206" s="0" t="s">
        <v>200</v>
      </c>
      <c r="D206" s="6" t="n">
        <v>184104</v>
      </c>
      <c r="E206" s="6" t="n">
        <v>79228</v>
      </c>
      <c r="F206" s="6" t="n">
        <v>19590</v>
      </c>
      <c r="G206" s="6" t="n">
        <v>12331</v>
      </c>
      <c r="H206" s="6" t="n">
        <v>1529</v>
      </c>
      <c r="I206" s="6" t="n">
        <v>34560</v>
      </c>
      <c r="J206" s="6"/>
      <c r="K206" s="6"/>
      <c r="L206" s="6" t="n">
        <v>3501</v>
      </c>
      <c r="M206" s="6" t="n">
        <v>1355</v>
      </c>
      <c r="N206" s="6"/>
      <c r="O206" s="6"/>
      <c r="P206" s="6"/>
      <c r="Q206" s="6"/>
      <c r="R206" s="6"/>
      <c r="S206" s="6"/>
      <c r="T206" s="6" t="n">
        <v>1203</v>
      </c>
      <c r="U206" s="6" t="n">
        <v>715</v>
      </c>
      <c r="V206" s="6"/>
      <c r="W206" s="6" t="n">
        <v>873</v>
      </c>
      <c r="X206" s="6" t="n">
        <v>92</v>
      </c>
      <c r="Y206" s="6" t="n">
        <v>881</v>
      </c>
      <c r="Z206" s="6" t="n">
        <v>186</v>
      </c>
      <c r="AA206" s="6" t="n">
        <v>1468</v>
      </c>
      <c r="AB206" s="6" t="n">
        <v>82</v>
      </c>
      <c r="AC206" s="6"/>
      <c r="AD206" s="6"/>
      <c r="AE206" s="6" t="n">
        <v>654</v>
      </c>
      <c r="AF206" s="6" t="n">
        <v>83</v>
      </c>
      <c r="AG206" s="6" t="n">
        <v>125</v>
      </c>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row>
    <row r="207" customFormat="false" ht="13.2" hidden="false" customHeight="false" outlineLevel="0" collapsed="false">
      <c r="A207" s="0" t="str">
        <f aca="false">VLOOKUP(B207,[1]codes!$A$2:$B$392,2,0)</f>
        <v>E09000017</v>
      </c>
      <c r="B207" s="0" t="s">
        <v>234</v>
      </c>
      <c r="C207" s="0" t="s">
        <v>200</v>
      </c>
      <c r="D207" s="6" t="n">
        <v>201367</v>
      </c>
      <c r="E207" s="6" t="n">
        <v>73753</v>
      </c>
      <c r="F207" s="6" t="n">
        <v>20022</v>
      </c>
      <c r="G207" s="6" t="n">
        <v>21198</v>
      </c>
      <c r="H207" s="6" t="n">
        <v>2456</v>
      </c>
      <c r="I207" s="6" t="n">
        <v>19746</v>
      </c>
      <c r="J207" s="6"/>
      <c r="K207" s="6"/>
      <c r="L207" s="6" t="n">
        <v>3695</v>
      </c>
      <c r="M207" s="6" t="n">
        <v>932</v>
      </c>
      <c r="N207" s="6"/>
      <c r="O207" s="6"/>
      <c r="P207" s="6"/>
      <c r="Q207" s="6"/>
      <c r="R207" s="6"/>
      <c r="S207" s="6"/>
      <c r="T207" s="6" t="n">
        <v>990</v>
      </c>
      <c r="U207" s="6" t="n">
        <v>776</v>
      </c>
      <c r="V207" s="6"/>
      <c r="W207" s="6" t="n">
        <v>687</v>
      </c>
      <c r="X207" s="6" t="n">
        <v>218</v>
      </c>
      <c r="Y207" s="6" t="n">
        <v>501</v>
      </c>
      <c r="Z207" s="6" t="n">
        <v>362</v>
      </c>
      <c r="AA207" s="6" t="n">
        <v>917</v>
      </c>
      <c r="AB207" s="6" t="n">
        <v>68</v>
      </c>
      <c r="AC207" s="6"/>
      <c r="AD207" s="6"/>
      <c r="AE207" s="6" t="n">
        <v>578</v>
      </c>
      <c r="AF207" s="6" t="n">
        <v>463</v>
      </c>
      <c r="AG207" s="6" t="n">
        <v>144</v>
      </c>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row>
    <row r="208" customFormat="false" ht="13.2" hidden="false" customHeight="false" outlineLevel="0" collapsed="false">
      <c r="A208" s="0" t="str">
        <f aca="false">VLOOKUP(B208,[1]codes!$A$2:$B$392,2,0)</f>
        <v>E09000018</v>
      </c>
      <c r="B208" s="0" t="s">
        <v>236</v>
      </c>
      <c r="C208" s="0" t="s">
        <v>200</v>
      </c>
      <c r="D208" s="6" t="n">
        <v>173680</v>
      </c>
      <c r="E208" s="6" t="n">
        <v>67206</v>
      </c>
      <c r="F208" s="6" t="n">
        <v>14734</v>
      </c>
      <c r="G208" s="6" t="n">
        <v>27747</v>
      </c>
      <c r="H208" s="6" t="n">
        <v>2600</v>
      </c>
      <c r="I208" s="6" t="n">
        <v>11443</v>
      </c>
      <c r="J208" s="6"/>
      <c r="K208" s="6"/>
      <c r="L208" s="6" t="n">
        <v>4425</v>
      </c>
      <c r="M208" s="6" t="n">
        <v>659</v>
      </c>
      <c r="N208" s="6"/>
      <c r="O208" s="6"/>
      <c r="P208" s="6"/>
      <c r="Q208" s="6"/>
      <c r="R208" s="6"/>
      <c r="S208" s="6"/>
      <c r="T208" s="6" t="n">
        <v>955</v>
      </c>
      <c r="U208" s="6" t="n">
        <v>652</v>
      </c>
      <c r="V208" s="6"/>
      <c r="W208" s="6" t="n">
        <v>593</v>
      </c>
      <c r="X208" s="6" t="n">
        <v>500</v>
      </c>
      <c r="Y208" s="6" t="n">
        <v>310</v>
      </c>
      <c r="Z208" s="6" t="n">
        <v>446</v>
      </c>
      <c r="AA208" s="6" t="n">
        <v>972</v>
      </c>
      <c r="AB208" s="6" t="n">
        <v>80</v>
      </c>
      <c r="AC208" s="6"/>
      <c r="AD208" s="6"/>
      <c r="AE208" s="6" t="n">
        <v>598</v>
      </c>
      <c r="AF208" s="6" t="n">
        <v>370</v>
      </c>
      <c r="AG208" s="6" t="n">
        <v>122</v>
      </c>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row>
    <row r="209" customFormat="false" ht="13.2" hidden="false" customHeight="false" outlineLevel="0" collapsed="false">
      <c r="A209" s="0" t="str">
        <f aca="false">VLOOKUP(B209,[1]codes!$A$2:$B$392,2,0)</f>
        <v>E09000019</v>
      </c>
      <c r="B209" s="0" t="s">
        <v>238</v>
      </c>
      <c r="C209" s="0" t="s">
        <v>200</v>
      </c>
      <c r="D209" s="6" t="n">
        <v>142650</v>
      </c>
      <c r="E209" s="6" t="n">
        <v>57510</v>
      </c>
      <c r="F209" s="6" t="n">
        <v>6621</v>
      </c>
      <c r="G209" s="6" t="n">
        <v>27328</v>
      </c>
      <c r="H209" s="6" t="n">
        <v>5136</v>
      </c>
      <c r="I209" s="6" t="n">
        <v>5652</v>
      </c>
      <c r="J209" s="6"/>
      <c r="K209" s="6"/>
      <c r="L209" s="6" t="n">
        <v>9003</v>
      </c>
      <c r="M209" s="6" t="n">
        <v>349</v>
      </c>
      <c r="N209" s="6"/>
      <c r="O209" s="6"/>
      <c r="P209" s="6"/>
      <c r="Q209" s="6"/>
      <c r="R209" s="6"/>
      <c r="S209" s="6"/>
      <c r="T209" s="6" t="n">
        <v>467</v>
      </c>
      <c r="U209" s="6" t="n">
        <v>582</v>
      </c>
      <c r="V209" s="6"/>
      <c r="W209" s="6" t="n">
        <v>377</v>
      </c>
      <c r="X209" s="6" t="n">
        <v>78</v>
      </c>
      <c r="Y209" s="6" t="n">
        <v>155</v>
      </c>
      <c r="Z209" s="6" t="n">
        <v>228</v>
      </c>
      <c r="AA209" s="6" t="n">
        <v>639</v>
      </c>
      <c r="AB209" s="6" t="n">
        <v>37</v>
      </c>
      <c r="AC209" s="6"/>
      <c r="AD209" s="6"/>
      <c r="AE209" s="6" t="n">
        <v>686</v>
      </c>
      <c r="AF209" s="6" t="n">
        <v>53</v>
      </c>
      <c r="AG209" s="6" t="n">
        <v>119</v>
      </c>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row>
    <row r="210" customFormat="false" ht="13.2" hidden="false" customHeight="false" outlineLevel="0" collapsed="false">
      <c r="A210" s="0" t="str">
        <f aca="false">VLOOKUP(B210,[1]codes!$A$2:$B$392,2,0)</f>
        <v>E09000020</v>
      </c>
      <c r="B210" s="0" t="s">
        <v>240</v>
      </c>
      <c r="C210" s="0" t="s">
        <v>200</v>
      </c>
      <c r="D210" s="6" t="n">
        <v>88359</v>
      </c>
      <c r="E210" s="6" t="n">
        <v>29334</v>
      </c>
      <c r="F210" s="6" t="n">
        <v>12344</v>
      </c>
      <c r="G210" s="6" t="n">
        <v>6419</v>
      </c>
      <c r="H210" s="6" t="n">
        <v>1948</v>
      </c>
      <c r="I210" s="6" t="n">
        <v>4319</v>
      </c>
      <c r="J210" s="6"/>
      <c r="K210" s="6"/>
      <c r="L210" s="6" t="n">
        <v>2389</v>
      </c>
      <c r="M210" s="6" t="n">
        <v>156</v>
      </c>
      <c r="N210" s="6"/>
      <c r="O210" s="6"/>
      <c r="P210" s="6"/>
      <c r="Q210" s="6"/>
      <c r="R210" s="6"/>
      <c r="S210" s="6"/>
      <c r="T210" s="6" t="n">
        <v>215</v>
      </c>
      <c r="U210" s="6" t="n">
        <v>347</v>
      </c>
      <c r="V210" s="6"/>
      <c r="W210" s="6" t="n">
        <v>259</v>
      </c>
      <c r="X210" s="6" t="n">
        <v>53</v>
      </c>
      <c r="Y210" s="6" t="n">
        <v>118</v>
      </c>
      <c r="Z210" s="6" t="n">
        <v>175</v>
      </c>
      <c r="AA210" s="6" t="n">
        <v>269</v>
      </c>
      <c r="AB210" s="6" t="n">
        <v>21</v>
      </c>
      <c r="AC210" s="6"/>
      <c r="AD210" s="6"/>
      <c r="AE210" s="6" t="n">
        <v>242</v>
      </c>
      <c r="AF210" s="6" t="n">
        <v>24</v>
      </c>
      <c r="AG210" s="6" t="n">
        <v>36</v>
      </c>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row>
    <row r="211" customFormat="false" ht="13.2" hidden="false" customHeight="false" outlineLevel="0" collapsed="false">
      <c r="A211" s="0" t="str">
        <f aca="false">VLOOKUP(B211,[1]codes!$A$2:$B$392,2,0)</f>
        <v>E09000021</v>
      </c>
      <c r="B211" s="0" t="s">
        <v>242</v>
      </c>
      <c r="C211" s="0" t="s">
        <v>200</v>
      </c>
      <c r="D211" s="6" t="n">
        <v>111306</v>
      </c>
      <c r="E211" s="6" t="n">
        <v>49321</v>
      </c>
      <c r="F211" s="6" t="n">
        <v>14682</v>
      </c>
      <c r="G211" s="6" t="n">
        <v>8094</v>
      </c>
      <c r="H211" s="6" t="n">
        <v>8646</v>
      </c>
      <c r="I211" s="6" t="n">
        <v>9570</v>
      </c>
      <c r="J211" s="6"/>
      <c r="K211" s="6"/>
      <c r="L211" s="6" t="n">
        <v>4671</v>
      </c>
      <c r="M211" s="6" t="n">
        <v>311</v>
      </c>
      <c r="N211" s="6"/>
      <c r="O211" s="6"/>
      <c r="P211" s="6"/>
      <c r="Q211" s="6"/>
      <c r="R211" s="6"/>
      <c r="S211" s="6"/>
      <c r="T211" s="6" t="n">
        <v>474</v>
      </c>
      <c r="U211" s="6" t="n">
        <v>505</v>
      </c>
      <c r="V211" s="6"/>
      <c r="W211" s="6" t="n">
        <v>586</v>
      </c>
      <c r="X211" s="6" t="n">
        <v>86</v>
      </c>
      <c r="Y211" s="6" t="n">
        <v>266</v>
      </c>
      <c r="Z211" s="6" t="n">
        <v>203</v>
      </c>
      <c r="AA211" s="6" t="n">
        <v>439</v>
      </c>
      <c r="AB211" s="6" t="n">
        <v>40</v>
      </c>
      <c r="AC211" s="6"/>
      <c r="AD211" s="6"/>
      <c r="AE211" s="6" t="n">
        <v>488</v>
      </c>
      <c r="AF211" s="6" t="n">
        <v>193</v>
      </c>
      <c r="AG211" s="6" t="n">
        <v>67</v>
      </c>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row>
    <row r="212" customFormat="false" ht="13.2" hidden="false" customHeight="false" outlineLevel="0" collapsed="false">
      <c r="A212" s="0" t="str">
        <f aca="false">VLOOKUP(B212,[1]codes!$A$2:$B$392,2,0)</f>
        <v>E09000022</v>
      </c>
      <c r="B212" s="0" t="s">
        <v>244</v>
      </c>
      <c r="C212" s="0" t="s">
        <v>200</v>
      </c>
      <c r="D212" s="6" t="n">
        <v>201883</v>
      </c>
      <c r="E212" s="6" t="n">
        <v>73366</v>
      </c>
      <c r="F212" s="6" t="n">
        <v>10449</v>
      </c>
      <c r="G212" s="6" t="n">
        <v>34471</v>
      </c>
      <c r="H212" s="6" t="n">
        <v>6432</v>
      </c>
      <c r="I212" s="6" t="n">
        <v>5767</v>
      </c>
      <c r="J212" s="6"/>
      <c r="K212" s="6"/>
      <c r="L212" s="6" t="n">
        <v>11140</v>
      </c>
      <c r="M212" s="6" t="n">
        <v>416</v>
      </c>
      <c r="N212" s="6"/>
      <c r="O212" s="6"/>
      <c r="P212" s="6"/>
      <c r="Q212" s="6"/>
      <c r="R212" s="6"/>
      <c r="S212" s="6"/>
      <c r="T212" s="6" t="n">
        <v>643</v>
      </c>
      <c r="U212" s="6" t="n">
        <v>724</v>
      </c>
      <c r="V212" s="6"/>
      <c r="W212" s="6" t="n">
        <v>864</v>
      </c>
      <c r="X212" s="6" t="n">
        <v>139</v>
      </c>
      <c r="Y212" s="6" t="n">
        <v>208</v>
      </c>
      <c r="Z212" s="6" t="n">
        <v>348</v>
      </c>
      <c r="AA212" s="6" t="n">
        <v>690</v>
      </c>
      <c r="AB212" s="6" t="n">
        <v>58</v>
      </c>
      <c r="AC212" s="6"/>
      <c r="AD212" s="6"/>
      <c r="AE212" s="6" t="n">
        <v>844</v>
      </c>
      <c r="AF212" s="6" t="n">
        <v>58</v>
      </c>
      <c r="AG212" s="6" t="n">
        <v>115</v>
      </c>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row>
    <row r="213" customFormat="false" ht="13.2" hidden="false" customHeight="false" outlineLevel="0" collapsed="false">
      <c r="A213" s="0" t="str">
        <f aca="false">VLOOKUP(B213,[1]codes!$A$2:$B$392,2,0)</f>
        <v>E09000023</v>
      </c>
      <c r="B213" s="0" t="s">
        <v>246</v>
      </c>
      <c r="C213" s="0" t="s">
        <v>200</v>
      </c>
      <c r="D213" s="6" t="n">
        <v>183938</v>
      </c>
      <c r="E213" s="6" t="n">
        <v>70859</v>
      </c>
      <c r="F213" s="6" t="n">
        <v>8161</v>
      </c>
      <c r="G213" s="6" t="n">
        <v>32507</v>
      </c>
      <c r="H213" s="6" t="n">
        <v>4252</v>
      </c>
      <c r="I213" s="6" t="n">
        <v>8720</v>
      </c>
      <c r="J213" s="6"/>
      <c r="K213" s="6"/>
      <c r="L213" s="6" t="n">
        <v>10228</v>
      </c>
      <c r="M213" s="6" t="n">
        <v>527</v>
      </c>
      <c r="N213" s="6"/>
      <c r="O213" s="6"/>
      <c r="P213" s="6"/>
      <c r="Q213" s="6"/>
      <c r="R213" s="6"/>
      <c r="S213" s="6"/>
      <c r="T213" s="6" t="n">
        <v>681</v>
      </c>
      <c r="U213" s="6" t="n">
        <v>706</v>
      </c>
      <c r="V213" s="6"/>
      <c r="W213" s="6" t="n">
        <v>1116</v>
      </c>
      <c r="X213" s="6" t="n">
        <v>89</v>
      </c>
      <c r="Y213" s="6" t="n">
        <v>336</v>
      </c>
      <c r="Z213" s="6" t="n">
        <v>392</v>
      </c>
      <c r="AA213" s="6" t="n">
        <v>645</v>
      </c>
      <c r="AB213" s="6" t="n">
        <v>109</v>
      </c>
      <c r="AC213" s="6"/>
      <c r="AD213" s="6"/>
      <c r="AE213" s="6" t="n">
        <v>2137</v>
      </c>
      <c r="AF213" s="6" t="n">
        <v>106</v>
      </c>
      <c r="AG213" s="6" t="n">
        <v>147</v>
      </c>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row>
    <row r="214" customFormat="false" ht="13.2" hidden="false" customHeight="false" outlineLevel="0" collapsed="false">
      <c r="A214" s="0" t="str">
        <f aca="false">VLOOKUP(B214,[1]codes!$A$2:$B$392,2,0)</f>
        <v>E09000024</v>
      </c>
      <c r="B214" s="0" t="s">
        <v>248</v>
      </c>
      <c r="C214" s="0" t="s">
        <v>200</v>
      </c>
      <c r="D214" s="6" t="n">
        <v>136701</v>
      </c>
      <c r="E214" s="6" t="n">
        <v>59381</v>
      </c>
      <c r="F214" s="6" t="n">
        <v>14793</v>
      </c>
      <c r="G214" s="6" t="n">
        <v>21832</v>
      </c>
      <c r="H214" s="6" t="n">
        <v>3908</v>
      </c>
      <c r="I214" s="6" t="n">
        <v>9498</v>
      </c>
      <c r="J214" s="6"/>
      <c r="K214" s="6"/>
      <c r="L214" s="6" t="n">
        <v>4532</v>
      </c>
      <c r="M214" s="6" t="n">
        <v>453</v>
      </c>
      <c r="N214" s="6"/>
      <c r="O214" s="6"/>
      <c r="P214" s="6"/>
      <c r="Q214" s="6"/>
      <c r="R214" s="6"/>
      <c r="S214" s="6"/>
      <c r="T214" s="6" t="n">
        <v>659</v>
      </c>
      <c r="U214" s="6" t="n">
        <v>583</v>
      </c>
      <c r="V214" s="6"/>
      <c r="W214" s="6" t="n">
        <v>721</v>
      </c>
      <c r="X214" s="6" t="n">
        <v>107</v>
      </c>
      <c r="Y214" s="6" t="n">
        <v>242</v>
      </c>
      <c r="Z214" s="6" t="n">
        <v>356</v>
      </c>
      <c r="AA214" s="6" t="n">
        <v>796</v>
      </c>
      <c r="AB214" s="6" t="n">
        <v>45</v>
      </c>
      <c r="AC214" s="6"/>
      <c r="AD214" s="6"/>
      <c r="AE214" s="6" t="n">
        <v>514</v>
      </c>
      <c r="AF214" s="6" t="n">
        <v>245</v>
      </c>
      <c r="AG214" s="6" t="n">
        <v>97</v>
      </c>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row>
    <row r="215" customFormat="false" ht="13.2" hidden="false" customHeight="false" outlineLevel="0" collapsed="false">
      <c r="A215" s="0" t="str">
        <f aca="false">VLOOKUP(B215,[1]codes!$A$2:$B$392,2,0)</f>
        <v>E09000025</v>
      </c>
      <c r="B215" s="0" t="s">
        <v>250</v>
      </c>
      <c r="C215" s="0" t="s">
        <v>200</v>
      </c>
      <c r="D215" s="6" t="n">
        <v>173606</v>
      </c>
      <c r="E215" s="6" t="n">
        <v>74565</v>
      </c>
      <c r="F215" s="6" t="n">
        <v>12398</v>
      </c>
      <c r="G215" s="6" t="n">
        <v>43582</v>
      </c>
      <c r="H215" s="6" t="n">
        <v>1423</v>
      </c>
      <c r="I215" s="6" t="n">
        <v>6216</v>
      </c>
      <c r="J215" s="6"/>
      <c r="K215" s="6"/>
      <c r="L215" s="6" t="n">
        <v>3449</v>
      </c>
      <c r="M215" s="6" t="n">
        <v>729</v>
      </c>
      <c r="N215" s="6"/>
      <c r="O215" s="6"/>
      <c r="P215" s="6"/>
      <c r="Q215" s="6"/>
      <c r="R215" s="6"/>
      <c r="S215" s="6"/>
      <c r="T215" s="6" t="n">
        <v>1005</v>
      </c>
      <c r="U215" s="6" t="n">
        <v>502</v>
      </c>
      <c r="V215" s="6"/>
      <c r="W215" s="6" t="n">
        <v>1449</v>
      </c>
      <c r="X215" s="6" t="n">
        <v>1124</v>
      </c>
      <c r="Y215" s="6" t="n">
        <v>249</v>
      </c>
      <c r="Z215" s="6" t="n">
        <v>432</v>
      </c>
      <c r="AA215" s="6" t="n">
        <v>889</v>
      </c>
      <c r="AB215" s="6" t="n">
        <v>67</v>
      </c>
      <c r="AC215" s="6"/>
      <c r="AD215" s="6"/>
      <c r="AE215" s="6" t="n">
        <v>557</v>
      </c>
      <c r="AF215" s="6" t="n">
        <v>335</v>
      </c>
      <c r="AG215" s="6" t="n">
        <v>159</v>
      </c>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row>
    <row r="216" customFormat="false" ht="13.2" hidden="false" customHeight="false" outlineLevel="0" collapsed="false">
      <c r="A216" s="0" t="str">
        <f aca="false">VLOOKUP(B216,[1]codes!$A$2:$B$392,2,0)</f>
        <v>E09000026</v>
      </c>
      <c r="B216" s="0" t="s">
        <v>252</v>
      </c>
      <c r="C216" s="0" t="s">
        <v>200</v>
      </c>
      <c r="D216" s="6" t="n">
        <v>202197</v>
      </c>
      <c r="E216" s="6" t="n">
        <v>81683</v>
      </c>
      <c r="F216" s="6" t="n">
        <v>19458</v>
      </c>
      <c r="G216" s="6" t="n">
        <v>33528</v>
      </c>
      <c r="H216" s="6" t="n">
        <v>3504</v>
      </c>
      <c r="I216" s="6" t="n">
        <v>12965</v>
      </c>
      <c r="J216" s="6"/>
      <c r="K216" s="6"/>
      <c r="L216" s="6" t="n">
        <v>4570</v>
      </c>
      <c r="M216" s="6" t="n">
        <v>662</v>
      </c>
      <c r="N216" s="6"/>
      <c r="O216" s="6"/>
      <c r="P216" s="6"/>
      <c r="Q216" s="6"/>
      <c r="R216" s="6"/>
      <c r="S216" s="6"/>
      <c r="T216" s="6" t="n">
        <v>1078</v>
      </c>
      <c r="U216" s="6" t="n">
        <v>679</v>
      </c>
      <c r="V216" s="6"/>
      <c r="W216" s="6" t="n">
        <v>955</v>
      </c>
      <c r="X216" s="6" t="n">
        <v>492</v>
      </c>
      <c r="Y216" s="6" t="n">
        <v>397</v>
      </c>
      <c r="Z216" s="6" t="n">
        <v>332</v>
      </c>
      <c r="AA216" s="6" t="n">
        <v>1010</v>
      </c>
      <c r="AB216" s="6" t="n">
        <v>49</v>
      </c>
      <c r="AC216" s="6"/>
      <c r="AD216" s="6"/>
      <c r="AE216" s="6" t="n">
        <v>788</v>
      </c>
      <c r="AF216" s="6" t="n">
        <v>1077</v>
      </c>
      <c r="AG216" s="6" t="n">
        <v>139</v>
      </c>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row>
    <row r="217" customFormat="false" ht="13.2" hidden="false" customHeight="false" outlineLevel="0" collapsed="false">
      <c r="A217" s="0" t="str">
        <f aca="false">VLOOKUP(B217,[1]codes!$A$2:$B$392,2,0)</f>
        <v>E09000027</v>
      </c>
      <c r="B217" s="0" t="s">
        <v>254</v>
      </c>
      <c r="C217" s="0" t="s">
        <v>200</v>
      </c>
      <c r="D217" s="6" t="n">
        <v>132622</v>
      </c>
      <c r="E217" s="6" t="n">
        <v>62838</v>
      </c>
      <c r="F217" s="6" t="n">
        <v>21822</v>
      </c>
      <c r="G217" s="6" t="n">
        <v>8276</v>
      </c>
      <c r="H217" s="6" t="n">
        <v>12279</v>
      </c>
      <c r="I217" s="6" t="n">
        <v>9714</v>
      </c>
      <c r="J217" s="6"/>
      <c r="K217" s="6"/>
      <c r="L217" s="6" t="n">
        <v>7151</v>
      </c>
      <c r="M217" s="6" t="n">
        <v>254</v>
      </c>
      <c r="N217" s="6"/>
      <c r="O217" s="6"/>
      <c r="P217" s="6"/>
      <c r="Q217" s="6"/>
      <c r="R217" s="6"/>
      <c r="S217" s="6"/>
      <c r="T217" s="6" t="n">
        <v>476</v>
      </c>
      <c r="U217" s="6" t="n">
        <v>687</v>
      </c>
      <c r="V217" s="6"/>
      <c r="W217" s="6" t="n">
        <v>359</v>
      </c>
      <c r="X217" s="6" t="n">
        <v>62</v>
      </c>
      <c r="Y217" s="6" t="n">
        <v>241</v>
      </c>
      <c r="Z217" s="6" t="n">
        <v>222</v>
      </c>
      <c r="AA217" s="6" t="n">
        <v>605</v>
      </c>
      <c r="AB217" s="6" t="n">
        <v>37</v>
      </c>
      <c r="AC217" s="6"/>
      <c r="AD217" s="6"/>
      <c r="AE217" s="6" t="n">
        <v>550</v>
      </c>
      <c r="AF217" s="6" t="n">
        <v>43</v>
      </c>
      <c r="AG217" s="6" t="n">
        <v>60</v>
      </c>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row>
    <row r="218" customFormat="false" ht="13.2" hidden="false" customHeight="false" outlineLevel="0" collapsed="false">
      <c r="A218" s="0" t="str">
        <f aca="false">VLOOKUP(B218,[1]codes!$A$2:$B$392,2,0)</f>
        <v>E09000028</v>
      </c>
      <c r="B218" s="0" t="s">
        <v>256</v>
      </c>
      <c r="C218" s="0" t="s">
        <v>200</v>
      </c>
      <c r="D218" s="6" t="n">
        <v>193533</v>
      </c>
      <c r="E218" s="6" t="n">
        <v>73115</v>
      </c>
      <c r="F218" s="6" t="n">
        <v>9152</v>
      </c>
      <c r="G218" s="6" t="n">
        <v>31591</v>
      </c>
      <c r="H218" s="6" t="n">
        <v>9170</v>
      </c>
      <c r="I218" s="6" t="n">
        <v>8035</v>
      </c>
      <c r="J218" s="6"/>
      <c r="K218" s="6"/>
      <c r="L218" s="6" t="n">
        <v>9710</v>
      </c>
      <c r="M218" s="6" t="n">
        <v>561</v>
      </c>
      <c r="N218" s="6"/>
      <c r="O218" s="6"/>
      <c r="P218" s="6"/>
      <c r="Q218" s="6"/>
      <c r="R218" s="6"/>
      <c r="S218" s="6"/>
      <c r="T218" s="6" t="n">
        <v>714</v>
      </c>
      <c r="U218" s="6" t="n">
        <v>633</v>
      </c>
      <c r="V218" s="6"/>
      <c r="W218" s="6" t="n">
        <v>898</v>
      </c>
      <c r="X218" s="6" t="n">
        <v>95</v>
      </c>
      <c r="Y218" s="6" t="n">
        <v>283</v>
      </c>
      <c r="Z218" s="6" t="n">
        <v>329</v>
      </c>
      <c r="AA218" s="6" t="n">
        <v>833</v>
      </c>
      <c r="AB218" s="6" t="n">
        <v>53</v>
      </c>
      <c r="AC218" s="6"/>
      <c r="AD218" s="6"/>
      <c r="AE218" s="6" t="n">
        <v>865</v>
      </c>
      <c r="AF218" s="6" t="n">
        <v>74</v>
      </c>
      <c r="AG218" s="6" t="n">
        <v>119</v>
      </c>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row>
    <row r="219" customFormat="false" ht="13.2" hidden="false" customHeight="false" outlineLevel="0" collapsed="false">
      <c r="A219" s="0" t="str">
        <f aca="false">VLOOKUP(B219,[1]codes!$A$2:$B$392,2,0)</f>
        <v>E09000029</v>
      </c>
      <c r="B219" s="0" t="s">
        <v>258</v>
      </c>
      <c r="C219" s="0" t="s">
        <v>200</v>
      </c>
      <c r="D219" s="6" t="n">
        <v>140553</v>
      </c>
      <c r="E219" s="6" t="n">
        <v>60213</v>
      </c>
      <c r="F219" s="6" t="n">
        <v>14810</v>
      </c>
      <c r="G219" s="6" t="n">
        <v>7958</v>
      </c>
      <c r="H219" s="6" t="n">
        <v>12104</v>
      </c>
      <c r="I219" s="6" t="n">
        <v>16345</v>
      </c>
      <c r="J219" s="6"/>
      <c r="K219" s="6"/>
      <c r="L219" s="6" t="n">
        <v>3668</v>
      </c>
      <c r="M219" s="6" t="n">
        <v>612</v>
      </c>
      <c r="N219" s="6"/>
      <c r="O219" s="6"/>
      <c r="P219" s="6"/>
      <c r="Q219" s="6"/>
      <c r="R219" s="6"/>
      <c r="S219" s="6"/>
      <c r="T219" s="6" t="n">
        <v>1014</v>
      </c>
      <c r="U219" s="6" t="n">
        <v>580</v>
      </c>
      <c r="V219" s="6"/>
      <c r="W219" s="6" t="n">
        <v>609</v>
      </c>
      <c r="X219" s="6" t="n">
        <v>66</v>
      </c>
      <c r="Y219" s="6" t="n">
        <v>477</v>
      </c>
      <c r="Z219" s="6" t="n">
        <v>203</v>
      </c>
      <c r="AA219" s="6" t="n">
        <v>1003</v>
      </c>
      <c r="AB219" s="6" t="n">
        <v>46</v>
      </c>
      <c r="AC219" s="6"/>
      <c r="AD219" s="6"/>
      <c r="AE219" s="6" t="n">
        <v>493</v>
      </c>
      <c r="AF219" s="6" t="n">
        <v>157</v>
      </c>
      <c r="AG219" s="6" t="n">
        <v>68</v>
      </c>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row>
    <row r="220" customFormat="false" ht="13.2" hidden="false" customHeight="false" outlineLevel="0" collapsed="false">
      <c r="A220" s="0" t="str">
        <f aca="false">VLOOKUP(B220,[1]codes!$A$2:$B$392,2,0)</f>
        <v>E09000030</v>
      </c>
      <c r="B220" s="0" t="s">
        <v>260</v>
      </c>
      <c r="C220" s="0" t="s">
        <v>200</v>
      </c>
      <c r="D220" s="6" t="n">
        <v>164242</v>
      </c>
      <c r="E220" s="6" t="n">
        <v>80211</v>
      </c>
      <c r="F220" s="6" t="n">
        <v>9647</v>
      </c>
      <c r="G220" s="6" t="n">
        <v>43463</v>
      </c>
      <c r="H220" s="6" t="n">
        <v>3379</v>
      </c>
      <c r="I220" s="6" t="n">
        <v>7861</v>
      </c>
      <c r="J220" s="6"/>
      <c r="K220" s="6"/>
      <c r="L220" s="6" t="n">
        <v>8679</v>
      </c>
      <c r="M220" s="6" t="n">
        <v>835</v>
      </c>
      <c r="N220" s="6"/>
      <c r="O220" s="6"/>
      <c r="P220" s="6"/>
      <c r="Q220" s="6"/>
      <c r="R220" s="6"/>
      <c r="S220" s="6"/>
      <c r="T220" s="6" t="n">
        <v>1340</v>
      </c>
      <c r="U220" s="6" t="n">
        <v>623</v>
      </c>
      <c r="V220" s="6"/>
      <c r="W220" s="6" t="n">
        <v>482</v>
      </c>
      <c r="X220" s="6" t="n">
        <v>542</v>
      </c>
      <c r="Y220" s="6" t="n">
        <v>284</v>
      </c>
      <c r="Z220" s="6" t="n">
        <v>546</v>
      </c>
      <c r="AA220" s="6" t="n">
        <v>1508</v>
      </c>
      <c r="AB220" s="6" t="n">
        <v>104</v>
      </c>
      <c r="AC220" s="6"/>
      <c r="AD220" s="6"/>
      <c r="AE220" s="6" t="n">
        <v>659</v>
      </c>
      <c r="AF220" s="6" t="n">
        <v>105</v>
      </c>
      <c r="AG220" s="6" t="n">
        <v>154</v>
      </c>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row>
    <row r="221" customFormat="false" ht="13.2" hidden="false" customHeight="false" outlineLevel="0" collapsed="false">
      <c r="A221" s="0" t="str">
        <f aca="false">VLOOKUP(B221,[1]codes!$A$2:$B$392,2,0)</f>
        <v>E09000031</v>
      </c>
      <c r="B221" s="0" t="s">
        <v>262</v>
      </c>
      <c r="C221" s="0" t="s">
        <v>200</v>
      </c>
      <c r="D221" s="6" t="n">
        <v>164064</v>
      </c>
      <c r="E221" s="6" t="n">
        <v>65920</v>
      </c>
      <c r="F221" s="6" t="n">
        <v>9442</v>
      </c>
      <c r="G221" s="6" t="n">
        <v>28205</v>
      </c>
      <c r="H221" s="6" t="n">
        <v>4416</v>
      </c>
      <c r="I221" s="6" t="n">
        <v>10677</v>
      </c>
      <c r="J221" s="6"/>
      <c r="K221" s="6"/>
      <c r="L221" s="6" t="n">
        <v>7078</v>
      </c>
      <c r="M221" s="6" t="n">
        <v>583</v>
      </c>
      <c r="N221" s="6"/>
      <c r="O221" s="6"/>
      <c r="P221" s="6"/>
      <c r="Q221" s="6"/>
      <c r="R221" s="6"/>
      <c r="S221" s="6"/>
      <c r="T221" s="6" t="n">
        <v>951</v>
      </c>
      <c r="U221" s="6" t="n">
        <v>667</v>
      </c>
      <c r="V221" s="6"/>
      <c r="W221" s="6" t="n">
        <v>869</v>
      </c>
      <c r="X221" s="6" t="n">
        <v>286</v>
      </c>
      <c r="Y221" s="6" t="n">
        <v>269</v>
      </c>
      <c r="Z221" s="6" t="n">
        <v>285</v>
      </c>
      <c r="AA221" s="6" t="n">
        <v>890</v>
      </c>
      <c r="AB221" s="6" t="n">
        <v>72</v>
      </c>
      <c r="AC221" s="6"/>
      <c r="AD221" s="6"/>
      <c r="AE221" s="6" t="n">
        <v>743</v>
      </c>
      <c r="AF221" s="6" t="n">
        <v>254</v>
      </c>
      <c r="AG221" s="6" t="n">
        <v>233</v>
      </c>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row>
    <row r="222" customFormat="false" ht="13.2" hidden="false" customHeight="false" outlineLevel="0" collapsed="false">
      <c r="A222" s="0" t="str">
        <f aca="false">VLOOKUP(B222,[1]codes!$A$2:$B$392,2,0)</f>
        <v>E09000032</v>
      </c>
      <c r="B222" s="0" t="s">
        <v>264</v>
      </c>
      <c r="C222" s="0" t="s">
        <v>200</v>
      </c>
      <c r="D222" s="6" t="n">
        <v>215504</v>
      </c>
      <c r="E222" s="6" t="n">
        <v>83691</v>
      </c>
      <c r="F222" s="6" t="n">
        <v>29057</v>
      </c>
      <c r="G222" s="6" t="n">
        <v>25853</v>
      </c>
      <c r="H222" s="6" t="n">
        <v>6023</v>
      </c>
      <c r="I222" s="6" t="n">
        <v>9164</v>
      </c>
      <c r="J222" s="6"/>
      <c r="K222" s="6"/>
      <c r="L222" s="6" t="n">
        <v>8334</v>
      </c>
      <c r="M222" s="6" t="n">
        <v>392</v>
      </c>
      <c r="N222" s="6"/>
      <c r="O222" s="6"/>
      <c r="P222" s="6"/>
      <c r="Q222" s="6"/>
      <c r="R222" s="6"/>
      <c r="S222" s="6"/>
      <c r="T222" s="6" t="n">
        <v>732</v>
      </c>
      <c r="U222" s="6" t="n">
        <v>845</v>
      </c>
      <c r="V222" s="6"/>
      <c r="W222" s="6" t="n">
        <v>705</v>
      </c>
      <c r="X222" s="6" t="n">
        <v>154</v>
      </c>
      <c r="Y222" s="6" t="n">
        <v>223</v>
      </c>
      <c r="Z222" s="6" t="n">
        <v>420</v>
      </c>
      <c r="AA222" s="6" t="n">
        <v>758</v>
      </c>
      <c r="AB222" s="6" t="n">
        <v>55</v>
      </c>
      <c r="AC222" s="6"/>
      <c r="AD222" s="6"/>
      <c r="AE222" s="6" t="n">
        <v>813</v>
      </c>
      <c r="AF222" s="6" t="n">
        <v>76</v>
      </c>
      <c r="AG222" s="6" t="n">
        <v>87</v>
      </c>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row>
    <row r="223" customFormat="false" ht="13.2" hidden="false" customHeight="false" outlineLevel="0" collapsed="false">
      <c r="A223" s="0" t="str">
        <f aca="false">VLOOKUP(B223,[1]codes!$A$2:$B$392,2,0)</f>
        <v>E09000033</v>
      </c>
      <c r="B223" s="0" t="s">
        <v>266</v>
      </c>
      <c r="C223" s="0" t="s">
        <v>200</v>
      </c>
      <c r="D223" s="6" t="n">
        <v>121161</v>
      </c>
      <c r="E223" s="6" t="n">
        <v>41869</v>
      </c>
      <c r="F223" s="6" t="n">
        <v>14191</v>
      </c>
      <c r="G223" s="6" t="n">
        <v>13119</v>
      </c>
      <c r="H223" s="6" t="n">
        <v>2699</v>
      </c>
      <c r="I223" s="6" t="n">
        <v>5680</v>
      </c>
      <c r="J223" s="6"/>
      <c r="K223" s="6"/>
      <c r="L223" s="6" t="n">
        <v>3318</v>
      </c>
      <c r="M223" s="6" t="n">
        <v>217</v>
      </c>
      <c r="N223" s="6"/>
      <c r="O223" s="6"/>
      <c r="P223" s="6"/>
      <c r="Q223" s="6"/>
      <c r="R223" s="6"/>
      <c r="S223" s="6"/>
      <c r="T223" s="6" t="n">
        <v>414</v>
      </c>
      <c r="U223" s="6" t="n">
        <v>423</v>
      </c>
      <c r="V223" s="6"/>
      <c r="W223" s="6" t="n">
        <v>324</v>
      </c>
      <c r="X223" s="6" t="n">
        <v>86</v>
      </c>
      <c r="Y223" s="6" t="n">
        <v>130</v>
      </c>
      <c r="Z223" s="6" t="n">
        <v>245</v>
      </c>
      <c r="AA223" s="6" t="n">
        <v>433</v>
      </c>
      <c r="AB223" s="6" t="n">
        <v>38</v>
      </c>
      <c r="AC223" s="6"/>
      <c r="AD223" s="6"/>
      <c r="AE223" s="6" t="n">
        <v>435</v>
      </c>
      <c r="AF223" s="6" t="n">
        <v>49</v>
      </c>
      <c r="AG223" s="6" t="n">
        <v>68</v>
      </c>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row>
    <row r="224" customFormat="false" ht="13.2" hidden="false" customHeight="false" outlineLevel="0" collapsed="false">
      <c r="A224" s="0" t="str">
        <f aca="false">VLOOKUP(B224,[1]codes!$A$2:$B$392,2,0)</f>
        <v>E07000223</v>
      </c>
      <c r="B224" s="0" t="s">
        <v>582</v>
      </c>
      <c r="C224" s="0" t="s">
        <v>460</v>
      </c>
      <c r="D224" s="6" t="n">
        <v>48250</v>
      </c>
      <c r="E224" s="6" t="n">
        <v>18051</v>
      </c>
      <c r="F224" s="6" t="n">
        <v>5137</v>
      </c>
      <c r="G224" s="6" t="n">
        <v>2673</v>
      </c>
      <c r="H224" s="6" t="n">
        <v>1174</v>
      </c>
      <c r="I224" s="6" t="n">
        <v>6546</v>
      </c>
      <c r="J224" s="6"/>
      <c r="K224" s="6"/>
      <c r="L224" s="6" t="n">
        <v>1441</v>
      </c>
      <c r="M224" s="6" t="n">
        <v>118</v>
      </c>
      <c r="N224" s="6"/>
      <c r="O224" s="6"/>
      <c r="P224" s="6"/>
      <c r="Q224" s="6"/>
      <c r="R224" s="6"/>
      <c r="S224" s="6"/>
      <c r="T224" s="6" t="n">
        <v>400</v>
      </c>
      <c r="U224" s="6"/>
      <c r="V224" s="6"/>
      <c r="W224" s="6" t="n">
        <v>131</v>
      </c>
      <c r="X224" s="6"/>
      <c r="Y224" s="6" t="n">
        <v>171</v>
      </c>
      <c r="Z224" s="6"/>
      <c r="AA224" s="6"/>
      <c r="AB224" s="6" t="n">
        <v>18</v>
      </c>
      <c r="AC224" s="6" t="n">
        <v>19</v>
      </c>
      <c r="AD224" s="6"/>
      <c r="AE224" s="6"/>
      <c r="AF224" s="6"/>
      <c r="AG224" s="6"/>
      <c r="AH224" s="6" t="n">
        <v>103</v>
      </c>
      <c r="AI224" s="6"/>
      <c r="AJ224" s="6" t="n">
        <v>31</v>
      </c>
      <c r="AK224" s="6"/>
      <c r="AL224" s="6"/>
      <c r="AM224" s="6"/>
      <c r="AN224" s="6"/>
      <c r="AO224" s="6" t="n">
        <v>59</v>
      </c>
      <c r="AP224" s="6"/>
      <c r="AQ224" s="6"/>
      <c r="AR224" s="6" t="n">
        <v>30</v>
      </c>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row>
    <row r="225" customFormat="false" ht="13.2" hidden="false" customHeight="false" outlineLevel="0" collapsed="false">
      <c r="A225" s="0" t="str">
        <f aca="false">VLOOKUP(B225,[1]codes!$A$2:$B$392,2,0)</f>
        <v>E07000224</v>
      </c>
      <c r="B225" s="0" t="s">
        <v>584</v>
      </c>
      <c r="C225" s="0" t="s">
        <v>460</v>
      </c>
      <c r="D225" s="6" t="n">
        <v>111422</v>
      </c>
      <c r="E225" s="6" t="n">
        <v>42023</v>
      </c>
      <c r="F225" s="6" t="n">
        <v>12824</v>
      </c>
      <c r="G225" s="6" t="n">
        <v>3972</v>
      </c>
      <c r="H225" s="6" t="n">
        <v>2204</v>
      </c>
      <c r="I225" s="6" t="n">
        <v>17913</v>
      </c>
      <c r="J225" s="6"/>
      <c r="K225" s="6"/>
      <c r="L225" s="6" t="n">
        <v>2872</v>
      </c>
      <c r="M225" s="6" t="n">
        <v>281</v>
      </c>
      <c r="N225" s="6"/>
      <c r="O225" s="6"/>
      <c r="P225" s="6"/>
      <c r="Q225" s="6"/>
      <c r="R225" s="6"/>
      <c r="S225" s="6"/>
      <c r="T225" s="6" t="n">
        <v>954</v>
      </c>
      <c r="U225" s="6"/>
      <c r="V225" s="6"/>
      <c r="W225" s="6" t="n">
        <v>231</v>
      </c>
      <c r="X225" s="6"/>
      <c r="Y225" s="6" t="n">
        <v>360</v>
      </c>
      <c r="Z225" s="6"/>
      <c r="AA225" s="6"/>
      <c r="AB225" s="6" t="n">
        <v>29</v>
      </c>
      <c r="AC225" s="6" t="n">
        <v>27</v>
      </c>
      <c r="AD225" s="6"/>
      <c r="AE225" s="6"/>
      <c r="AF225" s="6"/>
      <c r="AG225" s="6"/>
      <c r="AH225" s="6" t="n">
        <v>162</v>
      </c>
      <c r="AI225" s="6"/>
      <c r="AJ225" s="6" t="n">
        <v>66</v>
      </c>
      <c r="AK225" s="6"/>
      <c r="AL225" s="6"/>
      <c r="AM225" s="6"/>
      <c r="AN225" s="6"/>
      <c r="AO225" s="6" t="n">
        <v>61</v>
      </c>
      <c r="AP225" s="6"/>
      <c r="AQ225" s="6"/>
      <c r="AR225" s="6" t="n">
        <v>67</v>
      </c>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row>
    <row r="226" customFormat="false" ht="13.2" hidden="false" customHeight="false" outlineLevel="0" collapsed="false">
      <c r="A226" s="0" t="str">
        <f aca="false">VLOOKUP(B226,[1]codes!$A$2:$B$392,2,0)</f>
        <v>E07000105</v>
      </c>
      <c r="B226" s="0" t="s">
        <v>526</v>
      </c>
      <c r="C226" s="0" t="s">
        <v>460</v>
      </c>
      <c r="D226" s="6" t="n">
        <v>88719</v>
      </c>
      <c r="E226" s="6" t="n">
        <v>31399</v>
      </c>
      <c r="F226" s="6" t="n">
        <v>9492</v>
      </c>
      <c r="G226" s="6" t="n">
        <v>3900</v>
      </c>
      <c r="H226" s="6" t="n">
        <v>1745</v>
      </c>
      <c r="I226" s="6" t="n">
        <v>12212</v>
      </c>
      <c r="J226" s="6"/>
      <c r="K226" s="6"/>
      <c r="L226" s="6" t="n">
        <v>2373</v>
      </c>
      <c r="M226" s="6" t="n">
        <v>246</v>
      </c>
      <c r="N226" s="6"/>
      <c r="O226" s="6"/>
      <c r="P226" s="6"/>
      <c r="Q226" s="6"/>
      <c r="R226" s="6"/>
      <c r="S226" s="6"/>
      <c r="T226" s="6" t="n">
        <v>626</v>
      </c>
      <c r="U226" s="6"/>
      <c r="V226" s="6"/>
      <c r="W226" s="6" t="n">
        <v>240</v>
      </c>
      <c r="X226" s="6"/>
      <c r="Y226" s="6" t="n">
        <v>258</v>
      </c>
      <c r="Z226" s="6"/>
      <c r="AA226" s="6"/>
      <c r="AB226" s="6" t="n">
        <v>31</v>
      </c>
      <c r="AC226" s="6" t="n">
        <v>39</v>
      </c>
      <c r="AD226" s="6"/>
      <c r="AE226" s="6"/>
      <c r="AF226" s="6"/>
      <c r="AG226" s="6"/>
      <c r="AH226" s="6" t="n">
        <v>95</v>
      </c>
      <c r="AI226" s="6"/>
      <c r="AJ226" s="6" t="n">
        <v>33</v>
      </c>
      <c r="AK226" s="6"/>
      <c r="AL226" s="6"/>
      <c r="AM226" s="6"/>
      <c r="AN226" s="6"/>
      <c r="AO226" s="6" t="n">
        <v>74</v>
      </c>
      <c r="AP226" s="6"/>
      <c r="AQ226" s="6"/>
      <c r="AR226" s="6" t="n">
        <v>35</v>
      </c>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row>
    <row r="227" customFormat="false" ht="13.2" hidden="false" customHeight="false" outlineLevel="0" collapsed="false">
      <c r="A227" s="0" t="str">
        <f aca="false">VLOOKUP(B227,[1]codes!$A$2:$B$392,2,0)</f>
        <v>E07000004</v>
      </c>
      <c r="B227" s="0" t="s">
        <v>486</v>
      </c>
      <c r="C227" s="0" t="s">
        <v>460</v>
      </c>
      <c r="D227" s="6" t="n">
        <v>135629</v>
      </c>
      <c r="E227" s="6" t="n">
        <v>47744</v>
      </c>
      <c r="F227" s="6" t="n">
        <v>15051</v>
      </c>
      <c r="G227" s="6" t="n">
        <v>5547</v>
      </c>
      <c r="H227" s="6" t="n">
        <v>4197</v>
      </c>
      <c r="I227" s="6" t="n">
        <v>16870</v>
      </c>
      <c r="J227" s="6"/>
      <c r="K227" s="6"/>
      <c r="L227" s="6" t="n">
        <v>3935</v>
      </c>
      <c r="M227" s="6" t="n">
        <v>346</v>
      </c>
      <c r="N227" s="6"/>
      <c r="O227" s="6"/>
      <c r="P227" s="6"/>
      <c r="Q227" s="6"/>
      <c r="R227" s="6"/>
      <c r="S227" s="6"/>
      <c r="T227" s="6" t="n">
        <v>716</v>
      </c>
      <c r="U227" s="6"/>
      <c r="V227" s="6"/>
      <c r="W227" s="6" t="n">
        <v>289</v>
      </c>
      <c r="X227" s="6"/>
      <c r="Y227" s="6" t="n">
        <v>322</v>
      </c>
      <c r="Z227" s="6"/>
      <c r="AA227" s="6"/>
      <c r="AB227" s="6" t="n">
        <v>22</v>
      </c>
      <c r="AC227" s="6" t="n">
        <v>43</v>
      </c>
      <c r="AD227" s="6"/>
      <c r="AE227" s="6"/>
      <c r="AF227" s="6"/>
      <c r="AG227" s="6"/>
      <c r="AH227" s="6" t="n">
        <v>216</v>
      </c>
      <c r="AI227" s="6"/>
      <c r="AJ227" s="6" t="n">
        <v>49</v>
      </c>
      <c r="AK227" s="6"/>
      <c r="AL227" s="6"/>
      <c r="AM227" s="6"/>
      <c r="AN227" s="6"/>
      <c r="AO227" s="6" t="n">
        <v>83</v>
      </c>
      <c r="AP227" s="6"/>
      <c r="AQ227" s="6"/>
      <c r="AR227" s="6" t="n">
        <v>58</v>
      </c>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row>
    <row r="228" customFormat="false" ht="13.2" hidden="false" customHeight="false" outlineLevel="0" collapsed="false">
      <c r="A228" s="0" t="str">
        <f aca="false">VLOOKUP(B228,[1]codes!$A$2:$B$392,2,0)</f>
        <v>E07000084</v>
      </c>
      <c r="B228" s="0" t="s">
        <v>504</v>
      </c>
      <c r="C228" s="0" t="s">
        <v>460</v>
      </c>
      <c r="D228" s="6" t="n">
        <v>129832</v>
      </c>
      <c r="E228" s="6" t="n">
        <v>47110</v>
      </c>
      <c r="F228" s="6" t="n">
        <v>15702</v>
      </c>
      <c r="G228" s="6" t="n">
        <v>7117</v>
      </c>
      <c r="H228" s="6" t="n">
        <v>3782</v>
      </c>
      <c r="I228" s="6" t="n">
        <v>13969</v>
      </c>
      <c r="J228" s="6"/>
      <c r="K228" s="6"/>
      <c r="L228" s="6" t="n">
        <v>3741</v>
      </c>
      <c r="M228" s="6" t="n">
        <v>408</v>
      </c>
      <c r="N228" s="6"/>
      <c r="O228" s="6"/>
      <c r="P228" s="6"/>
      <c r="Q228" s="6"/>
      <c r="R228" s="6"/>
      <c r="S228" s="6"/>
      <c r="T228" s="6" t="n">
        <v>1037</v>
      </c>
      <c r="U228" s="6"/>
      <c r="V228" s="6"/>
      <c r="W228" s="6" t="n">
        <v>350</v>
      </c>
      <c r="X228" s="6"/>
      <c r="Y228" s="6" t="n">
        <v>457</v>
      </c>
      <c r="Z228" s="6"/>
      <c r="AA228" s="6"/>
      <c r="AB228" s="6" t="n">
        <v>36</v>
      </c>
      <c r="AC228" s="6" t="n">
        <v>54</v>
      </c>
      <c r="AD228" s="6"/>
      <c r="AE228" s="6"/>
      <c r="AF228" s="6"/>
      <c r="AG228" s="6"/>
      <c r="AH228" s="6" t="n">
        <v>196</v>
      </c>
      <c r="AI228" s="6"/>
      <c r="AJ228" s="6" t="n">
        <v>83</v>
      </c>
      <c r="AK228" s="6"/>
      <c r="AL228" s="6"/>
      <c r="AM228" s="6"/>
      <c r="AN228" s="6"/>
      <c r="AO228" s="6" t="n">
        <v>116</v>
      </c>
      <c r="AP228" s="6"/>
      <c r="AQ228" s="6"/>
      <c r="AR228" s="6" t="n">
        <v>62</v>
      </c>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row>
    <row r="229" customFormat="false" ht="13.2" hidden="false" customHeight="false" outlineLevel="0" collapsed="false">
      <c r="A229" s="0" t="str">
        <f aca="false">VLOOKUP(B229,[1]codes!$A$2:$B$392,2,0)</f>
        <v>E06000036</v>
      </c>
      <c r="B229" s="0" t="s">
        <v>464</v>
      </c>
      <c r="C229" s="0" t="s">
        <v>460</v>
      </c>
      <c r="D229" s="6" t="n">
        <v>84702</v>
      </c>
      <c r="E229" s="6" t="n">
        <v>27756</v>
      </c>
      <c r="F229" s="6" t="n">
        <v>9011</v>
      </c>
      <c r="G229" s="6" t="n">
        <v>4242</v>
      </c>
      <c r="H229" s="6" t="n">
        <v>1736</v>
      </c>
      <c r="I229" s="6" t="n">
        <v>9145</v>
      </c>
      <c r="J229" s="6"/>
      <c r="K229" s="6"/>
      <c r="L229" s="6" t="n">
        <v>2036</v>
      </c>
      <c r="M229" s="6" t="n">
        <v>288</v>
      </c>
      <c r="N229" s="6"/>
      <c r="O229" s="6"/>
      <c r="P229" s="6"/>
      <c r="Q229" s="6"/>
      <c r="R229" s="6"/>
      <c r="S229" s="6"/>
      <c r="T229" s="6" t="n">
        <v>552</v>
      </c>
      <c r="U229" s="6"/>
      <c r="V229" s="6"/>
      <c r="W229" s="6" t="n">
        <v>199</v>
      </c>
      <c r="X229" s="6"/>
      <c r="Y229" s="6" t="n">
        <v>237</v>
      </c>
      <c r="Z229" s="6"/>
      <c r="AA229" s="6"/>
      <c r="AB229" s="6" t="n">
        <v>30</v>
      </c>
      <c r="AC229" s="6" t="n">
        <v>27</v>
      </c>
      <c r="AD229" s="6"/>
      <c r="AE229" s="6"/>
      <c r="AF229" s="6"/>
      <c r="AG229" s="6"/>
      <c r="AH229" s="6" t="n">
        <v>125</v>
      </c>
      <c r="AI229" s="6"/>
      <c r="AJ229" s="6" t="n">
        <v>41</v>
      </c>
      <c r="AK229" s="6"/>
      <c r="AL229" s="6"/>
      <c r="AM229" s="6"/>
      <c r="AN229" s="6"/>
      <c r="AO229" s="6" t="n">
        <v>39</v>
      </c>
      <c r="AP229" s="6"/>
      <c r="AQ229" s="6"/>
      <c r="AR229" s="6" t="n">
        <v>48</v>
      </c>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row>
    <row r="230" customFormat="false" ht="13.2" hidden="false" customHeight="false" outlineLevel="0" collapsed="false">
      <c r="A230" s="0" t="str">
        <f aca="false">VLOOKUP(B230,[1]codes!$A$2:$B$392,2,0)</f>
        <v>E06000043</v>
      </c>
      <c r="B230" s="0" t="s">
        <v>478</v>
      </c>
      <c r="C230" s="0" t="s">
        <v>460</v>
      </c>
      <c r="D230" s="6" t="n">
        <v>200433</v>
      </c>
      <c r="E230" s="6" t="n">
        <v>75781</v>
      </c>
      <c r="F230" s="6" t="n">
        <v>15626</v>
      </c>
      <c r="G230" s="6" t="n">
        <v>20414</v>
      </c>
      <c r="H230" s="6" t="n">
        <v>4025</v>
      </c>
      <c r="I230" s="6" t="n">
        <v>14205</v>
      </c>
      <c r="J230" s="6"/>
      <c r="K230" s="6"/>
      <c r="L230" s="6" t="n">
        <v>18586</v>
      </c>
      <c r="M230" s="6" t="n">
        <v>309</v>
      </c>
      <c r="N230" s="6"/>
      <c r="O230" s="6"/>
      <c r="P230" s="6"/>
      <c r="Q230" s="6"/>
      <c r="R230" s="6"/>
      <c r="S230" s="6"/>
      <c r="T230" s="6" t="n">
        <v>773</v>
      </c>
      <c r="U230" s="6"/>
      <c r="V230" s="6"/>
      <c r="W230" s="6" t="n">
        <v>380</v>
      </c>
      <c r="X230" s="6"/>
      <c r="Y230" s="6" t="n">
        <v>278</v>
      </c>
      <c r="Z230" s="6"/>
      <c r="AA230" s="6"/>
      <c r="AB230" s="6" t="n">
        <v>51</v>
      </c>
      <c r="AC230" s="6" t="n">
        <v>41</v>
      </c>
      <c r="AD230" s="6"/>
      <c r="AE230" s="6"/>
      <c r="AF230" s="6"/>
      <c r="AG230" s="6"/>
      <c r="AH230" s="6" t="n">
        <v>474</v>
      </c>
      <c r="AI230" s="6"/>
      <c r="AJ230" s="6" t="n">
        <v>114</v>
      </c>
      <c r="AK230" s="6"/>
      <c r="AL230" s="6"/>
      <c r="AM230" s="6"/>
      <c r="AN230" s="6"/>
      <c r="AO230" s="6" t="n">
        <v>397</v>
      </c>
      <c r="AP230" s="6"/>
      <c r="AQ230" s="6"/>
      <c r="AR230" s="6" t="n">
        <v>108</v>
      </c>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row>
    <row r="231" customFormat="false" ht="13.2" hidden="false" customHeight="false" outlineLevel="0" collapsed="false">
      <c r="A231" s="0" t="str">
        <f aca="false">VLOOKUP(B231,[1]codes!$A$2:$B$392,2,0)</f>
        <v>E07000106</v>
      </c>
      <c r="B231" s="0" t="s">
        <v>528</v>
      </c>
      <c r="C231" s="0" t="s">
        <v>460</v>
      </c>
      <c r="D231" s="6" t="n">
        <v>111683</v>
      </c>
      <c r="E231" s="6" t="n">
        <v>39153</v>
      </c>
      <c r="F231" s="6" t="n">
        <v>10068</v>
      </c>
      <c r="G231" s="6" t="n">
        <v>6012</v>
      </c>
      <c r="H231" s="6" t="n">
        <v>3031</v>
      </c>
      <c r="I231" s="6" t="n">
        <v>13459</v>
      </c>
      <c r="J231" s="6"/>
      <c r="K231" s="6"/>
      <c r="L231" s="6" t="n">
        <v>4794</v>
      </c>
      <c r="M231" s="6" t="n">
        <v>232</v>
      </c>
      <c r="N231" s="6"/>
      <c r="O231" s="6"/>
      <c r="P231" s="6"/>
      <c r="Q231" s="6"/>
      <c r="R231" s="6"/>
      <c r="S231" s="6"/>
      <c r="T231" s="6" t="n">
        <v>688</v>
      </c>
      <c r="U231" s="6"/>
      <c r="V231" s="6"/>
      <c r="W231" s="6" t="n">
        <v>207</v>
      </c>
      <c r="X231" s="6"/>
      <c r="Y231" s="6" t="n">
        <v>238</v>
      </c>
      <c r="Z231" s="6"/>
      <c r="AA231" s="6"/>
      <c r="AB231" s="6" t="n">
        <v>21</v>
      </c>
      <c r="AC231" s="6" t="n">
        <v>28</v>
      </c>
      <c r="AD231" s="6"/>
      <c r="AE231" s="6"/>
      <c r="AF231" s="6"/>
      <c r="AG231" s="6"/>
      <c r="AH231" s="6" t="n">
        <v>107</v>
      </c>
      <c r="AI231" s="6"/>
      <c r="AJ231" s="6" t="n">
        <v>52</v>
      </c>
      <c r="AK231" s="6"/>
      <c r="AL231" s="6"/>
      <c r="AM231" s="6"/>
      <c r="AN231" s="6"/>
      <c r="AO231" s="6" t="n">
        <v>159</v>
      </c>
      <c r="AP231" s="6"/>
      <c r="AQ231" s="6"/>
      <c r="AR231" s="6" t="n">
        <v>57</v>
      </c>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row>
    <row r="232" customFormat="false" ht="13.2" hidden="false" customHeight="false" outlineLevel="0" collapsed="false">
      <c r="A232" s="0" t="str">
        <f aca="false">VLOOKUP(B232,[1]codes!$A$2:$B$392,2,0)</f>
        <v>E07000177</v>
      </c>
      <c r="B232" s="0" t="s">
        <v>550</v>
      </c>
      <c r="C232" s="0" t="s">
        <v>460</v>
      </c>
      <c r="D232" s="6" t="n">
        <v>106035</v>
      </c>
      <c r="E232" s="6" t="n">
        <v>38238</v>
      </c>
      <c r="F232" s="6" t="n">
        <v>12339</v>
      </c>
      <c r="G232" s="6" t="n">
        <v>6584</v>
      </c>
      <c r="H232" s="6" t="n">
        <v>2775</v>
      </c>
      <c r="I232" s="6" t="n">
        <v>10996</v>
      </c>
      <c r="J232" s="6"/>
      <c r="K232" s="6"/>
      <c r="L232" s="6" t="n">
        <v>3340</v>
      </c>
      <c r="M232" s="6" t="n">
        <v>338</v>
      </c>
      <c r="N232" s="6"/>
      <c r="O232" s="6"/>
      <c r="P232" s="6"/>
      <c r="Q232" s="6"/>
      <c r="R232" s="6"/>
      <c r="S232" s="6"/>
      <c r="T232" s="6" t="n">
        <v>832</v>
      </c>
      <c r="U232" s="6"/>
      <c r="V232" s="6"/>
      <c r="W232" s="6" t="n">
        <v>254</v>
      </c>
      <c r="X232" s="6"/>
      <c r="Y232" s="6" t="n">
        <v>304</v>
      </c>
      <c r="Z232" s="6"/>
      <c r="AA232" s="6"/>
      <c r="AB232" s="6" t="n">
        <v>36</v>
      </c>
      <c r="AC232" s="6" t="n">
        <v>34</v>
      </c>
      <c r="AD232" s="6"/>
      <c r="AE232" s="6"/>
      <c r="AF232" s="6"/>
      <c r="AG232" s="6"/>
      <c r="AH232" s="6" t="n">
        <v>203</v>
      </c>
      <c r="AI232" s="6"/>
      <c r="AJ232" s="6" t="n">
        <v>61</v>
      </c>
      <c r="AK232" s="6"/>
      <c r="AL232" s="6"/>
      <c r="AM232" s="6"/>
      <c r="AN232" s="6"/>
      <c r="AO232" s="6" t="n">
        <v>97</v>
      </c>
      <c r="AP232" s="6"/>
      <c r="AQ232" s="6"/>
      <c r="AR232" s="6" t="n">
        <v>45</v>
      </c>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row>
    <row r="233" customFormat="false" ht="13.2" hidden="false" customHeight="false" outlineLevel="0" collapsed="false">
      <c r="A233" s="0" t="str">
        <f aca="false">VLOOKUP(B233,[1]codes!$A$2:$B$392,2,0)</f>
        <v>E07000225</v>
      </c>
      <c r="B233" s="0" t="s">
        <v>586</v>
      </c>
      <c r="C233" s="0" t="s">
        <v>460</v>
      </c>
      <c r="D233" s="6" t="n">
        <v>90266</v>
      </c>
      <c r="E233" s="6" t="n">
        <v>32778</v>
      </c>
      <c r="F233" s="6" t="n">
        <v>12253</v>
      </c>
      <c r="G233" s="6" t="n">
        <v>2769</v>
      </c>
      <c r="H233" s="6" t="n">
        <v>2383</v>
      </c>
      <c r="I233" s="6" t="n">
        <v>10622</v>
      </c>
      <c r="J233" s="6"/>
      <c r="K233" s="6"/>
      <c r="L233" s="6" t="n">
        <v>3291</v>
      </c>
      <c r="M233" s="6" t="n">
        <v>170</v>
      </c>
      <c r="N233" s="6"/>
      <c r="O233" s="6"/>
      <c r="P233" s="6"/>
      <c r="Q233" s="6"/>
      <c r="R233" s="6"/>
      <c r="S233" s="6"/>
      <c r="T233" s="6" t="n">
        <v>645</v>
      </c>
      <c r="U233" s="6"/>
      <c r="V233" s="6"/>
      <c r="W233" s="6" t="n">
        <v>165</v>
      </c>
      <c r="X233" s="6"/>
      <c r="Y233" s="6" t="n">
        <v>194</v>
      </c>
      <c r="Z233" s="6"/>
      <c r="AA233" s="6"/>
      <c r="AB233" s="6" t="n">
        <v>18</v>
      </c>
      <c r="AC233" s="6" t="n">
        <v>22</v>
      </c>
      <c r="AD233" s="6"/>
      <c r="AE233" s="6"/>
      <c r="AF233" s="6"/>
      <c r="AG233" s="6"/>
      <c r="AH233" s="6" t="n">
        <v>123</v>
      </c>
      <c r="AI233" s="6"/>
      <c r="AJ233" s="6" t="n">
        <v>35</v>
      </c>
      <c r="AK233" s="6"/>
      <c r="AL233" s="6"/>
      <c r="AM233" s="6"/>
      <c r="AN233" s="6"/>
      <c r="AO233" s="6" t="n">
        <v>53</v>
      </c>
      <c r="AP233" s="6"/>
      <c r="AQ233" s="6"/>
      <c r="AR233" s="6" t="n">
        <v>35</v>
      </c>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row>
    <row r="234" customFormat="false" ht="13.2" hidden="false" customHeight="false" outlineLevel="0" collapsed="false">
      <c r="A234" s="0" t="str">
        <f aca="false">VLOOKUP(B234,[1]codes!$A$2:$B$392,2,0)</f>
        <v>E07000005</v>
      </c>
      <c r="B234" s="0" t="s">
        <v>488</v>
      </c>
      <c r="C234" s="0" t="s">
        <v>460</v>
      </c>
      <c r="D234" s="6" t="n">
        <v>72943</v>
      </c>
      <c r="E234" s="6" t="n">
        <v>28453</v>
      </c>
      <c r="F234" s="6" t="n">
        <v>10623</v>
      </c>
      <c r="G234" s="6" t="n">
        <v>2417</v>
      </c>
      <c r="H234" s="6" t="n">
        <v>2323</v>
      </c>
      <c r="I234" s="6" t="n">
        <v>9304</v>
      </c>
      <c r="J234" s="6"/>
      <c r="K234" s="6"/>
      <c r="L234" s="6" t="n">
        <v>2663</v>
      </c>
      <c r="M234" s="6" t="n">
        <v>129</v>
      </c>
      <c r="N234" s="6"/>
      <c r="O234" s="6"/>
      <c r="P234" s="6"/>
      <c r="Q234" s="6"/>
      <c r="R234" s="6"/>
      <c r="S234" s="6"/>
      <c r="T234" s="6" t="n">
        <v>395</v>
      </c>
      <c r="U234" s="6"/>
      <c r="V234" s="6"/>
      <c r="W234" s="6" t="n">
        <v>180</v>
      </c>
      <c r="X234" s="6"/>
      <c r="Y234" s="6" t="n">
        <v>180</v>
      </c>
      <c r="Z234" s="6"/>
      <c r="AA234" s="6"/>
      <c r="AB234" s="6" t="n">
        <v>16</v>
      </c>
      <c r="AC234" s="6" t="n">
        <v>20</v>
      </c>
      <c r="AD234" s="6"/>
      <c r="AE234" s="6"/>
      <c r="AF234" s="6"/>
      <c r="AG234" s="6"/>
      <c r="AH234" s="6" t="n">
        <v>107</v>
      </c>
      <c r="AI234" s="6"/>
      <c r="AJ234" s="6" t="n">
        <v>31</v>
      </c>
      <c r="AK234" s="6"/>
      <c r="AL234" s="6"/>
      <c r="AM234" s="6"/>
      <c r="AN234" s="6"/>
      <c r="AO234" s="6" t="n">
        <v>38</v>
      </c>
      <c r="AP234" s="6"/>
      <c r="AQ234" s="6"/>
      <c r="AR234" s="6" t="n">
        <v>27</v>
      </c>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row>
    <row r="235" customFormat="false" ht="13.2" hidden="false" customHeight="false" outlineLevel="0" collapsed="false">
      <c r="A235" s="0" t="str">
        <f aca="false">VLOOKUP(B235,[1]codes!$A$2:$B$392,2,0)</f>
        <v>E07000226</v>
      </c>
      <c r="B235" s="0" t="s">
        <v>588</v>
      </c>
      <c r="C235" s="0" t="s">
        <v>460</v>
      </c>
      <c r="D235" s="6" t="n">
        <v>75409</v>
      </c>
      <c r="E235" s="6" t="n">
        <v>27438</v>
      </c>
      <c r="F235" s="6" t="n">
        <v>6813</v>
      </c>
      <c r="G235" s="6" t="n">
        <v>7706</v>
      </c>
      <c r="H235" s="6" t="n">
        <v>984</v>
      </c>
      <c r="I235" s="6" t="n">
        <v>8812</v>
      </c>
      <c r="J235" s="6"/>
      <c r="K235" s="6"/>
      <c r="L235" s="6" t="n">
        <v>1386</v>
      </c>
      <c r="M235" s="6" t="n">
        <v>307</v>
      </c>
      <c r="N235" s="6"/>
      <c r="O235" s="6"/>
      <c r="P235" s="6"/>
      <c r="Q235" s="6"/>
      <c r="R235" s="6"/>
      <c r="S235" s="6"/>
      <c r="T235" s="6" t="n">
        <v>620</v>
      </c>
      <c r="U235" s="6"/>
      <c r="V235" s="6"/>
      <c r="W235" s="6" t="n">
        <v>189</v>
      </c>
      <c r="X235" s="6"/>
      <c r="Y235" s="6" t="n">
        <v>253</v>
      </c>
      <c r="Z235" s="6"/>
      <c r="AA235" s="6"/>
      <c r="AB235" s="6" t="n">
        <v>35</v>
      </c>
      <c r="AC235" s="6" t="n">
        <v>52</v>
      </c>
      <c r="AD235" s="6"/>
      <c r="AE235" s="6"/>
      <c r="AF235" s="6"/>
      <c r="AG235" s="6"/>
      <c r="AH235" s="6" t="n">
        <v>140</v>
      </c>
      <c r="AI235" s="6"/>
      <c r="AJ235" s="6" t="n">
        <v>35</v>
      </c>
      <c r="AK235" s="6"/>
      <c r="AL235" s="6"/>
      <c r="AM235" s="6"/>
      <c r="AN235" s="6"/>
      <c r="AO235" s="6" t="n">
        <v>72</v>
      </c>
      <c r="AP235" s="6"/>
      <c r="AQ235" s="6"/>
      <c r="AR235" s="6" t="n">
        <v>34</v>
      </c>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row>
    <row r="236" customFormat="false" ht="13.2" hidden="false" customHeight="false" outlineLevel="0" collapsed="false">
      <c r="A236" s="0" t="str">
        <f aca="false">VLOOKUP(B236,[1]codes!$A$2:$B$392,2,0)</f>
        <v>E07000107</v>
      </c>
      <c r="B236" s="0" t="s">
        <v>530</v>
      </c>
      <c r="C236" s="0" t="s">
        <v>460</v>
      </c>
      <c r="D236" s="6" t="n">
        <v>71466</v>
      </c>
      <c r="E236" s="6" t="n">
        <v>26380</v>
      </c>
      <c r="F236" s="6" t="n">
        <v>6366</v>
      </c>
      <c r="G236" s="6" t="n">
        <v>5323</v>
      </c>
      <c r="H236" s="6" t="n">
        <v>766</v>
      </c>
      <c r="I236" s="6" t="n">
        <v>10758</v>
      </c>
      <c r="J236" s="6"/>
      <c r="K236" s="6"/>
      <c r="L236" s="6" t="n">
        <v>1276</v>
      </c>
      <c r="M236" s="6" t="n">
        <v>307</v>
      </c>
      <c r="N236" s="6"/>
      <c r="O236" s="6"/>
      <c r="P236" s="6"/>
      <c r="Q236" s="6"/>
      <c r="R236" s="6"/>
      <c r="S236" s="6"/>
      <c r="T236" s="6" t="n">
        <v>663</v>
      </c>
      <c r="U236" s="6"/>
      <c r="V236" s="6"/>
      <c r="W236" s="6" t="n">
        <v>163</v>
      </c>
      <c r="X236" s="6"/>
      <c r="Y236" s="6" t="n">
        <v>484</v>
      </c>
      <c r="Z236" s="6"/>
      <c r="AA236" s="6"/>
      <c r="AB236" s="6" t="n">
        <v>30</v>
      </c>
      <c r="AC236" s="6" t="n">
        <v>28</v>
      </c>
      <c r="AD236" s="6"/>
      <c r="AE236" s="6"/>
      <c r="AF236" s="6"/>
      <c r="AG236" s="6"/>
      <c r="AH236" s="6" t="n">
        <v>92</v>
      </c>
      <c r="AI236" s="6"/>
      <c r="AJ236" s="6" t="n">
        <v>21</v>
      </c>
      <c r="AK236" s="6"/>
      <c r="AL236" s="6"/>
      <c r="AM236" s="6"/>
      <c r="AN236" s="6"/>
      <c r="AO236" s="6" t="n">
        <v>62</v>
      </c>
      <c r="AP236" s="6"/>
      <c r="AQ236" s="6"/>
      <c r="AR236" s="6" t="n">
        <v>41</v>
      </c>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row>
    <row r="237" customFormat="false" ht="13.2" hidden="false" customHeight="false" outlineLevel="0" collapsed="false">
      <c r="A237" s="0" t="str">
        <f aca="false">VLOOKUP(B237,[1]codes!$A$2:$B$392,2,0)</f>
        <v>E07000108</v>
      </c>
      <c r="B237" s="0" t="s">
        <v>532</v>
      </c>
      <c r="C237" s="0" t="s">
        <v>460</v>
      </c>
      <c r="D237" s="6" t="n">
        <v>84784</v>
      </c>
      <c r="E237" s="6" t="n">
        <v>33145</v>
      </c>
      <c r="F237" s="6" t="n">
        <v>8115</v>
      </c>
      <c r="G237" s="6" t="n">
        <v>6648</v>
      </c>
      <c r="H237" s="6" t="n">
        <v>1511</v>
      </c>
      <c r="I237" s="6" t="n">
        <v>13009</v>
      </c>
      <c r="J237" s="6"/>
      <c r="K237" s="6"/>
      <c r="L237" s="6" t="n">
        <v>2128</v>
      </c>
      <c r="M237" s="6" t="n">
        <v>254</v>
      </c>
      <c r="N237" s="6"/>
      <c r="O237" s="6"/>
      <c r="P237" s="6"/>
      <c r="Q237" s="6"/>
      <c r="R237" s="6"/>
      <c r="S237" s="6"/>
      <c r="T237" s="6" t="n">
        <v>729</v>
      </c>
      <c r="U237" s="6"/>
      <c r="V237" s="6"/>
      <c r="W237" s="6" t="n">
        <v>198</v>
      </c>
      <c r="X237" s="6"/>
      <c r="Y237" s="6" t="n">
        <v>207</v>
      </c>
      <c r="Z237" s="6"/>
      <c r="AA237" s="6"/>
      <c r="AB237" s="6" t="n">
        <v>41</v>
      </c>
      <c r="AC237" s="6" t="n">
        <v>34</v>
      </c>
      <c r="AD237" s="6"/>
      <c r="AE237" s="6"/>
      <c r="AF237" s="6"/>
      <c r="AG237" s="6"/>
      <c r="AH237" s="6" t="n">
        <v>100</v>
      </c>
      <c r="AI237" s="6"/>
      <c r="AJ237" s="6" t="n">
        <v>26</v>
      </c>
      <c r="AK237" s="6"/>
      <c r="AL237" s="6"/>
      <c r="AM237" s="6"/>
      <c r="AN237" s="6"/>
      <c r="AO237" s="6" t="n">
        <v>91</v>
      </c>
      <c r="AP237" s="6"/>
      <c r="AQ237" s="6"/>
      <c r="AR237" s="6" t="n">
        <v>54</v>
      </c>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row>
    <row r="238" customFormat="false" ht="13.2" hidden="false" customHeight="false" outlineLevel="0" collapsed="false">
      <c r="A238" s="0" t="str">
        <f aca="false">VLOOKUP(B238,[1]codes!$A$2:$B$392,2,0)</f>
        <v>E07000085</v>
      </c>
      <c r="B238" s="0" t="s">
        <v>506</v>
      </c>
      <c r="C238" s="0" t="s">
        <v>460</v>
      </c>
      <c r="D238" s="6" t="n">
        <v>87320</v>
      </c>
      <c r="E238" s="6" t="n">
        <v>32012</v>
      </c>
      <c r="F238" s="6" t="n">
        <v>12625</v>
      </c>
      <c r="G238" s="6" t="n">
        <v>2542</v>
      </c>
      <c r="H238" s="6" t="n">
        <v>2843</v>
      </c>
      <c r="I238" s="6" t="n">
        <v>9623</v>
      </c>
      <c r="J238" s="6"/>
      <c r="K238" s="6"/>
      <c r="L238" s="6" t="n">
        <v>2921</v>
      </c>
      <c r="M238" s="6" t="n">
        <v>163</v>
      </c>
      <c r="N238" s="6"/>
      <c r="O238" s="6"/>
      <c r="P238" s="6"/>
      <c r="Q238" s="6"/>
      <c r="R238" s="6"/>
      <c r="S238" s="6"/>
      <c r="T238" s="6" t="n">
        <v>510</v>
      </c>
      <c r="U238" s="6"/>
      <c r="V238" s="6"/>
      <c r="W238" s="6" t="n">
        <v>176</v>
      </c>
      <c r="X238" s="6"/>
      <c r="Y238" s="6" t="n">
        <v>259</v>
      </c>
      <c r="Z238" s="6"/>
      <c r="AA238" s="6"/>
      <c r="AB238" s="6" t="n">
        <v>24</v>
      </c>
      <c r="AC238" s="6" t="n">
        <v>38</v>
      </c>
      <c r="AD238" s="6"/>
      <c r="AE238" s="6"/>
      <c r="AF238" s="6"/>
      <c r="AG238" s="6"/>
      <c r="AH238" s="6" t="n">
        <v>98</v>
      </c>
      <c r="AI238" s="6"/>
      <c r="AJ238" s="6" t="n">
        <v>57</v>
      </c>
      <c r="AK238" s="6"/>
      <c r="AL238" s="6"/>
      <c r="AM238" s="6"/>
      <c r="AN238" s="6"/>
      <c r="AO238" s="6" t="n">
        <v>48</v>
      </c>
      <c r="AP238" s="6"/>
      <c r="AQ238" s="6"/>
      <c r="AR238" s="6" t="n">
        <v>85</v>
      </c>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row>
    <row r="239" customFormat="false" ht="13.2" hidden="false" customHeight="false" outlineLevel="0" collapsed="false">
      <c r="A239" s="0" t="str">
        <f aca="false">VLOOKUP(B239,[1]codes!$A$2:$B$392,2,0)</f>
        <v>E07000061</v>
      </c>
      <c r="B239" s="0" t="s">
        <v>494</v>
      </c>
      <c r="C239" s="0" t="s">
        <v>460</v>
      </c>
      <c r="D239" s="6" t="n">
        <v>70976</v>
      </c>
      <c r="E239" s="6" t="n">
        <v>26146</v>
      </c>
      <c r="F239" s="6" t="n">
        <v>7007</v>
      </c>
      <c r="G239" s="6" t="n">
        <v>2522</v>
      </c>
      <c r="H239" s="6" t="n">
        <v>4073</v>
      </c>
      <c r="I239" s="6" t="n">
        <v>9516</v>
      </c>
      <c r="J239" s="6"/>
      <c r="K239" s="6"/>
      <c r="L239" s="6" t="n">
        <v>1721</v>
      </c>
      <c r="M239" s="6" t="n">
        <v>145</v>
      </c>
      <c r="N239" s="6"/>
      <c r="O239" s="6"/>
      <c r="P239" s="6"/>
      <c r="Q239" s="6"/>
      <c r="R239" s="6"/>
      <c r="S239" s="6"/>
      <c r="T239" s="6" t="n">
        <v>408</v>
      </c>
      <c r="U239" s="6"/>
      <c r="V239" s="6"/>
      <c r="W239" s="6" t="n">
        <v>237</v>
      </c>
      <c r="X239" s="6"/>
      <c r="Y239" s="6" t="n">
        <v>192</v>
      </c>
      <c r="Z239" s="6"/>
      <c r="AA239" s="6"/>
      <c r="AB239" s="6" t="n">
        <v>25</v>
      </c>
      <c r="AC239" s="6" t="n">
        <v>39</v>
      </c>
      <c r="AD239" s="6"/>
      <c r="AE239" s="6"/>
      <c r="AF239" s="6"/>
      <c r="AG239" s="6"/>
      <c r="AH239" s="6" t="n">
        <v>125</v>
      </c>
      <c r="AI239" s="6"/>
      <c r="AJ239" s="6" t="n">
        <v>23</v>
      </c>
      <c r="AK239" s="6"/>
      <c r="AL239" s="6"/>
      <c r="AM239" s="6"/>
      <c r="AN239" s="6"/>
      <c r="AO239" s="6" t="n">
        <v>82</v>
      </c>
      <c r="AP239" s="6"/>
      <c r="AQ239" s="6"/>
      <c r="AR239" s="6" t="n">
        <v>31</v>
      </c>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row>
    <row r="240" customFormat="false" ht="13.2" hidden="false" customHeight="false" outlineLevel="0" collapsed="false">
      <c r="A240" s="0" t="str">
        <f aca="false">VLOOKUP(B240,[1]codes!$A$2:$B$392,2,0)</f>
        <v>E07000086</v>
      </c>
      <c r="B240" s="0" t="s">
        <v>508</v>
      </c>
      <c r="C240" s="0" t="s">
        <v>460</v>
      </c>
      <c r="D240" s="6" t="n">
        <v>97495</v>
      </c>
      <c r="E240" s="6" t="n">
        <v>37372</v>
      </c>
      <c r="F240" s="6" t="n">
        <v>9051</v>
      </c>
      <c r="G240" s="6" t="n">
        <v>3654</v>
      </c>
      <c r="H240" s="6" t="n">
        <v>7432</v>
      </c>
      <c r="I240" s="6" t="n">
        <v>13077</v>
      </c>
      <c r="J240" s="6"/>
      <c r="K240" s="6"/>
      <c r="L240" s="6" t="n">
        <v>2464</v>
      </c>
      <c r="M240" s="6" t="n">
        <v>238</v>
      </c>
      <c r="N240" s="6"/>
      <c r="O240" s="6"/>
      <c r="P240" s="6"/>
      <c r="Q240" s="6"/>
      <c r="R240" s="6"/>
      <c r="S240" s="6"/>
      <c r="T240" s="6" t="n">
        <v>643</v>
      </c>
      <c r="U240" s="6"/>
      <c r="V240" s="6"/>
      <c r="W240" s="6" t="n">
        <v>199</v>
      </c>
      <c r="X240" s="6"/>
      <c r="Y240" s="6" t="n">
        <v>280</v>
      </c>
      <c r="Z240" s="6"/>
      <c r="AA240" s="6"/>
      <c r="AB240" s="6" t="n">
        <v>26</v>
      </c>
      <c r="AC240" s="6" t="n">
        <v>62</v>
      </c>
      <c r="AD240" s="6"/>
      <c r="AE240" s="6"/>
      <c r="AF240" s="6"/>
      <c r="AG240" s="6"/>
      <c r="AH240" s="6" t="n">
        <v>110</v>
      </c>
      <c r="AI240" s="6"/>
      <c r="AJ240" s="6" t="n">
        <v>44</v>
      </c>
      <c r="AK240" s="6"/>
      <c r="AL240" s="6"/>
      <c r="AM240" s="6"/>
      <c r="AN240" s="6"/>
      <c r="AO240" s="6" t="n">
        <v>56</v>
      </c>
      <c r="AP240" s="6"/>
      <c r="AQ240" s="6"/>
      <c r="AR240" s="6" t="n">
        <v>36</v>
      </c>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row>
    <row r="241" customFormat="false" ht="13.2" hidden="false" customHeight="false" outlineLevel="0" collapsed="false">
      <c r="A241" s="0" t="str">
        <f aca="false">VLOOKUP(B241,[1]codes!$A$2:$B$392,2,0)</f>
        <v>E07000207</v>
      </c>
      <c r="B241" s="0" t="s">
        <v>560</v>
      </c>
      <c r="C241" s="0" t="s">
        <v>460</v>
      </c>
      <c r="D241" s="6" t="n">
        <v>95732</v>
      </c>
      <c r="E241" s="6" t="n">
        <v>36419</v>
      </c>
      <c r="F241" s="6" t="n">
        <v>15705</v>
      </c>
      <c r="G241" s="6" t="n">
        <v>3762</v>
      </c>
      <c r="H241" s="6" t="n">
        <v>3312</v>
      </c>
      <c r="I241" s="6" t="n">
        <v>8966</v>
      </c>
      <c r="J241" s="6"/>
      <c r="K241" s="6"/>
      <c r="L241" s="6" t="n">
        <v>2934</v>
      </c>
      <c r="M241" s="6" t="n">
        <v>173</v>
      </c>
      <c r="N241" s="6"/>
      <c r="O241" s="6"/>
      <c r="P241" s="6"/>
      <c r="Q241" s="6"/>
      <c r="R241" s="6"/>
      <c r="S241" s="6"/>
      <c r="T241" s="6" t="n">
        <v>646</v>
      </c>
      <c r="U241" s="6"/>
      <c r="V241" s="6"/>
      <c r="W241" s="6" t="n">
        <v>242</v>
      </c>
      <c r="X241" s="6"/>
      <c r="Y241" s="6" t="n">
        <v>236</v>
      </c>
      <c r="Z241" s="6"/>
      <c r="AA241" s="6"/>
      <c r="AB241" s="6" t="n">
        <v>26</v>
      </c>
      <c r="AC241" s="6" t="n">
        <v>37</v>
      </c>
      <c r="AD241" s="6"/>
      <c r="AE241" s="6"/>
      <c r="AF241" s="6"/>
      <c r="AG241" s="6"/>
      <c r="AH241" s="6" t="n">
        <v>231</v>
      </c>
      <c r="AI241" s="6"/>
      <c r="AJ241" s="6" t="n">
        <v>35</v>
      </c>
      <c r="AK241" s="6"/>
      <c r="AL241" s="6"/>
      <c r="AM241" s="6"/>
      <c r="AN241" s="6"/>
      <c r="AO241" s="6" t="n">
        <v>67</v>
      </c>
      <c r="AP241" s="6"/>
      <c r="AQ241" s="6"/>
      <c r="AR241" s="6" t="n">
        <v>47</v>
      </c>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row>
    <row r="242" customFormat="false" ht="13.2" hidden="false" customHeight="false" outlineLevel="0" collapsed="false">
      <c r="A242" s="0" t="str">
        <f aca="false">VLOOKUP(B242,[1]codes!$A$2:$B$392,2,0)</f>
        <v>E07000208</v>
      </c>
      <c r="B242" s="0" t="s">
        <v>562</v>
      </c>
      <c r="C242" s="0" t="s">
        <v>460</v>
      </c>
      <c r="D242" s="6" t="n">
        <v>56309</v>
      </c>
      <c r="E242" s="6" t="n">
        <v>19778</v>
      </c>
      <c r="F242" s="6" t="n">
        <v>6446</v>
      </c>
      <c r="G242" s="6" t="n">
        <v>2785</v>
      </c>
      <c r="H242" s="6" t="n">
        <v>1660</v>
      </c>
      <c r="I242" s="6" t="n">
        <v>6334</v>
      </c>
      <c r="J242" s="6"/>
      <c r="K242" s="6"/>
      <c r="L242" s="6" t="n">
        <v>1619</v>
      </c>
      <c r="M242" s="6" t="n">
        <v>111</v>
      </c>
      <c r="N242" s="6"/>
      <c r="O242" s="6"/>
      <c r="P242" s="6"/>
      <c r="Q242" s="6"/>
      <c r="R242" s="6"/>
      <c r="S242" s="6"/>
      <c r="T242" s="6" t="n">
        <v>340</v>
      </c>
      <c r="U242" s="6"/>
      <c r="V242" s="6"/>
      <c r="W242" s="6" t="n">
        <v>162</v>
      </c>
      <c r="X242" s="6"/>
      <c r="Y242" s="6" t="n">
        <v>110</v>
      </c>
      <c r="Z242" s="6"/>
      <c r="AA242" s="6"/>
      <c r="AB242" s="6" t="n">
        <v>17</v>
      </c>
      <c r="AC242" s="6" t="n">
        <v>21</v>
      </c>
      <c r="AD242" s="6"/>
      <c r="AE242" s="6"/>
      <c r="AF242" s="6"/>
      <c r="AG242" s="6"/>
      <c r="AH242" s="6" t="n">
        <v>94</v>
      </c>
      <c r="AI242" s="6"/>
      <c r="AJ242" s="6" t="n">
        <v>16</v>
      </c>
      <c r="AK242" s="6"/>
      <c r="AL242" s="6"/>
      <c r="AM242" s="6"/>
      <c r="AN242" s="6"/>
      <c r="AO242" s="6" t="n">
        <v>33</v>
      </c>
      <c r="AP242" s="6"/>
      <c r="AQ242" s="6"/>
      <c r="AR242" s="6" t="n">
        <v>30</v>
      </c>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row>
    <row r="243" customFormat="false" ht="13.2" hidden="false" customHeight="false" outlineLevel="0" collapsed="false">
      <c r="A243" s="0" t="str">
        <f aca="false">VLOOKUP(B243,[1]codes!$A$2:$B$392,2,0)</f>
        <v>E07000087</v>
      </c>
      <c r="B243" s="0" t="s">
        <v>510</v>
      </c>
      <c r="C243" s="0" t="s">
        <v>460</v>
      </c>
      <c r="D243" s="6" t="n">
        <v>89945</v>
      </c>
      <c r="E243" s="6" t="n">
        <v>34789</v>
      </c>
      <c r="F243" s="6" t="n">
        <v>12415</v>
      </c>
      <c r="G243" s="6" t="n">
        <v>3003</v>
      </c>
      <c r="H243" s="6" t="n">
        <v>3093</v>
      </c>
      <c r="I243" s="6" t="n">
        <v>11811</v>
      </c>
      <c r="J243" s="6"/>
      <c r="K243" s="6"/>
      <c r="L243" s="6" t="n">
        <v>2579</v>
      </c>
      <c r="M243" s="6" t="n">
        <v>230</v>
      </c>
      <c r="N243" s="6"/>
      <c r="O243" s="6"/>
      <c r="P243" s="6"/>
      <c r="Q243" s="6"/>
      <c r="R243" s="6"/>
      <c r="S243" s="6"/>
      <c r="T243" s="6" t="n">
        <v>790</v>
      </c>
      <c r="U243" s="6"/>
      <c r="V243" s="6"/>
      <c r="W243" s="6" t="n">
        <v>191</v>
      </c>
      <c r="X243" s="6"/>
      <c r="Y243" s="6" t="n">
        <v>352</v>
      </c>
      <c r="Z243" s="6"/>
      <c r="AA243" s="6"/>
      <c r="AB243" s="6" t="n">
        <v>25</v>
      </c>
      <c r="AC243" s="6" t="n">
        <v>45</v>
      </c>
      <c r="AD243" s="6"/>
      <c r="AE243" s="6"/>
      <c r="AF243" s="6"/>
      <c r="AG243" s="6"/>
      <c r="AH243" s="6" t="n">
        <v>118</v>
      </c>
      <c r="AI243" s="6"/>
      <c r="AJ243" s="6" t="n">
        <v>33</v>
      </c>
      <c r="AK243" s="6"/>
      <c r="AL243" s="6"/>
      <c r="AM243" s="6"/>
      <c r="AN243" s="6"/>
      <c r="AO243" s="6" t="n">
        <v>49</v>
      </c>
      <c r="AP243" s="6"/>
      <c r="AQ243" s="6"/>
      <c r="AR243" s="6" t="n">
        <v>55</v>
      </c>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row>
    <row r="244" customFormat="false" ht="13.2" hidden="false" customHeight="false" outlineLevel="0" collapsed="false">
      <c r="A244" s="0" t="str">
        <f aca="false">VLOOKUP(B244,[1]codes!$A$2:$B$392,2,0)</f>
        <v>E07000088</v>
      </c>
      <c r="B244" s="0" t="s">
        <v>512</v>
      </c>
      <c r="C244" s="0" t="s">
        <v>460</v>
      </c>
      <c r="D244" s="6" t="n">
        <v>62834</v>
      </c>
      <c r="E244" s="6" t="n">
        <v>20958</v>
      </c>
      <c r="F244" s="6" t="n">
        <v>6567</v>
      </c>
      <c r="G244" s="6" t="n">
        <v>2479</v>
      </c>
      <c r="H244" s="6" t="n">
        <v>1296</v>
      </c>
      <c r="I244" s="6" t="n">
        <v>7797</v>
      </c>
      <c r="J244" s="6"/>
      <c r="K244" s="6"/>
      <c r="L244" s="6" t="n">
        <v>1341</v>
      </c>
      <c r="M244" s="6" t="n">
        <v>225</v>
      </c>
      <c r="N244" s="6"/>
      <c r="O244" s="6"/>
      <c r="P244" s="6"/>
      <c r="Q244" s="6"/>
      <c r="R244" s="6"/>
      <c r="S244" s="6"/>
      <c r="T244" s="6" t="n">
        <v>615</v>
      </c>
      <c r="U244" s="6"/>
      <c r="V244" s="6"/>
      <c r="W244" s="6" t="n">
        <v>125</v>
      </c>
      <c r="X244" s="6"/>
      <c r="Y244" s="6" t="n">
        <v>294</v>
      </c>
      <c r="Z244" s="6"/>
      <c r="AA244" s="6"/>
      <c r="AB244" s="6" t="n">
        <v>25</v>
      </c>
      <c r="AC244" s="6" t="n">
        <v>20</v>
      </c>
      <c r="AD244" s="6"/>
      <c r="AE244" s="6"/>
      <c r="AF244" s="6"/>
      <c r="AG244" s="6"/>
      <c r="AH244" s="6" t="n">
        <v>65</v>
      </c>
      <c r="AI244" s="6"/>
      <c r="AJ244" s="6" t="n">
        <v>47</v>
      </c>
      <c r="AK244" s="6"/>
      <c r="AL244" s="6"/>
      <c r="AM244" s="6"/>
      <c r="AN244" s="6"/>
      <c r="AO244" s="6" t="n">
        <v>36</v>
      </c>
      <c r="AP244" s="6"/>
      <c r="AQ244" s="6"/>
      <c r="AR244" s="6" t="n">
        <v>26</v>
      </c>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row>
    <row r="245" customFormat="false" ht="13.2" hidden="false" customHeight="false" outlineLevel="0" collapsed="false">
      <c r="A245" s="0" t="str">
        <f aca="false">VLOOKUP(B245,[1]codes!$A$2:$B$392,2,0)</f>
        <v>E07000109</v>
      </c>
      <c r="B245" s="0" t="s">
        <v>534</v>
      </c>
      <c r="C245" s="0" t="s">
        <v>460</v>
      </c>
      <c r="D245" s="6" t="n">
        <v>72856</v>
      </c>
      <c r="E245" s="6" t="n">
        <v>26018</v>
      </c>
      <c r="F245" s="6" t="n">
        <v>6097</v>
      </c>
      <c r="G245" s="6" t="n">
        <v>5816</v>
      </c>
      <c r="H245" s="6" t="n">
        <v>688</v>
      </c>
      <c r="I245" s="6" t="n">
        <v>10806</v>
      </c>
      <c r="J245" s="6"/>
      <c r="K245" s="6"/>
      <c r="L245" s="6" t="n">
        <v>1217</v>
      </c>
      <c r="M245" s="6" t="n">
        <v>219</v>
      </c>
      <c r="N245" s="6"/>
      <c r="O245" s="6"/>
      <c r="P245" s="6"/>
      <c r="Q245" s="6"/>
      <c r="R245" s="6"/>
      <c r="S245" s="6"/>
      <c r="T245" s="6" t="n">
        <v>568</v>
      </c>
      <c r="U245" s="6"/>
      <c r="V245" s="6"/>
      <c r="W245" s="6" t="n">
        <v>115</v>
      </c>
      <c r="X245" s="6"/>
      <c r="Y245" s="6" t="n">
        <v>232</v>
      </c>
      <c r="Z245" s="6"/>
      <c r="AA245" s="6"/>
      <c r="AB245" s="6" t="n">
        <v>23</v>
      </c>
      <c r="AC245" s="6" t="n">
        <v>45</v>
      </c>
      <c r="AD245" s="6"/>
      <c r="AE245" s="6"/>
      <c r="AF245" s="6"/>
      <c r="AG245" s="6"/>
      <c r="AH245" s="6" t="n">
        <v>73</v>
      </c>
      <c r="AI245" s="6"/>
      <c r="AJ245" s="6" t="n">
        <v>15</v>
      </c>
      <c r="AK245" s="6"/>
      <c r="AL245" s="6"/>
      <c r="AM245" s="6"/>
      <c r="AN245" s="6"/>
      <c r="AO245" s="6" t="n">
        <v>75</v>
      </c>
      <c r="AP245" s="6"/>
      <c r="AQ245" s="6"/>
      <c r="AR245" s="6" t="n">
        <v>29</v>
      </c>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row>
    <row r="246" customFormat="false" ht="13.2" hidden="false" customHeight="false" outlineLevel="0" collapsed="false">
      <c r="A246" s="0" t="str">
        <f aca="false">VLOOKUP(B246,[1]codes!$A$2:$B$392,2,0)</f>
        <v>E07000209</v>
      </c>
      <c r="B246" s="0" t="s">
        <v>564</v>
      </c>
      <c r="C246" s="0" t="s">
        <v>460</v>
      </c>
      <c r="D246" s="6" t="n">
        <v>101508</v>
      </c>
      <c r="E246" s="6" t="n">
        <v>38587</v>
      </c>
      <c r="F246" s="6" t="n">
        <v>14605</v>
      </c>
      <c r="G246" s="6" t="n">
        <v>4004</v>
      </c>
      <c r="H246" s="6" t="n">
        <v>4568</v>
      </c>
      <c r="I246" s="6" t="n">
        <v>9926</v>
      </c>
      <c r="J246" s="6"/>
      <c r="K246" s="6"/>
      <c r="L246" s="6" t="n">
        <v>3616</v>
      </c>
      <c r="M246" s="6" t="n">
        <v>222</v>
      </c>
      <c r="N246" s="6"/>
      <c r="O246" s="6"/>
      <c r="P246" s="6"/>
      <c r="Q246" s="6"/>
      <c r="R246" s="6"/>
      <c r="S246" s="6"/>
      <c r="T246" s="6" t="n">
        <v>659</v>
      </c>
      <c r="U246" s="6"/>
      <c r="V246" s="6"/>
      <c r="W246" s="6" t="n">
        <v>287</v>
      </c>
      <c r="X246" s="6"/>
      <c r="Y246" s="6" t="n">
        <v>235</v>
      </c>
      <c r="Z246" s="6"/>
      <c r="AA246" s="6"/>
      <c r="AB246" s="6" t="n">
        <v>29</v>
      </c>
      <c r="AC246" s="6" t="n">
        <v>43</v>
      </c>
      <c r="AD246" s="6"/>
      <c r="AE246" s="6"/>
      <c r="AF246" s="6"/>
      <c r="AG246" s="6"/>
      <c r="AH246" s="6" t="n">
        <v>232</v>
      </c>
      <c r="AI246" s="6"/>
      <c r="AJ246" s="6" t="n">
        <v>54</v>
      </c>
      <c r="AK246" s="6"/>
      <c r="AL246" s="6"/>
      <c r="AM246" s="6"/>
      <c r="AN246" s="6"/>
      <c r="AO246" s="6" t="n">
        <v>59</v>
      </c>
      <c r="AP246" s="6"/>
      <c r="AQ246" s="6"/>
      <c r="AR246" s="6" t="n">
        <v>48</v>
      </c>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row>
    <row r="247" customFormat="false" ht="13.2" hidden="false" customHeight="false" outlineLevel="0" collapsed="false">
      <c r="A247" s="0" t="str">
        <f aca="false">VLOOKUP(B247,[1]codes!$A$2:$B$392,2,0)</f>
        <v>E07000089</v>
      </c>
      <c r="B247" s="0" t="s">
        <v>514</v>
      </c>
      <c r="C247" s="0" t="s">
        <v>460</v>
      </c>
      <c r="D247" s="6" t="n">
        <v>69411</v>
      </c>
      <c r="E247" s="6" t="n">
        <v>27044</v>
      </c>
      <c r="F247" s="6" t="n">
        <v>11313</v>
      </c>
      <c r="G247" s="6" t="n">
        <v>2005</v>
      </c>
      <c r="H247" s="6" t="n">
        <v>2774</v>
      </c>
      <c r="I247" s="6" t="n">
        <v>7433</v>
      </c>
      <c r="J247" s="6"/>
      <c r="K247" s="6"/>
      <c r="L247" s="6" t="n">
        <v>2091</v>
      </c>
      <c r="M247" s="6" t="n">
        <v>161</v>
      </c>
      <c r="N247" s="6"/>
      <c r="O247" s="6"/>
      <c r="P247" s="6"/>
      <c r="Q247" s="6"/>
      <c r="R247" s="6"/>
      <c r="S247" s="6"/>
      <c r="T247" s="6" t="n">
        <v>629</v>
      </c>
      <c r="U247" s="6"/>
      <c r="V247" s="6"/>
      <c r="W247" s="6" t="n">
        <v>169</v>
      </c>
      <c r="X247" s="6"/>
      <c r="Y247" s="6" t="n">
        <v>224</v>
      </c>
      <c r="Z247" s="6"/>
      <c r="AA247" s="6"/>
      <c r="AB247" s="6" t="n">
        <v>13</v>
      </c>
      <c r="AC247" s="6" t="n">
        <v>19</v>
      </c>
      <c r="AD247" s="6"/>
      <c r="AE247" s="6"/>
      <c r="AF247" s="6"/>
      <c r="AG247" s="6"/>
      <c r="AH247" s="6" t="n">
        <v>116</v>
      </c>
      <c r="AI247" s="6"/>
      <c r="AJ247" s="6" t="n">
        <v>44</v>
      </c>
      <c r="AK247" s="6"/>
      <c r="AL247" s="6"/>
      <c r="AM247" s="6"/>
      <c r="AN247" s="6"/>
      <c r="AO247" s="6" t="n">
        <v>32</v>
      </c>
      <c r="AP247" s="6"/>
      <c r="AQ247" s="6"/>
      <c r="AR247" s="6" t="n">
        <v>21</v>
      </c>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row>
    <row r="248" customFormat="false" ht="13.2" hidden="false" customHeight="false" outlineLevel="0" collapsed="false">
      <c r="A248" s="0" t="str">
        <f aca="false">VLOOKUP(B248,[1]codes!$A$2:$B$392,2,0)</f>
        <v>E07000062</v>
      </c>
      <c r="B248" s="0" t="s">
        <v>496</v>
      </c>
      <c r="C248" s="0" t="s">
        <v>460</v>
      </c>
      <c r="D248" s="6" t="n">
        <v>59949</v>
      </c>
      <c r="E248" s="6" t="n">
        <v>22821</v>
      </c>
      <c r="F248" s="6" t="n">
        <v>4794</v>
      </c>
      <c r="G248" s="6" t="n">
        <v>6427</v>
      </c>
      <c r="H248" s="6" t="n">
        <v>1018</v>
      </c>
      <c r="I248" s="6" t="n">
        <v>6974</v>
      </c>
      <c r="J248" s="6"/>
      <c r="K248" s="6"/>
      <c r="L248" s="6" t="n">
        <v>2127</v>
      </c>
      <c r="M248" s="6" t="n">
        <v>202</v>
      </c>
      <c r="N248" s="6"/>
      <c r="O248" s="6"/>
      <c r="P248" s="6"/>
      <c r="Q248" s="6"/>
      <c r="R248" s="6"/>
      <c r="S248" s="6"/>
      <c r="T248" s="6" t="n">
        <v>545</v>
      </c>
      <c r="U248" s="6"/>
      <c r="V248" s="6"/>
      <c r="W248" s="6" t="n">
        <v>185</v>
      </c>
      <c r="X248" s="6"/>
      <c r="Y248" s="6" t="n">
        <v>195</v>
      </c>
      <c r="Z248" s="6"/>
      <c r="AA248" s="6"/>
      <c r="AB248" s="6" t="n">
        <v>28</v>
      </c>
      <c r="AC248" s="6" t="n">
        <v>21</v>
      </c>
      <c r="AD248" s="6"/>
      <c r="AE248" s="6"/>
      <c r="AF248" s="6"/>
      <c r="AG248" s="6"/>
      <c r="AH248" s="6" t="n">
        <v>121</v>
      </c>
      <c r="AI248" s="6"/>
      <c r="AJ248" s="6" t="n">
        <v>34</v>
      </c>
      <c r="AK248" s="6"/>
      <c r="AL248" s="6"/>
      <c r="AM248" s="6"/>
      <c r="AN248" s="6"/>
      <c r="AO248" s="6" t="n">
        <v>113</v>
      </c>
      <c r="AP248" s="6"/>
      <c r="AQ248" s="6"/>
      <c r="AR248" s="6" t="n">
        <v>37</v>
      </c>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row>
    <row r="249" customFormat="false" ht="13.2" hidden="false" customHeight="false" outlineLevel="0" collapsed="false">
      <c r="A249" s="0" t="str">
        <f aca="false">VLOOKUP(B249,[1]codes!$A$2:$B$392,2,0)</f>
        <v>E07000090</v>
      </c>
      <c r="B249" s="0" t="s">
        <v>516</v>
      </c>
      <c r="C249" s="0" t="s">
        <v>460</v>
      </c>
      <c r="D249" s="6" t="n">
        <v>94930</v>
      </c>
      <c r="E249" s="6" t="n">
        <v>30878</v>
      </c>
      <c r="F249" s="6" t="n">
        <v>9476</v>
      </c>
      <c r="G249" s="6" t="n">
        <v>3297</v>
      </c>
      <c r="H249" s="6" t="n">
        <v>1903</v>
      </c>
      <c r="I249" s="6" t="n">
        <v>11852</v>
      </c>
      <c r="J249" s="6"/>
      <c r="K249" s="6"/>
      <c r="L249" s="6" t="n">
        <v>2464</v>
      </c>
      <c r="M249" s="6" t="n">
        <v>317</v>
      </c>
      <c r="N249" s="6"/>
      <c r="O249" s="6"/>
      <c r="P249" s="6"/>
      <c r="Q249" s="6"/>
      <c r="R249" s="6"/>
      <c r="S249" s="6"/>
      <c r="T249" s="6" t="n">
        <v>753</v>
      </c>
      <c r="U249" s="6"/>
      <c r="V249" s="6"/>
      <c r="W249" s="6" t="n">
        <v>179</v>
      </c>
      <c r="X249" s="6"/>
      <c r="Y249" s="6" t="n">
        <v>285</v>
      </c>
      <c r="Z249" s="6"/>
      <c r="AA249" s="6"/>
      <c r="AB249" s="6" t="n">
        <v>31</v>
      </c>
      <c r="AC249" s="6" t="n">
        <v>60</v>
      </c>
      <c r="AD249" s="6"/>
      <c r="AE249" s="6"/>
      <c r="AF249" s="6"/>
      <c r="AG249" s="6"/>
      <c r="AH249" s="6" t="n">
        <v>122</v>
      </c>
      <c r="AI249" s="6"/>
      <c r="AJ249" s="6" t="n">
        <v>53</v>
      </c>
      <c r="AK249" s="6"/>
      <c r="AL249" s="6"/>
      <c r="AM249" s="6"/>
      <c r="AN249" s="6"/>
      <c r="AO249" s="6" t="n">
        <v>54</v>
      </c>
      <c r="AP249" s="6"/>
      <c r="AQ249" s="6"/>
      <c r="AR249" s="6" t="n">
        <v>32</v>
      </c>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row>
    <row r="250" customFormat="false" ht="13.2" hidden="false" customHeight="false" outlineLevel="0" collapsed="false">
      <c r="A250" s="0" t="str">
        <f aca="false">VLOOKUP(B250,[1]codes!$A$2:$B$392,2,0)</f>
        <v>E07000227</v>
      </c>
      <c r="B250" s="0" t="s">
        <v>590</v>
      </c>
      <c r="C250" s="0" t="s">
        <v>460</v>
      </c>
      <c r="D250" s="6" t="n">
        <v>100726</v>
      </c>
      <c r="E250" s="6" t="n">
        <v>37456</v>
      </c>
      <c r="F250" s="6" t="n">
        <v>13298</v>
      </c>
      <c r="G250" s="6" t="n">
        <v>3275</v>
      </c>
      <c r="H250" s="6" t="n">
        <v>3335</v>
      </c>
      <c r="I250" s="6" t="n">
        <v>12488</v>
      </c>
      <c r="J250" s="6"/>
      <c r="K250" s="6"/>
      <c r="L250" s="6" t="n">
        <v>3352</v>
      </c>
      <c r="M250" s="6" t="n">
        <v>196</v>
      </c>
      <c r="N250" s="6"/>
      <c r="O250" s="6"/>
      <c r="P250" s="6"/>
      <c r="Q250" s="6"/>
      <c r="R250" s="6"/>
      <c r="S250" s="6"/>
      <c r="T250" s="6" t="n">
        <v>595</v>
      </c>
      <c r="U250" s="6"/>
      <c r="V250" s="6"/>
      <c r="W250" s="6" t="n">
        <v>214</v>
      </c>
      <c r="X250" s="6"/>
      <c r="Y250" s="6" t="n">
        <v>263</v>
      </c>
      <c r="Z250" s="6"/>
      <c r="AA250" s="6"/>
      <c r="AB250" s="6" t="n">
        <v>30</v>
      </c>
      <c r="AC250" s="6" t="n">
        <v>26</v>
      </c>
      <c r="AD250" s="6"/>
      <c r="AE250" s="6"/>
      <c r="AF250" s="6"/>
      <c r="AG250" s="6"/>
      <c r="AH250" s="6" t="n">
        <v>235</v>
      </c>
      <c r="AI250" s="6"/>
      <c r="AJ250" s="6" t="n">
        <v>36</v>
      </c>
      <c r="AK250" s="6"/>
      <c r="AL250" s="6"/>
      <c r="AM250" s="6"/>
      <c r="AN250" s="6"/>
      <c r="AO250" s="6" t="n">
        <v>71</v>
      </c>
      <c r="AP250" s="6"/>
      <c r="AQ250" s="6"/>
      <c r="AR250" s="6" t="n">
        <v>42</v>
      </c>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row>
    <row r="251" customFormat="false" ht="13.2" hidden="false" customHeight="false" outlineLevel="0" collapsed="false">
      <c r="A251" s="0" t="str">
        <f aca="false">VLOOKUP(B251,[1]codes!$A$2:$B$392,2,0)</f>
        <v>E06000046</v>
      </c>
      <c r="B251" s="0" t="s">
        <v>484</v>
      </c>
      <c r="C251" s="0" t="s">
        <v>460</v>
      </c>
      <c r="D251" s="6" t="n">
        <v>111879</v>
      </c>
      <c r="E251" s="6" t="n">
        <v>35506</v>
      </c>
      <c r="F251" s="6" t="n">
        <v>9335</v>
      </c>
      <c r="G251" s="6" t="n">
        <v>3708</v>
      </c>
      <c r="H251" s="6" t="n">
        <v>1969</v>
      </c>
      <c r="I251" s="6" t="n">
        <v>14533</v>
      </c>
      <c r="J251" s="6"/>
      <c r="K251" s="6"/>
      <c r="L251" s="6" t="n">
        <v>3854</v>
      </c>
      <c r="M251" s="6" t="n">
        <v>294</v>
      </c>
      <c r="N251" s="6"/>
      <c r="O251" s="6"/>
      <c r="P251" s="6"/>
      <c r="Q251" s="6"/>
      <c r="R251" s="6"/>
      <c r="S251" s="6"/>
      <c r="T251" s="6" t="n">
        <v>841</v>
      </c>
      <c r="U251" s="6"/>
      <c r="V251" s="6"/>
      <c r="W251" s="6" t="n">
        <v>237</v>
      </c>
      <c r="X251" s="6"/>
      <c r="Y251" s="6" t="n">
        <v>341</v>
      </c>
      <c r="Z251" s="6"/>
      <c r="AA251" s="6"/>
      <c r="AB251" s="6" t="n">
        <v>35</v>
      </c>
      <c r="AC251" s="6" t="n">
        <v>42</v>
      </c>
      <c r="AD251" s="6"/>
      <c r="AE251" s="6"/>
      <c r="AF251" s="6"/>
      <c r="AG251" s="6"/>
      <c r="AH251" s="6" t="n">
        <v>139</v>
      </c>
      <c r="AI251" s="6"/>
      <c r="AJ251" s="6" t="n">
        <v>52</v>
      </c>
      <c r="AK251" s="6"/>
      <c r="AL251" s="6"/>
      <c r="AM251" s="6"/>
      <c r="AN251" s="6"/>
      <c r="AO251" s="6" t="n">
        <v>77</v>
      </c>
      <c r="AP251" s="6"/>
      <c r="AQ251" s="6"/>
      <c r="AR251" s="6" t="n">
        <v>49</v>
      </c>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row>
    <row r="252" customFormat="false" ht="13.2" hidden="false" customHeight="false" outlineLevel="0" collapsed="false">
      <c r="A252" s="0" t="str">
        <f aca="false">VLOOKUP(B252,[1]codes!$A$2:$B$392,2,0)</f>
        <v>E07000063</v>
      </c>
      <c r="B252" s="0" t="s">
        <v>498</v>
      </c>
      <c r="C252" s="0" t="s">
        <v>460</v>
      </c>
      <c r="D252" s="6" t="n">
        <v>75223</v>
      </c>
      <c r="E252" s="6" t="n">
        <v>29095</v>
      </c>
      <c r="F252" s="6" t="n">
        <v>7201</v>
      </c>
      <c r="G252" s="6" t="n">
        <v>3651</v>
      </c>
      <c r="H252" s="6" t="n">
        <v>3824</v>
      </c>
      <c r="I252" s="6" t="n">
        <v>9459</v>
      </c>
      <c r="J252" s="6"/>
      <c r="K252" s="6"/>
      <c r="L252" s="6" t="n">
        <v>3723</v>
      </c>
      <c r="M252" s="6" t="n">
        <v>115</v>
      </c>
      <c r="N252" s="6"/>
      <c r="O252" s="6"/>
      <c r="P252" s="6"/>
      <c r="Q252" s="6"/>
      <c r="R252" s="6"/>
      <c r="S252" s="6"/>
      <c r="T252" s="6" t="n">
        <v>404</v>
      </c>
      <c r="U252" s="6"/>
      <c r="V252" s="6"/>
      <c r="W252" s="6" t="n">
        <v>163</v>
      </c>
      <c r="X252" s="6"/>
      <c r="Y252" s="6" t="n">
        <v>169</v>
      </c>
      <c r="Z252" s="6"/>
      <c r="AA252" s="6"/>
      <c r="AB252" s="6" t="n">
        <v>14</v>
      </c>
      <c r="AC252" s="6" t="n">
        <v>51</v>
      </c>
      <c r="AD252" s="6"/>
      <c r="AE252" s="6"/>
      <c r="AF252" s="6"/>
      <c r="AG252" s="6"/>
      <c r="AH252" s="6" t="n">
        <v>136</v>
      </c>
      <c r="AI252" s="6"/>
      <c r="AJ252" s="6" t="n">
        <v>38</v>
      </c>
      <c r="AK252" s="6"/>
      <c r="AL252" s="6"/>
      <c r="AM252" s="6"/>
      <c r="AN252" s="6"/>
      <c r="AO252" s="6" t="n">
        <v>118</v>
      </c>
      <c r="AP252" s="6"/>
      <c r="AQ252" s="6"/>
      <c r="AR252" s="6" t="n">
        <v>29</v>
      </c>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row>
    <row r="253" customFormat="false" ht="13.2" hidden="false" customHeight="false" outlineLevel="0" collapsed="false">
      <c r="A253" s="0" t="str">
        <f aca="false">VLOOKUP(B253,[1]codes!$A$2:$B$392,2,0)</f>
        <v>E07000110</v>
      </c>
      <c r="B253" s="0" t="s">
        <v>536</v>
      </c>
      <c r="C253" s="0" t="s">
        <v>460</v>
      </c>
      <c r="D253" s="6" t="n">
        <v>108834</v>
      </c>
      <c r="E253" s="6" t="n">
        <v>43186</v>
      </c>
      <c r="F253" s="6" t="n">
        <v>12450</v>
      </c>
      <c r="G253" s="6" t="n">
        <v>4612</v>
      </c>
      <c r="H253" s="6" t="n">
        <v>4846</v>
      </c>
      <c r="I253" s="6" t="n">
        <v>15977</v>
      </c>
      <c r="J253" s="6"/>
      <c r="K253" s="6"/>
      <c r="L253" s="6" t="n">
        <v>2876</v>
      </c>
      <c r="M253" s="6" t="n">
        <v>348</v>
      </c>
      <c r="N253" s="6"/>
      <c r="O253" s="6"/>
      <c r="P253" s="6"/>
      <c r="Q253" s="6"/>
      <c r="R253" s="6"/>
      <c r="S253" s="6"/>
      <c r="T253" s="6" t="n">
        <v>1081</v>
      </c>
      <c r="U253" s="6"/>
      <c r="V253" s="6"/>
      <c r="W253" s="6" t="n">
        <v>226</v>
      </c>
      <c r="X253" s="6"/>
      <c r="Y253" s="6" t="n">
        <v>367</v>
      </c>
      <c r="Z253" s="6"/>
      <c r="AA253" s="6"/>
      <c r="AB253" s="6" t="n">
        <v>31</v>
      </c>
      <c r="AC253" s="6" t="n">
        <v>39</v>
      </c>
      <c r="AD253" s="6"/>
      <c r="AE253" s="6"/>
      <c r="AF253" s="6"/>
      <c r="AG253" s="6"/>
      <c r="AH253" s="6" t="n">
        <v>148</v>
      </c>
      <c r="AI253" s="6"/>
      <c r="AJ253" s="6" t="n">
        <v>45</v>
      </c>
      <c r="AK253" s="6"/>
      <c r="AL253" s="6"/>
      <c r="AM253" s="6"/>
      <c r="AN253" s="6"/>
      <c r="AO253" s="6" t="n">
        <v>84</v>
      </c>
      <c r="AP253" s="6"/>
      <c r="AQ253" s="6"/>
      <c r="AR253" s="6" t="n">
        <v>56</v>
      </c>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row>
    <row r="254" customFormat="false" ht="13.2" hidden="false" customHeight="false" outlineLevel="0" collapsed="false">
      <c r="A254" s="0" t="str">
        <f aca="false">VLOOKUP(B254,[1]codes!$A$2:$B$392,2,0)</f>
        <v>E06000035</v>
      </c>
      <c r="B254" s="0" t="s">
        <v>462</v>
      </c>
      <c r="C254" s="0" t="s">
        <v>460</v>
      </c>
      <c r="D254" s="6" t="n">
        <v>193650</v>
      </c>
      <c r="E254" s="6" t="n">
        <v>65101</v>
      </c>
      <c r="F254" s="6" t="n">
        <v>15043</v>
      </c>
      <c r="G254" s="6" t="n">
        <v>12448</v>
      </c>
      <c r="H254" s="6" t="n">
        <v>2420</v>
      </c>
      <c r="I254" s="6" t="n">
        <v>27265</v>
      </c>
      <c r="J254" s="6"/>
      <c r="K254" s="6"/>
      <c r="L254" s="6" t="n">
        <v>3684</v>
      </c>
      <c r="M254" s="6" t="n">
        <v>761</v>
      </c>
      <c r="N254" s="6"/>
      <c r="O254" s="6"/>
      <c r="P254" s="6"/>
      <c r="Q254" s="6"/>
      <c r="R254" s="6"/>
      <c r="S254" s="6"/>
      <c r="T254" s="6" t="n">
        <v>1702</v>
      </c>
      <c r="U254" s="6"/>
      <c r="V254" s="6"/>
      <c r="W254" s="6" t="n">
        <v>365</v>
      </c>
      <c r="X254" s="6"/>
      <c r="Y254" s="6" t="n">
        <v>667</v>
      </c>
      <c r="Z254" s="6"/>
      <c r="AA254" s="6"/>
      <c r="AB254" s="6" t="n">
        <v>56</v>
      </c>
      <c r="AC254" s="6" t="n">
        <v>86</v>
      </c>
      <c r="AD254" s="6"/>
      <c r="AE254" s="6"/>
      <c r="AF254" s="6"/>
      <c r="AG254" s="6"/>
      <c r="AH254" s="6" t="n">
        <v>254</v>
      </c>
      <c r="AI254" s="6"/>
      <c r="AJ254" s="6" t="n">
        <v>84</v>
      </c>
      <c r="AK254" s="6"/>
      <c r="AL254" s="6"/>
      <c r="AM254" s="6"/>
      <c r="AN254" s="6"/>
      <c r="AO254" s="6" t="n">
        <v>171</v>
      </c>
      <c r="AP254" s="6"/>
      <c r="AQ254" s="6"/>
      <c r="AR254" s="6" t="n">
        <v>95</v>
      </c>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row>
    <row r="255" customFormat="false" ht="13.2" hidden="false" customHeight="false" outlineLevel="0" collapsed="false">
      <c r="A255" s="0" t="str">
        <f aca="false">VLOOKUP(B255,[1]codes!$A$2:$B$392,2,0)</f>
        <v>E07000228</v>
      </c>
      <c r="B255" s="0" t="s">
        <v>592</v>
      </c>
      <c r="C255" s="0" t="s">
        <v>460</v>
      </c>
      <c r="D255" s="6" t="n">
        <v>106869</v>
      </c>
      <c r="E255" s="6" t="n">
        <v>37447</v>
      </c>
      <c r="F255" s="6" t="n">
        <v>13270</v>
      </c>
      <c r="G255" s="6" t="n">
        <v>3833</v>
      </c>
      <c r="H255" s="6" t="n">
        <v>3240</v>
      </c>
      <c r="I255" s="6" t="n">
        <v>11935</v>
      </c>
      <c r="J255" s="6"/>
      <c r="K255" s="6"/>
      <c r="L255" s="6" t="n">
        <v>3584</v>
      </c>
      <c r="M255" s="6" t="n">
        <v>160</v>
      </c>
      <c r="N255" s="6"/>
      <c r="O255" s="6"/>
      <c r="P255" s="6"/>
      <c r="Q255" s="6"/>
      <c r="R255" s="6"/>
      <c r="S255" s="6"/>
      <c r="T255" s="6" t="n">
        <v>566</v>
      </c>
      <c r="U255" s="6"/>
      <c r="V255" s="6"/>
      <c r="W255" s="6" t="n">
        <v>295</v>
      </c>
      <c r="X255" s="6"/>
      <c r="Y255" s="6" t="n">
        <v>205</v>
      </c>
      <c r="Z255" s="6"/>
      <c r="AA255" s="6"/>
      <c r="AB255" s="6" t="n">
        <v>23</v>
      </c>
      <c r="AC255" s="6" t="n">
        <v>28</v>
      </c>
      <c r="AD255" s="6"/>
      <c r="AE255" s="6"/>
      <c r="AF255" s="6"/>
      <c r="AG255" s="6"/>
      <c r="AH255" s="6" t="n">
        <v>146</v>
      </c>
      <c r="AI255" s="6"/>
      <c r="AJ255" s="6" t="n">
        <v>44</v>
      </c>
      <c r="AK255" s="6"/>
      <c r="AL255" s="6"/>
      <c r="AM255" s="6"/>
      <c r="AN255" s="6"/>
      <c r="AO255" s="6" t="n">
        <v>69</v>
      </c>
      <c r="AP255" s="6"/>
      <c r="AQ255" s="6"/>
      <c r="AR255" s="6" t="n">
        <v>49</v>
      </c>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row>
    <row r="256" customFormat="false" ht="13.2" hidden="false" customHeight="false" outlineLevel="0" collapsed="false">
      <c r="A256" s="0" t="str">
        <f aca="false">VLOOKUP(B256,[1]codes!$A$2:$B$392,2,0)</f>
        <v>E06000042</v>
      </c>
      <c r="B256" s="0" t="s">
        <v>476</v>
      </c>
      <c r="C256" s="0" t="s">
        <v>460</v>
      </c>
      <c r="D256" s="6" t="n">
        <v>179683</v>
      </c>
      <c r="E256" s="6" t="n">
        <v>64978</v>
      </c>
      <c r="F256" s="6" t="n">
        <v>16538</v>
      </c>
      <c r="G256" s="6" t="n">
        <v>15974</v>
      </c>
      <c r="H256" s="6" t="n">
        <v>5248</v>
      </c>
      <c r="I256" s="6" t="n">
        <v>18653</v>
      </c>
      <c r="J256" s="6"/>
      <c r="K256" s="6"/>
      <c r="L256" s="6" t="n">
        <v>4716</v>
      </c>
      <c r="M256" s="6" t="n">
        <v>711</v>
      </c>
      <c r="N256" s="6"/>
      <c r="O256" s="6"/>
      <c r="P256" s="6"/>
      <c r="Q256" s="6"/>
      <c r="R256" s="6"/>
      <c r="S256" s="6"/>
      <c r="T256" s="6" t="n">
        <v>1323</v>
      </c>
      <c r="U256" s="6"/>
      <c r="V256" s="6"/>
      <c r="W256" s="6" t="n">
        <v>464</v>
      </c>
      <c r="X256" s="6"/>
      <c r="Y256" s="6" t="n">
        <v>567</v>
      </c>
      <c r="Z256" s="6"/>
      <c r="AA256" s="6"/>
      <c r="AB256" s="6" t="n">
        <v>72</v>
      </c>
      <c r="AC256" s="6" t="n">
        <v>60</v>
      </c>
      <c r="AD256" s="6"/>
      <c r="AE256" s="6"/>
      <c r="AF256" s="6"/>
      <c r="AG256" s="6"/>
      <c r="AH256" s="6" t="n">
        <v>325</v>
      </c>
      <c r="AI256" s="6"/>
      <c r="AJ256" s="6" t="n">
        <v>55</v>
      </c>
      <c r="AK256" s="6"/>
      <c r="AL256" s="6"/>
      <c r="AM256" s="6"/>
      <c r="AN256" s="6"/>
      <c r="AO256" s="6" t="n">
        <v>182</v>
      </c>
      <c r="AP256" s="6"/>
      <c r="AQ256" s="6"/>
      <c r="AR256" s="6" t="n">
        <v>90</v>
      </c>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row>
    <row r="257" customFormat="false" ht="13.2" hidden="false" customHeight="false" outlineLevel="0" collapsed="false">
      <c r="A257" s="0" t="str">
        <f aca="false">VLOOKUP(B257,[1]codes!$A$2:$B$392,2,0)</f>
        <v>E07000210</v>
      </c>
      <c r="B257" s="0" t="s">
        <v>566</v>
      </c>
      <c r="C257" s="0" t="s">
        <v>460</v>
      </c>
      <c r="D257" s="6" t="n">
        <v>66885</v>
      </c>
      <c r="E257" s="6" t="n">
        <v>29360</v>
      </c>
      <c r="F257" s="6" t="n">
        <v>11164</v>
      </c>
      <c r="G257" s="6" t="n">
        <v>2163</v>
      </c>
      <c r="H257" s="6" t="n">
        <v>3863</v>
      </c>
      <c r="I257" s="6" t="n">
        <v>8126</v>
      </c>
      <c r="J257" s="6"/>
      <c r="K257" s="6"/>
      <c r="L257" s="6" t="n">
        <v>2576</v>
      </c>
      <c r="M257" s="6" t="n">
        <v>164</v>
      </c>
      <c r="N257" s="6"/>
      <c r="O257" s="6"/>
      <c r="P257" s="6"/>
      <c r="Q257" s="6"/>
      <c r="R257" s="6"/>
      <c r="S257" s="6"/>
      <c r="T257" s="6" t="n">
        <v>602</v>
      </c>
      <c r="U257" s="6"/>
      <c r="V257" s="6"/>
      <c r="W257" s="6" t="n">
        <v>184</v>
      </c>
      <c r="X257" s="6"/>
      <c r="Y257" s="6" t="n">
        <v>229</v>
      </c>
      <c r="Z257" s="6"/>
      <c r="AA257" s="6"/>
      <c r="AB257" s="6" t="n">
        <v>18</v>
      </c>
      <c r="AC257" s="6" t="n">
        <v>32</v>
      </c>
      <c r="AD257" s="6"/>
      <c r="AE257" s="6"/>
      <c r="AF257" s="6"/>
      <c r="AG257" s="6"/>
      <c r="AH257" s="6" t="n">
        <v>135</v>
      </c>
      <c r="AI257" s="6"/>
      <c r="AJ257" s="6" t="n">
        <v>35</v>
      </c>
      <c r="AK257" s="6"/>
      <c r="AL257" s="6"/>
      <c r="AM257" s="6"/>
      <c r="AN257" s="6"/>
      <c r="AO257" s="6" t="n">
        <v>45</v>
      </c>
      <c r="AP257" s="6"/>
      <c r="AQ257" s="6"/>
      <c r="AR257" s="6" t="n">
        <v>24</v>
      </c>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row>
    <row r="258" customFormat="false" ht="13.2" hidden="false" customHeight="false" outlineLevel="0" collapsed="false">
      <c r="A258" s="0" t="str">
        <f aca="false">VLOOKUP(B258,[1]codes!$A$2:$B$392,2,0)</f>
        <v>E07000091</v>
      </c>
      <c r="B258" s="0" t="s">
        <v>518</v>
      </c>
      <c r="C258" s="0" t="s">
        <v>460</v>
      </c>
      <c r="D258" s="6" t="n">
        <v>142683</v>
      </c>
      <c r="E258" s="6" t="n">
        <v>50536</v>
      </c>
      <c r="F258" s="6" t="n">
        <v>17606</v>
      </c>
      <c r="G258" s="6" t="n">
        <v>4040</v>
      </c>
      <c r="H258" s="6" t="n">
        <v>3516</v>
      </c>
      <c r="I258" s="6" t="n">
        <v>18867</v>
      </c>
      <c r="J258" s="6"/>
      <c r="K258" s="6"/>
      <c r="L258" s="6" t="n">
        <v>4146</v>
      </c>
      <c r="M258" s="6" t="n">
        <v>296</v>
      </c>
      <c r="N258" s="6"/>
      <c r="O258" s="6"/>
      <c r="P258" s="6"/>
      <c r="Q258" s="6"/>
      <c r="R258" s="6"/>
      <c r="S258" s="6"/>
      <c r="T258" s="6" t="n">
        <v>923</v>
      </c>
      <c r="U258" s="6"/>
      <c r="V258" s="6"/>
      <c r="W258" s="6" t="n">
        <v>303</v>
      </c>
      <c r="X258" s="6"/>
      <c r="Y258" s="6" t="n">
        <v>386</v>
      </c>
      <c r="Z258" s="6"/>
      <c r="AA258" s="6"/>
      <c r="AB258" s="6" t="n">
        <v>34</v>
      </c>
      <c r="AC258" s="6" t="n">
        <v>39</v>
      </c>
      <c r="AD258" s="6"/>
      <c r="AE258" s="6"/>
      <c r="AF258" s="6"/>
      <c r="AG258" s="6"/>
      <c r="AH258" s="6" t="n">
        <v>196</v>
      </c>
      <c r="AI258" s="6"/>
      <c r="AJ258" s="6" t="n">
        <v>57</v>
      </c>
      <c r="AK258" s="6"/>
      <c r="AL258" s="6"/>
      <c r="AM258" s="6"/>
      <c r="AN258" s="6"/>
      <c r="AO258" s="6" t="n">
        <v>67</v>
      </c>
      <c r="AP258" s="6"/>
      <c r="AQ258" s="6"/>
      <c r="AR258" s="6" t="n">
        <v>60</v>
      </c>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row>
    <row r="259" customFormat="false" ht="13.2" hidden="false" customHeight="false" outlineLevel="0" collapsed="false">
      <c r="A259" s="0" t="str">
        <f aca="false">VLOOKUP(B259,[1]codes!$A$2:$B$392,2,0)</f>
        <v>E07000178</v>
      </c>
      <c r="B259" s="0" t="s">
        <v>552</v>
      </c>
      <c r="C259" s="0" t="s">
        <v>460</v>
      </c>
      <c r="D259" s="6" t="n">
        <v>103855</v>
      </c>
      <c r="E259" s="6" t="n">
        <v>39436</v>
      </c>
      <c r="F259" s="6" t="n">
        <v>5997</v>
      </c>
      <c r="G259" s="6" t="n">
        <v>13015</v>
      </c>
      <c r="H259" s="6" t="n">
        <v>5332</v>
      </c>
      <c r="I259" s="6" t="n">
        <v>4979</v>
      </c>
      <c r="J259" s="6"/>
      <c r="K259" s="6"/>
      <c r="L259" s="6" t="n">
        <v>8337</v>
      </c>
      <c r="M259" s="6" t="n">
        <v>220</v>
      </c>
      <c r="N259" s="6"/>
      <c r="O259" s="6"/>
      <c r="P259" s="6"/>
      <c r="Q259" s="6"/>
      <c r="R259" s="6"/>
      <c r="S259" s="6"/>
      <c r="T259" s="6" t="n">
        <v>511</v>
      </c>
      <c r="U259" s="6"/>
      <c r="V259" s="6"/>
      <c r="W259" s="6" t="n">
        <v>268</v>
      </c>
      <c r="X259" s="6"/>
      <c r="Y259" s="6" t="n">
        <v>156</v>
      </c>
      <c r="Z259" s="6"/>
      <c r="AA259" s="6"/>
      <c r="AB259" s="6" t="n">
        <v>29</v>
      </c>
      <c r="AC259" s="6" t="n">
        <v>42</v>
      </c>
      <c r="AD259" s="6"/>
      <c r="AE259" s="6"/>
      <c r="AF259" s="6"/>
      <c r="AG259" s="6"/>
      <c r="AH259" s="6" t="n">
        <v>226</v>
      </c>
      <c r="AI259" s="6"/>
      <c r="AJ259" s="6" t="n">
        <v>52</v>
      </c>
      <c r="AK259" s="6"/>
      <c r="AL259" s="6"/>
      <c r="AM259" s="6"/>
      <c r="AN259" s="6"/>
      <c r="AO259" s="6" t="n">
        <v>221</v>
      </c>
      <c r="AP259" s="6"/>
      <c r="AQ259" s="6"/>
      <c r="AR259" s="6" t="n">
        <v>51</v>
      </c>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row>
    <row r="260" customFormat="false" ht="13.2" hidden="false" customHeight="false" outlineLevel="0" collapsed="false">
      <c r="A260" s="0" t="str">
        <f aca="false">VLOOKUP(B260,[1]codes!$A$2:$B$392,2,0)</f>
        <v>E06000044</v>
      </c>
      <c r="B260" s="0" t="s">
        <v>480</v>
      </c>
      <c r="C260" s="0" t="s">
        <v>460</v>
      </c>
      <c r="D260" s="6" t="n">
        <v>143620</v>
      </c>
      <c r="E260" s="6" t="n">
        <v>47362</v>
      </c>
      <c r="F260" s="6" t="n">
        <v>10504</v>
      </c>
      <c r="G260" s="6" t="n">
        <v>8049</v>
      </c>
      <c r="H260" s="6" t="n">
        <v>4827</v>
      </c>
      <c r="I260" s="6" t="n">
        <v>16212</v>
      </c>
      <c r="J260" s="6"/>
      <c r="K260" s="6"/>
      <c r="L260" s="6" t="n">
        <v>4904</v>
      </c>
      <c r="M260" s="6" t="n">
        <v>491</v>
      </c>
      <c r="N260" s="6"/>
      <c r="O260" s="6"/>
      <c r="P260" s="6"/>
      <c r="Q260" s="6"/>
      <c r="R260" s="6"/>
      <c r="S260" s="6"/>
      <c r="T260" s="6" t="n">
        <v>1031</v>
      </c>
      <c r="U260" s="6"/>
      <c r="V260" s="6"/>
      <c r="W260" s="6" t="n">
        <v>237</v>
      </c>
      <c r="X260" s="6"/>
      <c r="Y260" s="6" t="n">
        <v>440</v>
      </c>
      <c r="Z260" s="6"/>
      <c r="AA260" s="6"/>
      <c r="AB260" s="6" t="n">
        <v>62</v>
      </c>
      <c r="AC260" s="6" t="n">
        <v>108</v>
      </c>
      <c r="AD260" s="6"/>
      <c r="AE260" s="6"/>
      <c r="AF260" s="6"/>
      <c r="AG260" s="6"/>
      <c r="AH260" s="6" t="n">
        <v>227</v>
      </c>
      <c r="AI260" s="6"/>
      <c r="AJ260" s="6" t="n">
        <v>58</v>
      </c>
      <c r="AK260" s="6"/>
      <c r="AL260" s="6"/>
      <c r="AM260" s="6"/>
      <c r="AN260" s="6"/>
      <c r="AO260" s="6" t="n">
        <v>162</v>
      </c>
      <c r="AP260" s="6"/>
      <c r="AQ260" s="6"/>
      <c r="AR260" s="6" t="n">
        <v>50</v>
      </c>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row>
    <row r="261" customFormat="false" ht="13.2" hidden="false" customHeight="false" outlineLevel="0" collapsed="false">
      <c r="A261" s="0" t="str">
        <f aca="false">VLOOKUP(B261,[1]codes!$A$2:$B$392,2,0)</f>
        <v>E06000038</v>
      </c>
      <c r="B261" s="0" t="s">
        <v>468</v>
      </c>
      <c r="C261" s="0" t="s">
        <v>460</v>
      </c>
      <c r="D261" s="6" t="n">
        <v>118076</v>
      </c>
      <c r="E261" s="6" t="n">
        <v>38634</v>
      </c>
      <c r="F261" s="6" t="n">
        <v>8996</v>
      </c>
      <c r="G261" s="6" t="n">
        <v>12071</v>
      </c>
      <c r="H261" s="6" t="n">
        <v>2836</v>
      </c>
      <c r="I261" s="6" t="n">
        <v>7812</v>
      </c>
      <c r="J261" s="6"/>
      <c r="K261" s="6"/>
      <c r="L261" s="6" t="n">
        <v>4777</v>
      </c>
      <c r="M261" s="6" t="n">
        <v>333</v>
      </c>
      <c r="N261" s="6"/>
      <c r="O261" s="6"/>
      <c r="P261" s="6"/>
      <c r="Q261" s="6"/>
      <c r="R261" s="6"/>
      <c r="S261" s="6"/>
      <c r="T261" s="6" t="n">
        <v>651</v>
      </c>
      <c r="U261" s="6"/>
      <c r="V261" s="6"/>
      <c r="W261" s="6" t="n">
        <v>337</v>
      </c>
      <c r="X261" s="6"/>
      <c r="Y261" s="6" t="n">
        <v>249</v>
      </c>
      <c r="Z261" s="6"/>
      <c r="AA261" s="6"/>
      <c r="AB261" s="6" t="n">
        <v>35</v>
      </c>
      <c r="AC261" s="6" t="n">
        <v>40</v>
      </c>
      <c r="AD261" s="6"/>
      <c r="AE261" s="6"/>
      <c r="AF261" s="6"/>
      <c r="AG261" s="6"/>
      <c r="AH261" s="6" t="n">
        <v>205</v>
      </c>
      <c r="AI261" s="6"/>
      <c r="AJ261" s="6" t="n">
        <v>122</v>
      </c>
      <c r="AK261" s="6"/>
      <c r="AL261" s="6"/>
      <c r="AM261" s="6"/>
      <c r="AN261" s="6"/>
      <c r="AO261" s="6" t="n">
        <v>114</v>
      </c>
      <c r="AP261" s="6"/>
      <c r="AQ261" s="6"/>
      <c r="AR261" s="6" t="n">
        <v>56</v>
      </c>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row>
    <row r="262" customFormat="false" ht="13.2" hidden="false" customHeight="false" outlineLevel="0" collapsed="false">
      <c r="A262" s="0" t="str">
        <f aca="false">VLOOKUP(B262,[1]codes!$A$2:$B$392,2,0)</f>
        <v>E07000211</v>
      </c>
      <c r="B262" s="0" t="s">
        <v>568</v>
      </c>
      <c r="C262" s="0" t="s">
        <v>460</v>
      </c>
      <c r="D262" s="6" t="n">
        <v>102286</v>
      </c>
      <c r="E262" s="6" t="n">
        <v>38003</v>
      </c>
      <c r="F262" s="6" t="n">
        <v>13548</v>
      </c>
      <c r="G262" s="6" t="n">
        <v>4015</v>
      </c>
      <c r="H262" s="6" t="n">
        <v>2789</v>
      </c>
      <c r="I262" s="6" t="n">
        <v>11686</v>
      </c>
      <c r="J262" s="6"/>
      <c r="K262" s="6"/>
      <c r="L262" s="6" t="n">
        <v>3840</v>
      </c>
      <c r="M262" s="6" t="n">
        <v>322</v>
      </c>
      <c r="N262" s="6"/>
      <c r="O262" s="6"/>
      <c r="P262" s="6"/>
      <c r="Q262" s="6"/>
      <c r="R262" s="6"/>
      <c r="S262" s="6"/>
      <c r="T262" s="6" t="n">
        <v>834</v>
      </c>
      <c r="U262" s="6"/>
      <c r="V262" s="6"/>
      <c r="W262" s="6" t="n">
        <v>322</v>
      </c>
      <c r="X262" s="6"/>
      <c r="Y262" s="6" t="n">
        <v>281</v>
      </c>
      <c r="Z262" s="6"/>
      <c r="AA262" s="6"/>
      <c r="AB262" s="6" t="n">
        <v>23</v>
      </c>
      <c r="AC262" s="6" t="n">
        <v>27</v>
      </c>
      <c r="AD262" s="6"/>
      <c r="AE262" s="6"/>
      <c r="AF262" s="6"/>
      <c r="AG262" s="6"/>
      <c r="AH262" s="6" t="n">
        <v>154</v>
      </c>
      <c r="AI262" s="6"/>
      <c r="AJ262" s="6" t="n">
        <v>52</v>
      </c>
      <c r="AK262" s="6"/>
      <c r="AL262" s="6"/>
      <c r="AM262" s="6"/>
      <c r="AN262" s="6"/>
      <c r="AO262" s="6" t="n">
        <v>75</v>
      </c>
      <c r="AP262" s="6"/>
      <c r="AQ262" s="6"/>
      <c r="AR262" s="6" t="n">
        <v>35</v>
      </c>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row>
    <row r="263" customFormat="false" ht="13.2" hidden="false" customHeight="false" outlineLevel="0" collapsed="false">
      <c r="A263" s="0" t="str">
        <f aca="false">VLOOKUP(B263,[1]codes!$A$2:$B$392,2,0)</f>
        <v>E07000064</v>
      </c>
      <c r="B263" s="0" t="s">
        <v>500</v>
      </c>
      <c r="C263" s="0" t="s">
        <v>460</v>
      </c>
      <c r="D263" s="6" t="n">
        <v>70082</v>
      </c>
      <c r="E263" s="6" t="n">
        <v>27045</v>
      </c>
      <c r="F263" s="6" t="n">
        <v>8500</v>
      </c>
      <c r="G263" s="6" t="n">
        <v>2914</v>
      </c>
      <c r="H263" s="6" t="n">
        <v>1678</v>
      </c>
      <c r="I263" s="6" t="n">
        <v>10574</v>
      </c>
      <c r="J263" s="6"/>
      <c r="K263" s="6"/>
      <c r="L263" s="6" t="n">
        <v>2057</v>
      </c>
      <c r="M263" s="6" t="n">
        <v>146</v>
      </c>
      <c r="N263" s="6"/>
      <c r="O263" s="6"/>
      <c r="P263" s="6"/>
      <c r="Q263" s="6"/>
      <c r="R263" s="6"/>
      <c r="S263" s="6"/>
      <c r="T263" s="6" t="n">
        <v>584</v>
      </c>
      <c r="U263" s="6"/>
      <c r="V263" s="6"/>
      <c r="W263" s="6" t="n">
        <v>163</v>
      </c>
      <c r="X263" s="6"/>
      <c r="Y263" s="6" t="n">
        <v>192</v>
      </c>
      <c r="Z263" s="6"/>
      <c r="AA263" s="6"/>
      <c r="AB263" s="6" t="n">
        <v>19</v>
      </c>
      <c r="AC263" s="6" t="n">
        <v>16</v>
      </c>
      <c r="AD263" s="6"/>
      <c r="AE263" s="6"/>
      <c r="AF263" s="6"/>
      <c r="AG263" s="6"/>
      <c r="AH263" s="6" t="n">
        <v>110</v>
      </c>
      <c r="AI263" s="6"/>
      <c r="AJ263" s="6" t="n">
        <v>17</v>
      </c>
      <c r="AK263" s="6"/>
      <c r="AL263" s="6"/>
      <c r="AM263" s="6"/>
      <c r="AN263" s="6"/>
      <c r="AO263" s="6" t="n">
        <v>55</v>
      </c>
      <c r="AP263" s="6"/>
      <c r="AQ263" s="6"/>
      <c r="AR263" s="6" t="n">
        <v>20</v>
      </c>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row>
    <row r="264" customFormat="false" ht="13.2" hidden="false" customHeight="false" outlineLevel="0" collapsed="false">
      <c r="A264" s="0" t="str">
        <f aca="false">VLOOKUP(B264,[1]codes!$A$2:$B$392,2,0)</f>
        <v>E07000212</v>
      </c>
      <c r="B264" s="0" t="s">
        <v>570</v>
      </c>
      <c r="C264" s="0" t="s">
        <v>460</v>
      </c>
      <c r="D264" s="6" t="n">
        <v>63842</v>
      </c>
      <c r="E264" s="6" t="n">
        <v>20565</v>
      </c>
      <c r="F264" s="6" t="n">
        <v>6909</v>
      </c>
      <c r="G264" s="6" t="n">
        <v>2706</v>
      </c>
      <c r="H264" s="6" t="n">
        <v>1075</v>
      </c>
      <c r="I264" s="6" t="n">
        <v>6884</v>
      </c>
      <c r="J264" s="6"/>
      <c r="K264" s="6"/>
      <c r="L264" s="6" t="n">
        <v>1632</v>
      </c>
      <c r="M264" s="6" t="n">
        <v>189</v>
      </c>
      <c r="N264" s="6"/>
      <c r="O264" s="6"/>
      <c r="P264" s="6"/>
      <c r="Q264" s="6"/>
      <c r="R264" s="6"/>
      <c r="S264" s="6"/>
      <c r="T264" s="6" t="n">
        <v>632</v>
      </c>
      <c r="U264" s="6"/>
      <c r="V264" s="6"/>
      <c r="W264" s="6" t="n">
        <v>155</v>
      </c>
      <c r="X264" s="6"/>
      <c r="Y264" s="6" t="n">
        <v>172</v>
      </c>
      <c r="Z264" s="6"/>
      <c r="AA264" s="6"/>
      <c r="AB264" s="6" t="n">
        <v>9</v>
      </c>
      <c r="AC264" s="6" t="n">
        <v>16</v>
      </c>
      <c r="AD264" s="6"/>
      <c r="AE264" s="6"/>
      <c r="AF264" s="6"/>
      <c r="AG264" s="6"/>
      <c r="AH264" s="6" t="n">
        <v>81</v>
      </c>
      <c r="AI264" s="6"/>
      <c r="AJ264" s="6" t="n">
        <v>36</v>
      </c>
      <c r="AK264" s="6"/>
      <c r="AL264" s="6"/>
      <c r="AM264" s="6"/>
      <c r="AN264" s="6"/>
      <c r="AO264" s="6" t="n">
        <v>49</v>
      </c>
      <c r="AP264" s="6"/>
      <c r="AQ264" s="6"/>
      <c r="AR264" s="6" t="n">
        <v>20</v>
      </c>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row>
    <row r="265" customFormat="false" ht="13.2" hidden="false" customHeight="false" outlineLevel="0" collapsed="false">
      <c r="A265" s="0" t="str">
        <f aca="false">VLOOKUP(B265,[1]codes!$A$2:$B$392,2,0)</f>
        <v>E07000092</v>
      </c>
      <c r="B265" s="0" t="s">
        <v>520</v>
      </c>
      <c r="C265" s="0" t="s">
        <v>460</v>
      </c>
      <c r="D265" s="6" t="n">
        <v>65352</v>
      </c>
      <c r="E265" s="6" t="n">
        <v>22419</v>
      </c>
      <c r="F265" s="6" t="n">
        <v>6435</v>
      </c>
      <c r="G265" s="6" t="n">
        <v>3636</v>
      </c>
      <c r="H265" s="6" t="n">
        <v>1491</v>
      </c>
      <c r="I265" s="6" t="n">
        <v>7712</v>
      </c>
      <c r="J265" s="6"/>
      <c r="K265" s="6"/>
      <c r="L265" s="6" t="n">
        <v>1661</v>
      </c>
      <c r="M265" s="6" t="n">
        <v>285</v>
      </c>
      <c r="N265" s="6"/>
      <c r="O265" s="6"/>
      <c r="P265" s="6"/>
      <c r="Q265" s="6"/>
      <c r="R265" s="6"/>
      <c r="S265" s="6"/>
      <c r="T265" s="6" t="n">
        <v>513</v>
      </c>
      <c r="U265" s="6"/>
      <c r="V265" s="6"/>
      <c r="W265" s="6" t="n">
        <v>183</v>
      </c>
      <c r="X265" s="6"/>
      <c r="Y265" s="6" t="n">
        <v>245</v>
      </c>
      <c r="Z265" s="6"/>
      <c r="AA265" s="6"/>
      <c r="AB265" s="6" t="n">
        <v>22</v>
      </c>
      <c r="AC265" s="6" t="n">
        <v>29</v>
      </c>
      <c r="AD265" s="6"/>
      <c r="AE265" s="6"/>
      <c r="AF265" s="6"/>
      <c r="AG265" s="6"/>
      <c r="AH265" s="6" t="n">
        <v>106</v>
      </c>
      <c r="AI265" s="6"/>
      <c r="AJ265" s="6" t="n">
        <v>26</v>
      </c>
      <c r="AK265" s="6"/>
      <c r="AL265" s="6"/>
      <c r="AM265" s="6"/>
      <c r="AN265" s="6"/>
      <c r="AO265" s="6" t="n">
        <v>39</v>
      </c>
      <c r="AP265" s="6"/>
      <c r="AQ265" s="6"/>
      <c r="AR265" s="6" t="n">
        <v>36</v>
      </c>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row>
    <row r="266" customFormat="false" ht="13.2" hidden="false" customHeight="false" outlineLevel="0" collapsed="false">
      <c r="A266" s="0" t="str">
        <f aca="false">VLOOKUP(B266,[1]codes!$A$2:$B$392,2,0)</f>
        <v>E07000111</v>
      </c>
      <c r="B266" s="0" t="s">
        <v>538</v>
      </c>
      <c r="C266" s="0" t="s">
        <v>460</v>
      </c>
      <c r="D266" s="6" t="n">
        <v>85939</v>
      </c>
      <c r="E266" s="6" t="n">
        <v>32140</v>
      </c>
      <c r="F266" s="6" t="n">
        <v>11182</v>
      </c>
      <c r="G266" s="6" t="n">
        <v>3349</v>
      </c>
      <c r="H266" s="6" t="n">
        <v>1993</v>
      </c>
      <c r="I266" s="6" t="n">
        <v>11873</v>
      </c>
      <c r="J266" s="6"/>
      <c r="K266" s="6"/>
      <c r="L266" s="6" t="n">
        <v>2220</v>
      </c>
      <c r="M266" s="6" t="n">
        <v>205</v>
      </c>
      <c r="N266" s="6"/>
      <c r="O266" s="6"/>
      <c r="P266" s="6"/>
      <c r="Q266" s="6"/>
      <c r="R266" s="6"/>
      <c r="S266" s="6"/>
      <c r="T266" s="6" t="n">
        <v>619</v>
      </c>
      <c r="U266" s="6"/>
      <c r="V266" s="6"/>
      <c r="W266" s="6" t="n">
        <v>222</v>
      </c>
      <c r="X266" s="6"/>
      <c r="Y266" s="6" t="n">
        <v>233</v>
      </c>
      <c r="Z266" s="6"/>
      <c r="AA266" s="6"/>
      <c r="AB266" s="6" t="n">
        <v>17</v>
      </c>
      <c r="AC266" s="6" t="n">
        <v>20</v>
      </c>
      <c r="AD266" s="6"/>
      <c r="AE266" s="6"/>
      <c r="AF266" s="6"/>
      <c r="AG266" s="6"/>
      <c r="AH266" s="6" t="n">
        <v>100</v>
      </c>
      <c r="AI266" s="6"/>
      <c r="AJ266" s="6" t="n">
        <v>30</v>
      </c>
      <c r="AK266" s="6"/>
      <c r="AL266" s="6"/>
      <c r="AM266" s="6"/>
      <c r="AN266" s="6"/>
      <c r="AO266" s="6" t="n">
        <v>44</v>
      </c>
      <c r="AP266" s="6"/>
      <c r="AQ266" s="6"/>
      <c r="AR266" s="6" t="n">
        <v>33</v>
      </c>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row>
    <row r="267" customFormat="false" ht="13.2" hidden="false" customHeight="false" outlineLevel="0" collapsed="false">
      <c r="A267" s="0" t="str">
        <f aca="false">VLOOKUP(B267,[1]codes!$A$2:$B$392,2,0)</f>
        <v>E07000112</v>
      </c>
      <c r="B267" s="0" t="s">
        <v>540</v>
      </c>
      <c r="C267" s="0" t="s">
        <v>460</v>
      </c>
      <c r="D267" s="6" t="n">
        <v>80063</v>
      </c>
      <c r="E267" s="6" t="n">
        <v>30334</v>
      </c>
      <c r="F267" s="6" t="n">
        <v>8122</v>
      </c>
      <c r="G267" s="6" t="n">
        <v>3049</v>
      </c>
      <c r="H267" s="6" t="n">
        <v>1507</v>
      </c>
      <c r="I267" s="6" t="n">
        <v>13128</v>
      </c>
      <c r="J267" s="6"/>
      <c r="K267" s="6"/>
      <c r="L267" s="6" t="n">
        <v>2790</v>
      </c>
      <c r="M267" s="6" t="n">
        <v>262</v>
      </c>
      <c r="N267" s="6"/>
      <c r="O267" s="6"/>
      <c r="P267" s="6"/>
      <c r="Q267" s="6"/>
      <c r="R267" s="6"/>
      <c r="S267" s="6"/>
      <c r="T267" s="6" t="n">
        <v>549</v>
      </c>
      <c r="U267" s="6"/>
      <c r="V267" s="6"/>
      <c r="W267" s="6" t="n">
        <v>353</v>
      </c>
      <c r="X267" s="6"/>
      <c r="Y267" s="6" t="n">
        <v>240</v>
      </c>
      <c r="Z267" s="6"/>
      <c r="AA267" s="6"/>
      <c r="AB267" s="6" t="n">
        <v>33</v>
      </c>
      <c r="AC267" s="6" t="n">
        <v>22</v>
      </c>
      <c r="AD267" s="6"/>
      <c r="AE267" s="6"/>
      <c r="AF267" s="6"/>
      <c r="AG267" s="6"/>
      <c r="AH267" s="6" t="n">
        <v>110</v>
      </c>
      <c r="AI267" s="6"/>
      <c r="AJ267" s="6" t="n">
        <v>34</v>
      </c>
      <c r="AK267" s="6"/>
      <c r="AL267" s="6"/>
      <c r="AM267" s="6"/>
      <c r="AN267" s="6"/>
      <c r="AO267" s="6" t="n">
        <v>100</v>
      </c>
      <c r="AP267" s="6"/>
      <c r="AQ267" s="6"/>
      <c r="AR267" s="6" t="n">
        <v>35</v>
      </c>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row>
    <row r="268" customFormat="false" ht="13.2" hidden="false" customHeight="false" outlineLevel="0" collapsed="false">
      <c r="A268" s="0" t="str">
        <f aca="false">VLOOKUP(B268,[1]codes!$A$2:$B$392,2,0)</f>
        <v>E06000039</v>
      </c>
      <c r="B268" s="0" t="s">
        <v>470</v>
      </c>
      <c r="C268" s="0" t="s">
        <v>460</v>
      </c>
      <c r="D268" s="6" t="n">
        <v>90059</v>
      </c>
      <c r="E268" s="6" t="n">
        <v>32691</v>
      </c>
      <c r="F268" s="6" t="n">
        <v>6283</v>
      </c>
      <c r="G268" s="6" t="n">
        <v>15371</v>
      </c>
      <c r="H268" s="6" t="n">
        <v>946</v>
      </c>
      <c r="I268" s="6" t="n">
        <v>6539</v>
      </c>
      <c r="J268" s="6"/>
      <c r="K268" s="6"/>
      <c r="L268" s="6" t="n">
        <v>1226</v>
      </c>
      <c r="M268" s="6" t="n">
        <v>376</v>
      </c>
      <c r="N268" s="6"/>
      <c r="O268" s="6"/>
      <c r="P268" s="6"/>
      <c r="Q268" s="6"/>
      <c r="R268" s="6"/>
      <c r="S268" s="6"/>
      <c r="T268" s="6" t="n">
        <v>884</v>
      </c>
      <c r="U268" s="6"/>
      <c r="V268" s="6"/>
      <c r="W268" s="6" t="n">
        <v>310</v>
      </c>
      <c r="X268" s="6"/>
      <c r="Y268" s="6" t="n">
        <v>176</v>
      </c>
      <c r="Z268" s="6"/>
      <c r="AA268" s="6"/>
      <c r="AB268" s="6" t="n">
        <v>57</v>
      </c>
      <c r="AC268" s="6" t="n">
        <v>78</v>
      </c>
      <c r="AD268" s="6"/>
      <c r="AE268" s="6"/>
      <c r="AF268" s="6"/>
      <c r="AG268" s="6"/>
      <c r="AH268" s="6" t="n">
        <v>289</v>
      </c>
      <c r="AI268" s="6"/>
      <c r="AJ268" s="6" t="n">
        <v>28</v>
      </c>
      <c r="AK268" s="6"/>
      <c r="AL268" s="6"/>
      <c r="AM268" s="6"/>
      <c r="AN268" s="6"/>
      <c r="AO268" s="6" t="n">
        <v>80</v>
      </c>
      <c r="AP268" s="6"/>
      <c r="AQ268" s="6"/>
      <c r="AR268" s="6" t="n">
        <v>48</v>
      </c>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row>
    <row r="269" customFormat="false" ht="13.2" hidden="false" customHeight="false" outlineLevel="0" collapsed="false">
      <c r="A269" s="0" t="str">
        <f aca="false">VLOOKUP(B269,[1]codes!$A$2:$B$392,2,0)</f>
        <v>E07000006</v>
      </c>
      <c r="B269" s="0" t="s">
        <v>490</v>
      </c>
      <c r="C269" s="0" t="s">
        <v>460</v>
      </c>
      <c r="D269" s="6" t="n">
        <v>52050</v>
      </c>
      <c r="E269" s="6" t="n">
        <v>17743</v>
      </c>
      <c r="F269" s="6" t="n">
        <v>7158</v>
      </c>
      <c r="G269" s="6" t="n">
        <v>1588</v>
      </c>
      <c r="H269" s="6" t="n">
        <v>1012</v>
      </c>
      <c r="I269" s="6" t="n">
        <v>6257</v>
      </c>
      <c r="J269" s="6"/>
      <c r="K269" s="6"/>
      <c r="L269" s="6" t="n">
        <v>987</v>
      </c>
      <c r="M269" s="6" t="n">
        <v>99</v>
      </c>
      <c r="N269" s="6"/>
      <c r="O269" s="6"/>
      <c r="P269" s="6"/>
      <c r="Q269" s="6"/>
      <c r="R269" s="6"/>
      <c r="S269" s="6"/>
      <c r="T269" s="6" t="n">
        <v>273</v>
      </c>
      <c r="U269" s="6"/>
      <c r="V269" s="6"/>
      <c r="W269" s="6" t="n">
        <v>95</v>
      </c>
      <c r="X269" s="6"/>
      <c r="Y269" s="6" t="n">
        <v>116</v>
      </c>
      <c r="Z269" s="6"/>
      <c r="AA269" s="6"/>
      <c r="AB269" s="6" t="n">
        <v>13</v>
      </c>
      <c r="AC269" s="6" t="n">
        <v>11</v>
      </c>
      <c r="AD269" s="6"/>
      <c r="AE269" s="6"/>
      <c r="AF269" s="6"/>
      <c r="AG269" s="6"/>
      <c r="AH269" s="6" t="n">
        <v>74</v>
      </c>
      <c r="AI269" s="6"/>
      <c r="AJ269" s="6" t="n">
        <v>17</v>
      </c>
      <c r="AK269" s="6"/>
      <c r="AL269" s="6"/>
      <c r="AM269" s="6"/>
      <c r="AN269" s="6"/>
      <c r="AO269" s="6" t="n">
        <v>22</v>
      </c>
      <c r="AP269" s="6"/>
      <c r="AQ269" s="6"/>
      <c r="AR269" s="6" t="n">
        <v>21</v>
      </c>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row>
    <row r="270" customFormat="false" ht="13.2" hidden="false" customHeight="false" outlineLevel="0" collapsed="false">
      <c r="A270" s="0" t="str">
        <f aca="false">VLOOKUP(B270,[1]codes!$A$2:$B$392,2,0)</f>
        <v>E07000179</v>
      </c>
      <c r="B270" s="0" t="s">
        <v>554</v>
      </c>
      <c r="C270" s="0" t="s">
        <v>460</v>
      </c>
      <c r="D270" s="6" t="n">
        <v>102421</v>
      </c>
      <c r="E270" s="6" t="n">
        <v>35165</v>
      </c>
      <c r="F270" s="6" t="n">
        <v>12553</v>
      </c>
      <c r="G270" s="6" t="n">
        <v>4253</v>
      </c>
      <c r="H270" s="6" t="n">
        <v>3258</v>
      </c>
      <c r="I270" s="6" t="n">
        <v>9674</v>
      </c>
      <c r="J270" s="6"/>
      <c r="K270" s="6"/>
      <c r="L270" s="6" t="n">
        <v>3932</v>
      </c>
      <c r="M270" s="6" t="n">
        <v>242</v>
      </c>
      <c r="N270" s="6"/>
      <c r="O270" s="6"/>
      <c r="P270" s="6"/>
      <c r="Q270" s="6"/>
      <c r="R270" s="6"/>
      <c r="S270" s="6"/>
      <c r="T270" s="6" t="n">
        <v>521</v>
      </c>
      <c r="U270" s="6"/>
      <c r="V270" s="6"/>
      <c r="W270" s="6" t="n">
        <v>139</v>
      </c>
      <c r="X270" s="6"/>
      <c r="Y270" s="6" t="n">
        <v>244</v>
      </c>
      <c r="Z270" s="6"/>
      <c r="AA270" s="6"/>
      <c r="AB270" s="6" t="n">
        <v>24</v>
      </c>
      <c r="AC270" s="6" t="n">
        <v>24</v>
      </c>
      <c r="AD270" s="6"/>
      <c r="AE270" s="6"/>
      <c r="AF270" s="6"/>
      <c r="AG270" s="6"/>
      <c r="AH270" s="6" t="n">
        <v>141</v>
      </c>
      <c r="AI270" s="6"/>
      <c r="AJ270" s="6" t="n">
        <v>50</v>
      </c>
      <c r="AK270" s="6"/>
      <c r="AL270" s="6"/>
      <c r="AM270" s="6"/>
      <c r="AN270" s="6"/>
      <c r="AO270" s="6" t="n">
        <v>64</v>
      </c>
      <c r="AP270" s="6"/>
      <c r="AQ270" s="6"/>
      <c r="AR270" s="6" t="n">
        <v>46</v>
      </c>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row>
    <row r="271" customFormat="false" ht="13.2" hidden="false" customHeight="false" outlineLevel="0" collapsed="false">
      <c r="A271" s="0" t="str">
        <f aca="false">VLOOKUP(B271,[1]codes!$A$2:$B$392,2,0)</f>
        <v>E06000045</v>
      </c>
      <c r="B271" s="0" t="s">
        <v>482</v>
      </c>
      <c r="C271" s="0" t="s">
        <v>460</v>
      </c>
      <c r="D271" s="6" t="n">
        <v>167714</v>
      </c>
      <c r="E271" s="6" t="n">
        <v>55591</v>
      </c>
      <c r="F271" s="6" t="n">
        <v>11959</v>
      </c>
      <c r="G271" s="6" t="n">
        <v>14580</v>
      </c>
      <c r="H271" s="6" t="n">
        <v>3374</v>
      </c>
      <c r="I271" s="6" t="n">
        <v>16252</v>
      </c>
      <c r="J271" s="6"/>
      <c r="K271" s="6"/>
      <c r="L271" s="6" t="n">
        <v>5762</v>
      </c>
      <c r="M271" s="6" t="n">
        <v>528</v>
      </c>
      <c r="N271" s="6"/>
      <c r="O271" s="6"/>
      <c r="P271" s="6"/>
      <c r="Q271" s="6"/>
      <c r="R271" s="6"/>
      <c r="S271" s="6"/>
      <c r="T271" s="6" t="n">
        <v>1334</v>
      </c>
      <c r="U271" s="6"/>
      <c r="V271" s="6"/>
      <c r="W271" s="6" t="n">
        <v>477</v>
      </c>
      <c r="X271" s="6"/>
      <c r="Y271" s="6" t="n">
        <v>468</v>
      </c>
      <c r="Z271" s="6"/>
      <c r="AA271" s="6"/>
      <c r="AB271" s="6" t="n">
        <v>70</v>
      </c>
      <c r="AC271" s="6" t="n">
        <v>120</v>
      </c>
      <c r="AD271" s="6"/>
      <c r="AE271" s="6"/>
      <c r="AF271" s="6"/>
      <c r="AG271" s="6"/>
      <c r="AH271" s="6" t="n">
        <v>264</v>
      </c>
      <c r="AI271" s="6"/>
      <c r="AJ271" s="6" t="n">
        <v>68</v>
      </c>
      <c r="AK271" s="6"/>
      <c r="AL271" s="6"/>
      <c r="AM271" s="6"/>
      <c r="AN271" s="6"/>
      <c r="AO271" s="6" t="n">
        <v>249</v>
      </c>
      <c r="AP271" s="6"/>
      <c r="AQ271" s="6"/>
      <c r="AR271" s="6" t="n">
        <v>86</v>
      </c>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row>
    <row r="272" customFormat="false" ht="13.2" hidden="false" customHeight="false" outlineLevel="0" collapsed="false">
      <c r="A272" s="0" t="str">
        <f aca="false">VLOOKUP(B272,[1]codes!$A$2:$B$392,2,0)</f>
        <v>E07000213</v>
      </c>
      <c r="B272" s="0" t="s">
        <v>572</v>
      </c>
      <c r="C272" s="0" t="s">
        <v>460</v>
      </c>
      <c r="D272" s="6" t="n">
        <v>72974</v>
      </c>
      <c r="E272" s="6" t="n">
        <v>25338</v>
      </c>
      <c r="F272" s="6" t="n">
        <v>7198</v>
      </c>
      <c r="G272" s="6" t="n">
        <v>3642</v>
      </c>
      <c r="H272" s="6" t="n">
        <v>1451</v>
      </c>
      <c r="I272" s="6" t="n">
        <v>10171</v>
      </c>
      <c r="J272" s="6"/>
      <c r="K272" s="6"/>
      <c r="L272" s="6" t="n">
        <v>1540</v>
      </c>
      <c r="M272" s="6" t="n">
        <v>208</v>
      </c>
      <c r="N272" s="6"/>
      <c r="O272" s="6"/>
      <c r="P272" s="6"/>
      <c r="Q272" s="6"/>
      <c r="R272" s="6"/>
      <c r="S272" s="6"/>
      <c r="T272" s="6" t="n">
        <v>499</v>
      </c>
      <c r="U272" s="6"/>
      <c r="V272" s="6"/>
      <c r="W272" s="6" t="n">
        <v>171</v>
      </c>
      <c r="X272" s="6"/>
      <c r="Y272" s="6" t="n">
        <v>199</v>
      </c>
      <c r="Z272" s="6"/>
      <c r="AA272" s="6"/>
      <c r="AB272" s="6" t="n">
        <v>18</v>
      </c>
      <c r="AC272" s="6" t="n">
        <v>23</v>
      </c>
      <c r="AD272" s="6"/>
      <c r="AE272" s="6"/>
      <c r="AF272" s="6"/>
      <c r="AG272" s="6"/>
      <c r="AH272" s="6" t="n">
        <v>119</v>
      </c>
      <c r="AI272" s="6"/>
      <c r="AJ272" s="6" t="n">
        <v>24</v>
      </c>
      <c r="AK272" s="6"/>
      <c r="AL272" s="6"/>
      <c r="AM272" s="6"/>
      <c r="AN272" s="6"/>
      <c r="AO272" s="6" t="n">
        <v>49</v>
      </c>
      <c r="AP272" s="6"/>
      <c r="AQ272" s="6"/>
      <c r="AR272" s="6" t="n">
        <v>26</v>
      </c>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row>
    <row r="273" customFormat="false" ht="13.2" hidden="false" customHeight="false" outlineLevel="0" collapsed="false">
      <c r="A273" s="0" t="str">
        <f aca="false">VLOOKUP(B273,[1]codes!$A$2:$B$392,2,0)</f>
        <v>E07000214</v>
      </c>
      <c r="B273" s="0" t="s">
        <v>574</v>
      </c>
      <c r="C273" s="0" t="s">
        <v>460</v>
      </c>
      <c r="D273" s="6" t="n">
        <v>64481</v>
      </c>
      <c r="E273" s="6" t="n">
        <v>21357</v>
      </c>
      <c r="F273" s="6" t="n">
        <v>8422</v>
      </c>
      <c r="G273" s="6" t="n">
        <v>2060</v>
      </c>
      <c r="H273" s="6" t="n">
        <v>1539</v>
      </c>
      <c r="I273" s="6" t="n">
        <v>7007</v>
      </c>
      <c r="J273" s="6"/>
      <c r="K273" s="6"/>
      <c r="L273" s="6" t="n">
        <v>1343</v>
      </c>
      <c r="M273" s="6" t="n">
        <v>118</v>
      </c>
      <c r="N273" s="6"/>
      <c r="O273" s="6"/>
      <c r="P273" s="6"/>
      <c r="Q273" s="6"/>
      <c r="R273" s="6"/>
      <c r="S273" s="6"/>
      <c r="T273" s="6" t="n">
        <v>385</v>
      </c>
      <c r="U273" s="6"/>
      <c r="V273" s="6"/>
      <c r="W273" s="6" t="n">
        <v>141</v>
      </c>
      <c r="X273" s="6"/>
      <c r="Y273" s="6" t="n">
        <v>152</v>
      </c>
      <c r="Z273" s="6"/>
      <c r="AA273" s="6"/>
      <c r="AB273" s="6" t="n">
        <v>20</v>
      </c>
      <c r="AC273" s="6" t="n">
        <v>19</v>
      </c>
      <c r="AD273" s="6"/>
      <c r="AE273" s="6"/>
      <c r="AF273" s="6"/>
      <c r="AG273" s="6"/>
      <c r="AH273" s="6" t="n">
        <v>76</v>
      </c>
      <c r="AI273" s="6"/>
      <c r="AJ273" s="6" t="n">
        <v>31</v>
      </c>
      <c r="AK273" s="6"/>
      <c r="AL273" s="6"/>
      <c r="AM273" s="6"/>
      <c r="AN273" s="6"/>
      <c r="AO273" s="6" t="n">
        <v>20</v>
      </c>
      <c r="AP273" s="6"/>
      <c r="AQ273" s="6"/>
      <c r="AR273" s="6" t="n">
        <v>24</v>
      </c>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row>
    <row r="274" customFormat="false" ht="13.2" hidden="false" customHeight="false" outlineLevel="0" collapsed="false">
      <c r="A274" s="0" t="str">
        <f aca="false">VLOOKUP(B274,[1]codes!$A$2:$B$392,2,0)</f>
        <v>E07000113</v>
      </c>
      <c r="B274" s="0" t="s">
        <v>542</v>
      </c>
      <c r="C274" s="0" t="s">
        <v>460</v>
      </c>
      <c r="D274" s="6" t="n">
        <v>97554</v>
      </c>
      <c r="E274" s="6" t="n">
        <v>32613</v>
      </c>
      <c r="F274" s="6" t="n">
        <v>8236</v>
      </c>
      <c r="G274" s="6" t="n">
        <v>5162</v>
      </c>
      <c r="H274" s="6" t="n">
        <v>1314</v>
      </c>
      <c r="I274" s="6" t="n">
        <v>14125</v>
      </c>
      <c r="J274" s="6"/>
      <c r="K274" s="6"/>
      <c r="L274" s="6" t="n">
        <v>2080</v>
      </c>
      <c r="M274" s="6" t="n">
        <v>321</v>
      </c>
      <c r="N274" s="6"/>
      <c r="O274" s="6"/>
      <c r="P274" s="6"/>
      <c r="Q274" s="6"/>
      <c r="R274" s="6"/>
      <c r="S274" s="6"/>
      <c r="T274" s="6" t="n">
        <v>673</v>
      </c>
      <c r="U274" s="6"/>
      <c r="V274" s="6"/>
      <c r="W274" s="6" t="n">
        <v>149</v>
      </c>
      <c r="X274" s="6"/>
      <c r="Y274" s="6" t="n">
        <v>256</v>
      </c>
      <c r="Z274" s="6"/>
      <c r="AA274" s="6"/>
      <c r="AB274" s="6" t="n">
        <v>22</v>
      </c>
      <c r="AC274" s="6" t="n">
        <v>22</v>
      </c>
      <c r="AD274" s="6"/>
      <c r="AE274" s="6"/>
      <c r="AF274" s="6"/>
      <c r="AG274" s="6"/>
      <c r="AH274" s="6" t="n">
        <v>98</v>
      </c>
      <c r="AI274" s="6"/>
      <c r="AJ274" s="6" t="n">
        <v>20</v>
      </c>
      <c r="AK274" s="6"/>
      <c r="AL274" s="6"/>
      <c r="AM274" s="6"/>
      <c r="AN274" s="6"/>
      <c r="AO274" s="6" t="n">
        <v>89</v>
      </c>
      <c r="AP274" s="6"/>
      <c r="AQ274" s="6"/>
      <c r="AR274" s="6" t="n">
        <v>46</v>
      </c>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row>
    <row r="275" customFormat="false" ht="13.2" hidden="false" customHeight="false" outlineLevel="0" collapsed="false">
      <c r="A275" s="0" t="str">
        <f aca="false">VLOOKUP(B275,[1]codes!$A$2:$B$392,2,0)</f>
        <v>E07000215</v>
      </c>
      <c r="B275" s="0" t="s">
        <v>576</v>
      </c>
      <c r="C275" s="0" t="s">
        <v>460</v>
      </c>
      <c r="D275" s="6" t="n">
        <v>59807</v>
      </c>
      <c r="E275" s="6" t="n">
        <v>25100</v>
      </c>
      <c r="F275" s="6" t="n">
        <v>9453</v>
      </c>
      <c r="G275" s="6" t="n">
        <v>1993</v>
      </c>
      <c r="H275" s="6" t="n">
        <v>2135</v>
      </c>
      <c r="I275" s="6" t="n">
        <v>8560</v>
      </c>
      <c r="J275" s="6"/>
      <c r="K275" s="6"/>
      <c r="L275" s="6" t="n">
        <v>1685</v>
      </c>
      <c r="M275" s="6" t="n">
        <v>161</v>
      </c>
      <c r="N275" s="6"/>
      <c r="O275" s="6"/>
      <c r="P275" s="6"/>
      <c r="Q275" s="6"/>
      <c r="R275" s="6"/>
      <c r="S275" s="6"/>
      <c r="T275" s="6" t="n">
        <v>536</v>
      </c>
      <c r="U275" s="6"/>
      <c r="V275" s="6"/>
      <c r="W275" s="6" t="n">
        <v>137</v>
      </c>
      <c r="X275" s="6"/>
      <c r="Y275" s="6" t="n">
        <v>219</v>
      </c>
      <c r="Z275" s="6"/>
      <c r="AA275" s="6"/>
      <c r="AB275" s="6" t="n">
        <v>19</v>
      </c>
      <c r="AC275" s="6" t="n">
        <v>26</v>
      </c>
      <c r="AD275" s="6"/>
      <c r="AE275" s="6"/>
      <c r="AF275" s="6"/>
      <c r="AG275" s="6"/>
      <c r="AH275" s="6" t="n">
        <v>88</v>
      </c>
      <c r="AI275" s="6"/>
      <c r="AJ275" s="6" t="n">
        <v>27</v>
      </c>
      <c r="AK275" s="6"/>
      <c r="AL275" s="6"/>
      <c r="AM275" s="6"/>
      <c r="AN275" s="6"/>
      <c r="AO275" s="6" t="n">
        <v>42</v>
      </c>
      <c r="AP275" s="6"/>
      <c r="AQ275" s="6"/>
      <c r="AR275" s="6" t="n">
        <v>19</v>
      </c>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row>
    <row r="276" customFormat="false" ht="13.2" hidden="false" customHeight="false" outlineLevel="0" collapsed="false">
      <c r="A276" s="0" t="str">
        <f aca="false">VLOOKUP(B276,[1]codes!$A$2:$B$392,2,0)</f>
        <v>E07000093</v>
      </c>
      <c r="B276" s="0" t="s">
        <v>522</v>
      </c>
      <c r="C276" s="0" t="s">
        <v>460</v>
      </c>
      <c r="D276" s="6" t="n">
        <v>92664</v>
      </c>
      <c r="E276" s="6" t="n">
        <v>34381</v>
      </c>
      <c r="F276" s="6" t="n">
        <v>12511</v>
      </c>
      <c r="G276" s="6" t="n">
        <v>2999</v>
      </c>
      <c r="H276" s="6" t="n">
        <v>3095</v>
      </c>
      <c r="I276" s="6" t="n">
        <v>11265</v>
      </c>
      <c r="J276" s="6"/>
      <c r="K276" s="6"/>
      <c r="L276" s="6" t="n">
        <v>2919</v>
      </c>
      <c r="M276" s="6" t="n">
        <v>217</v>
      </c>
      <c r="N276" s="6"/>
      <c r="O276" s="6"/>
      <c r="P276" s="6"/>
      <c r="Q276" s="6"/>
      <c r="R276" s="6"/>
      <c r="S276" s="6"/>
      <c r="T276" s="6" t="n">
        <v>647</v>
      </c>
      <c r="U276" s="6"/>
      <c r="V276" s="6"/>
      <c r="W276" s="6" t="n">
        <v>162</v>
      </c>
      <c r="X276" s="6"/>
      <c r="Y276" s="6" t="n">
        <v>233</v>
      </c>
      <c r="Z276" s="6"/>
      <c r="AA276" s="6"/>
      <c r="AB276" s="6" t="n">
        <v>27</v>
      </c>
      <c r="AC276" s="6" t="n">
        <v>25</v>
      </c>
      <c r="AD276" s="6"/>
      <c r="AE276" s="6"/>
      <c r="AF276" s="6"/>
      <c r="AG276" s="6"/>
      <c r="AH276" s="6" t="n">
        <v>134</v>
      </c>
      <c r="AI276" s="6"/>
      <c r="AJ276" s="6" t="n">
        <v>53</v>
      </c>
      <c r="AK276" s="6"/>
      <c r="AL276" s="6"/>
      <c r="AM276" s="6"/>
      <c r="AN276" s="6"/>
      <c r="AO276" s="6" t="n">
        <v>60</v>
      </c>
      <c r="AP276" s="6"/>
      <c r="AQ276" s="6"/>
      <c r="AR276" s="6" t="n">
        <v>34</v>
      </c>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row>
    <row r="277" customFormat="false" ht="13.2" hidden="false" customHeight="false" outlineLevel="0" collapsed="false">
      <c r="A277" s="0" t="str">
        <f aca="false">VLOOKUP(B277,[1]codes!$A$2:$B$392,2,0)</f>
        <v>E07000114</v>
      </c>
      <c r="B277" s="0" t="s">
        <v>544</v>
      </c>
      <c r="C277" s="0" t="s">
        <v>460</v>
      </c>
      <c r="D277" s="6" t="n">
        <v>98854</v>
      </c>
      <c r="E277" s="6" t="n">
        <v>35836</v>
      </c>
      <c r="F277" s="6" t="n">
        <v>8016</v>
      </c>
      <c r="G277" s="6" t="n">
        <v>6008</v>
      </c>
      <c r="H277" s="6" t="n">
        <v>1170</v>
      </c>
      <c r="I277" s="6" t="n">
        <v>16492</v>
      </c>
      <c r="J277" s="6"/>
      <c r="K277" s="6"/>
      <c r="L277" s="6" t="n">
        <v>2304</v>
      </c>
      <c r="M277" s="6" t="n">
        <v>264</v>
      </c>
      <c r="N277" s="6"/>
      <c r="O277" s="6"/>
      <c r="P277" s="6"/>
      <c r="Q277" s="6"/>
      <c r="R277" s="6"/>
      <c r="S277" s="6"/>
      <c r="T277" s="6" t="n">
        <v>797</v>
      </c>
      <c r="U277" s="6"/>
      <c r="V277" s="6"/>
      <c r="W277" s="6" t="n">
        <v>179</v>
      </c>
      <c r="X277" s="6"/>
      <c r="Y277" s="6" t="n">
        <v>239</v>
      </c>
      <c r="Z277" s="6"/>
      <c r="AA277" s="6"/>
      <c r="AB277" s="6" t="n">
        <v>33</v>
      </c>
      <c r="AC277" s="6" t="n">
        <v>38</v>
      </c>
      <c r="AD277" s="6"/>
      <c r="AE277" s="6"/>
      <c r="AF277" s="6"/>
      <c r="AG277" s="6"/>
      <c r="AH277" s="6" t="n">
        <v>120</v>
      </c>
      <c r="AI277" s="6"/>
      <c r="AJ277" s="6" t="n">
        <v>27</v>
      </c>
      <c r="AK277" s="6"/>
      <c r="AL277" s="6"/>
      <c r="AM277" s="6"/>
      <c r="AN277" s="6"/>
      <c r="AO277" s="6" t="n">
        <v>84</v>
      </c>
      <c r="AP277" s="6"/>
      <c r="AQ277" s="6"/>
      <c r="AR277" s="6" t="n">
        <v>65</v>
      </c>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row>
    <row r="278" customFormat="false" ht="13.2" hidden="false" customHeight="false" outlineLevel="0" collapsed="false">
      <c r="A278" s="0" t="str">
        <f aca="false">VLOOKUP(B278,[1]codes!$A$2:$B$392,2,0)</f>
        <v>E07000115</v>
      </c>
      <c r="B278" s="0" t="s">
        <v>546</v>
      </c>
      <c r="C278" s="0" t="s">
        <v>460</v>
      </c>
      <c r="D278" s="6" t="n">
        <v>86772</v>
      </c>
      <c r="E278" s="6" t="n">
        <v>31631</v>
      </c>
      <c r="F278" s="6" t="n">
        <v>10940</v>
      </c>
      <c r="G278" s="6" t="n">
        <v>3660</v>
      </c>
      <c r="H278" s="6" t="n">
        <v>1995</v>
      </c>
      <c r="I278" s="6" t="n">
        <v>11360</v>
      </c>
      <c r="J278" s="6"/>
      <c r="K278" s="6"/>
      <c r="L278" s="6" t="n">
        <v>2240</v>
      </c>
      <c r="M278" s="6" t="n">
        <v>193</v>
      </c>
      <c r="N278" s="6"/>
      <c r="O278" s="6"/>
      <c r="P278" s="6"/>
      <c r="Q278" s="6"/>
      <c r="R278" s="6"/>
      <c r="S278" s="6"/>
      <c r="T278" s="6" t="n">
        <v>615</v>
      </c>
      <c r="U278" s="6"/>
      <c r="V278" s="6"/>
      <c r="W278" s="6" t="n">
        <v>144</v>
      </c>
      <c r="X278" s="6"/>
      <c r="Y278" s="6" t="n">
        <v>217</v>
      </c>
      <c r="Z278" s="6"/>
      <c r="AA278" s="6"/>
      <c r="AB278" s="6" t="n">
        <v>41</v>
      </c>
      <c r="AC278" s="6" t="n">
        <v>14</v>
      </c>
      <c r="AD278" s="6"/>
      <c r="AE278" s="6"/>
      <c r="AF278" s="6"/>
      <c r="AG278" s="6"/>
      <c r="AH278" s="6" t="n">
        <v>93</v>
      </c>
      <c r="AI278" s="6"/>
      <c r="AJ278" s="6" t="n">
        <v>38</v>
      </c>
      <c r="AK278" s="6"/>
      <c r="AL278" s="6"/>
      <c r="AM278" s="6"/>
      <c r="AN278" s="6"/>
      <c r="AO278" s="6" t="n">
        <v>51</v>
      </c>
      <c r="AP278" s="6"/>
      <c r="AQ278" s="6"/>
      <c r="AR278" s="6" t="n">
        <v>30</v>
      </c>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row>
    <row r="279" customFormat="false" ht="13.2" hidden="false" customHeight="false" outlineLevel="0" collapsed="false">
      <c r="A279" s="0" t="str">
        <f aca="false">VLOOKUP(B279,[1]codes!$A$2:$B$392,2,0)</f>
        <v>E07000116</v>
      </c>
      <c r="B279" s="0" t="s">
        <v>548</v>
      </c>
      <c r="C279" s="0" t="s">
        <v>460</v>
      </c>
      <c r="D279" s="6" t="n">
        <v>80452</v>
      </c>
      <c r="E279" s="6" t="n">
        <v>31822</v>
      </c>
      <c r="F279" s="6" t="n">
        <v>11734</v>
      </c>
      <c r="G279" s="6" t="n">
        <v>3440</v>
      </c>
      <c r="H279" s="6" t="n">
        <v>2774</v>
      </c>
      <c r="I279" s="6" t="n">
        <v>9567</v>
      </c>
      <c r="J279" s="6"/>
      <c r="K279" s="6"/>
      <c r="L279" s="6" t="n">
        <v>2699</v>
      </c>
      <c r="M279" s="6" t="n">
        <v>193</v>
      </c>
      <c r="N279" s="6"/>
      <c r="O279" s="6"/>
      <c r="P279" s="6"/>
      <c r="Q279" s="6"/>
      <c r="R279" s="6"/>
      <c r="S279" s="6"/>
      <c r="T279" s="6" t="n">
        <v>643</v>
      </c>
      <c r="U279" s="6"/>
      <c r="V279" s="6"/>
      <c r="W279" s="6" t="n">
        <v>253</v>
      </c>
      <c r="X279" s="6"/>
      <c r="Y279" s="6" t="n">
        <v>194</v>
      </c>
      <c r="Z279" s="6"/>
      <c r="AA279" s="6"/>
      <c r="AB279" s="6" t="n">
        <v>26</v>
      </c>
      <c r="AC279" s="6" t="n">
        <v>26</v>
      </c>
      <c r="AD279" s="6"/>
      <c r="AE279" s="6"/>
      <c r="AF279" s="6"/>
      <c r="AG279" s="6"/>
      <c r="AH279" s="6" t="n">
        <v>132</v>
      </c>
      <c r="AI279" s="6"/>
      <c r="AJ279" s="6" t="n">
        <v>37</v>
      </c>
      <c r="AK279" s="6"/>
      <c r="AL279" s="6"/>
      <c r="AM279" s="6"/>
      <c r="AN279" s="6"/>
      <c r="AO279" s="6" t="n">
        <v>66</v>
      </c>
      <c r="AP279" s="6"/>
      <c r="AQ279" s="6"/>
      <c r="AR279" s="6" t="n">
        <v>38</v>
      </c>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row>
    <row r="280" customFormat="false" ht="13.2" hidden="false" customHeight="false" outlineLevel="0" collapsed="false">
      <c r="A280" s="0" t="str">
        <f aca="false">VLOOKUP(B280,[1]codes!$A$2:$B$392,2,0)</f>
        <v>E07000180</v>
      </c>
      <c r="B280" s="0" t="s">
        <v>556</v>
      </c>
      <c r="C280" s="0" t="s">
        <v>460</v>
      </c>
      <c r="D280" s="6" t="n">
        <v>93068</v>
      </c>
      <c r="E280" s="6" t="n">
        <v>33424</v>
      </c>
      <c r="F280" s="6" t="n">
        <v>10948</v>
      </c>
      <c r="G280" s="6" t="n">
        <v>4101</v>
      </c>
      <c r="H280" s="6" t="n">
        <v>4672</v>
      </c>
      <c r="I280" s="6" t="n">
        <v>8734</v>
      </c>
      <c r="J280" s="6"/>
      <c r="K280" s="6"/>
      <c r="L280" s="6" t="n">
        <v>3586</v>
      </c>
      <c r="M280" s="6" t="n">
        <v>173</v>
      </c>
      <c r="N280" s="6"/>
      <c r="O280" s="6"/>
      <c r="P280" s="6"/>
      <c r="Q280" s="6"/>
      <c r="R280" s="6"/>
      <c r="S280" s="6"/>
      <c r="T280" s="6" t="n">
        <v>480</v>
      </c>
      <c r="U280" s="6"/>
      <c r="V280" s="6"/>
      <c r="W280" s="6" t="n">
        <v>187</v>
      </c>
      <c r="X280" s="6"/>
      <c r="Y280" s="6" t="n">
        <v>217</v>
      </c>
      <c r="Z280" s="6"/>
      <c r="AA280" s="6"/>
      <c r="AB280" s="6" t="n">
        <v>20</v>
      </c>
      <c r="AC280" s="6" t="n">
        <v>42</v>
      </c>
      <c r="AD280" s="6"/>
      <c r="AE280" s="6"/>
      <c r="AF280" s="6"/>
      <c r="AG280" s="6"/>
      <c r="AH280" s="6" t="n">
        <v>112</v>
      </c>
      <c r="AI280" s="6"/>
      <c r="AJ280" s="6" t="n">
        <v>43</v>
      </c>
      <c r="AK280" s="6"/>
      <c r="AL280" s="6"/>
      <c r="AM280" s="6"/>
      <c r="AN280" s="6"/>
      <c r="AO280" s="6" t="n">
        <v>78</v>
      </c>
      <c r="AP280" s="6"/>
      <c r="AQ280" s="6"/>
      <c r="AR280" s="6" t="n">
        <v>31</v>
      </c>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row>
    <row r="281" customFormat="false" ht="13.2" hidden="false" customHeight="false" outlineLevel="0" collapsed="false">
      <c r="A281" s="0" t="str">
        <f aca="false">VLOOKUP(B281,[1]codes!$A$2:$B$392,2,0)</f>
        <v>E07000216</v>
      </c>
      <c r="B281" s="0" t="s">
        <v>578</v>
      </c>
      <c r="C281" s="0" t="s">
        <v>460</v>
      </c>
      <c r="D281" s="6" t="n">
        <v>92096</v>
      </c>
      <c r="E281" s="6" t="n">
        <v>34203</v>
      </c>
      <c r="F281" s="6" t="n">
        <v>14054</v>
      </c>
      <c r="G281" s="6" t="n">
        <v>2859</v>
      </c>
      <c r="H281" s="6" t="n">
        <v>3245</v>
      </c>
      <c r="I281" s="6" t="n">
        <v>9027</v>
      </c>
      <c r="J281" s="6"/>
      <c r="K281" s="6"/>
      <c r="L281" s="6" t="n">
        <v>3620</v>
      </c>
      <c r="M281" s="6" t="n">
        <v>162</v>
      </c>
      <c r="N281" s="6"/>
      <c r="O281" s="6"/>
      <c r="P281" s="6"/>
      <c r="Q281" s="6"/>
      <c r="R281" s="6"/>
      <c r="S281" s="6"/>
      <c r="T281" s="6" t="n">
        <v>468</v>
      </c>
      <c r="U281" s="6"/>
      <c r="V281" s="6"/>
      <c r="W281" s="6" t="n">
        <v>178</v>
      </c>
      <c r="X281" s="6"/>
      <c r="Y281" s="6" t="n">
        <v>244</v>
      </c>
      <c r="Z281" s="6"/>
      <c r="AA281" s="6"/>
      <c r="AB281" s="6" t="n">
        <v>20</v>
      </c>
      <c r="AC281" s="6" t="n">
        <v>25</v>
      </c>
      <c r="AD281" s="6"/>
      <c r="AE281" s="6"/>
      <c r="AF281" s="6"/>
      <c r="AG281" s="6"/>
      <c r="AH281" s="6" t="n">
        <v>157</v>
      </c>
      <c r="AI281" s="6"/>
      <c r="AJ281" s="6" t="n">
        <v>43</v>
      </c>
      <c r="AK281" s="6"/>
      <c r="AL281" s="6"/>
      <c r="AM281" s="6"/>
      <c r="AN281" s="6"/>
      <c r="AO281" s="6" t="n">
        <v>52</v>
      </c>
      <c r="AP281" s="6"/>
      <c r="AQ281" s="6"/>
      <c r="AR281" s="6" t="n">
        <v>49</v>
      </c>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row>
    <row r="282" customFormat="false" ht="13.2" hidden="false" customHeight="false" outlineLevel="0" collapsed="false">
      <c r="A282" s="0" t="str">
        <f aca="false">VLOOKUP(B282,[1]codes!$A$2:$B$392,2,0)</f>
        <v>E07000065</v>
      </c>
      <c r="B282" s="0" t="s">
        <v>502</v>
      </c>
      <c r="C282" s="0" t="s">
        <v>460</v>
      </c>
      <c r="D282" s="6" t="n">
        <v>117333</v>
      </c>
      <c r="E282" s="6" t="n">
        <v>44453</v>
      </c>
      <c r="F282" s="6" t="n">
        <v>15000</v>
      </c>
      <c r="G282" s="6" t="n">
        <v>3668</v>
      </c>
      <c r="H282" s="6" t="n">
        <v>3101</v>
      </c>
      <c r="I282" s="6" t="n">
        <v>16608</v>
      </c>
      <c r="J282" s="6"/>
      <c r="K282" s="6"/>
      <c r="L282" s="6" t="n">
        <v>4042</v>
      </c>
      <c r="M282" s="6" t="n">
        <v>238</v>
      </c>
      <c r="N282" s="6"/>
      <c r="O282" s="6"/>
      <c r="P282" s="6"/>
      <c r="Q282" s="6"/>
      <c r="R282" s="6"/>
      <c r="S282" s="6"/>
      <c r="T282" s="6" t="n">
        <v>767</v>
      </c>
      <c r="U282" s="6"/>
      <c r="V282" s="6"/>
      <c r="W282" s="6" t="n">
        <v>305</v>
      </c>
      <c r="X282" s="6"/>
      <c r="Y282" s="6" t="n">
        <v>305</v>
      </c>
      <c r="Z282" s="6"/>
      <c r="AA282" s="6"/>
      <c r="AB282" s="6" t="n">
        <v>34</v>
      </c>
      <c r="AC282" s="6" t="n">
        <v>28</v>
      </c>
      <c r="AD282" s="6"/>
      <c r="AE282" s="6"/>
      <c r="AF282" s="6"/>
      <c r="AG282" s="6"/>
      <c r="AH282" s="6" t="n">
        <v>169</v>
      </c>
      <c r="AI282" s="6"/>
      <c r="AJ282" s="6" t="n">
        <v>50</v>
      </c>
      <c r="AK282" s="6"/>
      <c r="AL282" s="6"/>
      <c r="AM282" s="6"/>
      <c r="AN282" s="6"/>
      <c r="AO282" s="6" t="n">
        <v>89</v>
      </c>
      <c r="AP282" s="6"/>
      <c r="AQ282" s="6"/>
      <c r="AR282" s="6" t="n">
        <v>49</v>
      </c>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row>
    <row r="283" customFormat="false" ht="13.2" hidden="false" customHeight="false" outlineLevel="0" collapsed="false">
      <c r="A283" s="0" t="str">
        <f aca="false">VLOOKUP(B283,[1]codes!$A$2:$B$392,2,0)</f>
        <v>E06000037</v>
      </c>
      <c r="B283" s="0" t="s">
        <v>466</v>
      </c>
      <c r="C283" s="0" t="s">
        <v>460</v>
      </c>
      <c r="D283" s="6" t="n">
        <v>114388</v>
      </c>
      <c r="E283" s="6" t="n">
        <v>40357</v>
      </c>
      <c r="F283" s="6" t="n">
        <v>15314</v>
      </c>
      <c r="G283" s="6" t="n">
        <v>3976</v>
      </c>
      <c r="H283" s="6" t="n">
        <v>4280</v>
      </c>
      <c r="I283" s="6" t="n">
        <v>11706</v>
      </c>
      <c r="J283" s="6"/>
      <c r="K283" s="6"/>
      <c r="L283" s="6" t="n">
        <v>3390</v>
      </c>
      <c r="M283" s="6" t="n">
        <v>296</v>
      </c>
      <c r="N283" s="6"/>
      <c r="O283" s="6"/>
      <c r="P283" s="6"/>
      <c r="Q283" s="6"/>
      <c r="R283" s="6"/>
      <c r="S283" s="6"/>
      <c r="T283" s="6" t="n">
        <v>559</v>
      </c>
      <c r="U283" s="6"/>
      <c r="V283" s="6"/>
      <c r="W283" s="6" t="n">
        <v>167</v>
      </c>
      <c r="X283" s="6"/>
      <c r="Y283" s="6" t="n">
        <v>286</v>
      </c>
      <c r="Z283" s="6"/>
      <c r="AA283" s="6"/>
      <c r="AB283" s="6" t="n">
        <v>28</v>
      </c>
      <c r="AC283" s="6" t="n">
        <v>32</v>
      </c>
      <c r="AD283" s="6"/>
      <c r="AE283" s="6"/>
      <c r="AF283" s="6"/>
      <c r="AG283" s="6"/>
      <c r="AH283" s="6" t="n">
        <v>142</v>
      </c>
      <c r="AI283" s="6"/>
      <c r="AJ283" s="6" t="n">
        <v>69</v>
      </c>
      <c r="AK283" s="6"/>
      <c r="AL283" s="6"/>
      <c r="AM283" s="6"/>
      <c r="AN283" s="6"/>
      <c r="AO283" s="6" t="n">
        <v>58</v>
      </c>
      <c r="AP283" s="6"/>
      <c r="AQ283" s="6"/>
      <c r="AR283" s="6" t="n">
        <v>54</v>
      </c>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row>
    <row r="284" customFormat="false" ht="13.2" hidden="false" customHeight="false" outlineLevel="0" collapsed="false">
      <c r="A284" s="0" t="str">
        <f aca="false">VLOOKUP(B284,[1]codes!$A$2:$B$392,2,0)</f>
        <v>E07000181</v>
      </c>
      <c r="B284" s="0" t="s">
        <v>558</v>
      </c>
      <c r="C284" s="0" t="s">
        <v>460</v>
      </c>
      <c r="D284" s="6" t="n">
        <v>79555</v>
      </c>
      <c r="E284" s="6" t="n">
        <v>30601</v>
      </c>
      <c r="F284" s="6" t="n">
        <v>11851</v>
      </c>
      <c r="G284" s="6" t="n">
        <v>3925</v>
      </c>
      <c r="H284" s="6" t="n">
        <v>2245</v>
      </c>
      <c r="I284" s="6" t="n">
        <v>7692</v>
      </c>
      <c r="J284" s="6"/>
      <c r="K284" s="6"/>
      <c r="L284" s="6" t="n">
        <v>3295</v>
      </c>
      <c r="M284" s="6" t="n">
        <v>194</v>
      </c>
      <c r="N284" s="6"/>
      <c r="O284" s="6"/>
      <c r="P284" s="6"/>
      <c r="Q284" s="6"/>
      <c r="R284" s="6"/>
      <c r="S284" s="6"/>
      <c r="T284" s="6" t="n">
        <v>685</v>
      </c>
      <c r="U284" s="6"/>
      <c r="V284" s="6"/>
      <c r="W284" s="6" t="n">
        <v>183</v>
      </c>
      <c r="X284" s="6"/>
      <c r="Y284" s="6" t="n">
        <v>239</v>
      </c>
      <c r="Z284" s="6"/>
      <c r="AA284" s="6"/>
      <c r="AB284" s="6" t="n">
        <v>11</v>
      </c>
      <c r="AC284" s="6" t="n">
        <v>28</v>
      </c>
      <c r="AD284" s="6"/>
      <c r="AE284" s="6"/>
      <c r="AF284" s="6"/>
      <c r="AG284" s="6"/>
      <c r="AH284" s="6" t="n">
        <v>110</v>
      </c>
      <c r="AI284" s="6"/>
      <c r="AJ284" s="6" t="n">
        <v>35</v>
      </c>
      <c r="AK284" s="6"/>
      <c r="AL284" s="6"/>
      <c r="AM284" s="6"/>
      <c r="AN284" s="6"/>
      <c r="AO284" s="6" t="n">
        <v>65</v>
      </c>
      <c r="AP284" s="6"/>
      <c r="AQ284" s="6"/>
      <c r="AR284" s="6" t="n">
        <v>43</v>
      </c>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row>
    <row r="285" customFormat="false" ht="13.2" hidden="false" customHeight="false" outlineLevel="0" collapsed="false">
      <c r="A285" s="0" t="str">
        <f aca="false">VLOOKUP(B285,[1]codes!$A$2:$B$392,2,0)</f>
        <v>E07000094</v>
      </c>
      <c r="B285" s="0" t="s">
        <v>524</v>
      </c>
      <c r="C285" s="0" t="s">
        <v>460</v>
      </c>
      <c r="D285" s="6" t="n">
        <v>92203</v>
      </c>
      <c r="E285" s="6" t="n">
        <v>39654</v>
      </c>
      <c r="F285" s="6" t="n">
        <v>14672</v>
      </c>
      <c r="G285" s="6" t="n">
        <v>3291</v>
      </c>
      <c r="H285" s="6" t="n">
        <v>6648</v>
      </c>
      <c r="I285" s="6" t="n">
        <v>9062</v>
      </c>
      <c r="J285" s="6"/>
      <c r="K285" s="6"/>
      <c r="L285" s="6" t="n">
        <v>4466</v>
      </c>
      <c r="M285" s="6" t="n">
        <v>193</v>
      </c>
      <c r="N285" s="6"/>
      <c r="O285" s="6"/>
      <c r="P285" s="6"/>
      <c r="Q285" s="6"/>
      <c r="R285" s="6"/>
      <c r="S285" s="6"/>
      <c r="T285" s="6" t="n">
        <v>489</v>
      </c>
      <c r="U285" s="6"/>
      <c r="V285" s="6"/>
      <c r="W285" s="6" t="n">
        <v>203</v>
      </c>
      <c r="X285" s="6"/>
      <c r="Y285" s="6" t="n">
        <v>233</v>
      </c>
      <c r="Z285" s="6"/>
      <c r="AA285" s="6"/>
      <c r="AB285" s="6" t="n">
        <v>20</v>
      </c>
      <c r="AC285" s="6" t="n">
        <v>40</v>
      </c>
      <c r="AD285" s="6"/>
      <c r="AE285" s="6"/>
      <c r="AF285" s="6"/>
      <c r="AG285" s="6"/>
      <c r="AH285" s="6" t="n">
        <v>154</v>
      </c>
      <c r="AI285" s="6"/>
      <c r="AJ285" s="6" t="n">
        <v>70</v>
      </c>
      <c r="AK285" s="6"/>
      <c r="AL285" s="6"/>
      <c r="AM285" s="6"/>
      <c r="AN285" s="6"/>
      <c r="AO285" s="6" t="n">
        <v>70</v>
      </c>
      <c r="AP285" s="6"/>
      <c r="AQ285" s="6"/>
      <c r="AR285" s="6" t="n">
        <v>43</v>
      </c>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row>
    <row r="286" customFormat="false" ht="13.2" hidden="false" customHeight="false" outlineLevel="0" collapsed="false">
      <c r="A286" s="0" t="str">
        <f aca="false">VLOOKUP(B286,[1]codes!$A$2:$B$392,2,0)</f>
        <v>E06000040</v>
      </c>
      <c r="B286" s="0" t="s">
        <v>472</v>
      </c>
      <c r="C286" s="0" t="s">
        <v>460</v>
      </c>
      <c r="D286" s="6" t="n">
        <v>102320</v>
      </c>
      <c r="E286" s="6" t="n">
        <v>36075</v>
      </c>
      <c r="F286" s="6" t="n">
        <v>14361</v>
      </c>
      <c r="G286" s="6" t="n">
        <v>4001</v>
      </c>
      <c r="H286" s="6" t="n">
        <v>3047</v>
      </c>
      <c r="I286" s="6" t="n">
        <v>10170</v>
      </c>
      <c r="J286" s="6"/>
      <c r="K286" s="6"/>
      <c r="L286" s="6" t="n">
        <v>2748</v>
      </c>
      <c r="M286" s="6" t="n">
        <v>234</v>
      </c>
      <c r="N286" s="6"/>
      <c r="O286" s="6"/>
      <c r="P286" s="6"/>
      <c r="Q286" s="6"/>
      <c r="R286" s="6"/>
      <c r="S286" s="6"/>
      <c r="T286" s="6" t="n">
        <v>729</v>
      </c>
      <c r="U286" s="6"/>
      <c r="V286" s="6"/>
      <c r="W286" s="6" t="n">
        <v>157</v>
      </c>
      <c r="X286" s="6"/>
      <c r="Y286" s="6" t="n">
        <v>249</v>
      </c>
      <c r="Z286" s="6"/>
      <c r="AA286" s="6"/>
      <c r="AB286" s="6" t="n">
        <v>22</v>
      </c>
      <c r="AC286" s="6" t="n">
        <v>43</v>
      </c>
      <c r="AD286" s="6"/>
      <c r="AE286" s="6"/>
      <c r="AF286" s="6"/>
      <c r="AG286" s="6"/>
      <c r="AH286" s="6" t="n">
        <v>181</v>
      </c>
      <c r="AI286" s="6"/>
      <c r="AJ286" s="6" t="n">
        <v>41</v>
      </c>
      <c r="AK286" s="6"/>
      <c r="AL286" s="6"/>
      <c r="AM286" s="6"/>
      <c r="AN286" s="6"/>
      <c r="AO286" s="6" t="n">
        <v>60</v>
      </c>
      <c r="AP286" s="6"/>
      <c r="AQ286" s="6"/>
      <c r="AR286" s="6" t="n">
        <v>32</v>
      </c>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row>
    <row r="287" customFormat="false" ht="13.2" hidden="false" customHeight="false" outlineLevel="0" collapsed="false">
      <c r="A287" s="0" t="str">
        <f aca="false">VLOOKUP(B287,[1]codes!$A$2:$B$392,2,0)</f>
        <v>E07000217</v>
      </c>
      <c r="B287" s="0" t="s">
        <v>580</v>
      </c>
      <c r="C287" s="0" t="s">
        <v>460</v>
      </c>
      <c r="D287" s="6" t="n">
        <v>70317</v>
      </c>
      <c r="E287" s="6" t="n">
        <v>27528</v>
      </c>
      <c r="F287" s="6" t="n">
        <v>10420</v>
      </c>
      <c r="G287" s="6" t="n">
        <v>3631</v>
      </c>
      <c r="H287" s="6" t="n">
        <v>3227</v>
      </c>
      <c r="I287" s="6" t="n">
        <v>6784</v>
      </c>
      <c r="J287" s="6"/>
      <c r="K287" s="6"/>
      <c r="L287" s="6" t="n">
        <v>2044</v>
      </c>
      <c r="M287" s="6" t="n">
        <v>194</v>
      </c>
      <c r="N287" s="6"/>
      <c r="O287" s="6"/>
      <c r="P287" s="6"/>
      <c r="Q287" s="6"/>
      <c r="R287" s="6"/>
      <c r="S287" s="6"/>
      <c r="T287" s="6" t="n">
        <v>417</v>
      </c>
      <c r="U287" s="6"/>
      <c r="V287" s="6"/>
      <c r="W287" s="6" t="n">
        <v>222</v>
      </c>
      <c r="X287" s="6"/>
      <c r="Y287" s="6" t="n">
        <v>211</v>
      </c>
      <c r="Z287" s="6"/>
      <c r="AA287" s="6"/>
      <c r="AB287" s="6" t="n">
        <v>24</v>
      </c>
      <c r="AC287" s="6" t="n">
        <v>43</v>
      </c>
      <c r="AD287" s="6"/>
      <c r="AE287" s="6"/>
      <c r="AF287" s="6"/>
      <c r="AG287" s="6"/>
      <c r="AH287" s="6" t="n">
        <v>200</v>
      </c>
      <c r="AI287" s="6"/>
      <c r="AJ287" s="6" t="n">
        <v>37</v>
      </c>
      <c r="AK287" s="6"/>
      <c r="AL287" s="6"/>
      <c r="AM287" s="6"/>
      <c r="AN287" s="6"/>
      <c r="AO287" s="6" t="n">
        <v>44</v>
      </c>
      <c r="AP287" s="6"/>
      <c r="AQ287" s="6"/>
      <c r="AR287" s="6" t="n">
        <v>30</v>
      </c>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row>
    <row r="288" customFormat="false" ht="13.2" hidden="false" customHeight="false" outlineLevel="0" collapsed="false">
      <c r="A288" s="0" t="str">
        <f aca="false">VLOOKUP(B288,[1]codes!$A$2:$B$392,2,0)</f>
        <v>E06000041</v>
      </c>
      <c r="B288" s="0" t="s">
        <v>474</v>
      </c>
      <c r="C288" s="0" t="s">
        <v>460</v>
      </c>
      <c r="D288" s="6" t="n">
        <v>118913</v>
      </c>
      <c r="E288" s="6" t="n">
        <v>46246</v>
      </c>
      <c r="F288" s="6" t="n">
        <v>18016</v>
      </c>
      <c r="G288" s="6" t="n">
        <v>5464</v>
      </c>
      <c r="H288" s="6" t="n">
        <v>5064</v>
      </c>
      <c r="I288" s="6" t="n">
        <v>11641</v>
      </c>
      <c r="J288" s="6"/>
      <c r="K288" s="6"/>
      <c r="L288" s="6" t="n">
        <v>3848</v>
      </c>
      <c r="M288" s="6" t="n">
        <v>268</v>
      </c>
      <c r="N288" s="6"/>
      <c r="O288" s="6"/>
      <c r="P288" s="6"/>
      <c r="Q288" s="6"/>
      <c r="R288" s="6"/>
      <c r="S288" s="6"/>
      <c r="T288" s="6" t="n">
        <v>854</v>
      </c>
      <c r="U288" s="6"/>
      <c r="V288" s="6"/>
      <c r="W288" s="6" t="n">
        <v>278</v>
      </c>
      <c r="X288" s="6"/>
      <c r="Y288" s="6" t="n">
        <v>321</v>
      </c>
      <c r="Z288" s="6"/>
      <c r="AA288" s="6"/>
      <c r="AB288" s="6" t="n">
        <v>32</v>
      </c>
      <c r="AC288" s="6" t="n">
        <v>72</v>
      </c>
      <c r="AD288" s="6"/>
      <c r="AE288" s="6"/>
      <c r="AF288" s="6"/>
      <c r="AG288" s="6"/>
      <c r="AH288" s="6" t="n">
        <v>184</v>
      </c>
      <c r="AI288" s="6"/>
      <c r="AJ288" s="6" t="n">
        <v>94</v>
      </c>
      <c r="AK288" s="6"/>
      <c r="AL288" s="6"/>
      <c r="AM288" s="6"/>
      <c r="AN288" s="6"/>
      <c r="AO288" s="6" t="n">
        <v>73</v>
      </c>
      <c r="AP288" s="6"/>
      <c r="AQ288" s="6"/>
      <c r="AR288" s="6" t="n">
        <v>37</v>
      </c>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row>
    <row r="289" customFormat="false" ht="13.2" hidden="false" customHeight="false" outlineLevel="0" collapsed="false">
      <c r="A289" s="0" t="str">
        <f aca="false">VLOOKUP(B289,[1]codes!$A$2:$B$392,2,0)</f>
        <v>E07000229</v>
      </c>
      <c r="B289" s="0" t="s">
        <v>594</v>
      </c>
      <c r="C289" s="0" t="s">
        <v>460</v>
      </c>
      <c r="D289" s="6" t="n">
        <v>78618</v>
      </c>
      <c r="E289" s="6" t="n">
        <v>28117</v>
      </c>
      <c r="F289" s="6" t="n">
        <v>8046</v>
      </c>
      <c r="G289" s="6" t="n">
        <v>3148</v>
      </c>
      <c r="H289" s="6" t="n">
        <v>2368</v>
      </c>
      <c r="I289" s="6" t="n">
        <v>10188</v>
      </c>
      <c r="J289" s="6"/>
      <c r="K289" s="6"/>
      <c r="L289" s="6" t="n">
        <v>2873</v>
      </c>
      <c r="M289" s="6" t="n">
        <v>158</v>
      </c>
      <c r="N289" s="6"/>
      <c r="O289" s="6"/>
      <c r="P289" s="6"/>
      <c r="Q289" s="6"/>
      <c r="R289" s="6"/>
      <c r="S289" s="6"/>
      <c r="T289" s="6" t="n">
        <v>595</v>
      </c>
      <c r="U289" s="6"/>
      <c r="V289" s="6"/>
      <c r="W289" s="6" t="n">
        <v>216</v>
      </c>
      <c r="X289" s="6"/>
      <c r="Y289" s="6" t="n">
        <v>221</v>
      </c>
      <c r="Z289" s="6"/>
      <c r="AA289" s="6"/>
      <c r="AB289" s="6" t="n">
        <v>27</v>
      </c>
      <c r="AC289" s="6" t="n">
        <v>26</v>
      </c>
      <c r="AD289" s="6"/>
      <c r="AE289" s="6"/>
      <c r="AF289" s="6"/>
      <c r="AG289" s="6"/>
      <c r="AH289" s="6" t="n">
        <v>114</v>
      </c>
      <c r="AI289" s="6"/>
      <c r="AJ289" s="6" t="n">
        <v>38</v>
      </c>
      <c r="AK289" s="6"/>
      <c r="AL289" s="6"/>
      <c r="AM289" s="6"/>
      <c r="AN289" s="6"/>
      <c r="AO289" s="6" t="n">
        <v>70</v>
      </c>
      <c r="AP289" s="6"/>
      <c r="AQ289" s="6"/>
      <c r="AR289" s="6" t="n">
        <v>29</v>
      </c>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row>
    <row r="290" customFormat="false" ht="13.2" hidden="false" customHeight="false" outlineLevel="0" collapsed="false">
      <c r="A290" s="0" t="str">
        <f aca="false">VLOOKUP(B290,[1]codes!$A$2:$B$392,2,0)</f>
        <v>E07000007</v>
      </c>
      <c r="B290" s="0" t="s">
        <v>492</v>
      </c>
      <c r="C290" s="0" t="s">
        <v>460</v>
      </c>
      <c r="D290" s="6" t="n">
        <v>126005</v>
      </c>
      <c r="E290" s="6" t="n">
        <v>41250</v>
      </c>
      <c r="F290" s="6" t="n">
        <v>14807</v>
      </c>
      <c r="G290" s="6" t="n">
        <v>5827</v>
      </c>
      <c r="H290" s="6" t="n">
        <v>2831</v>
      </c>
      <c r="I290" s="6" t="n">
        <v>12460</v>
      </c>
      <c r="J290" s="6"/>
      <c r="K290" s="6"/>
      <c r="L290" s="6" t="n">
        <v>3392</v>
      </c>
      <c r="M290" s="6" t="n">
        <v>242</v>
      </c>
      <c r="N290" s="6"/>
      <c r="O290" s="6"/>
      <c r="P290" s="6"/>
      <c r="Q290" s="6"/>
      <c r="R290" s="6"/>
      <c r="S290" s="6"/>
      <c r="T290" s="6" t="n">
        <v>652</v>
      </c>
      <c r="U290" s="6"/>
      <c r="V290" s="6"/>
      <c r="W290" s="6" t="n">
        <v>306</v>
      </c>
      <c r="X290" s="6"/>
      <c r="Y290" s="6" t="n">
        <v>293</v>
      </c>
      <c r="Z290" s="6"/>
      <c r="AA290" s="6"/>
      <c r="AB290" s="6" t="n">
        <v>28</v>
      </c>
      <c r="AC290" s="6" t="n">
        <v>48</v>
      </c>
      <c r="AD290" s="6"/>
      <c r="AE290" s="6"/>
      <c r="AF290" s="6"/>
      <c r="AG290" s="6"/>
      <c r="AH290" s="6" t="n">
        <v>198</v>
      </c>
      <c r="AI290" s="6"/>
      <c r="AJ290" s="6" t="n">
        <v>51</v>
      </c>
      <c r="AK290" s="6"/>
      <c r="AL290" s="6"/>
      <c r="AM290" s="6"/>
      <c r="AN290" s="6"/>
      <c r="AO290" s="6" t="n">
        <v>71</v>
      </c>
      <c r="AP290" s="6"/>
      <c r="AQ290" s="6"/>
      <c r="AR290" s="6" t="n">
        <v>44</v>
      </c>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row>
    <row r="291" customFormat="false" ht="13.2" hidden="false" customHeight="false" outlineLevel="0" collapsed="false">
      <c r="A291" s="0" t="str">
        <f aca="false">VLOOKUP(B291,[1]codes!$A$2:$B$392,2,0)</f>
        <v>E06000022</v>
      </c>
      <c r="B291" s="0" t="s">
        <v>598</v>
      </c>
      <c r="C291" s="0" t="s">
        <v>596</v>
      </c>
      <c r="D291" s="6" t="n">
        <v>131218</v>
      </c>
      <c r="E291" s="6" t="n">
        <v>50447</v>
      </c>
      <c r="F291" s="6" t="n">
        <v>13751</v>
      </c>
      <c r="G291" s="6" t="n">
        <v>7591</v>
      </c>
      <c r="H291" s="6" t="n">
        <v>7106</v>
      </c>
      <c r="I291" s="6" t="n">
        <v>12513</v>
      </c>
      <c r="J291" s="6"/>
      <c r="K291" s="6"/>
      <c r="L291" s="6" t="n">
        <v>8210</v>
      </c>
      <c r="M291" s="6" t="n">
        <v>282</v>
      </c>
      <c r="N291" s="6"/>
      <c r="O291" s="6"/>
      <c r="P291" s="6"/>
      <c r="Q291" s="6"/>
      <c r="R291" s="6"/>
      <c r="S291" s="6"/>
      <c r="T291" s="6" t="n">
        <v>512</v>
      </c>
      <c r="U291" s="6"/>
      <c r="V291" s="6"/>
      <c r="W291" s="6"/>
      <c r="X291" s="6"/>
      <c r="Y291" s="6" t="n">
        <v>482</v>
      </c>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row>
    <row r="292" customFormat="false" ht="13.2" hidden="false" customHeight="false" outlineLevel="0" collapsed="false">
      <c r="A292" s="0" t="str">
        <f aca="false">VLOOKUP(B292,[1]codes!$A$2:$B$392,2,0)</f>
        <v>E06000028</v>
      </c>
      <c r="B292" s="0" t="s">
        <v>610</v>
      </c>
      <c r="C292" s="0" t="s">
        <v>596</v>
      </c>
      <c r="D292" s="6" t="n">
        <v>132175</v>
      </c>
      <c r="E292" s="6" t="n">
        <v>39649</v>
      </c>
      <c r="F292" s="6" t="n">
        <v>11334</v>
      </c>
      <c r="G292" s="6" t="n">
        <v>4841</v>
      </c>
      <c r="H292" s="6" t="n">
        <v>2744</v>
      </c>
      <c r="I292" s="6" t="n">
        <v>14926</v>
      </c>
      <c r="J292" s="6"/>
      <c r="K292" s="6"/>
      <c r="L292" s="6" t="n">
        <v>4112</v>
      </c>
      <c r="M292" s="6" t="n">
        <v>401</v>
      </c>
      <c r="N292" s="6"/>
      <c r="O292" s="6"/>
      <c r="P292" s="6"/>
      <c r="Q292" s="6"/>
      <c r="R292" s="6"/>
      <c r="S292" s="6"/>
      <c r="T292" s="6" t="n">
        <v>885</v>
      </c>
      <c r="U292" s="6"/>
      <c r="V292" s="6"/>
      <c r="W292" s="6"/>
      <c r="X292" s="6"/>
      <c r="Y292" s="6" t="n">
        <v>406</v>
      </c>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row>
    <row r="293" customFormat="false" ht="13.2" hidden="false" customHeight="false" outlineLevel="0" collapsed="false">
      <c r="A293" s="0" t="str">
        <f aca="false">VLOOKUP(B293,[1]codes!$A$2:$B$392,2,0)</f>
        <v>E06000023</v>
      </c>
      <c r="B293" s="0" t="s">
        <v>947</v>
      </c>
      <c r="C293" s="0" t="s">
        <v>596</v>
      </c>
      <c r="D293" s="6" t="n">
        <v>310708</v>
      </c>
      <c r="E293" s="6" t="n">
        <v>113746</v>
      </c>
      <c r="F293" s="6" t="n">
        <v>21105</v>
      </c>
      <c r="G293" s="6" t="n">
        <v>30517</v>
      </c>
      <c r="H293" s="6" t="n">
        <v>11216</v>
      </c>
      <c r="I293" s="6" t="n">
        <v>25700</v>
      </c>
      <c r="J293" s="6"/>
      <c r="K293" s="6"/>
      <c r="L293" s="6" t="n">
        <v>21916</v>
      </c>
      <c r="M293" s="6" t="n">
        <v>891</v>
      </c>
      <c r="N293" s="6"/>
      <c r="O293" s="6"/>
      <c r="P293" s="6"/>
      <c r="Q293" s="6"/>
      <c r="R293" s="6"/>
      <c r="S293" s="6"/>
      <c r="T293" s="6" t="n">
        <v>1341</v>
      </c>
      <c r="U293" s="6"/>
      <c r="V293" s="6"/>
      <c r="W293" s="6"/>
      <c r="X293" s="6"/>
      <c r="Y293" s="6" t="n">
        <v>1060</v>
      </c>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row>
    <row r="294" customFormat="false" ht="13.2" hidden="false" customHeight="false" outlineLevel="0" collapsed="false">
      <c r="A294" s="0" t="str">
        <f aca="false">VLOOKUP(B294,[1]codes!$A$2:$B$392,2,0)</f>
        <v>E07000078</v>
      </c>
      <c r="B294" s="0" t="s">
        <v>650</v>
      </c>
      <c r="C294" s="0" t="s">
        <v>596</v>
      </c>
      <c r="D294" s="6" t="n">
        <v>86681</v>
      </c>
      <c r="E294" s="6" t="n">
        <v>33119</v>
      </c>
      <c r="F294" s="6" t="n">
        <v>10123</v>
      </c>
      <c r="G294" s="6" t="n">
        <v>3097</v>
      </c>
      <c r="H294" s="6" t="n">
        <v>7161</v>
      </c>
      <c r="I294" s="6" t="n">
        <v>8231</v>
      </c>
      <c r="J294" s="6"/>
      <c r="K294" s="6"/>
      <c r="L294" s="6" t="n">
        <v>3558</v>
      </c>
      <c r="M294" s="6" t="n">
        <v>194</v>
      </c>
      <c r="N294" s="6"/>
      <c r="O294" s="6"/>
      <c r="P294" s="6"/>
      <c r="Q294" s="6"/>
      <c r="R294" s="6"/>
      <c r="S294" s="6"/>
      <c r="T294" s="6" t="n">
        <v>490</v>
      </c>
      <c r="U294" s="6"/>
      <c r="V294" s="6"/>
      <c r="W294" s="6"/>
      <c r="X294" s="6"/>
      <c r="Y294" s="6" t="n">
        <v>265</v>
      </c>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row>
    <row r="295" customFormat="false" ht="13.2" hidden="false" customHeight="false" outlineLevel="0" collapsed="false">
      <c r="A295" s="0" t="str">
        <f aca="false">VLOOKUP(B295,[1]codes!$A$2:$B$392,2,0)</f>
        <v>E07000048</v>
      </c>
      <c r="B295" s="0" t="s">
        <v>638</v>
      </c>
      <c r="C295" s="0" t="s">
        <v>596</v>
      </c>
      <c r="D295" s="6" t="n">
        <v>39435</v>
      </c>
      <c r="E295" s="6" t="n">
        <v>14895</v>
      </c>
      <c r="F295" s="6" t="n">
        <v>5151</v>
      </c>
      <c r="G295" s="6" t="n">
        <v>1216</v>
      </c>
      <c r="H295" s="6" t="n">
        <v>804</v>
      </c>
      <c r="I295" s="6" t="n">
        <v>6068</v>
      </c>
      <c r="J295" s="6"/>
      <c r="K295" s="6"/>
      <c r="L295" s="6" t="n">
        <v>1086</v>
      </c>
      <c r="M295" s="6" t="n">
        <v>95</v>
      </c>
      <c r="N295" s="6"/>
      <c r="O295" s="6"/>
      <c r="P295" s="6"/>
      <c r="Q295" s="6"/>
      <c r="R295" s="6"/>
      <c r="S295" s="6"/>
      <c r="T295" s="6" t="n">
        <v>332</v>
      </c>
      <c r="U295" s="6"/>
      <c r="V295" s="6"/>
      <c r="W295" s="6"/>
      <c r="X295" s="6"/>
      <c r="Y295" s="6" t="n">
        <v>143</v>
      </c>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row>
    <row r="296" customFormat="false" ht="13.2" hidden="false" customHeight="false" outlineLevel="0" collapsed="false">
      <c r="A296" s="0" t="str">
        <f aca="false">VLOOKUP(B296,[1]codes!$A$2:$B$392,2,0)</f>
        <v>E06000052</v>
      </c>
      <c r="B296" s="0" t="s">
        <v>616</v>
      </c>
      <c r="C296" s="0" t="s">
        <v>596</v>
      </c>
      <c r="D296" s="6" t="n">
        <v>407477</v>
      </c>
      <c r="E296" s="6" t="n">
        <v>146960</v>
      </c>
      <c r="F296" s="6" t="n">
        <v>37698</v>
      </c>
      <c r="G296" s="6" t="n">
        <v>16122</v>
      </c>
      <c r="H296" s="6" t="n">
        <v>17840</v>
      </c>
      <c r="I296" s="6" t="n">
        <v>53943</v>
      </c>
      <c r="J296" s="6"/>
      <c r="K296" s="6"/>
      <c r="L296" s="6" t="n">
        <v>16398</v>
      </c>
      <c r="M296" s="6" t="n">
        <v>1106</v>
      </c>
      <c r="N296" s="6"/>
      <c r="O296" s="6"/>
      <c r="P296" s="6"/>
      <c r="Q296" s="6"/>
      <c r="R296" s="6"/>
      <c r="S296" s="6"/>
      <c r="T296" s="6" t="n">
        <v>2530</v>
      </c>
      <c r="U296" s="6"/>
      <c r="V296" s="6"/>
      <c r="W296" s="6"/>
      <c r="X296" s="6"/>
      <c r="Y296" s="6" t="n">
        <v>1323</v>
      </c>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row>
    <row r="297" customFormat="false" ht="13.2" hidden="false" customHeight="false" outlineLevel="0" collapsed="false">
      <c r="A297" s="0" t="str">
        <f aca="false">VLOOKUP(B297,[1]codes!$A$2:$B$392,2,0)</f>
        <v>E07000079</v>
      </c>
      <c r="B297" s="0" t="s">
        <v>652</v>
      </c>
      <c r="C297" s="0" t="s">
        <v>596</v>
      </c>
      <c r="D297" s="6" t="n">
        <v>68026</v>
      </c>
      <c r="E297" s="6" t="n">
        <v>25997</v>
      </c>
      <c r="F297" s="6" t="n">
        <v>10863</v>
      </c>
      <c r="G297" s="6" t="n">
        <v>2243</v>
      </c>
      <c r="H297" s="6" t="n">
        <v>3063</v>
      </c>
      <c r="I297" s="6" t="n">
        <v>6865</v>
      </c>
      <c r="J297" s="6"/>
      <c r="K297" s="6"/>
      <c r="L297" s="6" t="n">
        <v>2254</v>
      </c>
      <c r="M297" s="6" t="n">
        <v>151</v>
      </c>
      <c r="N297" s="6"/>
      <c r="O297" s="6"/>
      <c r="P297" s="6"/>
      <c r="Q297" s="6"/>
      <c r="R297" s="6"/>
      <c r="S297" s="6"/>
      <c r="T297" s="6" t="n">
        <v>339</v>
      </c>
      <c r="U297" s="6"/>
      <c r="V297" s="6"/>
      <c r="W297" s="6"/>
      <c r="X297" s="6"/>
      <c r="Y297" s="6" t="n">
        <v>219</v>
      </c>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row>
    <row r="298" customFormat="false" ht="13.2" hidden="false" customHeight="false" outlineLevel="0" collapsed="false">
      <c r="A298" s="0" t="str">
        <f aca="false">VLOOKUP(B298,[1]codes!$A$2:$B$392,2,0)</f>
        <v>E07000040</v>
      </c>
      <c r="B298" s="0" t="s">
        <v>622</v>
      </c>
      <c r="C298" s="0" t="s">
        <v>596</v>
      </c>
      <c r="D298" s="6" t="n">
        <v>99143</v>
      </c>
      <c r="E298" s="6" t="n">
        <v>40997</v>
      </c>
      <c r="F298" s="6" t="n">
        <v>13647</v>
      </c>
      <c r="G298" s="6" t="n">
        <v>3623</v>
      </c>
      <c r="H298" s="6" t="n">
        <v>3085</v>
      </c>
      <c r="I298" s="6" t="n">
        <v>14475</v>
      </c>
      <c r="J298" s="6"/>
      <c r="K298" s="6"/>
      <c r="L298" s="6" t="n">
        <v>4974</v>
      </c>
      <c r="M298" s="6" t="n">
        <v>213</v>
      </c>
      <c r="N298" s="6"/>
      <c r="O298" s="6"/>
      <c r="P298" s="6"/>
      <c r="Q298" s="6"/>
      <c r="R298" s="6"/>
      <c r="S298" s="6"/>
      <c r="T298" s="6" t="n">
        <v>614</v>
      </c>
      <c r="U298" s="6"/>
      <c r="V298" s="6"/>
      <c r="W298" s="6"/>
      <c r="X298" s="6"/>
      <c r="Y298" s="6" t="n">
        <v>366</v>
      </c>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row>
    <row r="299" customFormat="false" ht="13.2" hidden="false" customHeight="false" outlineLevel="0" collapsed="false">
      <c r="A299" s="0" t="str">
        <f aca="false">VLOOKUP(B299,[1]codes!$A$2:$B$392,2,0)</f>
        <v>E07000049</v>
      </c>
      <c r="B299" s="0" t="s">
        <v>640</v>
      </c>
      <c r="C299" s="0" t="s">
        <v>596</v>
      </c>
      <c r="D299" s="6" t="n">
        <v>71986</v>
      </c>
      <c r="E299" s="6" t="n">
        <v>27788</v>
      </c>
      <c r="F299" s="6" t="n">
        <v>10281</v>
      </c>
      <c r="G299" s="6" t="n">
        <v>1700</v>
      </c>
      <c r="H299" s="6" t="n">
        <v>2487</v>
      </c>
      <c r="I299" s="6" t="n">
        <v>10676</v>
      </c>
      <c r="J299" s="6"/>
      <c r="K299" s="6"/>
      <c r="L299" s="6" t="n">
        <v>1772</v>
      </c>
      <c r="M299" s="6" t="n">
        <v>155</v>
      </c>
      <c r="N299" s="6"/>
      <c r="O299" s="6"/>
      <c r="P299" s="6"/>
      <c r="Q299" s="6"/>
      <c r="R299" s="6"/>
      <c r="S299" s="6"/>
      <c r="T299" s="6" t="n">
        <v>477</v>
      </c>
      <c r="U299" s="6"/>
      <c r="V299" s="6"/>
      <c r="W299" s="6"/>
      <c r="X299" s="6"/>
      <c r="Y299" s="6" t="n">
        <v>240</v>
      </c>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row>
    <row r="300" customFormat="false" ht="13.2" hidden="false" customHeight="false" outlineLevel="0" collapsed="false">
      <c r="A300" s="0" t="str">
        <f aca="false">VLOOKUP(B300,[1]codes!$A$2:$B$392,2,0)</f>
        <v>E07000041</v>
      </c>
      <c r="B300" s="0" t="s">
        <v>624</v>
      </c>
      <c r="C300" s="0" t="s">
        <v>596</v>
      </c>
      <c r="D300" s="6" t="n">
        <v>86100</v>
      </c>
      <c r="E300" s="6" t="n">
        <v>34991</v>
      </c>
      <c r="F300" s="6" t="n">
        <v>7587</v>
      </c>
      <c r="G300" s="6" t="n">
        <v>9608</v>
      </c>
      <c r="H300" s="6" t="n">
        <v>2760</v>
      </c>
      <c r="I300" s="6" t="n">
        <v>8801</v>
      </c>
      <c r="J300" s="6"/>
      <c r="K300" s="6"/>
      <c r="L300" s="6" t="n">
        <v>5244</v>
      </c>
      <c r="M300" s="6" t="n">
        <v>209</v>
      </c>
      <c r="N300" s="6"/>
      <c r="O300" s="6"/>
      <c r="P300" s="6"/>
      <c r="Q300" s="6"/>
      <c r="R300" s="6"/>
      <c r="S300" s="6"/>
      <c r="T300" s="6" t="n">
        <v>474</v>
      </c>
      <c r="U300" s="6"/>
      <c r="V300" s="6"/>
      <c r="W300" s="6"/>
      <c r="X300" s="6"/>
      <c r="Y300" s="6" t="n">
        <v>308</v>
      </c>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row>
    <row r="301" customFormat="false" ht="13.2" hidden="false" customHeight="false" outlineLevel="0" collapsed="false">
      <c r="A301" s="0" t="str">
        <f aca="false">VLOOKUP(B301,[1]codes!$A$2:$B$392,2,0)</f>
        <v>E07000080</v>
      </c>
      <c r="B301" s="0" t="s">
        <v>654</v>
      </c>
      <c r="C301" s="0" t="s">
        <v>596</v>
      </c>
      <c r="D301" s="6" t="n">
        <v>65876</v>
      </c>
      <c r="E301" s="6" t="n">
        <v>23717</v>
      </c>
      <c r="F301" s="6" t="n">
        <v>6497</v>
      </c>
      <c r="G301" s="6" t="n">
        <v>4268</v>
      </c>
      <c r="H301" s="6" t="n">
        <v>1238</v>
      </c>
      <c r="I301" s="6" t="n">
        <v>8359</v>
      </c>
      <c r="J301" s="6"/>
      <c r="K301" s="6"/>
      <c r="L301" s="6" t="n">
        <v>2588</v>
      </c>
      <c r="M301" s="6" t="n">
        <v>172</v>
      </c>
      <c r="N301" s="6"/>
      <c r="O301" s="6"/>
      <c r="P301" s="6"/>
      <c r="Q301" s="6"/>
      <c r="R301" s="6"/>
      <c r="S301" s="6"/>
      <c r="T301" s="6" t="n">
        <v>348</v>
      </c>
      <c r="U301" s="6"/>
      <c r="V301" s="6"/>
      <c r="W301" s="6"/>
      <c r="X301" s="6"/>
      <c r="Y301" s="6" t="n">
        <v>247</v>
      </c>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row>
    <row r="302" customFormat="false" ht="13.2" hidden="false" customHeight="false" outlineLevel="0" collapsed="false">
      <c r="A302" s="0" t="e">
        <f aca="false">VLOOKUP(B302,[1]codes!$A$2:$B$392,2,0)</f>
        <v>#N/A</v>
      </c>
      <c r="B302" s="0" t="s">
        <v>672</v>
      </c>
      <c r="C302" s="0" t="s">
        <v>596</v>
      </c>
      <c r="D302" s="6" t="n">
        <v>22265</v>
      </c>
      <c r="E302" s="6" t="n">
        <v>7180</v>
      </c>
      <c r="F302" s="6" t="n">
        <v>1236</v>
      </c>
      <c r="G302" s="6" t="n">
        <v>659</v>
      </c>
      <c r="H302" s="6" t="n">
        <v>4822</v>
      </c>
      <c r="I302" s="6" t="n">
        <v>290</v>
      </c>
      <c r="J302" s="6"/>
      <c r="K302" s="6"/>
      <c r="L302" s="6" t="n">
        <v>84</v>
      </c>
      <c r="M302" s="6" t="n">
        <v>42</v>
      </c>
      <c r="N302" s="6"/>
      <c r="O302" s="6"/>
      <c r="P302" s="6"/>
      <c r="Q302" s="6"/>
      <c r="R302" s="6"/>
      <c r="S302" s="6"/>
      <c r="T302" s="6" t="n">
        <v>23</v>
      </c>
      <c r="U302" s="6"/>
      <c r="V302" s="6"/>
      <c r="W302" s="6"/>
      <c r="X302" s="6"/>
      <c r="Y302" s="6" t="n">
        <v>24</v>
      </c>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row>
    <row r="303" customFormat="false" ht="13.2" hidden="false" customHeight="false" outlineLevel="0" collapsed="false">
      <c r="A303" s="0" t="str">
        <f aca="false">VLOOKUP(B303,[1]codes!$A$2:$B$392,2,0)</f>
        <v>E07000081</v>
      </c>
      <c r="B303" s="0" t="s">
        <v>656</v>
      </c>
      <c r="C303" s="0" t="s">
        <v>596</v>
      </c>
      <c r="D303" s="6" t="n">
        <v>90598</v>
      </c>
      <c r="E303" s="6" t="n">
        <v>31594</v>
      </c>
      <c r="F303" s="6" t="n">
        <v>8715</v>
      </c>
      <c r="G303" s="6" t="n">
        <v>6899</v>
      </c>
      <c r="H303" s="6" t="n">
        <v>2329</v>
      </c>
      <c r="I303" s="6" t="n">
        <v>10173</v>
      </c>
      <c r="J303" s="6"/>
      <c r="K303" s="6"/>
      <c r="L303" s="6" t="n">
        <v>2099</v>
      </c>
      <c r="M303" s="6" t="n">
        <v>282</v>
      </c>
      <c r="N303" s="6"/>
      <c r="O303" s="6"/>
      <c r="P303" s="6"/>
      <c r="Q303" s="6"/>
      <c r="R303" s="6"/>
      <c r="S303" s="6"/>
      <c r="T303" s="6" t="n">
        <v>608</v>
      </c>
      <c r="U303" s="6"/>
      <c r="V303" s="6"/>
      <c r="W303" s="6"/>
      <c r="X303" s="6"/>
      <c r="Y303" s="6" t="n">
        <v>489</v>
      </c>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row>
    <row r="304" customFormat="false" ht="13.2" hidden="false" customHeight="false" outlineLevel="0" collapsed="false">
      <c r="A304" s="0" t="str">
        <f aca="false">VLOOKUP(B304,[1]codes!$A$2:$B$392,2,0)</f>
        <v>E06000053</v>
      </c>
      <c r="B304" s="0" t="s">
        <v>618</v>
      </c>
      <c r="C304" s="0" t="s">
        <v>596</v>
      </c>
      <c r="D304" s="6" t="n">
        <v>1669</v>
      </c>
      <c r="E304" s="6" t="n">
        <v>529</v>
      </c>
      <c r="F304" s="6" t="n">
        <v>137</v>
      </c>
      <c r="G304" s="6" t="n">
        <v>56</v>
      </c>
      <c r="H304" s="6" t="n">
        <v>78</v>
      </c>
      <c r="I304" s="6" t="n">
        <v>150</v>
      </c>
      <c r="J304" s="6"/>
      <c r="K304" s="6"/>
      <c r="L304" s="6" t="n">
        <v>87</v>
      </c>
      <c r="M304" s="6" t="n">
        <v>3</v>
      </c>
      <c r="N304" s="6"/>
      <c r="O304" s="6"/>
      <c r="P304" s="6"/>
      <c r="Q304" s="6"/>
      <c r="R304" s="6"/>
      <c r="S304" s="6"/>
      <c r="T304" s="6" t="n">
        <v>12</v>
      </c>
      <c r="U304" s="6"/>
      <c r="V304" s="6"/>
      <c r="W304" s="6"/>
      <c r="X304" s="6"/>
      <c r="Y304" s="6" t="n">
        <v>6</v>
      </c>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row>
    <row r="305" customFormat="false" ht="13.2" hidden="false" customHeight="false" outlineLevel="0" collapsed="false">
      <c r="A305" s="0" t="str">
        <f aca="false">VLOOKUP(B305,[1]codes!$A$2:$B$392,2,0)</f>
        <v>E07000187</v>
      </c>
      <c r="B305" s="0" t="s">
        <v>662</v>
      </c>
      <c r="C305" s="0" t="s">
        <v>596</v>
      </c>
      <c r="D305" s="6" t="n">
        <v>84310</v>
      </c>
      <c r="E305" s="6" t="n">
        <v>31749</v>
      </c>
      <c r="F305" s="6" t="n">
        <v>9484</v>
      </c>
      <c r="G305" s="6" t="n">
        <v>2849</v>
      </c>
      <c r="H305" s="6" t="n">
        <v>4867</v>
      </c>
      <c r="I305" s="6" t="n">
        <v>8995</v>
      </c>
      <c r="J305" s="6"/>
      <c r="K305" s="6"/>
      <c r="L305" s="6" t="n">
        <v>4656</v>
      </c>
      <c r="M305" s="6" t="n">
        <v>173</v>
      </c>
      <c r="N305" s="6"/>
      <c r="O305" s="6"/>
      <c r="P305" s="6"/>
      <c r="Q305" s="6"/>
      <c r="R305" s="6"/>
      <c r="S305" s="6"/>
      <c r="T305" s="6" t="n">
        <v>399</v>
      </c>
      <c r="U305" s="6"/>
      <c r="V305" s="6"/>
      <c r="W305" s="6"/>
      <c r="X305" s="6"/>
      <c r="Y305" s="6" t="n">
        <v>326</v>
      </c>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row>
    <row r="306" customFormat="false" ht="13.2" hidden="false" customHeight="false" outlineLevel="0" collapsed="false">
      <c r="A306" s="0" t="str">
        <f aca="false">VLOOKUP(B306,[1]codes!$A$2:$B$392,2,0)</f>
        <v>E07000042</v>
      </c>
      <c r="B306" s="0" t="s">
        <v>626</v>
      </c>
      <c r="C306" s="0" t="s">
        <v>596</v>
      </c>
      <c r="D306" s="6" t="n">
        <v>59599</v>
      </c>
      <c r="E306" s="6" t="n">
        <v>22052</v>
      </c>
      <c r="F306" s="6" t="n">
        <v>7213</v>
      </c>
      <c r="G306" s="6" t="n">
        <v>2190</v>
      </c>
      <c r="H306" s="6" t="n">
        <v>1996</v>
      </c>
      <c r="I306" s="6" t="n">
        <v>7175</v>
      </c>
      <c r="J306" s="6"/>
      <c r="K306" s="6"/>
      <c r="L306" s="6" t="n">
        <v>2836</v>
      </c>
      <c r="M306" s="6" t="n">
        <v>157</v>
      </c>
      <c r="N306" s="6"/>
      <c r="O306" s="6"/>
      <c r="P306" s="6"/>
      <c r="Q306" s="6"/>
      <c r="R306" s="6"/>
      <c r="S306" s="6"/>
      <c r="T306" s="6" t="n">
        <v>316</v>
      </c>
      <c r="U306" s="6"/>
      <c r="V306" s="6"/>
      <c r="W306" s="6"/>
      <c r="X306" s="6"/>
      <c r="Y306" s="6" t="n">
        <v>169</v>
      </c>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row>
    <row r="307" customFormat="false" ht="13.2" hidden="false" customHeight="false" outlineLevel="0" collapsed="false">
      <c r="A307" s="0" t="str">
        <f aca="false">VLOOKUP(B307,[1]codes!$A$2:$B$392,2,0)</f>
        <v>E07000043</v>
      </c>
      <c r="B307" s="0" t="s">
        <v>628</v>
      </c>
      <c r="C307" s="0" t="s">
        <v>596</v>
      </c>
      <c r="D307" s="6" t="n">
        <v>74329</v>
      </c>
      <c r="E307" s="6" t="n">
        <v>27265</v>
      </c>
      <c r="F307" s="6" t="n">
        <v>7434</v>
      </c>
      <c r="G307" s="6" t="n">
        <v>2091</v>
      </c>
      <c r="H307" s="6" t="n">
        <v>4000</v>
      </c>
      <c r="I307" s="6" t="n">
        <v>9912</v>
      </c>
      <c r="J307" s="6"/>
      <c r="K307" s="6"/>
      <c r="L307" s="6" t="n">
        <v>2922</v>
      </c>
      <c r="M307" s="6" t="n">
        <v>178</v>
      </c>
      <c r="N307" s="6"/>
      <c r="O307" s="6"/>
      <c r="P307" s="6"/>
      <c r="Q307" s="6"/>
      <c r="R307" s="6"/>
      <c r="S307" s="6"/>
      <c r="T307" s="6" t="n">
        <v>418</v>
      </c>
      <c r="U307" s="6"/>
      <c r="V307" s="6"/>
      <c r="W307" s="6"/>
      <c r="X307" s="6"/>
      <c r="Y307" s="6" t="n">
        <v>310</v>
      </c>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row>
    <row r="308" customFormat="false" ht="13.2" hidden="false" customHeight="false" outlineLevel="0" collapsed="false">
      <c r="A308" s="0" t="str">
        <f aca="false">VLOOKUP(B308,[1]codes!$A$2:$B$392,2,0)</f>
        <v>E07000050</v>
      </c>
      <c r="B308" s="0" t="s">
        <v>642</v>
      </c>
      <c r="C308" s="0" t="s">
        <v>596</v>
      </c>
      <c r="D308" s="6" t="n">
        <v>51784</v>
      </c>
      <c r="E308" s="6" t="n">
        <v>20688</v>
      </c>
      <c r="F308" s="6" t="n">
        <v>7398</v>
      </c>
      <c r="G308" s="6" t="n">
        <v>1384</v>
      </c>
      <c r="H308" s="6" t="n">
        <v>1918</v>
      </c>
      <c r="I308" s="6" t="n">
        <v>7362</v>
      </c>
      <c r="J308" s="6"/>
      <c r="K308" s="6"/>
      <c r="L308" s="6" t="n">
        <v>2020</v>
      </c>
      <c r="M308" s="6" t="n">
        <v>116</v>
      </c>
      <c r="N308" s="6"/>
      <c r="O308" s="6"/>
      <c r="P308" s="6"/>
      <c r="Q308" s="6"/>
      <c r="R308" s="6"/>
      <c r="S308" s="6"/>
      <c r="T308" s="6" t="n">
        <v>318</v>
      </c>
      <c r="U308" s="6"/>
      <c r="V308" s="6"/>
      <c r="W308" s="6"/>
      <c r="X308" s="6"/>
      <c r="Y308" s="6" t="n">
        <v>172</v>
      </c>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row>
    <row r="309" customFormat="false" ht="13.2" hidden="false" customHeight="false" outlineLevel="0" collapsed="false">
      <c r="A309" s="0" t="str">
        <f aca="false">VLOOKUP(B309,[1]codes!$A$2:$B$392,2,0)</f>
        <v>E06000024</v>
      </c>
      <c r="B309" s="0" t="s">
        <v>602</v>
      </c>
      <c r="C309" s="0" t="s">
        <v>596</v>
      </c>
      <c r="D309" s="6" t="n">
        <v>158487</v>
      </c>
      <c r="E309" s="6" t="n">
        <v>56755</v>
      </c>
      <c r="F309" s="6" t="n">
        <v>17694</v>
      </c>
      <c r="G309" s="6" t="n">
        <v>6904</v>
      </c>
      <c r="H309" s="6" t="n">
        <v>5478</v>
      </c>
      <c r="I309" s="6" t="n">
        <v>18680</v>
      </c>
      <c r="J309" s="6"/>
      <c r="K309" s="6"/>
      <c r="L309" s="6" t="n">
        <v>6135</v>
      </c>
      <c r="M309" s="6" t="n">
        <v>434</v>
      </c>
      <c r="N309" s="6"/>
      <c r="O309" s="6"/>
      <c r="P309" s="6"/>
      <c r="Q309" s="6"/>
      <c r="R309" s="6"/>
      <c r="S309" s="6"/>
      <c r="T309" s="6" t="n">
        <v>855</v>
      </c>
      <c r="U309" s="6"/>
      <c r="V309" s="6"/>
      <c r="W309" s="6"/>
      <c r="X309" s="6"/>
      <c r="Y309" s="6" t="n">
        <v>575</v>
      </c>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row>
    <row r="310" customFormat="false" ht="13.2" hidden="false" customHeight="false" outlineLevel="0" collapsed="false">
      <c r="A310" s="0" t="str">
        <f aca="false">VLOOKUP(B310,[1]codes!$A$2:$B$392,2,0)</f>
        <v>E06000026</v>
      </c>
      <c r="B310" s="0" t="s">
        <v>606</v>
      </c>
      <c r="C310" s="0" t="s">
        <v>596</v>
      </c>
      <c r="D310" s="6" t="n">
        <v>179688</v>
      </c>
      <c r="E310" s="6" t="n">
        <v>67335</v>
      </c>
      <c r="F310" s="6" t="n">
        <v>15839</v>
      </c>
      <c r="G310" s="6" t="n">
        <v>15628</v>
      </c>
      <c r="H310" s="6" t="n">
        <v>2941</v>
      </c>
      <c r="I310" s="6" t="n">
        <v>24913</v>
      </c>
      <c r="J310" s="6"/>
      <c r="K310" s="6"/>
      <c r="L310" s="6" t="n">
        <v>5159</v>
      </c>
      <c r="M310" s="6" t="n">
        <v>795</v>
      </c>
      <c r="N310" s="6"/>
      <c r="O310" s="6"/>
      <c r="P310" s="6"/>
      <c r="Q310" s="6"/>
      <c r="R310" s="6"/>
      <c r="S310" s="6"/>
      <c r="T310" s="6" t="n">
        <v>1246</v>
      </c>
      <c r="U310" s="6"/>
      <c r="V310" s="6"/>
      <c r="W310" s="6"/>
      <c r="X310" s="6"/>
      <c r="Y310" s="6" t="n">
        <v>814</v>
      </c>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row>
    <row r="311" customFormat="false" ht="13.2" hidden="false" customHeight="false" outlineLevel="0" collapsed="false">
      <c r="A311" s="0" t="str">
        <f aca="false">VLOOKUP(B311,[1]codes!$A$2:$B$392,2,0)</f>
        <v>E06000029</v>
      </c>
      <c r="B311" s="0" t="s">
        <v>612</v>
      </c>
      <c r="C311" s="0" t="s">
        <v>596</v>
      </c>
      <c r="D311" s="6" t="n">
        <v>114273</v>
      </c>
      <c r="E311" s="6" t="n">
        <v>37160</v>
      </c>
      <c r="F311" s="6" t="n">
        <v>10922</v>
      </c>
      <c r="G311" s="6" t="n">
        <v>3735</v>
      </c>
      <c r="H311" s="6" t="n">
        <v>3862</v>
      </c>
      <c r="I311" s="6" t="n">
        <v>14324</v>
      </c>
      <c r="J311" s="6"/>
      <c r="K311" s="6"/>
      <c r="L311" s="6" t="n">
        <v>2971</v>
      </c>
      <c r="M311" s="6" t="n">
        <v>285</v>
      </c>
      <c r="N311" s="6"/>
      <c r="O311" s="6"/>
      <c r="P311" s="6"/>
      <c r="Q311" s="6"/>
      <c r="R311" s="6"/>
      <c r="S311" s="6"/>
      <c r="T311" s="6" t="n">
        <v>686</v>
      </c>
      <c r="U311" s="6"/>
      <c r="V311" s="6"/>
      <c r="W311" s="6"/>
      <c r="X311" s="6"/>
      <c r="Y311" s="6" t="n">
        <v>375</v>
      </c>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row>
    <row r="312" customFormat="false" ht="13.2" hidden="false" customHeight="false" outlineLevel="0" collapsed="false">
      <c r="A312" s="0" t="str">
        <f aca="false">VLOOKUP(B312,[1]codes!$A$2:$B$392,2,0)</f>
        <v>E07000051</v>
      </c>
      <c r="B312" s="0" t="s">
        <v>644</v>
      </c>
      <c r="C312" s="0" t="s">
        <v>596</v>
      </c>
      <c r="D312" s="6" t="n">
        <v>35856</v>
      </c>
      <c r="E312" s="6" t="n">
        <v>14604</v>
      </c>
      <c r="F312" s="6" t="n">
        <v>4770</v>
      </c>
      <c r="G312" s="6" t="n">
        <v>1284</v>
      </c>
      <c r="H312" s="6" t="n">
        <v>1767</v>
      </c>
      <c r="I312" s="6" t="n">
        <v>4959</v>
      </c>
      <c r="J312" s="6"/>
      <c r="K312" s="6"/>
      <c r="L312" s="6" t="n">
        <v>1258</v>
      </c>
      <c r="M312" s="6" t="n">
        <v>89</v>
      </c>
      <c r="N312" s="6"/>
      <c r="O312" s="6"/>
      <c r="P312" s="6"/>
      <c r="Q312" s="6"/>
      <c r="R312" s="6"/>
      <c r="S312" s="6"/>
      <c r="T312" s="6" t="n">
        <v>295</v>
      </c>
      <c r="U312" s="6"/>
      <c r="V312" s="6"/>
      <c r="W312" s="6"/>
      <c r="X312" s="6"/>
      <c r="Y312" s="6" t="n">
        <v>182</v>
      </c>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row>
    <row r="313" customFormat="false" ht="13.2" hidden="false" customHeight="false" outlineLevel="0" collapsed="false">
      <c r="A313" s="0" t="str">
        <f aca="false">VLOOKUP(B313,[1]codes!$A$2:$B$392,2,0)</f>
        <v>E07000188</v>
      </c>
      <c r="B313" s="0" t="s">
        <v>664</v>
      </c>
      <c r="C313" s="0" t="s">
        <v>596</v>
      </c>
      <c r="D313" s="6" t="n">
        <v>86225</v>
      </c>
      <c r="E313" s="6" t="n">
        <v>29526</v>
      </c>
      <c r="F313" s="6" t="n">
        <v>8639</v>
      </c>
      <c r="G313" s="6" t="n">
        <v>3362</v>
      </c>
      <c r="H313" s="6" t="n">
        <v>2910</v>
      </c>
      <c r="I313" s="6" t="n">
        <v>11216</v>
      </c>
      <c r="J313" s="6"/>
      <c r="K313" s="6"/>
      <c r="L313" s="6" t="n">
        <v>2400</v>
      </c>
      <c r="M313" s="6" t="n">
        <v>272</v>
      </c>
      <c r="N313" s="6"/>
      <c r="O313" s="6"/>
      <c r="P313" s="6"/>
      <c r="Q313" s="6"/>
      <c r="R313" s="6"/>
      <c r="S313" s="6"/>
      <c r="T313" s="6" t="n">
        <v>442</v>
      </c>
      <c r="U313" s="6"/>
      <c r="V313" s="6"/>
      <c r="W313" s="6"/>
      <c r="X313" s="6"/>
      <c r="Y313" s="6" t="n">
        <v>285</v>
      </c>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row>
    <row r="314" customFormat="false" ht="13.2" hidden="false" customHeight="false" outlineLevel="0" collapsed="false">
      <c r="A314" s="0" t="str">
        <f aca="false">VLOOKUP(B314,[1]codes!$A$2:$B$392,2,0)</f>
        <v>E06000025</v>
      </c>
      <c r="B314" s="0" t="s">
        <v>604</v>
      </c>
      <c r="C314" s="0" t="s">
        <v>596</v>
      </c>
      <c r="D314" s="6" t="n">
        <v>204935</v>
      </c>
      <c r="E314" s="6" t="n">
        <v>73266</v>
      </c>
      <c r="F314" s="6" t="n">
        <v>20043</v>
      </c>
      <c r="G314" s="6" t="n">
        <v>11827</v>
      </c>
      <c r="H314" s="6" t="n">
        <v>8162</v>
      </c>
      <c r="I314" s="6" t="n">
        <v>24847</v>
      </c>
      <c r="J314" s="6"/>
      <c r="K314" s="6"/>
      <c r="L314" s="6" t="n">
        <v>5811</v>
      </c>
      <c r="M314" s="6" t="n">
        <v>645</v>
      </c>
      <c r="N314" s="6"/>
      <c r="O314" s="6"/>
      <c r="P314" s="6"/>
      <c r="Q314" s="6"/>
      <c r="R314" s="6"/>
      <c r="S314" s="6"/>
      <c r="T314" s="6" t="n">
        <v>1017</v>
      </c>
      <c r="U314" s="6"/>
      <c r="V314" s="6"/>
      <c r="W314" s="6"/>
      <c r="X314" s="6"/>
      <c r="Y314" s="6" t="n">
        <v>914</v>
      </c>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row>
    <row r="315" customFormat="false" ht="13.2" hidden="false" customHeight="false" outlineLevel="0" collapsed="false">
      <c r="A315" s="0" t="str">
        <f aca="false">VLOOKUP(B315,[1]codes!$A$2:$B$392,2,0)</f>
        <v>E07000044</v>
      </c>
      <c r="B315" s="0" t="s">
        <v>630</v>
      </c>
      <c r="C315" s="0" t="s">
        <v>596</v>
      </c>
      <c r="D315" s="6" t="n">
        <v>67649</v>
      </c>
      <c r="E315" s="6" t="n">
        <v>28009</v>
      </c>
      <c r="F315" s="6" t="n">
        <v>9645</v>
      </c>
      <c r="G315" s="6" t="n">
        <v>2555</v>
      </c>
      <c r="H315" s="6" t="n">
        <v>2252</v>
      </c>
      <c r="I315" s="6" t="n">
        <v>8058</v>
      </c>
      <c r="J315" s="6"/>
      <c r="K315" s="6"/>
      <c r="L315" s="6" t="n">
        <v>4822</v>
      </c>
      <c r="M315" s="6" t="n">
        <v>120</v>
      </c>
      <c r="N315" s="6"/>
      <c r="O315" s="6"/>
      <c r="P315" s="6"/>
      <c r="Q315" s="6"/>
      <c r="R315" s="6"/>
      <c r="S315" s="6"/>
      <c r="T315" s="6" t="n">
        <v>367</v>
      </c>
      <c r="U315" s="6"/>
      <c r="V315" s="6"/>
      <c r="W315" s="6"/>
      <c r="X315" s="6"/>
      <c r="Y315" s="6" t="n">
        <v>190</v>
      </c>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row>
    <row r="316" customFormat="false" ht="13.2" hidden="false" customHeight="false" outlineLevel="0" collapsed="false">
      <c r="A316" s="0" t="str">
        <f aca="false">VLOOKUP(B316,[1]codes!$A$2:$B$392,2,0)</f>
        <v>E07000189</v>
      </c>
      <c r="B316" s="0" t="s">
        <v>666</v>
      </c>
      <c r="C316" s="0" t="s">
        <v>596</v>
      </c>
      <c r="D316" s="6" t="n">
        <v>127884</v>
      </c>
      <c r="E316" s="6" t="n">
        <v>50020</v>
      </c>
      <c r="F316" s="6" t="n">
        <v>14526</v>
      </c>
      <c r="G316" s="6" t="n">
        <v>3321</v>
      </c>
      <c r="H316" s="6" t="n">
        <v>9736</v>
      </c>
      <c r="I316" s="6" t="n">
        <v>16786</v>
      </c>
      <c r="J316" s="6"/>
      <c r="K316" s="6"/>
      <c r="L316" s="6" t="n">
        <v>4156</v>
      </c>
      <c r="M316" s="6" t="n">
        <v>294</v>
      </c>
      <c r="N316" s="6"/>
      <c r="O316" s="6"/>
      <c r="P316" s="6"/>
      <c r="Q316" s="6"/>
      <c r="R316" s="6"/>
      <c r="S316" s="6"/>
      <c r="T316" s="6" t="n">
        <v>741</v>
      </c>
      <c r="U316" s="6"/>
      <c r="V316" s="6"/>
      <c r="W316" s="6"/>
      <c r="X316" s="6"/>
      <c r="Y316" s="6" t="n">
        <v>460</v>
      </c>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row>
    <row r="317" customFormat="false" ht="13.2" hidden="false" customHeight="false" outlineLevel="0" collapsed="false">
      <c r="A317" s="0" t="str">
        <f aca="false">VLOOKUP(B317,[1]codes!$A$2:$B$392,2,0)</f>
        <v>E07000082</v>
      </c>
      <c r="B317" s="0" t="s">
        <v>658</v>
      </c>
      <c r="C317" s="0" t="s">
        <v>596</v>
      </c>
      <c r="D317" s="6" t="n">
        <v>90314</v>
      </c>
      <c r="E317" s="6" t="n">
        <v>38099</v>
      </c>
      <c r="F317" s="6" t="n">
        <v>11451</v>
      </c>
      <c r="G317" s="6" t="n">
        <v>7071</v>
      </c>
      <c r="H317" s="6" t="n">
        <v>2488</v>
      </c>
      <c r="I317" s="6" t="n">
        <v>9348</v>
      </c>
      <c r="J317" s="6"/>
      <c r="K317" s="6"/>
      <c r="L317" s="6" t="n">
        <v>6528</v>
      </c>
      <c r="M317" s="6" t="n">
        <v>272</v>
      </c>
      <c r="N317" s="6"/>
      <c r="O317" s="6"/>
      <c r="P317" s="6"/>
      <c r="Q317" s="6"/>
      <c r="R317" s="6"/>
      <c r="S317" s="6"/>
      <c r="T317" s="6" t="n">
        <v>486</v>
      </c>
      <c r="U317" s="6"/>
      <c r="V317" s="6"/>
      <c r="W317" s="6"/>
      <c r="X317" s="6"/>
      <c r="Y317" s="6" t="n">
        <v>455</v>
      </c>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row>
    <row r="318" customFormat="false" ht="13.2" hidden="false" customHeight="false" outlineLevel="0" collapsed="false">
      <c r="A318" s="0" t="str">
        <f aca="false">VLOOKUP(B318,[1]codes!$A$2:$B$392,2,0)</f>
        <v>E06000030</v>
      </c>
      <c r="B318" s="0" t="s">
        <v>614</v>
      </c>
      <c r="C318" s="0" t="s">
        <v>596</v>
      </c>
      <c r="D318" s="6" t="n">
        <v>156315</v>
      </c>
      <c r="E318" s="6" t="n">
        <v>55415</v>
      </c>
      <c r="F318" s="6" t="n">
        <v>14849</v>
      </c>
      <c r="G318" s="6" t="n">
        <v>13729</v>
      </c>
      <c r="H318" s="6" t="n">
        <v>3608</v>
      </c>
      <c r="I318" s="6" t="n">
        <v>17021</v>
      </c>
      <c r="J318" s="6"/>
      <c r="K318" s="6"/>
      <c r="L318" s="6" t="n">
        <v>4043</v>
      </c>
      <c r="M318" s="6" t="n">
        <v>503</v>
      </c>
      <c r="N318" s="6"/>
      <c r="O318" s="6"/>
      <c r="P318" s="6"/>
      <c r="Q318" s="6"/>
      <c r="R318" s="6"/>
      <c r="S318" s="6"/>
      <c r="T318" s="6" t="n">
        <v>941</v>
      </c>
      <c r="U318" s="6"/>
      <c r="V318" s="6"/>
      <c r="W318" s="6"/>
      <c r="X318" s="6"/>
      <c r="Y318" s="6" t="n">
        <v>721</v>
      </c>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row>
    <row r="319" customFormat="false" ht="13.2" hidden="false" customHeight="false" outlineLevel="0" collapsed="false">
      <c r="A319" s="0" t="str">
        <f aca="false">VLOOKUP(B319,[1]codes!$A$2:$B$392,2,0)</f>
        <v>E07000190</v>
      </c>
      <c r="B319" s="0" t="s">
        <v>668</v>
      </c>
      <c r="C319" s="0" t="s">
        <v>596</v>
      </c>
      <c r="D319" s="6" t="n">
        <v>77039</v>
      </c>
      <c r="E319" s="6" t="n">
        <v>29765</v>
      </c>
      <c r="F319" s="6" t="n">
        <v>8843</v>
      </c>
      <c r="G319" s="6" t="n">
        <v>2764</v>
      </c>
      <c r="H319" s="6" t="n">
        <v>4712</v>
      </c>
      <c r="I319" s="6" t="n">
        <v>9386</v>
      </c>
      <c r="J319" s="6"/>
      <c r="K319" s="6"/>
      <c r="L319" s="6" t="n">
        <v>3134</v>
      </c>
      <c r="M319" s="6" t="n">
        <v>190</v>
      </c>
      <c r="N319" s="6"/>
      <c r="O319" s="6"/>
      <c r="P319" s="6"/>
      <c r="Q319" s="6"/>
      <c r="R319" s="6"/>
      <c r="S319" s="6"/>
      <c r="T319" s="6" t="n">
        <v>452</v>
      </c>
      <c r="U319" s="6"/>
      <c r="V319" s="6"/>
      <c r="W319" s="6"/>
      <c r="X319" s="6"/>
      <c r="Y319" s="6" t="n">
        <v>284</v>
      </c>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row>
    <row r="320" customFormat="false" ht="13.2" hidden="false" customHeight="false" outlineLevel="0" collapsed="false">
      <c r="A320" s="0" t="str">
        <f aca="false">VLOOKUP(B320,[1]codes!$A$2:$B$392,2,0)</f>
        <v>E07000045</v>
      </c>
      <c r="B320" s="0" t="s">
        <v>632</v>
      </c>
      <c r="C320" s="0" t="s">
        <v>596</v>
      </c>
      <c r="D320" s="6" t="n">
        <v>101476</v>
      </c>
      <c r="E320" s="6" t="n">
        <v>39313</v>
      </c>
      <c r="F320" s="6" t="n">
        <v>11912</v>
      </c>
      <c r="G320" s="6" t="n">
        <v>3674</v>
      </c>
      <c r="H320" s="6" t="n">
        <v>4497</v>
      </c>
      <c r="I320" s="6" t="n">
        <v>13358</v>
      </c>
      <c r="J320" s="6"/>
      <c r="K320" s="6"/>
      <c r="L320" s="6" t="n">
        <v>4659</v>
      </c>
      <c r="M320" s="6" t="n">
        <v>281</v>
      </c>
      <c r="N320" s="6"/>
      <c r="O320" s="6"/>
      <c r="P320" s="6"/>
      <c r="Q320" s="6"/>
      <c r="R320" s="6"/>
      <c r="S320" s="6"/>
      <c r="T320" s="6" t="n">
        <v>593</v>
      </c>
      <c r="U320" s="6"/>
      <c r="V320" s="6"/>
      <c r="W320" s="6"/>
      <c r="X320" s="6"/>
      <c r="Y320" s="6" t="n">
        <v>339</v>
      </c>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row>
    <row r="321" customFormat="false" ht="13.2" hidden="false" customHeight="false" outlineLevel="0" collapsed="false">
      <c r="A321" s="0" t="str">
        <f aca="false">VLOOKUP(B321,[1]codes!$A$2:$B$392,2,0)</f>
        <v>E07000083</v>
      </c>
      <c r="B321" s="0" t="s">
        <v>660</v>
      </c>
      <c r="C321" s="0" t="s">
        <v>596</v>
      </c>
      <c r="D321" s="6" t="n">
        <v>65589</v>
      </c>
      <c r="E321" s="6" t="n">
        <v>22897</v>
      </c>
      <c r="F321" s="6" t="n">
        <v>8257</v>
      </c>
      <c r="G321" s="6" t="n">
        <v>2436</v>
      </c>
      <c r="H321" s="6" t="n">
        <v>2287</v>
      </c>
      <c r="I321" s="6" t="n">
        <v>7165</v>
      </c>
      <c r="J321" s="6"/>
      <c r="K321" s="6"/>
      <c r="L321" s="6" t="n">
        <v>1953</v>
      </c>
      <c r="M321" s="6" t="n">
        <v>147</v>
      </c>
      <c r="N321" s="6"/>
      <c r="O321" s="6"/>
      <c r="P321" s="6"/>
      <c r="Q321" s="6"/>
      <c r="R321" s="6"/>
      <c r="S321" s="6"/>
      <c r="T321" s="6" t="n">
        <v>400</v>
      </c>
      <c r="U321" s="6"/>
      <c r="V321" s="6"/>
      <c r="W321" s="6"/>
      <c r="X321" s="6"/>
      <c r="Y321" s="6" t="n">
        <v>252</v>
      </c>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row>
    <row r="322" customFormat="false" ht="13.2" hidden="false" customHeight="false" outlineLevel="0" collapsed="false">
      <c r="A322" s="0" t="str">
        <f aca="false">VLOOKUP(B322,[1]codes!$A$2:$B$392,2,0)</f>
        <v>E06000027</v>
      </c>
      <c r="B322" s="0" t="s">
        <v>608</v>
      </c>
      <c r="C322" s="0" t="s">
        <v>596</v>
      </c>
      <c r="D322" s="6" t="n">
        <v>104642</v>
      </c>
      <c r="E322" s="6" t="n">
        <v>33933</v>
      </c>
      <c r="F322" s="6" t="n">
        <v>8804</v>
      </c>
      <c r="G322" s="6" t="n">
        <v>3176</v>
      </c>
      <c r="H322" s="6" t="n">
        <v>3647</v>
      </c>
      <c r="I322" s="6" t="n">
        <v>14666</v>
      </c>
      <c r="J322" s="6"/>
      <c r="K322" s="6"/>
      <c r="L322" s="6" t="n">
        <v>2457</v>
      </c>
      <c r="M322" s="6" t="n">
        <v>271</v>
      </c>
      <c r="N322" s="6"/>
      <c r="O322" s="6"/>
      <c r="P322" s="6"/>
      <c r="Q322" s="6"/>
      <c r="R322" s="6"/>
      <c r="S322" s="6"/>
      <c r="T322" s="6" t="n">
        <v>602</v>
      </c>
      <c r="U322" s="6"/>
      <c r="V322" s="6"/>
      <c r="W322" s="6"/>
      <c r="X322" s="6"/>
      <c r="Y322" s="6" t="n">
        <v>310</v>
      </c>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row>
    <row r="323" customFormat="false" ht="13.2" hidden="false" customHeight="false" outlineLevel="0" collapsed="false">
      <c r="A323" s="0" t="str">
        <f aca="false">VLOOKUP(B323,[1]codes!$A$2:$B$392,2,0)</f>
        <v>E07000046</v>
      </c>
      <c r="B323" s="0" t="s">
        <v>634</v>
      </c>
      <c r="C323" s="0" t="s">
        <v>596</v>
      </c>
      <c r="D323" s="6" t="n">
        <v>51583</v>
      </c>
      <c r="E323" s="6" t="n">
        <v>19869</v>
      </c>
      <c r="F323" s="6" t="n">
        <v>5706</v>
      </c>
      <c r="G323" s="6" t="n">
        <v>1669</v>
      </c>
      <c r="H323" s="6" t="n">
        <v>1596</v>
      </c>
      <c r="I323" s="6" t="n">
        <v>8011</v>
      </c>
      <c r="J323" s="6"/>
      <c r="K323" s="6"/>
      <c r="L323" s="6" t="n">
        <v>2233</v>
      </c>
      <c r="M323" s="6" t="n">
        <v>132</v>
      </c>
      <c r="N323" s="6"/>
      <c r="O323" s="6"/>
      <c r="P323" s="6"/>
      <c r="Q323" s="6"/>
      <c r="R323" s="6"/>
      <c r="S323" s="6"/>
      <c r="T323" s="6" t="n">
        <v>327</v>
      </c>
      <c r="U323" s="6"/>
      <c r="V323" s="6"/>
      <c r="W323" s="6"/>
      <c r="X323" s="6"/>
      <c r="Y323" s="6" t="n">
        <v>195</v>
      </c>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row>
    <row r="324" customFormat="false" ht="13.2" hidden="false" customHeight="false" outlineLevel="0" collapsed="false">
      <c r="A324" s="0" t="str">
        <f aca="false">VLOOKUP(B324,[1]codes!$A$2:$B$392,2,0)</f>
        <v>E07000047</v>
      </c>
      <c r="B324" s="0" t="s">
        <v>636</v>
      </c>
      <c r="C324" s="0" t="s">
        <v>596</v>
      </c>
      <c r="D324" s="6" t="n">
        <v>42709</v>
      </c>
      <c r="E324" s="6" t="n">
        <v>18084</v>
      </c>
      <c r="F324" s="6" t="n">
        <v>6019</v>
      </c>
      <c r="G324" s="6" t="n">
        <v>1527</v>
      </c>
      <c r="H324" s="6" t="n">
        <v>1570</v>
      </c>
      <c r="I324" s="6" t="n">
        <v>6172</v>
      </c>
      <c r="J324" s="6"/>
      <c r="K324" s="6"/>
      <c r="L324" s="6" t="n">
        <v>2277</v>
      </c>
      <c r="M324" s="6" t="n">
        <v>112</v>
      </c>
      <c r="N324" s="6"/>
      <c r="O324" s="6"/>
      <c r="P324" s="6"/>
      <c r="Q324" s="6"/>
      <c r="R324" s="6"/>
      <c r="S324" s="6"/>
      <c r="T324" s="6" t="n">
        <v>243</v>
      </c>
      <c r="U324" s="6"/>
      <c r="V324" s="6"/>
      <c r="W324" s="6"/>
      <c r="X324" s="6"/>
      <c r="Y324" s="6" t="n">
        <v>164</v>
      </c>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row>
    <row r="325" customFormat="false" ht="13.2" hidden="false" customHeight="false" outlineLevel="0" collapsed="false">
      <c r="A325" s="0" t="str">
        <f aca="false">VLOOKUP(B325,[1]codes!$A$2:$B$392,2,0)</f>
        <v>E07000052</v>
      </c>
      <c r="B325" s="0" t="s">
        <v>646</v>
      </c>
      <c r="C325" s="0" t="s">
        <v>596</v>
      </c>
      <c r="D325" s="6" t="n">
        <v>80548</v>
      </c>
      <c r="E325" s="6" t="n">
        <v>32644</v>
      </c>
      <c r="F325" s="6" t="n">
        <v>11028</v>
      </c>
      <c r="G325" s="6" t="n">
        <v>3061</v>
      </c>
      <c r="H325" s="6" t="n">
        <v>3767</v>
      </c>
      <c r="I325" s="6" t="n">
        <v>9752</v>
      </c>
      <c r="J325" s="6"/>
      <c r="K325" s="6"/>
      <c r="L325" s="6" t="n">
        <v>4091</v>
      </c>
      <c r="M325" s="6" t="n">
        <v>162</v>
      </c>
      <c r="N325" s="6"/>
      <c r="O325" s="6"/>
      <c r="P325" s="6"/>
      <c r="Q325" s="6"/>
      <c r="R325" s="6"/>
      <c r="S325" s="6"/>
      <c r="T325" s="6" t="n">
        <v>488</v>
      </c>
      <c r="U325" s="6"/>
      <c r="V325" s="6"/>
      <c r="W325" s="6"/>
      <c r="X325" s="6"/>
      <c r="Y325" s="6" t="n">
        <v>295</v>
      </c>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row>
    <row r="326" customFormat="false" ht="13.2" hidden="false" customHeight="false" outlineLevel="0" collapsed="false">
      <c r="A326" s="0" t="str">
        <f aca="false">VLOOKUP(B326,[1]codes!$A$2:$B$392,2,0)</f>
        <v>E07000191</v>
      </c>
      <c r="B326" s="0" t="s">
        <v>670</v>
      </c>
      <c r="C326" s="0" t="s">
        <v>596</v>
      </c>
      <c r="D326" s="6" t="n">
        <v>27971</v>
      </c>
      <c r="E326" s="6" t="n">
        <v>10929</v>
      </c>
      <c r="F326" s="6" t="n">
        <v>3681</v>
      </c>
      <c r="G326" s="6" t="n">
        <v>986</v>
      </c>
      <c r="H326" s="6" t="n">
        <v>930</v>
      </c>
      <c r="I326" s="6" t="n">
        <v>3910</v>
      </c>
      <c r="J326" s="6"/>
      <c r="K326" s="6"/>
      <c r="L326" s="6" t="n">
        <v>1098</v>
      </c>
      <c r="M326" s="6" t="n">
        <v>69</v>
      </c>
      <c r="N326" s="6"/>
      <c r="O326" s="6"/>
      <c r="P326" s="6"/>
      <c r="Q326" s="6"/>
      <c r="R326" s="6"/>
      <c r="S326" s="6"/>
      <c r="T326" s="6" t="n">
        <v>164</v>
      </c>
      <c r="U326" s="6"/>
      <c r="V326" s="6"/>
      <c r="W326" s="6"/>
      <c r="X326" s="6"/>
      <c r="Y326" s="6" t="n">
        <v>91</v>
      </c>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row>
    <row r="327" customFormat="false" ht="13.2" hidden="false" customHeight="false" outlineLevel="0" collapsed="false">
      <c r="A327" s="0" t="str">
        <f aca="false">VLOOKUP(B327,[1]codes!$A$2:$B$392,2,0)</f>
        <v>E07000053</v>
      </c>
      <c r="B327" s="0" t="s">
        <v>648</v>
      </c>
      <c r="C327" s="0" t="s">
        <v>596</v>
      </c>
      <c r="D327" s="6" t="n">
        <v>49592</v>
      </c>
      <c r="E327" s="6" t="n">
        <v>17999</v>
      </c>
      <c r="F327" s="6" t="n">
        <v>4563</v>
      </c>
      <c r="G327" s="6" t="n">
        <v>3500</v>
      </c>
      <c r="H327" s="6" t="n">
        <v>1392</v>
      </c>
      <c r="I327" s="6" t="n">
        <v>6047</v>
      </c>
      <c r="J327" s="6"/>
      <c r="K327" s="6"/>
      <c r="L327" s="6" t="n">
        <v>1677</v>
      </c>
      <c r="M327" s="6" t="n">
        <v>148</v>
      </c>
      <c r="N327" s="6"/>
      <c r="O327" s="6"/>
      <c r="P327" s="6"/>
      <c r="Q327" s="6"/>
      <c r="R327" s="6"/>
      <c r="S327" s="6"/>
      <c r="T327" s="6" t="n">
        <v>383</v>
      </c>
      <c r="U327" s="6"/>
      <c r="V327" s="6"/>
      <c r="W327" s="6"/>
      <c r="X327" s="6"/>
      <c r="Y327" s="6" t="n">
        <v>289</v>
      </c>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row>
    <row r="328" customFormat="false" ht="13.2" hidden="false" customHeight="false" outlineLevel="0" collapsed="false">
      <c r="A328" s="0" t="str">
        <f aca="false">VLOOKUP(B328,[1]codes!$A$2:$B$392,2,0)</f>
        <v>E06000054</v>
      </c>
      <c r="B328" s="0" t="s">
        <v>620</v>
      </c>
      <c r="C328" s="0" t="s">
        <v>596</v>
      </c>
      <c r="D328" s="6" t="n">
        <v>353735</v>
      </c>
      <c r="E328" s="6" t="n">
        <v>130457</v>
      </c>
      <c r="F328" s="6" t="n">
        <v>46306</v>
      </c>
      <c r="G328" s="6" t="n">
        <v>12961</v>
      </c>
      <c r="H328" s="6" t="n">
        <v>13260</v>
      </c>
      <c r="I328" s="6" t="n">
        <v>40951</v>
      </c>
      <c r="J328" s="6"/>
      <c r="K328" s="6"/>
      <c r="L328" s="6" t="n">
        <v>12769</v>
      </c>
      <c r="M328" s="6" t="n">
        <v>869</v>
      </c>
      <c r="N328" s="6"/>
      <c r="O328" s="6"/>
      <c r="P328" s="6"/>
      <c r="Q328" s="6"/>
      <c r="R328" s="6"/>
      <c r="S328" s="6"/>
      <c r="T328" s="6" t="n">
        <v>2005</v>
      </c>
      <c r="U328" s="6"/>
      <c r="V328" s="6"/>
      <c r="W328" s="6"/>
      <c r="X328" s="6"/>
      <c r="Y328" s="6" t="n">
        <v>1336</v>
      </c>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row>
    <row r="329" customFormat="false" ht="13.2" hidden="false" customHeight="false" outlineLevel="0" collapsed="false">
      <c r="A329" s="0" t="str">
        <f aca="false">VLOOKUP(B329,[1]codes!$A$2:$B$392,2,0)</f>
        <v>W06000019</v>
      </c>
      <c r="B329" s="0" t="s">
        <v>708</v>
      </c>
      <c r="C329" s="0" t="s">
        <v>674</v>
      </c>
      <c r="D329" s="6" t="n">
        <v>52798</v>
      </c>
      <c r="E329" s="6" t="n">
        <v>14229</v>
      </c>
      <c r="F329" s="6" t="n">
        <v>883</v>
      </c>
      <c r="G329" s="6" t="n">
        <v>6621</v>
      </c>
      <c r="H329" s="6" t="n">
        <v>191</v>
      </c>
      <c r="I329" s="6" t="n">
        <v>4300</v>
      </c>
      <c r="J329" s="6"/>
      <c r="K329" s="6" t="n">
        <v>1164</v>
      </c>
      <c r="L329" s="6" t="n">
        <v>331</v>
      </c>
      <c r="M329" s="6" t="n">
        <v>298</v>
      </c>
      <c r="N329" s="6"/>
      <c r="O329" s="6"/>
      <c r="P329" s="6"/>
      <c r="Q329" s="6"/>
      <c r="R329" s="6"/>
      <c r="S329" s="6"/>
      <c r="T329" s="6"/>
      <c r="U329" s="6"/>
      <c r="V329" s="6" t="n">
        <v>172</v>
      </c>
      <c r="W329" s="6"/>
      <c r="X329" s="6"/>
      <c r="Y329" s="6"/>
      <c r="Z329" s="6"/>
      <c r="AA329" s="6"/>
      <c r="AB329" s="6"/>
      <c r="AC329" s="6"/>
      <c r="AD329" s="6"/>
      <c r="AE329" s="6"/>
      <c r="AF329" s="6"/>
      <c r="AG329" s="6" t="n">
        <v>98</v>
      </c>
      <c r="AH329" s="6"/>
      <c r="AI329" s="6"/>
      <c r="AJ329" s="6"/>
      <c r="AK329" s="6"/>
      <c r="AL329" s="6"/>
      <c r="AM329" s="6"/>
      <c r="AN329" s="6" t="n">
        <v>148</v>
      </c>
      <c r="AO329" s="6" t="n">
        <v>23</v>
      </c>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row>
    <row r="330" customFormat="false" ht="13.2" hidden="false" customHeight="false" outlineLevel="0" collapsed="false">
      <c r="A330" s="0" t="str">
        <f aca="false">VLOOKUP(B330,[1]codes!$A$2:$B$392,2,0)</f>
        <v>W06000013</v>
      </c>
      <c r="B330" s="0" t="s">
        <v>698</v>
      </c>
      <c r="C330" s="0" t="s">
        <v>674</v>
      </c>
      <c r="D330" s="6" t="n">
        <v>103113</v>
      </c>
      <c r="E330" s="6" t="n">
        <v>30366</v>
      </c>
      <c r="F330" s="6" t="n">
        <v>4612</v>
      </c>
      <c r="G330" s="6" t="n">
        <v>10949</v>
      </c>
      <c r="H330" s="6" t="n">
        <v>864</v>
      </c>
      <c r="I330" s="6" t="n">
        <v>8726</v>
      </c>
      <c r="J330" s="6"/>
      <c r="K330" s="6" t="n">
        <v>2969</v>
      </c>
      <c r="L330" s="6" t="n">
        <v>1082</v>
      </c>
      <c r="M330" s="6" t="n">
        <v>380</v>
      </c>
      <c r="N330" s="6"/>
      <c r="O330" s="6"/>
      <c r="P330" s="6"/>
      <c r="Q330" s="6"/>
      <c r="R330" s="6"/>
      <c r="S330" s="6"/>
      <c r="T330" s="6"/>
      <c r="U330" s="6"/>
      <c r="V330" s="6" t="n">
        <v>348</v>
      </c>
      <c r="W330" s="6"/>
      <c r="X330" s="6"/>
      <c r="Y330" s="6"/>
      <c r="Z330" s="6"/>
      <c r="AA330" s="6"/>
      <c r="AB330" s="6"/>
      <c r="AC330" s="6"/>
      <c r="AD330" s="6"/>
      <c r="AE330" s="6"/>
      <c r="AF330" s="6"/>
      <c r="AG330" s="6" t="n">
        <v>147</v>
      </c>
      <c r="AH330" s="6"/>
      <c r="AI330" s="6"/>
      <c r="AJ330" s="6"/>
      <c r="AK330" s="6"/>
      <c r="AL330" s="6"/>
      <c r="AM330" s="6"/>
      <c r="AN330" s="6" t="n">
        <v>229</v>
      </c>
      <c r="AO330" s="6" t="n">
        <v>60</v>
      </c>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row>
    <row r="331" customFormat="false" ht="13.2" hidden="false" customHeight="false" outlineLevel="0" collapsed="false">
      <c r="A331" s="0" t="str">
        <f aca="false">VLOOKUP(B331,[1]codes!$A$2:$B$392,2,0)</f>
        <v>W06000018</v>
      </c>
      <c r="B331" s="0" t="s">
        <v>706</v>
      </c>
      <c r="C331" s="0" t="s">
        <v>674</v>
      </c>
      <c r="D331" s="6" t="n">
        <v>131092</v>
      </c>
      <c r="E331" s="6" t="n">
        <v>38407</v>
      </c>
      <c r="F331" s="6" t="n">
        <v>3434</v>
      </c>
      <c r="G331" s="6" t="n">
        <v>14253</v>
      </c>
      <c r="H331" s="6" t="n">
        <v>671</v>
      </c>
      <c r="I331" s="6" t="n">
        <v>11809</v>
      </c>
      <c r="J331" s="6"/>
      <c r="K331" s="6" t="n">
        <v>5392</v>
      </c>
      <c r="L331" s="6" t="n">
        <v>1281</v>
      </c>
      <c r="M331" s="6" t="n">
        <v>568</v>
      </c>
      <c r="N331" s="6"/>
      <c r="O331" s="6"/>
      <c r="P331" s="6"/>
      <c r="Q331" s="6"/>
      <c r="R331" s="6"/>
      <c r="S331" s="6"/>
      <c r="T331" s="6"/>
      <c r="U331" s="6"/>
      <c r="V331" s="6" t="n">
        <v>482</v>
      </c>
      <c r="W331" s="6"/>
      <c r="X331" s="6"/>
      <c r="Y331" s="6"/>
      <c r="Z331" s="6"/>
      <c r="AA331" s="6"/>
      <c r="AB331" s="6"/>
      <c r="AC331" s="6"/>
      <c r="AD331" s="6"/>
      <c r="AE331" s="6"/>
      <c r="AF331" s="6"/>
      <c r="AG331" s="6" t="n">
        <v>170</v>
      </c>
      <c r="AH331" s="6"/>
      <c r="AI331" s="6"/>
      <c r="AJ331" s="6"/>
      <c r="AK331" s="6"/>
      <c r="AL331" s="6"/>
      <c r="AM331" s="6"/>
      <c r="AN331" s="6" t="n">
        <v>298</v>
      </c>
      <c r="AO331" s="6" t="n">
        <v>49</v>
      </c>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row>
    <row r="332" customFormat="false" ht="13.2" hidden="false" customHeight="false" outlineLevel="0" collapsed="false">
      <c r="A332" s="0" t="str">
        <f aca="false">VLOOKUP(B332,[1]codes!$A$2:$B$392,2,0)</f>
        <v>W06000015</v>
      </c>
      <c r="B332" s="0" t="s">
        <v>702</v>
      </c>
      <c r="C332" s="0" t="s">
        <v>674</v>
      </c>
      <c r="D332" s="6" t="n">
        <v>255551</v>
      </c>
      <c r="E332" s="6" t="n">
        <v>80924</v>
      </c>
      <c r="F332" s="6" t="n">
        <v>15297</v>
      </c>
      <c r="G332" s="6" t="n">
        <v>24999</v>
      </c>
      <c r="H332" s="6" t="n">
        <v>5454</v>
      </c>
      <c r="I332" s="6" t="n">
        <v>18370</v>
      </c>
      <c r="J332" s="6"/>
      <c r="K332" s="6" t="n">
        <v>8713</v>
      </c>
      <c r="L332" s="6" t="n">
        <v>5939</v>
      </c>
      <c r="M332" s="6" t="n">
        <v>652</v>
      </c>
      <c r="N332" s="6"/>
      <c r="O332" s="6"/>
      <c r="P332" s="6"/>
      <c r="Q332" s="6"/>
      <c r="R332" s="6"/>
      <c r="S332" s="6"/>
      <c r="T332" s="6"/>
      <c r="U332" s="6"/>
      <c r="V332" s="6" t="n">
        <v>579</v>
      </c>
      <c r="W332" s="6"/>
      <c r="X332" s="6"/>
      <c r="Y332" s="6"/>
      <c r="Z332" s="6"/>
      <c r="AA332" s="6"/>
      <c r="AB332" s="6"/>
      <c r="AC332" s="6"/>
      <c r="AD332" s="6"/>
      <c r="AE332" s="6"/>
      <c r="AF332" s="6"/>
      <c r="AG332" s="6" t="n">
        <v>318</v>
      </c>
      <c r="AH332" s="6"/>
      <c r="AI332" s="6"/>
      <c r="AJ332" s="6"/>
      <c r="AK332" s="6"/>
      <c r="AL332" s="6"/>
      <c r="AM332" s="6"/>
      <c r="AN332" s="6" t="n">
        <v>443</v>
      </c>
      <c r="AO332" s="6" t="n">
        <v>160</v>
      </c>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row>
    <row r="333" customFormat="false" ht="13.2" hidden="false" customHeight="false" outlineLevel="0" collapsed="false">
      <c r="A333" s="0" t="str">
        <f aca="false">VLOOKUP(B333,[1]codes!$A$2:$B$392,2,0)</f>
        <v>W06000010</v>
      </c>
      <c r="B333" s="0" t="s">
        <v>692</v>
      </c>
      <c r="C333" s="0" t="s">
        <v>674</v>
      </c>
      <c r="D333" s="6" t="n">
        <v>139409</v>
      </c>
      <c r="E333" s="6" t="n">
        <v>50362</v>
      </c>
      <c r="F333" s="6" t="n">
        <v>6686</v>
      </c>
      <c r="G333" s="6" t="n">
        <v>11793</v>
      </c>
      <c r="H333" s="6" t="n">
        <v>955</v>
      </c>
      <c r="I333" s="6" t="n">
        <v>12459</v>
      </c>
      <c r="J333" s="6"/>
      <c r="K333" s="6" t="n">
        <v>15281</v>
      </c>
      <c r="L333" s="6" t="n">
        <v>1889</v>
      </c>
      <c r="M333" s="6" t="n">
        <v>423</v>
      </c>
      <c r="N333" s="6"/>
      <c r="O333" s="6"/>
      <c r="P333" s="6"/>
      <c r="Q333" s="6"/>
      <c r="R333" s="6"/>
      <c r="S333" s="6"/>
      <c r="T333" s="6"/>
      <c r="U333" s="6"/>
      <c r="V333" s="6" t="n">
        <v>352</v>
      </c>
      <c r="W333" s="6"/>
      <c r="X333" s="6"/>
      <c r="Y333" s="6"/>
      <c r="Z333" s="6"/>
      <c r="AA333" s="6"/>
      <c r="AB333" s="6"/>
      <c r="AC333" s="6"/>
      <c r="AD333" s="6"/>
      <c r="AE333" s="6"/>
      <c r="AF333" s="6"/>
      <c r="AG333" s="6" t="n">
        <v>182</v>
      </c>
      <c r="AH333" s="6"/>
      <c r="AI333" s="6"/>
      <c r="AJ333" s="6"/>
      <c r="AK333" s="6"/>
      <c r="AL333" s="6"/>
      <c r="AM333" s="6"/>
      <c r="AN333" s="6" t="n">
        <v>261</v>
      </c>
      <c r="AO333" s="6" t="n">
        <v>81</v>
      </c>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row>
    <row r="334" customFormat="false" ht="13.2" hidden="false" customHeight="false" outlineLevel="0" collapsed="false">
      <c r="A334" s="0" t="str">
        <f aca="false">VLOOKUP(B334,[1]codes!$A$2:$B$392,2,0)</f>
        <v>W06000008</v>
      </c>
      <c r="B334" s="0" t="s">
        <v>688</v>
      </c>
      <c r="C334" s="0" t="s">
        <v>674</v>
      </c>
      <c r="D334" s="6" t="n">
        <v>55804</v>
      </c>
      <c r="E334" s="6" t="n">
        <v>20475</v>
      </c>
      <c r="F334" s="6" t="n">
        <v>2698</v>
      </c>
      <c r="G334" s="6" t="n">
        <v>2110</v>
      </c>
      <c r="H334" s="6" t="n">
        <v>2332</v>
      </c>
      <c r="I334" s="6" t="n">
        <v>4138</v>
      </c>
      <c r="J334" s="6"/>
      <c r="K334" s="6" t="n">
        <v>7139</v>
      </c>
      <c r="L334" s="6" t="n">
        <v>1646</v>
      </c>
      <c r="M334" s="6" t="n">
        <v>126</v>
      </c>
      <c r="N334" s="6"/>
      <c r="O334" s="6"/>
      <c r="P334" s="6"/>
      <c r="Q334" s="6"/>
      <c r="R334" s="6"/>
      <c r="S334" s="6"/>
      <c r="T334" s="6"/>
      <c r="U334" s="6"/>
      <c r="V334" s="6" t="n">
        <v>86</v>
      </c>
      <c r="W334" s="6"/>
      <c r="X334" s="6"/>
      <c r="Y334" s="6"/>
      <c r="Z334" s="6"/>
      <c r="AA334" s="6"/>
      <c r="AB334" s="6"/>
      <c r="AC334" s="6"/>
      <c r="AD334" s="6"/>
      <c r="AE334" s="6"/>
      <c r="AF334" s="6"/>
      <c r="AG334" s="6" t="n">
        <v>56</v>
      </c>
      <c r="AH334" s="6"/>
      <c r="AI334" s="6"/>
      <c r="AJ334" s="6"/>
      <c r="AK334" s="6"/>
      <c r="AL334" s="6"/>
      <c r="AM334" s="6"/>
      <c r="AN334" s="6" t="n">
        <v>96</v>
      </c>
      <c r="AO334" s="6" t="n">
        <v>48</v>
      </c>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row>
    <row r="335" customFormat="false" ht="13.2" hidden="false" customHeight="false" outlineLevel="0" collapsed="false">
      <c r="A335" s="0" t="str">
        <f aca="false">VLOOKUP(B335,[1]codes!$A$2:$B$392,2,0)</f>
        <v>W06000003</v>
      </c>
      <c r="B335" s="0" t="s">
        <v>680</v>
      </c>
      <c r="C335" s="0" t="s">
        <v>674</v>
      </c>
      <c r="D335" s="6" t="n">
        <v>92090</v>
      </c>
      <c r="E335" s="6" t="n">
        <v>28506</v>
      </c>
      <c r="F335" s="6" t="n">
        <v>7261</v>
      </c>
      <c r="G335" s="6" t="n">
        <v>5011</v>
      </c>
      <c r="H335" s="6" t="n">
        <v>883</v>
      </c>
      <c r="I335" s="6" t="n">
        <v>8617</v>
      </c>
      <c r="J335" s="6"/>
      <c r="K335" s="6" t="n">
        <v>4936</v>
      </c>
      <c r="L335" s="6" t="n">
        <v>1059</v>
      </c>
      <c r="M335" s="6" t="n">
        <v>244</v>
      </c>
      <c r="N335" s="6"/>
      <c r="O335" s="6"/>
      <c r="P335" s="6"/>
      <c r="Q335" s="6"/>
      <c r="R335" s="6"/>
      <c r="S335" s="6"/>
      <c r="T335" s="6"/>
      <c r="U335" s="6"/>
      <c r="V335" s="6" t="n">
        <v>241</v>
      </c>
      <c r="W335" s="6"/>
      <c r="X335" s="6"/>
      <c r="Y335" s="6"/>
      <c r="Z335" s="6"/>
      <c r="AA335" s="6"/>
      <c r="AB335" s="6"/>
      <c r="AC335" s="6"/>
      <c r="AD335" s="6"/>
      <c r="AE335" s="6"/>
      <c r="AF335" s="6"/>
      <c r="AG335" s="6" t="n">
        <v>80</v>
      </c>
      <c r="AH335" s="6"/>
      <c r="AI335" s="6"/>
      <c r="AJ335" s="6"/>
      <c r="AK335" s="6"/>
      <c r="AL335" s="6"/>
      <c r="AM335" s="6"/>
      <c r="AN335" s="6" t="n">
        <v>123</v>
      </c>
      <c r="AO335" s="6" t="n">
        <v>51</v>
      </c>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row>
    <row r="336" customFormat="false" ht="13.2" hidden="false" customHeight="false" outlineLevel="0" collapsed="false">
      <c r="A336" s="0" t="str">
        <f aca="false">VLOOKUP(B336,[1]codes!$A$2:$B$392,2,0)</f>
        <v>W06000004</v>
      </c>
      <c r="B336" s="0" t="s">
        <v>682</v>
      </c>
      <c r="C336" s="0" t="s">
        <v>674</v>
      </c>
      <c r="D336" s="6" t="n">
        <v>75133</v>
      </c>
      <c r="E336" s="6" t="n">
        <v>24278</v>
      </c>
      <c r="F336" s="6" t="n">
        <v>5987</v>
      </c>
      <c r="G336" s="6" t="n">
        <v>5587</v>
      </c>
      <c r="H336" s="6" t="n">
        <v>675</v>
      </c>
      <c r="I336" s="6" t="n">
        <v>6563</v>
      </c>
      <c r="J336" s="6"/>
      <c r="K336" s="6" t="n">
        <v>3944</v>
      </c>
      <c r="L336" s="6" t="n">
        <v>835</v>
      </c>
      <c r="M336" s="6" t="n">
        <v>219</v>
      </c>
      <c r="N336" s="6"/>
      <c r="O336" s="6"/>
      <c r="P336" s="6"/>
      <c r="Q336" s="6"/>
      <c r="R336" s="6"/>
      <c r="S336" s="6"/>
      <c r="T336" s="6"/>
      <c r="U336" s="6"/>
      <c r="V336" s="6" t="n">
        <v>215</v>
      </c>
      <c r="W336" s="6"/>
      <c r="X336" s="6"/>
      <c r="Y336" s="6"/>
      <c r="Z336" s="6"/>
      <c r="AA336" s="6"/>
      <c r="AB336" s="6"/>
      <c r="AC336" s="6"/>
      <c r="AD336" s="6"/>
      <c r="AE336" s="6"/>
      <c r="AF336" s="6"/>
      <c r="AG336" s="6" t="n">
        <v>78</v>
      </c>
      <c r="AH336" s="6"/>
      <c r="AI336" s="6"/>
      <c r="AJ336" s="6"/>
      <c r="AK336" s="6"/>
      <c r="AL336" s="6"/>
      <c r="AM336" s="6"/>
      <c r="AN336" s="6" t="n">
        <v>139</v>
      </c>
      <c r="AO336" s="6" t="n">
        <v>36</v>
      </c>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row>
    <row r="337" customFormat="false" ht="13.2" hidden="false" customHeight="false" outlineLevel="0" collapsed="false">
      <c r="A337" s="0" t="str">
        <f aca="false">VLOOKUP(B337,[1]codes!$A$2:$B$392,2,0)</f>
        <v>W06000005</v>
      </c>
      <c r="B337" s="0" t="s">
        <v>684</v>
      </c>
      <c r="C337" s="0" t="s">
        <v>674</v>
      </c>
      <c r="D337" s="6" t="n">
        <v>115693</v>
      </c>
      <c r="E337" s="6" t="n">
        <v>36033</v>
      </c>
      <c r="F337" s="6" t="n">
        <v>7538</v>
      </c>
      <c r="G337" s="6" t="n">
        <v>10121</v>
      </c>
      <c r="H337" s="6" t="n">
        <v>1192</v>
      </c>
      <c r="I337" s="6" t="n">
        <v>11800</v>
      </c>
      <c r="J337" s="6"/>
      <c r="K337" s="6" t="n">
        <v>2947</v>
      </c>
      <c r="L337" s="6" t="n">
        <v>1287</v>
      </c>
      <c r="M337" s="6" t="n">
        <v>411</v>
      </c>
      <c r="N337" s="6"/>
      <c r="O337" s="6"/>
      <c r="P337" s="6"/>
      <c r="Q337" s="6"/>
      <c r="R337" s="6"/>
      <c r="S337" s="6"/>
      <c r="T337" s="6"/>
      <c r="U337" s="6"/>
      <c r="V337" s="6" t="n">
        <v>400</v>
      </c>
      <c r="W337" s="6"/>
      <c r="X337" s="6"/>
      <c r="Y337" s="6"/>
      <c r="Z337" s="6"/>
      <c r="AA337" s="6"/>
      <c r="AB337" s="6"/>
      <c r="AC337" s="6"/>
      <c r="AD337" s="6"/>
      <c r="AE337" s="6"/>
      <c r="AF337" s="6"/>
      <c r="AG337" s="6" t="n">
        <v>116</v>
      </c>
      <c r="AH337" s="6"/>
      <c r="AI337" s="6"/>
      <c r="AJ337" s="6"/>
      <c r="AK337" s="6"/>
      <c r="AL337" s="6"/>
      <c r="AM337" s="6"/>
      <c r="AN337" s="6" t="n">
        <v>165</v>
      </c>
      <c r="AO337" s="6" t="n">
        <v>56</v>
      </c>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row>
    <row r="338" customFormat="false" ht="13.2" hidden="false" customHeight="false" outlineLevel="0" collapsed="false">
      <c r="A338" s="0" t="str">
        <f aca="false">VLOOKUP(B338,[1]codes!$A$2:$B$392,2,0)</f>
        <v>W06000002</v>
      </c>
      <c r="B338" s="0" t="s">
        <v>678</v>
      </c>
      <c r="C338" s="0" t="s">
        <v>674</v>
      </c>
      <c r="D338" s="6" t="n">
        <v>83358</v>
      </c>
      <c r="E338" s="6" t="n">
        <v>29261</v>
      </c>
      <c r="F338" s="6" t="n">
        <v>3547</v>
      </c>
      <c r="G338" s="6" t="n">
        <v>4393</v>
      </c>
      <c r="H338" s="6" t="n">
        <v>681</v>
      </c>
      <c r="I338" s="6" t="n">
        <v>5780</v>
      </c>
      <c r="J338" s="6"/>
      <c r="K338" s="6" t="n">
        <v>12720</v>
      </c>
      <c r="L338" s="6" t="n">
        <v>1412</v>
      </c>
      <c r="M338" s="6" t="n">
        <v>192</v>
      </c>
      <c r="N338" s="6"/>
      <c r="O338" s="6"/>
      <c r="P338" s="6"/>
      <c r="Q338" s="6"/>
      <c r="R338" s="6"/>
      <c r="S338" s="6"/>
      <c r="T338" s="6"/>
      <c r="U338" s="6"/>
      <c r="V338" s="6" t="n">
        <v>184</v>
      </c>
      <c r="W338" s="6"/>
      <c r="X338" s="6"/>
      <c r="Y338" s="6"/>
      <c r="Z338" s="6"/>
      <c r="AA338" s="6"/>
      <c r="AB338" s="6"/>
      <c r="AC338" s="6"/>
      <c r="AD338" s="6"/>
      <c r="AE338" s="6"/>
      <c r="AF338" s="6"/>
      <c r="AG338" s="6" t="n">
        <v>100</v>
      </c>
      <c r="AH338" s="6"/>
      <c r="AI338" s="6"/>
      <c r="AJ338" s="6"/>
      <c r="AK338" s="6"/>
      <c r="AL338" s="6"/>
      <c r="AM338" s="6"/>
      <c r="AN338" s="6" t="n">
        <v>172</v>
      </c>
      <c r="AO338" s="6" t="n">
        <v>80</v>
      </c>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row>
    <row r="339" customFormat="false" ht="13.2" hidden="false" customHeight="false" outlineLevel="0" collapsed="false">
      <c r="A339" s="0" t="str">
        <f aca="false">VLOOKUP(B339,[1]codes!$A$2:$B$392,2,0)</f>
        <v>W06000024</v>
      </c>
      <c r="B339" s="0" t="s">
        <v>718</v>
      </c>
      <c r="C339" s="0" t="s">
        <v>674</v>
      </c>
      <c r="D339" s="6" t="n">
        <v>43656</v>
      </c>
      <c r="E339" s="6" t="n">
        <v>11820</v>
      </c>
      <c r="F339" s="6" t="n">
        <v>833</v>
      </c>
      <c r="G339" s="6" t="n">
        <v>4631</v>
      </c>
      <c r="H339" s="6" t="n">
        <v>243</v>
      </c>
      <c r="I339" s="6" t="n">
        <v>3995</v>
      </c>
      <c r="J339" s="6"/>
      <c r="K339" s="6" t="n">
        <v>1264</v>
      </c>
      <c r="L339" s="6" t="n">
        <v>310</v>
      </c>
      <c r="M339" s="6" t="n">
        <v>175</v>
      </c>
      <c r="N339" s="6"/>
      <c r="O339" s="6"/>
      <c r="P339" s="6"/>
      <c r="Q339" s="6"/>
      <c r="R339" s="6"/>
      <c r="S339" s="6"/>
      <c r="T339" s="6"/>
      <c r="U339" s="6"/>
      <c r="V339" s="6" t="n">
        <v>156</v>
      </c>
      <c r="W339" s="6"/>
      <c r="X339" s="6"/>
      <c r="Y339" s="6"/>
      <c r="Z339" s="6"/>
      <c r="AA339" s="6"/>
      <c r="AB339" s="6"/>
      <c r="AC339" s="6"/>
      <c r="AD339" s="6"/>
      <c r="AE339" s="6"/>
      <c r="AF339" s="6"/>
      <c r="AG339" s="6" t="n">
        <v>70</v>
      </c>
      <c r="AH339" s="6"/>
      <c r="AI339" s="6"/>
      <c r="AJ339" s="6"/>
      <c r="AK339" s="6"/>
      <c r="AL339" s="6"/>
      <c r="AM339" s="6"/>
      <c r="AN339" s="6" t="n">
        <v>117</v>
      </c>
      <c r="AO339" s="6" t="n">
        <v>26</v>
      </c>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row>
    <row r="340" customFormat="false" ht="13.2" hidden="false" customHeight="false" outlineLevel="0" collapsed="false">
      <c r="A340" s="0" t="str">
        <f aca="false">VLOOKUP(B340,[1]codes!$A$2:$B$392,2,0)</f>
        <v>W06000021</v>
      </c>
      <c r="B340" s="0" t="s">
        <v>712</v>
      </c>
      <c r="C340" s="0" t="s">
        <v>674</v>
      </c>
      <c r="D340" s="6" t="n">
        <v>71421</v>
      </c>
      <c r="E340" s="6" t="n">
        <v>24011</v>
      </c>
      <c r="F340" s="6" t="n">
        <v>7969</v>
      </c>
      <c r="G340" s="6" t="n">
        <v>4746</v>
      </c>
      <c r="H340" s="6" t="n">
        <v>1036</v>
      </c>
      <c r="I340" s="6" t="n">
        <v>6757</v>
      </c>
      <c r="J340" s="6"/>
      <c r="K340" s="6" t="n">
        <v>1504</v>
      </c>
      <c r="L340" s="6" t="n">
        <v>1490</v>
      </c>
      <c r="M340" s="6" t="n">
        <v>167</v>
      </c>
      <c r="N340" s="6"/>
      <c r="O340" s="6"/>
      <c r="P340" s="6"/>
      <c r="Q340" s="6"/>
      <c r="R340" s="6"/>
      <c r="S340" s="6"/>
      <c r="T340" s="6"/>
      <c r="U340" s="6"/>
      <c r="V340" s="6" t="n">
        <v>164</v>
      </c>
      <c r="W340" s="6"/>
      <c r="X340" s="6"/>
      <c r="Y340" s="6"/>
      <c r="Z340" s="6"/>
      <c r="AA340" s="6"/>
      <c r="AB340" s="6"/>
      <c r="AC340" s="6"/>
      <c r="AD340" s="6"/>
      <c r="AE340" s="6"/>
      <c r="AF340" s="6"/>
      <c r="AG340" s="6" t="n">
        <v>63</v>
      </c>
      <c r="AH340" s="6"/>
      <c r="AI340" s="6"/>
      <c r="AJ340" s="6"/>
      <c r="AK340" s="6"/>
      <c r="AL340" s="6"/>
      <c r="AM340" s="6"/>
      <c r="AN340" s="6" t="n">
        <v>85</v>
      </c>
      <c r="AO340" s="6" t="n">
        <v>30</v>
      </c>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row>
    <row r="341" customFormat="false" ht="13.2" hidden="false" customHeight="false" outlineLevel="0" collapsed="false">
      <c r="A341" s="0" t="str">
        <f aca="false">VLOOKUP(B341,[1]codes!$A$2:$B$392,2,0)</f>
        <v>W06000012</v>
      </c>
      <c r="B341" s="0" t="s">
        <v>696</v>
      </c>
      <c r="C341" s="0" t="s">
        <v>674</v>
      </c>
      <c r="D341" s="6" t="n">
        <v>107621</v>
      </c>
      <c r="E341" s="6" t="n">
        <v>34875</v>
      </c>
      <c r="F341" s="6" t="n">
        <v>2990</v>
      </c>
      <c r="G341" s="6" t="n">
        <v>14531</v>
      </c>
      <c r="H341" s="6" t="n">
        <v>651</v>
      </c>
      <c r="I341" s="6" t="n">
        <v>9224</v>
      </c>
      <c r="J341" s="6"/>
      <c r="K341" s="6" t="n">
        <v>4867</v>
      </c>
      <c r="L341" s="6" t="n">
        <v>1114</v>
      </c>
      <c r="M341" s="6" t="n">
        <v>519</v>
      </c>
      <c r="N341" s="6"/>
      <c r="O341" s="6"/>
      <c r="P341" s="6"/>
      <c r="Q341" s="6"/>
      <c r="R341" s="6"/>
      <c r="S341" s="6"/>
      <c r="T341" s="6"/>
      <c r="U341" s="6"/>
      <c r="V341" s="6" t="n">
        <v>424</v>
      </c>
      <c r="W341" s="6"/>
      <c r="X341" s="6"/>
      <c r="Y341" s="6"/>
      <c r="Z341" s="6"/>
      <c r="AA341" s="6"/>
      <c r="AB341" s="6"/>
      <c r="AC341" s="6"/>
      <c r="AD341" s="6"/>
      <c r="AE341" s="6"/>
      <c r="AF341" s="6"/>
      <c r="AG341" s="6" t="n">
        <v>158</v>
      </c>
      <c r="AH341" s="6"/>
      <c r="AI341" s="6"/>
      <c r="AJ341" s="6"/>
      <c r="AK341" s="6"/>
      <c r="AL341" s="6"/>
      <c r="AM341" s="6"/>
      <c r="AN341" s="6" t="n">
        <v>324</v>
      </c>
      <c r="AO341" s="6" t="n">
        <v>73</v>
      </c>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row>
    <row r="342" customFormat="false" ht="13.2" hidden="false" customHeight="false" outlineLevel="0" collapsed="false">
      <c r="A342" s="0" t="str">
        <f aca="false">VLOOKUP(B342,[1]codes!$A$2:$B$392,2,0)</f>
        <v>W06000022</v>
      </c>
      <c r="B342" s="0" t="s">
        <v>714</v>
      </c>
      <c r="C342" s="0" t="s">
        <v>674</v>
      </c>
      <c r="D342" s="6" t="n">
        <v>103213</v>
      </c>
      <c r="E342" s="6" t="n">
        <v>31780</v>
      </c>
      <c r="F342" s="6" t="n">
        <v>5804</v>
      </c>
      <c r="G342" s="6" t="n">
        <v>10648</v>
      </c>
      <c r="H342" s="6" t="n">
        <v>1061</v>
      </c>
      <c r="I342" s="6" t="n">
        <v>10376</v>
      </c>
      <c r="J342" s="6"/>
      <c r="K342" s="6" t="n">
        <v>1661</v>
      </c>
      <c r="L342" s="6" t="n">
        <v>1221</v>
      </c>
      <c r="M342" s="6" t="n">
        <v>352</v>
      </c>
      <c r="N342" s="6"/>
      <c r="O342" s="6"/>
      <c r="P342" s="6"/>
      <c r="Q342" s="6"/>
      <c r="R342" s="6"/>
      <c r="S342" s="6"/>
      <c r="T342" s="6"/>
      <c r="U342" s="6"/>
      <c r="V342" s="6" t="n">
        <v>288</v>
      </c>
      <c r="W342" s="6"/>
      <c r="X342" s="6"/>
      <c r="Y342" s="6"/>
      <c r="Z342" s="6"/>
      <c r="AA342" s="6"/>
      <c r="AB342" s="6"/>
      <c r="AC342" s="6"/>
      <c r="AD342" s="6"/>
      <c r="AE342" s="6"/>
      <c r="AF342" s="6"/>
      <c r="AG342" s="6" t="n">
        <v>135</v>
      </c>
      <c r="AH342" s="6"/>
      <c r="AI342" s="6"/>
      <c r="AJ342" s="6"/>
      <c r="AK342" s="6"/>
      <c r="AL342" s="6"/>
      <c r="AM342" s="6"/>
      <c r="AN342" s="6" t="n">
        <v>176</v>
      </c>
      <c r="AO342" s="6" t="n">
        <v>58</v>
      </c>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row>
    <row r="343" customFormat="false" ht="13.2" hidden="false" customHeight="false" outlineLevel="0" collapsed="false">
      <c r="A343" s="0" t="str">
        <f aca="false">VLOOKUP(B343,[1]codes!$A$2:$B$392,2,0)</f>
        <v>W06000009</v>
      </c>
      <c r="B343" s="0" t="s">
        <v>690</v>
      </c>
      <c r="C343" s="0" t="s">
        <v>674</v>
      </c>
      <c r="D343" s="6" t="n">
        <v>90725</v>
      </c>
      <c r="E343" s="6" t="n">
        <v>31957</v>
      </c>
      <c r="F343" s="6" t="n">
        <v>9250</v>
      </c>
      <c r="G343" s="6" t="n">
        <v>6808</v>
      </c>
      <c r="H343" s="6" t="n">
        <v>879</v>
      </c>
      <c r="I343" s="6" t="n">
        <v>8965</v>
      </c>
      <c r="J343" s="6"/>
      <c r="K343" s="6" t="n">
        <v>3824</v>
      </c>
      <c r="L343" s="6" t="n">
        <v>1444</v>
      </c>
      <c r="M343" s="6" t="n">
        <v>279</v>
      </c>
      <c r="N343" s="6"/>
      <c r="O343" s="6"/>
      <c r="P343" s="6"/>
      <c r="Q343" s="6"/>
      <c r="R343" s="6"/>
      <c r="S343" s="6"/>
      <c r="T343" s="6"/>
      <c r="U343" s="6"/>
      <c r="V343" s="6" t="n">
        <v>249</v>
      </c>
      <c r="W343" s="6"/>
      <c r="X343" s="6"/>
      <c r="Y343" s="6"/>
      <c r="Z343" s="6"/>
      <c r="AA343" s="6"/>
      <c r="AB343" s="6"/>
      <c r="AC343" s="6"/>
      <c r="AD343" s="6"/>
      <c r="AE343" s="6"/>
      <c r="AF343" s="6"/>
      <c r="AG343" s="6" t="n">
        <v>95</v>
      </c>
      <c r="AH343" s="6"/>
      <c r="AI343" s="6"/>
      <c r="AJ343" s="6"/>
      <c r="AK343" s="6"/>
      <c r="AL343" s="6"/>
      <c r="AM343" s="6"/>
      <c r="AN343" s="6" t="n">
        <v>124</v>
      </c>
      <c r="AO343" s="6" t="n">
        <v>40</v>
      </c>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row>
    <row r="344" customFormat="false" ht="13.2" hidden="false" customHeight="false" outlineLevel="0" collapsed="false">
      <c r="A344" s="0" t="str">
        <f aca="false">VLOOKUP(B344,[1]codes!$A$2:$B$392,2,0)</f>
        <v>W06000023</v>
      </c>
      <c r="B344" s="0" t="s">
        <v>716</v>
      </c>
      <c r="C344" s="0" t="s">
        <v>674</v>
      </c>
      <c r="D344" s="6" t="n">
        <v>102713</v>
      </c>
      <c r="E344" s="6" t="n">
        <v>37592</v>
      </c>
      <c r="F344" s="6" t="n">
        <v>10158</v>
      </c>
      <c r="G344" s="6" t="n">
        <v>5221</v>
      </c>
      <c r="H344" s="6" t="n">
        <v>4865</v>
      </c>
      <c r="I344" s="6" t="n">
        <v>10412</v>
      </c>
      <c r="J344" s="6"/>
      <c r="K344" s="6" t="n">
        <v>3719</v>
      </c>
      <c r="L344" s="6" t="n">
        <v>2389</v>
      </c>
      <c r="M344" s="6" t="n">
        <v>297</v>
      </c>
      <c r="N344" s="6"/>
      <c r="O344" s="6"/>
      <c r="P344" s="6"/>
      <c r="Q344" s="6"/>
      <c r="R344" s="6"/>
      <c r="S344" s="6"/>
      <c r="T344" s="6"/>
      <c r="U344" s="6"/>
      <c r="V344" s="6" t="n">
        <v>211</v>
      </c>
      <c r="W344" s="6"/>
      <c r="X344" s="6"/>
      <c r="Y344" s="6"/>
      <c r="Z344" s="6"/>
      <c r="AA344" s="6"/>
      <c r="AB344" s="6"/>
      <c r="AC344" s="6"/>
      <c r="AD344" s="6"/>
      <c r="AE344" s="6"/>
      <c r="AF344" s="6"/>
      <c r="AG344" s="6" t="n">
        <v>98</v>
      </c>
      <c r="AH344" s="6"/>
      <c r="AI344" s="6"/>
      <c r="AJ344" s="6"/>
      <c r="AK344" s="6"/>
      <c r="AL344" s="6"/>
      <c r="AM344" s="6"/>
      <c r="AN344" s="6" t="n">
        <v>174</v>
      </c>
      <c r="AO344" s="6" t="n">
        <v>48</v>
      </c>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row>
    <row r="345" customFormat="false" ht="13.2" hidden="false" customHeight="false" outlineLevel="0" collapsed="false">
      <c r="A345" s="0" t="str">
        <f aca="false">VLOOKUP(B345,[1]codes!$A$2:$B$392,2,0)</f>
        <v>W06000016</v>
      </c>
      <c r="B345" s="0" t="s">
        <v>704</v>
      </c>
      <c r="C345" s="0" t="s">
        <v>674</v>
      </c>
      <c r="D345" s="6" t="n">
        <v>173297</v>
      </c>
      <c r="E345" s="6" t="n">
        <v>51519</v>
      </c>
      <c r="F345" s="6" t="n">
        <v>3890</v>
      </c>
      <c r="G345" s="6" t="n">
        <v>19579</v>
      </c>
      <c r="H345" s="6" t="n">
        <v>1050</v>
      </c>
      <c r="I345" s="6" t="n">
        <v>13471</v>
      </c>
      <c r="J345" s="6"/>
      <c r="K345" s="6" t="n">
        <v>9748</v>
      </c>
      <c r="L345" s="6" t="n">
        <v>1658</v>
      </c>
      <c r="M345" s="6" t="n">
        <v>669</v>
      </c>
      <c r="N345" s="6"/>
      <c r="O345" s="6"/>
      <c r="P345" s="6"/>
      <c r="Q345" s="6"/>
      <c r="R345" s="6"/>
      <c r="S345" s="6"/>
      <c r="T345" s="6"/>
      <c r="U345" s="6"/>
      <c r="V345" s="6" t="n">
        <v>600</v>
      </c>
      <c r="W345" s="6"/>
      <c r="X345" s="6"/>
      <c r="Y345" s="6"/>
      <c r="Z345" s="6"/>
      <c r="AA345" s="6"/>
      <c r="AB345" s="6"/>
      <c r="AC345" s="6"/>
      <c r="AD345" s="6"/>
      <c r="AE345" s="6"/>
      <c r="AF345" s="6"/>
      <c r="AG345" s="6" t="n">
        <v>227</v>
      </c>
      <c r="AH345" s="6"/>
      <c r="AI345" s="6"/>
      <c r="AJ345" s="6"/>
      <c r="AK345" s="6"/>
      <c r="AL345" s="6"/>
      <c r="AM345" s="6"/>
      <c r="AN345" s="6" t="n">
        <v>480</v>
      </c>
      <c r="AO345" s="6" t="n">
        <v>147</v>
      </c>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row>
    <row r="346" customFormat="false" ht="13.2" hidden="false" customHeight="false" outlineLevel="0" collapsed="false">
      <c r="A346" s="0" t="str">
        <f aca="false">VLOOKUP(B346,[1]codes!$A$2:$B$392,2,0)</f>
        <v>W06000011</v>
      </c>
      <c r="B346" s="0" t="s">
        <v>694</v>
      </c>
      <c r="C346" s="0" t="s">
        <v>674</v>
      </c>
      <c r="D346" s="6" t="n">
        <v>182567</v>
      </c>
      <c r="E346" s="6" t="n">
        <v>54195</v>
      </c>
      <c r="F346" s="6" t="n">
        <v>8750</v>
      </c>
      <c r="G346" s="6" t="n">
        <v>18109</v>
      </c>
      <c r="H346" s="6" t="n">
        <v>2194</v>
      </c>
      <c r="I346" s="6" t="n">
        <v>15305</v>
      </c>
      <c r="J346" s="6"/>
      <c r="K346" s="6" t="n">
        <v>5141</v>
      </c>
      <c r="L346" s="6" t="n">
        <v>2836</v>
      </c>
      <c r="M346" s="6" t="n">
        <v>603</v>
      </c>
      <c r="N346" s="6"/>
      <c r="O346" s="6"/>
      <c r="P346" s="6"/>
      <c r="Q346" s="6"/>
      <c r="R346" s="6"/>
      <c r="S346" s="6"/>
      <c r="T346" s="6"/>
      <c r="U346" s="6"/>
      <c r="V346" s="6" t="n">
        <v>538</v>
      </c>
      <c r="W346" s="6"/>
      <c r="X346" s="6"/>
      <c r="Y346" s="6"/>
      <c r="Z346" s="6"/>
      <c r="AA346" s="6"/>
      <c r="AB346" s="6"/>
      <c r="AC346" s="6"/>
      <c r="AD346" s="6"/>
      <c r="AE346" s="6"/>
      <c r="AF346" s="6"/>
      <c r="AG346" s="6" t="n">
        <v>222</v>
      </c>
      <c r="AH346" s="6"/>
      <c r="AI346" s="6"/>
      <c r="AJ346" s="6"/>
      <c r="AK346" s="6"/>
      <c r="AL346" s="6"/>
      <c r="AM346" s="6"/>
      <c r="AN346" s="6" t="n">
        <v>358</v>
      </c>
      <c r="AO346" s="6" t="n">
        <v>139</v>
      </c>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row>
    <row r="347" customFormat="false" ht="13.2" hidden="false" customHeight="false" outlineLevel="0" collapsed="false">
      <c r="A347" s="0" t="str">
        <f aca="false">VLOOKUP(B347,[1]codes!$A$2:$B$392,2,0)</f>
        <v>W06000020</v>
      </c>
      <c r="B347" s="0" t="s">
        <v>710</v>
      </c>
      <c r="C347" s="0" t="s">
        <v>674</v>
      </c>
      <c r="D347" s="6" t="n">
        <v>68632</v>
      </c>
      <c r="E347" s="6" t="n">
        <v>20190</v>
      </c>
      <c r="F347" s="6" t="n">
        <v>2799</v>
      </c>
      <c r="G347" s="6" t="n">
        <v>7183</v>
      </c>
      <c r="H347" s="6" t="n">
        <v>514</v>
      </c>
      <c r="I347" s="6" t="n">
        <v>6569</v>
      </c>
      <c r="J347" s="6"/>
      <c r="K347" s="6" t="n">
        <v>1628</v>
      </c>
      <c r="L347" s="6" t="n">
        <v>711</v>
      </c>
      <c r="M347" s="6" t="n">
        <v>282</v>
      </c>
      <c r="N347" s="6"/>
      <c r="O347" s="6"/>
      <c r="P347" s="6"/>
      <c r="Q347" s="6"/>
      <c r="R347" s="6"/>
      <c r="S347" s="6"/>
      <c r="T347" s="6"/>
      <c r="U347" s="6"/>
      <c r="V347" s="6" t="n">
        <v>232</v>
      </c>
      <c r="W347" s="6"/>
      <c r="X347" s="6"/>
      <c r="Y347" s="6"/>
      <c r="Z347" s="6"/>
      <c r="AA347" s="6"/>
      <c r="AB347" s="6"/>
      <c r="AC347" s="6"/>
      <c r="AD347" s="6"/>
      <c r="AE347" s="6"/>
      <c r="AF347" s="6"/>
      <c r="AG347" s="6" t="n">
        <v>110</v>
      </c>
      <c r="AH347" s="6"/>
      <c r="AI347" s="6"/>
      <c r="AJ347" s="6"/>
      <c r="AK347" s="6"/>
      <c r="AL347" s="6"/>
      <c r="AM347" s="6"/>
      <c r="AN347" s="6" t="n">
        <v>135</v>
      </c>
      <c r="AO347" s="6" t="n">
        <v>27</v>
      </c>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row>
    <row r="348" customFormat="false" ht="13.2" hidden="false" customHeight="false" outlineLevel="0" collapsed="false">
      <c r="A348" s="0" t="str">
        <f aca="false">VLOOKUP(B348,[1]codes!$A$2:$B$392,2,0)</f>
        <v>W06000014</v>
      </c>
      <c r="B348" s="0" t="s">
        <v>700</v>
      </c>
      <c r="C348" s="0" t="s">
        <v>674</v>
      </c>
      <c r="D348" s="6" t="n">
        <v>93098</v>
      </c>
      <c r="E348" s="6" t="n">
        <v>33901</v>
      </c>
      <c r="F348" s="6" t="n">
        <v>9190</v>
      </c>
      <c r="G348" s="6" t="n">
        <v>7926</v>
      </c>
      <c r="H348" s="6" t="n">
        <v>1106</v>
      </c>
      <c r="I348" s="6" t="n">
        <v>9577</v>
      </c>
      <c r="J348" s="6"/>
      <c r="K348" s="6" t="n">
        <v>3484</v>
      </c>
      <c r="L348" s="6" t="n">
        <v>1734</v>
      </c>
      <c r="M348" s="6" t="n">
        <v>254</v>
      </c>
      <c r="N348" s="6"/>
      <c r="O348" s="6"/>
      <c r="P348" s="6"/>
      <c r="Q348" s="6"/>
      <c r="R348" s="6"/>
      <c r="S348" s="6"/>
      <c r="T348" s="6"/>
      <c r="U348" s="6"/>
      <c r="V348" s="6" t="n">
        <v>285</v>
      </c>
      <c r="W348" s="6"/>
      <c r="X348" s="6"/>
      <c r="Y348" s="6"/>
      <c r="Z348" s="6"/>
      <c r="AA348" s="6"/>
      <c r="AB348" s="6"/>
      <c r="AC348" s="6"/>
      <c r="AD348" s="6"/>
      <c r="AE348" s="6"/>
      <c r="AF348" s="6"/>
      <c r="AG348" s="6" t="n">
        <v>131</v>
      </c>
      <c r="AH348" s="6"/>
      <c r="AI348" s="6"/>
      <c r="AJ348" s="6"/>
      <c r="AK348" s="6"/>
      <c r="AL348" s="6"/>
      <c r="AM348" s="6"/>
      <c r="AN348" s="6" t="n">
        <v>138</v>
      </c>
      <c r="AO348" s="6" t="n">
        <v>76</v>
      </c>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row>
    <row r="349" customFormat="false" ht="13.2" hidden="false" customHeight="false" outlineLevel="0" collapsed="false">
      <c r="A349" s="0" t="str">
        <f aca="false">VLOOKUP(B349,[1]codes!$A$2:$B$392,2,0)</f>
        <v>W06000006</v>
      </c>
      <c r="B349" s="0" t="s">
        <v>686</v>
      </c>
      <c r="C349" s="0" t="s">
        <v>674</v>
      </c>
      <c r="D349" s="6" t="n">
        <v>100438</v>
      </c>
      <c r="E349" s="6" t="n">
        <v>29553</v>
      </c>
      <c r="F349" s="6" t="n">
        <v>5451</v>
      </c>
      <c r="G349" s="6" t="n">
        <v>8058</v>
      </c>
      <c r="H349" s="6" t="n">
        <v>1129</v>
      </c>
      <c r="I349" s="6" t="n">
        <v>9569</v>
      </c>
      <c r="J349" s="6"/>
      <c r="K349" s="6" t="n">
        <v>3210</v>
      </c>
      <c r="L349" s="6" t="n">
        <v>1111</v>
      </c>
      <c r="M349" s="6" t="n">
        <v>394</v>
      </c>
      <c r="N349" s="6"/>
      <c r="O349" s="6"/>
      <c r="P349" s="6"/>
      <c r="Q349" s="6"/>
      <c r="R349" s="6"/>
      <c r="S349" s="6"/>
      <c r="T349" s="6"/>
      <c r="U349" s="6"/>
      <c r="V349" s="6" t="n">
        <v>293</v>
      </c>
      <c r="W349" s="6"/>
      <c r="X349" s="6"/>
      <c r="Y349" s="6"/>
      <c r="Z349" s="6"/>
      <c r="AA349" s="6"/>
      <c r="AB349" s="6"/>
      <c r="AC349" s="6"/>
      <c r="AD349" s="6"/>
      <c r="AE349" s="6"/>
      <c r="AF349" s="6"/>
      <c r="AG349" s="6" t="n">
        <v>96</v>
      </c>
      <c r="AH349" s="6"/>
      <c r="AI349" s="6"/>
      <c r="AJ349" s="6"/>
      <c r="AK349" s="6"/>
      <c r="AL349" s="6"/>
      <c r="AM349" s="6"/>
      <c r="AN349" s="6" t="n">
        <v>179</v>
      </c>
      <c r="AO349" s="6" t="n">
        <v>63</v>
      </c>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row>
    <row r="350" customFormat="false" ht="13.2" hidden="false" customHeight="false" outlineLevel="0" collapsed="false">
      <c r="A350" s="0" t="str">
        <f aca="false">VLOOKUP(B350,[1]codes!$A$2:$B$392,2,0)</f>
        <v>W06000001</v>
      </c>
      <c r="B350" s="33" t="s">
        <v>676</v>
      </c>
      <c r="C350" s="0" t="s">
        <v>674</v>
      </c>
      <c r="D350" s="6" t="n">
        <v>49764</v>
      </c>
      <c r="E350" s="6" t="n">
        <v>18826</v>
      </c>
      <c r="F350" s="6" t="n">
        <v>2715</v>
      </c>
      <c r="G350" s="6" t="n">
        <v>3055</v>
      </c>
      <c r="H350" s="6" t="n">
        <v>304</v>
      </c>
      <c r="I350" s="6" t="n">
        <v>5201</v>
      </c>
      <c r="J350" s="6"/>
      <c r="K350" s="6" t="n">
        <v>6609</v>
      </c>
      <c r="L350" s="6" t="n">
        <v>496</v>
      </c>
      <c r="M350" s="6" t="n">
        <v>151</v>
      </c>
      <c r="N350" s="6"/>
      <c r="O350" s="6"/>
      <c r="P350" s="6"/>
      <c r="Q350" s="6"/>
      <c r="R350" s="6"/>
      <c r="S350" s="6"/>
      <c r="T350" s="6"/>
      <c r="U350" s="6"/>
      <c r="V350" s="6" t="n">
        <v>134</v>
      </c>
      <c r="W350" s="6"/>
      <c r="X350" s="6"/>
      <c r="Y350" s="6"/>
      <c r="Z350" s="6"/>
      <c r="AA350" s="6"/>
      <c r="AB350" s="6"/>
      <c r="AC350" s="6"/>
      <c r="AD350" s="6"/>
      <c r="AE350" s="6"/>
      <c r="AF350" s="6"/>
      <c r="AG350" s="6" t="n">
        <v>53</v>
      </c>
      <c r="AH350" s="6"/>
      <c r="AI350" s="6"/>
      <c r="AJ350" s="6"/>
      <c r="AK350" s="6"/>
      <c r="AL350" s="6"/>
      <c r="AM350" s="6"/>
      <c r="AN350" s="6" t="n">
        <v>95</v>
      </c>
      <c r="AO350" s="6" t="n">
        <v>13</v>
      </c>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row>
    <row r="351" customFormat="false" ht="13.2" hidden="false" customHeight="false" outlineLevel="0" collapsed="false">
      <c r="A351" s="0" t="str">
        <f aca="false">VLOOKUP(B351,[1]codes!$A$2:$B$392,2,0)</f>
        <v>S12000033</v>
      </c>
      <c r="B351" s="0" t="s">
        <v>436</v>
      </c>
      <c r="C351" s="0" t="s">
        <v>394</v>
      </c>
      <c r="D351" s="6" t="n">
        <v>164177</v>
      </c>
      <c r="E351" s="6" t="n">
        <v>52133</v>
      </c>
      <c r="F351" s="6" t="n">
        <v>9824</v>
      </c>
      <c r="G351" s="6" t="n">
        <v>12420</v>
      </c>
      <c r="H351" s="6" t="n">
        <v>4605</v>
      </c>
      <c r="I351" s="6" t="n">
        <v>5025</v>
      </c>
      <c r="J351" s="6" t="n">
        <v>15412</v>
      </c>
      <c r="K351" s="6"/>
      <c r="L351" s="6" t="n">
        <v>3723</v>
      </c>
      <c r="M351" s="6" t="n">
        <v>375</v>
      </c>
      <c r="N351" s="6"/>
      <c r="O351" s="6"/>
      <c r="P351" s="6"/>
      <c r="Q351" s="6"/>
      <c r="R351" s="6"/>
      <c r="S351" s="6"/>
      <c r="T351" s="6"/>
      <c r="U351" s="6"/>
      <c r="V351" s="6" t="n">
        <v>501</v>
      </c>
      <c r="W351" s="6"/>
      <c r="X351" s="6"/>
      <c r="Y351" s="6"/>
      <c r="Z351" s="6"/>
      <c r="AA351" s="6"/>
      <c r="AB351" s="6"/>
      <c r="AC351" s="6"/>
      <c r="AD351" s="6"/>
      <c r="AE351" s="6"/>
      <c r="AF351" s="6"/>
      <c r="AG351" s="6" t="n">
        <v>248</v>
      </c>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row>
    <row r="352" customFormat="false" ht="13.2" hidden="false" customHeight="false" outlineLevel="0" collapsed="false">
      <c r="A352" s="0" t="str">
        <f aca="false">VLOOKUP(B352,[1]codes!$A$2:$B$392,2,0)</f>
        <v>S12000034</v>
      </c>
      <c r="B352" s="0" t="s">
        <v>438</v>
      </c>
      <c r="C352" s="0" t="s">
        <v>394</v>
      </c>
      <c r="D352" s="6" t="n">
        <v>194190</v>
      </c>
      <c r="E352" s="6" t="n">
        <v>63274</v>
      </c>
      <c r="F352" s="6" t="n">
        <v>15710</v>
      </c>
      <c r="G352" s="6" t="n">
        <v>6402</v>
      </c>
      <c r="H352" s="6" t="n">
        <v>8876</v>
      </c>
      <c r="I352" s="6" t="n">
        <v>7420</v>
      </c>
      <c r="J352" s="6" t="n">
        <v>19802</v>
      </c>
      <c r="K352" s="6"/>
      <c r="L352" s="6" t="n">
        <v>3612</v>
      </c>
      <c r="M352" s="6" t="n">
        <v>576</v>
      </c>
      <c r="N352" s="6"/>
      <c r="O352" s="6"/>
      <c r="P352" s="6"/>
      <c r="Q352" s="6"/>
      <c r="R352" s="6"/>
      <c r="S352" s="6"/>
      <c r="T352" s="6"/>
      <c r="U352" s="6"/>
      <c r="V352" s="6" t="n">
        <v>618</v>
      </c>
      <c r="W352" s="6"/>
      <c r="X352" s="6"/>
      <c r="Y352" s="6"/>
      <c r="Z352" s="6"/>
      <c r="AA352" s="6"/>
      <c r="AB352" s="6"/>
      <c r="AC352" s="6"/>
      <c r="AD352" s="6"/>
      <c r="AE352" s="6"/>
      <c r="AF352" s="6"/>
      <c r="AG352" s="6" t="n">
        <v>258</v>
      </c>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row>
    <row r="353" customFormat="false" ht="13.2" hidden="false" customHeight="false" outlineLevel="0" collapsed="false">
      <c r="A353" s="0" t="str">
        <f aca="false">VLOOKUP(B353,[1]codes!$A$2:$B$392,2,0)</f>
        <v>S12000041</v>
      </c>
      <c r="B353" s="0" t="s">
        <v>450</v>
      </c>
      <c r="C353" s="0" t="s">
        <v>394</v>
      </c>
      <c r="D353" s="6" t="n">
        <v>87561</v>
      </c>
      <c r="E353" s="6" t="n">
        <v>29237</v>
      </c>
      <c r="F353" s="6" t="n">
        <v>7534</v>
      </c>
      <c r="G353" s="6" t="n">
        <v>3768</v>
      </c>
      <c r="H353" s="6" t="n">
        <v>1486</v>
      </c>
      <c r="I353" s="6" t="n">
        <v>3200</v>
      </c>
      <c r="J353" s="6" t="n">
        <v>11044</v>
      </c>
      <c r="K353" s="6"/>
      <c r="L353" s="6" t="n">
        <v>1574</v>
      </c>
      <c r="M353" s="6" t="n">
        <v>237</v>
      </c>
      <c r="N353" s="6"/>
      <c r="O353" s="6"/>
      <c r="P353" s="6"/>
      <c r="Q353" s="6"/>
      <c r="R353" s="6"/>
      <c r="S353" s="6"/>
      <c r="T353" s="6"/>
      <c r="U353" s="6"/>
      <c r="V353" s="6" t="n">
        <v>280</v>
      </c>
      <c r="W353" s="6"/>
      <c r="X353" s="6"/>
      <c r="Y353" s="6"/>
      <c r="Z353" s="6"/>
      <c r="AA353" s="6"/>
      <c r="AB353" s="6"/>
      <c r="AC353" s="6"/>
      <c r="AD353" s="6"/>
      <c r="AE353" s="6"/>
      <c r="AF353" s="6"/>
      <c r="AG353" s="6" t="n">
        <v>114</v>
      </c>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row>
    <row r="354" customFormat="false" ht="13.2" hidden="false" customHeight="false" outlineLevel="0" collapsed="false">
      <c r="A354" s="0" t="str">
        <f aca="false">VLOOKUP(B354,[1]codes!$A$2:$B$392,2,0)</f>
        <v>S12000035</v>
      </c>
      <c r="B354" s="0" t="s">
        <v>440</v>
      </c>
      <c r="C354" s="0" t="s">
        <v>394</v>
      </c>
      <c r="D354" s="6" t="n">
        <v>67668</v>
      </c>
      <c r="E354" s="6" t="n">
        <v>27423</v>
      </c>
      <c r="F354" s="6" t="n">
        <v>5191</v>
      </c>
      <c r="G354" s="6" t="n">
        <v>3695</v>
      </c>
      <c r="H354" s="6" t="n">
        <v>5174</v>
      </c>
      <c r="I354" s="6" t="n">
        <v>3030</v>
      </c>
      <c r="J354" s="6" t="n">
        <v>7792</v>
      </c>
      <c r="K354" s="6"/>
      <c r="L354" s="6" t="n">
        <v>1912</v>
      </c>
      <c r="M354" s="6" t="n">
        <v>195</v>
      </c>
      <c r="N354" s="6"/>
      <c r="O354" s="6"/>
      <c r="P354" s="6"/>
      <c r="Q354" s="6"/>
      <c r="R354" s="6"/>
      <c r="S354" s="6"/>
      <c r="T354" s="6"/>
      <c r="U354" s="6"/>
      <c r="V354" s="6" t="n">
        <v>312</v>
      </c>
      <c r="W354" s="6"/>
      <c r="X354" s="6"/>
      <c r="Y354" s="6"/>
      <c r="Z354" s="6"/>
      <c r="AA354" s="6"/>
      <c r="AB354" s="6"/>
      <c r="AC354" s="6"/>
      <c r="AD354" s="6"/>
      <c r="AE354" s="6"/>
      <c r="AF354" s="6"/>
      <c r="AG354" s="6" t="n">
        <v>122</v>
      </c>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row>
    <row r="355" customFormat="false" ht="13.2" hidden="false" customHeight="false" outlineLevel="0" collapsed="false">
      <c r="A355" s="0" t="str">
        <f aca="false">VLOOKUP(B355,[1]codes!$A$2:$B$392,2,0)</f>
        <v>S12000005</v>
      </c>
      <c r="B355" s="0" t="s">
        <v>396</v>
      </c>
      <c r="C355" s="0" t="s">
        <v>394</v>
      </c>
      <c r="D355" s="6" t="n">
        <v>37371</v>
      </c>
      <c r="E355" s="6" t="n">
        <v>12181</v>
      </c>
      <c r="F355" s="6" t="n">
        <v>1624</v>
      </c>
      <c r="G355" s="6" t="n">
        <v>3825</v>
      </c>
      <c r="H355" s="6" t="n">
        <v>443</v>
      </c>
      <c r="I355" s="6" t="n">
        <v>1218</v>
      </c>
      <c r="J355" s="6" t="n">
        <v>4074</v>
      </c>
      <c r="K355" s="6"/>
      <c r="L355" s="6" t="n">
        <v>736</v>
      </c>
      <c r="M355" s="6" t="n">
        <v>100</v>
      </c>
      <c r="N355" s="6"/>
      <c r="O355" s="6"/>
      <c r="P355" s="6"/>
      <c r="Q355" s="6"/>
      <c r="R355" s="6"/>
      <c r="S355" s="6"/>
      <c r="T355" s="6"/>
      <c r="U355" s="6"/>
      <c r="V355" s="6" t="n">
        <v>118</v>
      </c>
      <c r="W355" s="6"/>
      <c r="X355" s="6"/>
      <c r="Y355" s="6"/>
      <c r="Z355" s="6"/>
      <c r="AA355" s="6"/>
      <c r="AB355" s="6"/>
      <c r="AC355" s="6"/>
      <c r="AD355" s="6"/>
      <c r="AE355" s="6"/>
      <c r="AF355" s="6"/>
      <c r="AG355" s="6" t="n">
        <v>43</v>
      </c>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row>
    <row r="356" customFormat="false" ht="13.2" hidden="false" customHeight="false" outlineLevel="0" collapsed="false">
      <c r="A356" s="0" t="str">
        <f aca="false">VLOOKUP(B356,[1]codes!$A$2:$B$392,2,0)</f>
        <v>S12000013</v>
      </c>
      <c r="B356" s="0" t="s">
        <v>406</v>
      </c>
      <c r="C356" s="0" t="s">
        <v>394</v>
      </c>
      <c r="D356" s="6" t="n">
        <v>22039</v>
      </c>
      <c r="E356" s="6" t="n">
        <v>7687</v>
      </c>
      <c r="F356" s="6" t="n">
        <v>761</v>
      </c>
      <c r="G356" s="6" t="n">
        <v>1842</v>
      </c>
      <c r="H356" s="6" t="n">
        <v>243</v>
      </c>
      <c r="I356" s="6" t="n">
        <v>847</v>
      </c>
      <c r="J356" s="6" t="n">
        <v>3310</v>
      </c>
      <c r="K356" s="6"/>
      <c r="L356" s="6" t="n">
        <v>500</v>
      </c>
      <c r="M356" s="6" t="n">
        <v>66</v>
      </c>
      <c r="N356" s="6"/>
      <c r="O356" s="6"/>
      <c r="P356" s="6"/>
      <c r="Q356" s="6"/>
      <c r="R356" s="6"/>
      <c r="S356" s="6"/>
      <c r="T356" s="6"/>
      <c r="U356" s="6"/>
      <c r="V356" s="6" t="n">
        <v>88</v>
      </c>
      <c r="W356" s="6"/>
      <c r="X356" s="6"/>
      <c r="Y356" s="6"/>
      <c r="Z356" s="6"/>
      <c r="AA356" s="6"/>
      <c r="AB356" s="6"/>
      <c r="AC356" s="6"/>
      <c r="AD356" s="6"/>
      <c r="AE356" s="6"/>
      <c r="AF356" s="6"/>
      <c r="AG356" s="6" t="n">
        <v>30</v>
      </c>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row>
    <row r="357" customFormat="false" ht="13.2" hidden="false" customHeight="false" outlineLevel="0" collapsed="false">
      <c r="A357" s="0" t="str">
        <f aca="false">VLOOKUP(B357,[1]codes!$A$2:$B$392,2,0)</f>
        <v>S12000006</v>
      </c>
      <c r="B357" s="0" t="s">
        <v>398</v>
      </c>
      <c r="C357" s="0" t="s">
        <v>394</v>
      </c>
      <c r="D357" s="6" t="n">
        <v>116696</v>
      </c>
      <c r="E357" s="6" t="n">
        <v>42703</v>
      </c>
      <c r="F357" s="6" t="n">
        <v>14143</v>
      </c>
      <c r="G357" s="6" t="n">
        <v>8909</v>
      </c>
      <c r="H357" s="6" t="n">
        <v>1808</v>
      </c>
      <c r="I357" s="6" t="n">
        <v>5752</v>
      </c>
      <c r="J357" s="6" t="n">
        <v>8634</v>
      </c>
      <c r="K357" s="6"/>
      <c r="L357" s="6" t="n">
        <v>2418</v>
      </c>
      <c r="M357" s="6" t="n">
        <v>363</v>
      </c>
      <c r="N357" s="6"/>
      <c r="O357" s="6"/>
      <c r="P357" s="6"/>
      <c r="Q357" s="6"/>
      <c r="R357" s="6"/>
      <c r="S357" s="6"/>
      <c r="T357" s="6"/>
      <c r="U357" s="6"/>
      <c r="V357" s="6" t="n">
        <v>481</v>
      </c>
      <c r="W357" s="6"/>
      <c r="X357" s="6"/>
      <c r="Y357" s="6"/>
      <c r="Z357" s="6"/>
      <c r="AA357" s="6"/>
      <c r="AB357" s="6"/>
      <c r="AC357" s="6"/>
      <c r="AD357" s="6"/>
      <c r="AE357" s="6"/>
      <c r="AF357" s="6"/>
      <c r="AG357" s="6" t="n">
        <v>195</v>
      </c>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row>
    <row r="358" customFormat="false" ht="13.2" hidden="false" customHeight="false" outlineLevel="0" collapsed="false">
      <c r="A358" s="0" t="str">
        <f aca="false">VLOOKUP(B358,[1]codes!$A$2:$B$392,2,0)</f>
        <v>S12000042</v>
      </c>
      <c r="B358" s="0" t="s">
        <v>452</v>
      </c>
      <c r="C358" s="0" t="s">
        <v>394</v>
      </c>
      <c r="D358" s="6" t="n">
        <v>105979</v>
      </c>
      <c r="E358" s="6" t="n">
        <v>33693</v>
      </c>
      <c r="F358" s="6" t="n">
        <v>4010</v>
      </c>
      <c r="G358" s="6" t="n">
        <v>9050</v>
      </c>
      <c r="H358" s="6" t="n">
        <v>1248</v>
      </c>
      <c r="I358" s="6" t="n">
        <v>2965</v>
      </c>
      <c r="J358" s="6" t="n">
        <v>13573</v>
      </c>
      <c r="K358" s="6"/>
      <c r="L358" s="6" t="n">
        <v>2193</v>
      </c>
      <c r="M358" s="6" t="n">
        <v>241</v>
      </c>
      <c r="N358" s="6"/>
      <c r="O358" s="6"/>
      <c r="P358" s="6"/>
      <c r="Q358" s="6"/>
      <c r="R358" s="6"/>
      <c r="S358" s="6"/>
      <c r="T358" s="6"/>
      <c r="U358" s="6"/>
      <c r="V358" s="6" t="n">
        <v>237</v>
      </c>
      <c r="W358" s="6"/>
      <c r="X358" s="6"/>
      <c r="Y358" s="6"/>
      <c r="Z358" s="6"/>
      <c r="AA358" s="6"/>
      <c r="AB358" s="6"/>
      <c r="AC358" s="6"/>
      <c r="AD358" s="6"/>
      <c r="AE358" s="6"/>
      <c r="AF358" s="6"/>
      <c r="AG358" s="6" t="n">
        <v>176</v>
      </c>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row>
    <row r="359" customFormat="false" ht="13.2" hidden="false" customHeight="false" outlineLevel="0" collapsed="false">
      <c r="A359" s="0" t="str">
        <f aca="false">VLOOKUP(B359,[1]codes!$A$2:$B$392,2,0)</f>
        <v>S12000008</v>
      </c>
      <c r="B359" s="0" t="s">
        <v>400</v>
      </c>
      <c r="C359" s="0" t="s">
        <v>394</v>
      </c>
      <c r="D359" s="6" t="n">
        <v>95370</v>
      </c>
      <c r="E359" s="6" t="n">
        <v>27941</v>
      </c>
      <c r="F359" s="6" t="n">
        <v>3955</v>
      </c>
      <c r="G359" s="6" t="n">
        <v>9274</v>
      </c>
      <c r="H359" s="6" t="n">
        <v>629</v>
      </c>
      <c r="I359" s="6" t="n">
        <v>2753</v>
      </c>
      <c r="J359" s="6" t="n">
        <v>9320</v>
      </c>
      <c r="K359" s="6"/>
      <c r="L359" s="6" t="n">
        <v>1304</v>
      </c>
      <c r="M359" s="6" t="n">
        <v>251</v>
      </c>
      <c r="N359" s="6"/>
      <c r="O359" s="6"/>
      <c r="P359" s="6"/>
      <c r="Q359" s="6"/>
      <c r="R359" s="6"/>
      <c r="S359" s="6"/>
      <c r="T359" s="6"/>
      <c r="U359" s="6"/>
      <c r="V359" s="6" t="n">
        <v>306</v>
      </c>
      <c r="W359" s="6"/>
      <c r="X359" s="6"/>
      <c r="Y359" s="6"/>
      <c r="Z359" s="6"/>
      <c r="AA359" s="6"/>
      <c r="AB359" s="6"/>
      <c r="AC359" s="6"/>
      <c r="AD359" s="6"/>
      <c r="AE359" s="6"/>
      <c r="AF359" s="6"/>
      <c r="AG359" s="6" t="n">
        <v>149</v>
      </c>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row>
    <row r="360" customFormat="false" ht="13.2" hidden="false" customHeight="false" outlineLevel="0" collapsed="false">
      <c r="A360" s="0" t="str">
        <f aca="false">VLOOKUP(B360,[1]codes!$A$2:$B$392,2,0)</f>
        <v>S12000045</v>
      </c>
      <c r="B360" s="0" t="s">
        <v>456</v>
      </c>
      <c r="C360" s="0" t="s">
        <v>394</v>
      </c>
      <c r="D360" s="6" t="n">
        <v>82290</v>
      </c>
      <c r="E360" s="6" t="n">
        <v>31587</v>
      </c>
      <c r="F360" s="6" t="n">
        <v>5401</v>
      </c>
      <c r="G360" s="6" t="n">
        <v>7475</v>
      </c>
      <c r="H360" s="6" t="n">
        <v>4500</v>
      </c>
      <c r="I360" s="6" t="n">
        <v>3148</v>
      </c>
      <c r="J360" s="6" t="n">
        <v>8134</v>
      </c>
      <c r="K360" s="6"/>
      <c r="L360" s="6" t="n">
        <v>2405</v>
      </c>
      <c r="M360" s="6" t="n">
        <v>157</v>
      </c>
      <c r="N360" s="6"/>
      <c r="O360" s="6"/>
      <c r="P360" s="6"/>
      <c r="Q360" s="6"/>
      <c r="R360" s="6"/>
      <c r="S360" s="6"/>
      <c r="T360" s="6"/>
      <c r="U360" s="6"/>
      <c r="V360" s="6" t="n">
        <v>284</v>
      </c>
      <c r="W360" s="6"/>
      <c r="X360" s="6"/>
      <c r="Y360" s="6"/>
      <c r="Z360" s="6"/>
      <c r="AA360" s="6"/>
      <c r="AB360" s="6"/>
      <c r="AC360" s="6"/>
      <c r="AD360" s="6"/>
      <c r="AE360" s="6"/>
      <c r="AF360" s="6"/>
      <c r="AG360" s="6" t="n">
        <v>83</v>
      </c>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row>
    <row r="361" customFormat="false" ht="13.2" hidden="false" customHeight="false" outlineLevel="0" collapsed="false">
      <c r="A361" s="0" t="str">
        <f aca="false">VLOOKUP(B361,[1]codes!$A$2:$B$392,2,0)</f>
        <v>S12000010</v>
      </c>
      <c r="B361" s="0" t="s">
        <v>402</v>
      </c>
      <c r="C361" s="0" t="s">
        <v>394</v>
      </c>
      <c r="D361" s="6" t="n">
        <v>77617</v>
      </c>
      <c r="E361" s="6" t="n">
        <v>27809</v>
      </c>
      <c r="F361" s="6" t="n">
        <v>5807</v>
      </c>
      <c r="G361" s="6" t="n">
        <v>8145</v>
      </c>
      <c r="H361" s="6" t="n">
        <v>1586</v>
      </c>
      <c r="I361" s="6" t="n">
        <v>2756</v>
      </c>
      <c r="J361" s="6" t="n">
        <v>6781</v>
      </c>
      <c r="K361" s="6"/>
      <c r="L361" s="6" t="n">
        <v>2250</v>
      </c>
      <c r="M361" s="6" t="n">
        <v>137</v>
      </c>
      <c r="N361" s="6"/>
      <c r="O361" s="6"/>
      <c r="P361" s="6"/>
      <c r="Q361" s="6"/>
      <c r="R361" s="6"/>
      <c r="S361" s="6"/>
      <c r="T361" s="6"/>
      <c r="U361" s="6"/>
      <c r="V361" s="6" t="n">
        <v>246</v>
      </c>
      <c r="W361" s="6"/>
      <c r="X361" s="6"/>
      <c r="Y361" s="6"/>
      <c r="Z361" s="6"/>
      <c r="AA361" s="6"/>
      <c r="AB361" s="6"/>
      <c r="AC361" s="6"/>
      <c r="AD361" s="6"/>
      <c r="AE361" s="6"/>
      <c r="AF361" s="6"/>
      <c r="AG361" s="6" t="n">
        <v>101</v>
      </c>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row>
    <row r="362" customFormat="false" ht="13.2" hidden="false" customHeight="false" outlineLevel="0" collapsed="false">
      <c r="A362" s="0" t="str">
        <f aca="false">VLOOKUP(B362,[1]codes!$A$2:$B$392,2,0)</f>
        <v>S12000011</v>
      </c>
      <c r="B362" s="0" t="s">
        <v>404</v>
      </c>
      <c r="C362" s="0" t="s">
        <v>394</v>
      </c>
      <c r="D362" s="6" t="n">
        <v>67123</v>
      </c>
      <c r="E362" s="6" t="n">
        <v>28888</v>
      </c>
      <c r="F362" s="6" t="n">
        <v>8044</v>
      </c>
      <c r="G362" s="6" t="n">
        <v>7623</v>
      </c>
      <c r="H362" s="6" t="n">
        <v>1191</v>
      </c>
      <c r="I362" s="6" t="n">
        <v>2949</v>
      </c>
      <c r="J362" s="6" t="n">
        <v>6564</v>
      </c>
      <c r="K362" s="6"/>
      <c r="L362" s="6" t="n">
        <v>2031</v>
      </c>
      <c r="M362" s="6" t="n">
        <v>125</v>
      </c>
      <c r="N362" s="6"/>
      <c r="O362" s="6"/>
      <c r="P362" s="6"/>
      <c r="Q362" s="6"/>
      <c r="R362" s="6"/>
      <c r="S362" s="6"/>
      <c r="T362" s="6"/>
      <c r="U362" s="6"/>
      <c r="V362" s="6" t="n">
        <v>260</v>
      </c>
      <c r="W362" s="6"/>
      <c r="X362" s="6"/>
      <c r="Y362" s="6"/>
      <c r="Z362" s="6"/>
      <c r="AA362" s="6"/>
      <c r="AB362" s="6"/>
      <c r="AC362" s="6"/>
      <c r="AD362" s="6"/>
      <c r="AE362" s="6"/>
      <c r="AF362" s="6"/>
      <c r="AG362" s="6" t="n">
        <v>101</v>
      </c>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row>
    <row r="363" customFormat="false" ht="13.2" hidden="false" customHeight="false" outlineLevel="0" collapsed="false">
      <c r="A363" s="0" t="str">
        <f aca="false">VLOOKUP(B363,[1]codes!$A$2:$B$392,2,0)</f>
        <v>S12000036</v>
      </c>
      <c r="B363" s="0" t="s">
        <v>948</v>
      </c>
      <c r="C363" s="0" t="s">
        <v>394</v>
      </c>
      <c r="D363" s="6" t="n">
        <v>341154</v>
      </c>
      <c r="E363" s="6" t="n">
        <v>141695</v>
      </c>
      <c r="F363" s="6" t="n">
        <v>27554</v>
      </c>
      <c r="G363" s="6" t="n">
        <v>32758</v>
      </c>
      <c r="H363" s="6" t="n">
        <v>12575</v>
      </c>
      <c r="I363" s="6" t="n">
        <v>10992</v>
      </c>
      <c r="J363" s="6" t="n">
        <v>32721</v>
      </c>
      <c r="K363" s="6"/>
      <c r="L363" s="6" t="n">
        <v>22836</v>
      </c>
      <c r="M363" s="6" t="n">
        <v>676</v>
      </c>
      <c r="N363" s="6"/>
      <c r="O363" s="6"/>
      <c r="P363" s="6"/>
      <c r="Q363" s="6"/>
      <c r="R363" s="6"/>
      <c r="S363" s="6"/>
      <c r="T363" s="6"/>
      <c r="U363" s="6"/>
      <c r="V363" s="6" t="n">
        <v>1035</v>
      </c>
      <c r="W363" s="6"/>
      <c r="X363" s="6"/>
      <c r="Y363" s="6"/>
      <c r="Z363" s="6"/>
      <c r="AA363" s="6"/>
      <c r="AB363" s="6"/>
      <c r="AC363" s="6"/>
      <c r="AD363" s="6"/>
      <c r="AE363" s="6"/>
      <c r="AF363" s="6"/>
      <c r="AG363" s="6" t="n">
        <v>548</v>
      </c>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row>
    <row r="364" customFormat="false" ht="13.2" hidden="false" customHeight="false" outlineLevel="0" collapsed="false">
      <c r="A364" s="0" t="str">
        <f aca="false">VLOOKUP(B364,[1]codes!$A$2:$B$392,2,0)</f>
        <v>S12000014</v>
      </c>
      <c r="B364" s="0" t="s">
        <v>408</v>
      </c>
      <c r="C364" s="0" t="s">
        <v>394</v>
      </c>
      <c r="D364" s="6" t="n">
        <v>115308</v>
      </c>
      <c r="E364" s="6" t="n">
        <v>34161</v>
      </c>
      <c r="F364" s="6" t="n">
        <v>4038</v>
      </c>
      <c r="G364" s="6" t="n">
        <v>10343</v>
      </c>
      <c r="H364" s="6" t="n">
        <v>859</v>
      </c>
      <c r="I364" s="6" t="n">
        <v>4360</v>
      </c>
      <c r="J364" s="6" t="n">
        <v>11542</v>
      </c>
      <c r="K364" s="6"/>
      <c r="L364" s="6" t="n">
        <v>2046</v>
      </c>
      <c r="M364" s="6" t="n">
        <v>354</v>
      </c>
      <c r="N364" s="6"/>
      <c r="O364" s="6"/>
      <c r="P364" s="6"/>
      <c r="Q364" s="6"/>
      <c r="R364" s="6"/>
      <c r="S364" s="6"/>
      <c r="T364" s="6"/>
      <c r="U364" s="6"/>
      <c r="V364" s="6" t="n">
        <v>433</v>
      </c>
      <c r="W364" s="6"/>
      <c r="X364" s="6"/>
      <c r="Y364" s="6"/>
      <c r="Z364" s="6"/>
      <c r="AA364" s="6"/>
      <c r="AB364" s="6"/>
      <c r="AC364" s="6"/>
      <c r="AD364" s="6"/>
      <c r="AE364" s="6"/>
      <c r="AF364" s="6"/>
      <c r="AG364" s="6" t="n">
        <v>186</v>
      </c>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row>
    <row r="365" customFormat="false" ht="13.2" hidden="false" customHeight="false" outlineLevel="0" collapsed="false">
      <c r="A365" s="0" t="str">
        <f aca="false">VLOOKUP(B365,[1]codes!$A$2:$B$392,2,0)</f>
        <v>S12000015</v>
      </c>
      <c r="B365" s="0" t="s">
        <v>410</v>
      </c>
      <c r="C365" s="0" t="s">
        <v>394</v>
      </c>
      <c r="D365" s="6" t="n">
        <v>286631</v>
      </c>
      <c r="E365" s="6" t="n">
        <v>91606</v>
      </c>
      <c r="F365" s="6" t="n">
        <v>12460</v>
      </c>
      <c r="G365" s="6" t="n">
        <v>28101</v>
      </c>
      <c r="H365" s="6" t="n">
        <v>7956</v>
      </c>
      <c r="I365" s="6" t="n">
        <v>9515</v>
      </c>
      <c r="J365" s="6" t="n">
        <v>25660</v>
      </c>
      <c r="K365" s="6"/>
      <c r="L365" s="6" t="n">
        <v>5975</v>
      </c>
      <c r="M365" s="6" t="n">
        <v>640</v>
      </c>
      <c r="N365" s="6"/>
      <c r="O365" s="6"/>
      <c r="P365" s="6"/>
      <c r="Q365" s="6"/>
      <c r="R365" s="6"/>
      <c r="S365" s="6"/>
      <c r="T365" s="6"/>
      <c r="U365" s="6"/>
      <c r="V365" s="6" t="n">
        <v>892</v>
      </c>
      <c r="W365" s="6"/>
      <c r="X365" s="6"/>
      <c r="Y365" s="6"/>
      <c r="Z365" s="6"/>
      <c r="AA365" s="6"/>
      <c r="AB365" s="6"/>
      <c r="AC365" s="6"/>
      <c r="AD365" s="6"/>
      <c r="AE365" s="6"/>
      <c r="AF365" s="6"/>
      <c r="AG365" s="6" t="n">
        <v>407</v>
      </c>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row>
    <row r="366" customFormat="false" ht="13.2" hidden="false" customHeight="false" outlineLevel="0" collapsed="false">
      <c r="A366" s="0" t="str">
        <f aca="false">VLOOKUP(B366,[1]codes!$A$2:$B$392,2,0)</f>
        <v>S12000046</v>
      </c>
      <c r="B366" s="33" t="s">
        <v>458</v>
      </c>
      <c r="C366" s="0" t="s">
        <v>394</v>
      </c>
      <c r="D366" s="6" t="n">
        <v>460099</v>
      </c>
      <c r="E366" s="6" t="n">
        <v>129552</v>
      </c>
      <c r="F366" s="6" t="n">
        <v>10985</v>
      </c>
      <c r="G366" s="6" t="n">
        <v>45676</v>
      </c>
      <c r="H366" s="6" t="n">
        <v>3830</v>
      </c>
      <c r="I366" s="6" t="n">
        <v>12638</v>
      </c>
      <c r="J366" s="6" t="n">
        <v>37820</v>
      </c>
      <c r="K366" s="6"/>
      <c r="L366" s="6" t="n">
        <v>15359</v>
      </c>
      <c r="M366" s="6" t="n">
        <v>1196</v>
      </c>
      <c r="N366" s="6"/>
      <c r="O366" s="6"/>
      <c r="P366" s="6"/>
      <c r="Q366" s="6"/>
      <c r="R366" s="6"/>
      <c r="S366" s="6"/>
      <c r="T366" s="6"/>
      <c r="U366" s="6"/>
      <c r="V366" s="6" t="n">
        <v>1219</v>
      </c>
      <c r="W366" s="6"/>
      <c r="X366" s="6"/>
      <c r="Y366" s="6"/>
      <c r="Z366" s="6"/>
      <c r="AA366" s="6"/>
      <c r="AB366" s="6"/>
      <c r="AC366" s="6"/>
      <c r="AD366" s="6"/>
      <c r="AE366" s="6"/>
      <c r="AF366" s="6"/>
      <c r="AG366" s="6" t="n">
        <v>829</v>
      </c>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row>
    <row r="367" customFormat="false" ht="13.2" hidden="false" customHeight="false" outlineLevel="0" collapsed="false">
      <c r="A367" s="0" t="str">
        <f aca="false">VLOOKUP(B367,[1]codes!$A$2:$B$392,2,0)</f>
        <v>S12000017</v>
      </c>
      <c r="B367" s="0" t="s">
        <v>412</v>
      </c>
      <c r="C367" s="0" t="s">
        <v>394</v>
      </c>
      <c r="D367" s="6" t="n">
        <v>180046</v>
      </c>
      <c r="E367" s="6" t="n">
        <v>65167</v>
      </c>
      <c r="F367" s="6" t="n">
        <v>9088</v>
      </c>
      <c r="G367" s="6" t="n">
        <v>9163</v>
      </c>
      <c r="H367" s="6" t="n">
        <v>12189</v>
      </c>
      <c r="I367" s="6" t="n">
        <v>7818</v>
      </c>
      <c r="J367" s="6" t="n">
        <v>19810</v>
      </c>
      <c r="K367" s="6"/>
      <c r="L367" s="6" t="n">
        <v>5615</v>
      </c>
      <c r="M367" s="6" t="n">
        <v>435</v>
      </c>
      <c r="N367" s="6"/>
      <c r="O367" s="6"/>
      <c r="P367" s="6"/>
      <c r="Q367" s="6"/>
      <c r="R367" s="6"/>
      <c r="S367" s="6"/>
      <c r="T367" s="6"/>
      <c r="U367" s="6"/>
      <c r="V367" s="6" t="n">
        <v>755</v>
      </c>
      <c r="W367" s="6"/>
      <c r="X367" s="6"/>
      <c r="Y367" s="6"/>
      <c r="Z367" s="6"/>
      <c r="AA367" s="6"/>
      <c r="AB367" s="6"/>
      <c r="AC367" s="6"/>
      <c r="AD367" s="6"/>
      <c r="AE367" s="6"/>
      <c r="AF367" s="6"/>
      <c r="AG367" s="6" t="n">
        <v>294</v>
      </c>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row>
    <row r="368" customFormat="false" ht="13.2" hidden="false" customHeight="false" outlineLevel="0" collapsed="false">
      <c r="A368" s="0" t="str">
        <f aca="false">VLOOKUP(B368,[1]codes!$A$2:$B$392,2,0)</f>
        <v>S12000018</v>
      </c>
      <c r="B368" s="0" t="s">
        <v>414</v>
      </c>
      <c r="C368" s="0" t="s">
        <v>394</v>
      </c>
      <c r="D368" s="6" t="n">
        <v>57765</v>
      </c>
      <c r="E368" s="6" t="n">
        <v>20306</v>
      </c>
      <c r="F368" s="6" t="n">
        <v>2878</v>
      </c>
      <c r="G368" s="6" t="n">
        <v>7286</v>
      </c>
      <c r="H368" s="6" t="n">
        <v>973</v>
      </c>
      <c r="I368" s="6" t="n">
        <v>1887</v>
      </c>
      <c r="J368" s="6" t="n">
        <v>5842</v>
      </c>
      <c r="K368" s="6"/>
      <c r="L368" s="6" t="n">
        <v>929</v>
      </c>
      <c r="M368" s="6" t="n">
        <v>143</v>
      </c>
      <c r="N368" s="6"/>
      <c r="O368" s="6"/>
      <c r="P368" s="6"/>
      <c r="Q368" s="6"/>
      <c r="R368" s="6"/>
      <c r="S368" s="6"/>
      <c r="T368" s="6"/>
      <c r="U368" s="6"/>
      <c r="V368" s="6" t="n">
        <v>234</v>
      </c>
      <c r="W368" s="6"/>
      <c r="X368" s="6"/>
      <c r="Y368" s="6"/>
      <c r="Z368" s="6"/>
      <c r="AA368" s="6"/>
      <c r="AB368" s="6"/>
      <c r="AC368" s="6"/>
      <c r="AD368" s="6"/>
      <c r="AE368" s="6"/>
      <c r="AF368" s="6"/>
      <c r="AG368" s="6" t="n">
        <v>134</v>
      </c>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row>
    <row r="369" customFormat="false" ht="13.2" hidden="false" customHeight="false" outlineLevel="0" collapsed="false">
      <c r="A369" s="0" t="str">
        <f aca="false">VLOOKUP(B369,[1]codes!$A$2:$B$392,2,0)</f>
        <v>S12000019</v>
      </c>
      <c r="B369" s="0" t="s">
        <v>416</v>
      </c>
      <c r="C369" s="0" t="s">
        <v>394</v>
      </c>
      <c r="D369" s="6" t="n">
        <v>65625</v>
      </c>
      <c r="E369" s="6" t="n">
        <v>22097</v>
      </c>
      <c r="F369" s="6" t="n">
        <v>2908</v>
      </c>
      <c r="G369" s="6" t="n">
        <v>6893</v>
      </c>
      <c r="H369" s="6" t="n">
        <v>1142</v>
      </c>
      <c r="I369" s="6" t="n">
        <v>2361</v>
      </c>
      <c r="J369" s="6" t="n">
        <v>6386</v>
      </c>
      <c r="K369" s="6"/>
      <c r="L369" s="6" t="n">
        <v>1903</v>
      </c>
      <c r="M369" s="6" t="n">
        <v>176</v>
      </c>
      <c r="N369" s="6"/>
      <c r="O369" s="6"/>
      <c r="P369" s="6"/>
      <c r="Q369" s="6"/>
      <c r="R369" s="6"/>
      <c r="S369" s="6"/>
      <c r="T369" s="6"/>
      <c r="U369" s="6"/>
      <c r="V369" s="6" t="n">
        <v>227</v>
      </c>
      <c r="W369" s="6"/>
      <c r="X369" s="6"/>
      <c r="Y369" s="6"/>
      <c r="Z369" s="6"/>
      <c r="AA369" s="6"/>
      <c r="AB369" s="6"/>
      <c r="AC369" s="6"/>
      <c r="AD369" s="6"/>
      <c r="AE369" s="6"/>
      <c r="AF369" s="6"/>
      <c r="AG369" s="6" t="n">
        <v>101</v>
      </c>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row>
    <row r="370" customFormat="false" ht="13.2" hidden="false" customHeight="false" outlineLevel="0" collapsed="false">
      <c r="A370" s="0" t="str">
        <f aca="false">VLOOKUP(B370,[1]codes!$A$2:$B$392,2,0)</f>
        <v>S12000020</v>
      </c>
      <c r="B370" s="0" t="s">
        <v>418</v>
      </c>
      <c r="C370" s="0" t="s">
        <v>394</v>
      </c>
      <c r="D370" s="6" t="n">
        <v>70915</v>
      </c>
      <c r="E370" s="6" t="n">
        <v>22561</v>
      </c>
      <c r="F370" s="6" t="n">
        <v>5471</v>
      </c>
      <c r="G370" s="6" t="n">
        <v>2955</v>
      </c>
      <c r="H370" s="6" t="n">
        <v>1205</v>
      </c>
      <c r="I370" s="6" t="n">
        <v>3064</v>
      </c>
      <c r="J370" s="6" t="n">
        <v>7641</v>
      </c>
      <c r="K370" s="6"/>
      <c r="L370" s="6" t="n">
        <v>1609</v>
      </c>
      <c r="M370" s="6" t="n">
        <v>200</v>
      </c>
      <c r="N370" s="6"/>
      <c r="O370" s="6"/>
      <c r="P370" s="6"/>
      <c r="Q370" s="6"/>
      <c r="R370" s="6"/>
      <c r="S370" s="6"/>
      <c r="T370" s="6"/>
      <c r="U370" s="6"/>
      <c r="V370" s="6" t="n">
        <v>305</v>
      </c>
      <c r="W370" s="6"/>
      <c r="X370" s="6"/>
      <c r="Y370" s="6"/>
      <c r="Z370" s="6"/>
      <c r="AA370" s="6"/>
      <c r="AB370" s="6"/>
      <c r="AC370" s="6"/>
      <c r="AD370" s="6"/>
      <c r="AE370" s="6"/>
      <c r="AF370" s="6"/>
      <c r="AG370" s="6" t="n">
        <v>111</v>
      </c>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row>
    <row r="371" customFormat="false" ht="13.2" hidden="false" customHeight="false" outlineLevel="0" collapsed="false">
      <c r="A371" s="0" t="str">
        <f aca="false">VLOOKUP(B371,[1]codes!$A$2:$B$392,2,0)</f>
        <v>S12000021</v>
      </c>
      <c r="B371" s="0" t="s">
        <v>420</v>
      </c>
      <c r="C371" s="0" t="s">
        <v>394</v>
      </c>
      <c r="D371" s="6" t="n">
        <v>108291</v>
      </c>
      <c r="E371" s="6" t="n">
        <v>33136</v>
      </c>
      <c r="F371" s="6" t="n">
        <v>5627</v>
      </c>
      <c r="G371" s="6" t="n">
        <v>9558</v>
      </c>
      <c r="H371" s="6" t="n">
        <v>855</v>
      </c>
      <c r="I371" s="6" t="n">
        <v>3720</v>
      </c>
      <c r="J371" s="6" t="n">
        <v>10736</v>
      </c>
      <c r="K371" s="6"/>
      <c r="L371" s="6" t="n">
        <v>1770</v>
      </c>
      <c r="M371" s="6" t="n">
        <v>299</v>
      </c>
      <c r="N371" s="6"/>
      <c r="O371" s="6"/>
      <c r="P371" s="6"/>
      <c r="Q371" s="6"/>
      <c r="R371" s="6"/>
      <c r="S371" s="6"/>
      <c r="T371" s="6"/>
      <c r="U371" s="6"/>
      <c r="V371" s="6" t="n">
        <v>391</v>
      </c>
      <c r="W371" s="6"/>
      <c r="X371" s="6"/>
      <c r="Y371" s="6"/>
      <c r="Z371" s="6"/>
      <c r="AA371" s="6"/>
      <c r="AB371" s="6"/>
      <c r="AC371" s="6"/>
      <c r="AD371" s="6"/>
      <c r="AE371" s="6"/>
      <c r="AF371" s="6"/>
      <c r="AG371" s="6" t="n">
        <v>180</v>
      </c>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row>
    <row r="372" customFormat="false" ht="13.2" hidden="false" customHeight="false" outlineLevel="0" collapsed="false">
      <c r="A372" s="0" t="str">
        <f aca="false">VLOOKUP(B372,[1]codes!$A$2:$B$392,2,0)</f>
        <v>S12000044</v>
      </c>
      <c r="B372" s="0" t="s">
        <v>454</v>
      </c>
      <c r="C372" s="0" t="s">
        <v>394</v>
      </c>
      <c r="D372" s="6" t="n">
        <v>252954</v>
      </c>
      <c r="E372" s="6" t="n">
        <v>70941</v>
      </c>
      <c r="F372" s="6" t="n">
        <v>6037</v>
      </c>
      <c r="G372" s="6" t="n">
        <v>28417</v>
      </c>
      <c r="H372" s="6" t="n">
        <v>1167</v>
      </c>
      <c r="I372" s="6" t="n">
        <v>7623</v>
      </c>
      <c r="J372" s="6" t="n">
        <v>21884</v>
      </c>
      <c r="K372" s="6"/>
      <c r="L372" s="6" t="n">
        <v>3665</v>
      </c>
      <c r="M372" s="6" t="n">
        <v>740</v>
      </c>
      <c r="N372" s="6"/>
      <c r="O372" s="6"/>
      <c r="P372" s="6"/>
      <c r="Q372" s="6"/>
      <c r="R372" s="6"/>
      <c r="S372" s="6"/>
      <c r="T372" s="6"/>
      <c r="U372" s="6"/>
      <c r="V372" s="6" t="n">
        <v>1016</v>
      </c>
      <c r="W372" s="6"/>
      <c r="X372" s="6"/>
      <c r="Y372" s="6"/>
      <c r="Z372" s="6"/>
      <c r="AA372" s="6"/>
      <c r="AB372" s="6"/>
      <c r="AC372" s="6"/>
      <c r="AD372" s="6"/>
      <c r="AE372" s="6"/>
      <c r="AF372" s="6"/>
      <c r="AG372" s="6" t="n">
        <v>392</v>
      </c>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row>
    <row r="373" customFormat="false" ht="13.2" hidden="false" customHeight="false" outlineLevel="0" collapsed="false">
      <c r="A373" s="0" t="str">
        <f aca="false">VLOOKUP(B373,[1]codes!$A$2:$B$392,2,0)</f>
        <v>S12000023</v>
      </c>
      <c r="B373" s="0" t="s">
        <v>422</v>
      </c>
      <c r="C373" s="0" t="s">
        <v>394</v>
      </c>
      <c r="D373" s="6" t="n">
        <v>16718</v>
      </c>
      <c r="E373" s="6" t="n">
        <v>5165</v>
      </c>
      <c r="F373" s="6" t="n">
        <v>679</v>
      </c>
      <c r="G373" s="6" t="n">
        <v>466</v>
      </c>
      <c r="H373" s="6" t="n">
        <v>1825</v>
      </c>
      <c r="I373" s="6" t="n">
        <v>618</v>
      </c>
      <c r="J373" s="6" t="n">
        <v>872</v>
      </c>
      <c r="K373" s="6"/>
      <c r="L373" s="6" t="n">
        <v>619</v>
      </c>
      <c r="M373" s="6" t="n">
        <v>35</v>
      </c>
      <c r="N373" s="6"/>
      <c r="O373" s="6"/>
      <c r="P373" s="6"/>
      <c r="Q373" s="6"/>
      <c r="R373" s="6"/>
      <c r="S373" s="6"/>
      <c r="T373" s="6"/>
      <c r="U373" s="6"/>
      <c r="V373" s="6" t="n">
        <v>37</v>
      </c>
      <c r="W373" s="6"/>
      <c r="X373" s="6"/>
      <c r="Y373" s="6"/>
      <c r="Z373" s="6"/>
      <c r="AA373" s="6"/>
      <c r="AB373" s="6"/>
      <c r="AC373" s="6"/>
      <c r="AD373" s="6"/>
      <c r="AE373" s="6"/>
      <c r="AF373" s="6"/>
      <c r="AG373" s="6" t="n">
        <v>14</v>
      </c>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row>
    <row r="374" customFormat="false" ht="13.2" hidden="false" customHeight="false" outlineLevel="0" collapsed="false">
      <c r="A374" s="0" t="str">
        <f aca="false">VLOOKUP(B374,[1]codes!$A$2:$B$392,2,0)</f>
        <v>S12000024</v>
      </c>
      <c r="B374" s="0" t="s">
        <v>424</v>
      </c>
      <c r="C374" s="0" t="s">
        <v>394</v>
      </c>
      <c r="D374" s="6" t="n">
        <v>111167</v>
      </c>
      <c r="E374" s="6" t="n">
        <v>43253</v>
      </c>
      <c r="F374" s="6" t="n">
        <v>12906</v>
      </c>
      <c r="G374" s="6" t="n">
        <v>4890</v>
      </c>
      <c r="H374" s="6" t="n">
        <v>3377</v>
      </c>
      <c r="I374" s="6" t="n">
        <v>4386</v>
      </c>
      <c r="J374" s="6" t="n">
        <v>14271</v>
      </c>
      <c r="K374" s="6"/>
      <c r="L374" s="6" t="n">
        <v>2723</v>
      </c>
      <c r="M374" s="6" t="n">
        <v>213</v>
      </c>
      <c r="N374" s="6"/>
      <c r="O374" s="6"/>
      <c r="P374" s="6"/>
      <c r="Q374" s="6"/>
      <c r="R374" s="6"/>
      <c r="S374" s="6"/>
      <c r="T374" s="6"/>
      <c r="U374" s="6"/>
      <c r="V374" s="6" t="n">
        <v>339</v>
      </c>
      <c r="W374" s="6"/>
      <c r="X374" s="6"/>
      <c r="Y374" s="6"/>
      <c r="Z374" s="6"/>
      <c r="AA374" s="6"/>
      <c r="AB374" s="6"/>
      <c r="AC374" s="6"/>
      <c r="AD374" s="6"/>
      <c r="AE374" s="6"/>
      <c r="AF374" s="6"/>
      <c r="AG374" s="6" t="n">
        <v>148</v>
      </c>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row>
    <row r="375" customFormat="false" ht="13.2" hidden="false" customHeight="false" outlineLevel="0" collapsed="false">
      <c r="A375" s="0" t="str">
        <f aca="false">VLOOKUP(B375,[1]codes!$A$2:$B$392,2,0)</f>
        <v>S12000038</v>
      </c>
      <c r="B375" s="0" t="s">
        <v>444</v>
      </c>
      <c r="C375" s="0" t="s">
        <v>394</v>
      </c>
      <c r="D375" s="6" t="n">
        <v>123019</v>
      </c>
      <c r="E375" s="6" t="n">
        <v>45540</v>
      </c>
      <c r="F375" s="6" t="n">
        <v>5777</v>
      </c>
      <c r="G375" s="6" t="n">
        <v>16021</v>
      </c>
      <c r="H375" s="6" t="n">
        <v>1508</v>
      </c>
      <c r="I375" s="6" t="n">
        <v>4748</v>
      </c>
      <c r="J375" s="6" t="n">
        <v>13499</v>
      </c>
      <c r="K375" s="6"/>
      <c r="L375" s="6" t="n">
        <v>2810</v>
      </c>
      <c r="M375" s="6" t="n">
        <v>363</v>
      </c>
      <c r="N375" s="6"/>
      <c r="O375" s="6"/>
      <c r="P375" s="6"/>
      <c r="Q375" s="6"/>
      <c r="R375" s="6"/>
      <c r="S375" s="6"/>
      <c r="T375" s="6"/>
      <c r="U375" s="6"/>
      <c r="V375" s="6" t="n">
        <v>512</v>
      </c>
      <c r="W375" s="6"/>
      <c r="X375" s="6"/>
      <c r="Y375" s="6"/>
      <c r="Z375" s="6"/>
      <c r="AA375" s="6"/>
      <c r="AB375" s="6"/>
      <c r="AC375" s="6"/>
      <c r="AD375" s="6"/>
      <c r="AE375" s="6"/>
      <c r="AF375" s="6"/>
      <c r="AG375" s="6" t="n">
        <v>302</v>
      </c>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row>
    <row r="376" customFormat="false" ht="13.2" hidden="false" customHeight="false" outlineLevel="0" collapsed="false">
      <c r="A376" s="0" t="str">
        <f aca="false">VLOOKUP(B376,[1]codes!$A$2:$B$392,2,0)</f>
        <v>S12000026</v>
      </c>
      <c r="B376" s="0" t="s">
        <v>426</v>
      </c>
      <c r="C376" s="0" t="s">
        <v>394</v>
      </c>
      <c r="D376" s="6" t="n">
        <v>91488</v>
      </c>
      <c r="E376" s="6" t="n">
        <v>32730</v>
      </c>
      <c r="F376" s="6" t="n">
        <v>9972</v>
      </c>
      <c r="G376" s="6" t="n">
        <v>3363</v>
      </c>
      <c r="H376" s="6" t="n">
        <v>5465</v>
      </c>
      <c r="I376" s="6" t="n">
        <v>4058</v>
      </c>
      <c r="J376" s="6" t="n">
        <v>6775</v>
      </c>
      <c r="K376" s="6"/>
      <c r="L376" s="6" t="n">
        <v>2459</v>
      </c>
      <c r="M376" s="6" t="n">
        <v>224</v>
      </c>
      <c r="N376" s="6"/>
      <c r="O376" s="6"/>
      <c r="P376" s="6"/>
      <c r="Q376" s="6"/>
      <c r="R376" s="6"/>
      <c r="S376" s="6"/>
      <c r="T376" s="6"/>
      <c r="U376" s="6"/>
      <c r="V376" s="6" t="n">
        <v>284</v>
      </c>
      <c r="W376" s="6"/>
      <c r="X376" s="6"/>
      <c r="Y376" s="6"/>
      <c r="Z376" s="6"/>
      <c r="AA376" s="6"/>
      <c r="AB376" s="6"/>
      <c r="AC376" s="6"/>
      <c r="AD376" s="6"/>
      <c r="AE376" s="6"/>
      <c r="AF376" s="6"/>
      <c r="AG376" s="6" t="n">
        <v>130</v>
      </c>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row>
    <row r="377" customFormat="false" ht="13.2" hidden="false" customHeight="false" outlineLevel="0" collapsed="false">
      <c r="A377" s="0" t="str">
        <f aca="false">VLOOKUP(B377,[1]codes!$A$2:$B$392,2,0)</f>
        <v>S12000027</v>
      </c>
      <c r="B377" s="0" t="s">
        <v>428</v>
      </c>
      <c r="C377" s="0" t="s">
        <v>394</v>
      </c>
      <c r="D377" s="6" t="n">
        <v>17496</v>
      </c>
      <c r="E377" s="6" t="n">
        <v>5159</v>
      </c>
      <c r="F377" s="6" t="n">
        <v>543</v>
      </c>
      <c r="G377" s="6" t="n">
        <v>590</v>
      </c>
      <c r="H377" s="6" t="n">
        <v>1755</v>
      </c>
      <c r="I377" s="6" t="n">
        <v>616</v>
      </c>
      <c r="J377" s="6" t="n">
        <v>897</v>
      </c>
      <c r="K377" s="6"/>
      <c r="L377" s="6" t="n">
        <v>638</v>
      </c>
      <c r="M377" s="6" t="n">
        <v>40</v>
      </c>
      <c r="N377" s="6"/>
      <c r="O377" s="6"/>
      <c r="P377" s="6"/>
      <c r="Q377" s="6"/>
      <c r="R377" s="6"/>
      <c r="S377" s="6"/>
      <c r="T377" s="6"/>
      <c r="U377" s="6"/>
      <c r="V377" s="6" t="n">
        <v>55</v>
      </c>
      <c r="W377" s="6"/>
      <c r="X377" s="6"/>
      <c r="Y377" s="6"/>
      <c r="Z377" s="6"/>
      <c r="AA377" s="6"/>
      <c r="AB377" s="6"/>
      <c r="AC377" s="6"/>
      <c r="AD377" s="6"/>
      <c r="AE377" s="6"/>
      <c r="AF377" s="6"/>
      <c r="AG377" s="6" t="n">
        <v>25</v>
      </c>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row>
    <row r="378" customFormat="false" ht="13.2" hidden="false" customHeight="false" outlineLevel="0" collapsed="false">
      <c r="A378" s="0" t="str">
        <f aca="false">VLOOKUP(B378,[1]codes!$A$2:$B$392,2,0)</f>
        <v>S12000028</v>
      </c>
      <c r="B378" s="0" t="s">
        <v>430</v>
      </c>
      <c r="C378" s="0" t="s">
        <v>394</v>
      </c>
      <c r="D378" s="6" t="n">
        <v>90400</v>
      </c>
      <c r="E378" s="6" t="n">
        <v>32413</v>
      </c>
      <c r="F378" s="6" t="n">
        <v>9848</v>
      </c>
      <c r="G378" s="6" t="n">
        <v>7226</v>
      </c>
      <c r="H378" s="6" t="n">
        <v>975</v>
      </c>
      <c r="I378" s="6" t="n">
        <v>3339</v>
      </c>
      <c r="J378" s="6" t="n">
        <v>8787</v>
      </c>
      <c r="K378" s="6"/>
      <c r="L378" s="6" t="n">
        <v>1550</v>
      </c>
      <c r="M378" s="6" t="n">
        <v>239</v>
      </c>
      <c r="N378" s="6"/>
      <c r="O378" s="6"/>
      <c r="P378" s="6"/>
      <c r="Q378" s="6"/>
      <c r="R378" s="6"/>
      <c r="S378" s="6"/>
      <c r="T378" s="6"/>
      <c r="U378" s="6"/>
      <c r="V378" s="6" t="n">
        <v>312</v>
      </c>
      <c r="W378" s="6"/>
      <c r="X378" s="6"/>
      <c r="Y378" s="6"/>
      <c r="Z378" s="6"/>
      <c r="AA378" s="6"/>
      <c r="AB378" s="6"/>
      <c r="AC378" s="6"/>
      <c r="AD378" s="6"/>
      <c r="AE378" s="6"/>
      <c r="AF378" s="6"/>
      <c r="AG378" s="6" t="n">
        <v>137</v>
      </c>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row>
    <row r="379" customFormat="false" ht="13.2" hidden="false" customHeight="false" outlineLevel="0" collapsed="false">
      <c r="A379" s="0" t="str">
        <f aca="false">VLOOKUP(B379,[1]codes!$A$2:$B$392,2,0)</f>
        <v>S12000029</v>
      </c>
      <c r="B379" s="0" t="s">
        <v>432</v>
      </c>
      <c r="C379" s="0" t="s">
        <v>394</v>
      </c>
      <c r="D379" s="6" t="n">
        <v>247269</v>
      </c>
      <c r="E379" s="6" t="n">
        <v>74313</v>
      </c>
      <c r="F379" s="6" t="n">
        <v>10261</v>
      </c>
      <c r="G379" s="6" t="n">
        <v>24871</v>
      </c>
      <c r="H379" s="6" t="n">
        <v>2635</v>
      </c>
      <c r="I379" s="6" t="n">
        <v>8186</v>
      </c>
      <c r="J379" s="6" t="n">
        <v>21915</v>
      </c>
      <c r="K379" s="6"/>
      <c r="L379" s="6" t="n">
        <v>4452</v>
      </c>
      <c r="M379" s="6" t="n">
        <v>694</v>
      </c>
      <c r="N379" s="6"/>
      <c r="O379" s="6"/>
      <c r="P379" s="6"/>
      <c r="Q379" s="6"/>
      <c r="R379" s="6"/>
      <c r="S379" s="6"/>
      <c r="T379" s="6"/>
      <c r="U379" s="6"/>
      <c r="V379" s="6" t="n">
        <v>890</v>
      </c>
      <c r="W379" s="6"/>
      <c r="X379" s="6"/>
      <c r="Y379" s="6"/>
      <c r="Z379" s="6"/>
      <c r="AA379" s="6"/>
      <c r="AB379" s="6"/>
      <c r="AC379" s="6"/>
      <c r="AD379" s="6"/>
      <c r="AE379" s="6"/>
      <c r="AF379" s="6"/>
      <c r="AG379" s="6" t="n">
        <v>409</v>
      </c>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row>
    <row r="380" customFormat="false" ht="13.2" hidden="false" customHeight="false" outlineLevel="0" collapsed="false">
      <c r="A380" s="0" t="str">
        <f aca="false">VLOOKUP(B380,[1]codes!$A$2:$B$392,2,0)</f>
        <v>S12000030</v>
      </c>
      <c r="B380" s="0" t="s">
        <v>434</v>
      </c>
      <c r="C380" s="0" t="s">
        <v>394</v>
      </c>
      <c r="D380" s="6" t="n">
        <v>66074</v>
      </c>
      <c r="E380" s="6" t="n">
        <v>25129</v>
      </c>
      <c r="F380" s="6" t="n">
        <v>5568</v>
      </c>
      <c r="G380" s="6" t="n">
        <v>5651</v>
      </c>
      <c r="H380" s="6" t="n">
        <v>1435</v>
      </c>
      <c r="I380" s="6" t="n">
        <v>2201</v>
      </c>
      <c r="J380" s="6" t="n">
        <v>7258</v>
      </c>
      <c r="K380" s="6"/>
      <c r="L380" s="6" t="n">
        <v>2640</v>
      </c>
      <c r="M380" s="6" t="n">
        <v>127</v>
      </c>
      <c r="N380" s="6"/>
      <c r="O380" s="6"/>
      <c r="P380" s="6"/>
      <c r="Q380" s="6"/>
      <c r="R380" s="6"/>
      <c r="S380" s="6"/>
      <c r="T380" s="6"/>
      <c r="U380" s="6"/>
      <c r="V380" s="6" t="n">
        <v>186</v>
      </c>
      <c r="W380" s="6"/>
      <c r="X380" s="6"/>
      <c r="Y380" s="6"/>
      <c r="Z380" s="6"/>
      <c r="AA380" s="6"/>
      <c r="AB380" s="6"/>
      <c r="AC380" s="6"/>
      <c r="AD380" s="6"/>
      <c r="AE380" s="6"/>
      <c r="AF380" s="6"/>
      <c r="AG380" s="6" t="n">
        <v>63</v>
      </c>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row>
    <row r="381" customFormat="false" ht="13.2" hidden="false" customHeight="false" outlineLevel="0" collapsed="false">
      <c r="A381" s="0" t="str">
        <f aca="false">VLOOKUP(B381,[1]codes!$A$2:$B$392,2,0)</f>
        <v>S12000039</v>
      </c>
      <c r="B381" s="0" t="s">
        <v>446</v>
      </c>
      <c r="C381" s="0" t="s">
        <v>394</v>
      </c>
      <c r="D381" s="6" t="n">
        <v>67186</v>
      </c>
      <c r="E381" s="6" t="n">
        <v>20060</v>
      </c>
      <c r="F381" s="6" t="n">
        <v>1624</v>
      </c>
      <c r="G381" s="6" t="n">
        <v>7631</v>
      </c>
      <c r="H381" s="6" t="n">
        <v>379</v>
      </c>
      <c r="I381" s="6" t="n">
        <v>2113</v>
      </c>
      <c r="J381" s="6" t="n">
        <v>6468</v>
      </c>
      <c r="K381" s="6"/>
      <c r="L381" s="6" t="n">
        <v>1339</v>
      </c>
      <c r="M381" s="6" t="n">
        <v>147</v>
      </c>
      <c r="N381" s="6"/>
      <c r="O381" s="6"/>
      <c r="P381" s="6"/>
      <c r="Q381" s="6"/>
      <c r="R381" s="6"/>
      <c r="S381" s="6"/>
      <c r="T381" s="6"/>
      <c r="U381" s="6"/>
      <c r="V381" s="6" t="n">
        <v>213</v>
      </c>
      <c r="W381" s="6"/>
      <c r="X381" s="6"/>
      <c r="Y381" s="6"/>
      <c r="Z381" s="6"/>
      <c r="AA381" s="6"/>
      <c r="AB381" s="6"/>
      <c r="AC381" s="6"/>
      <c r="AD381" s="6"/>
      <c r="AE381" s="6"/>
      <c r="AF381" s="6"/>
      <c r="AG381" s="6" t="n">
        <v>146</v>
      </c>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row>
    <row r="382" customFormat="false" ht="13.2" hidden="false" customHeight="false" outlineLevel="0" collapsed="false">
      <c r="A382" s="0" t="str">
        <f aca="false">VLOOKUP(B382,[1]codes!$A$2:$B$392,2,0)</f>
        <v>S12000040</v>
      </c>
      <c r="B382" s="0" t="s">
        <v>448</v>
      </c>
      <c r="C382" s="0" t="s">
        <v>394</v>
      </c>
      <c r="D382" s="6" t="n">
        <v>129049</v>
      </c>
      <c r="E382" s="6" t="n">
        <v>43943</v>
      </c>
      <c r="F382" s="6" t="n">
        <v>5102</v>
      </c>
      <c r="G382" s="6" t="n">
        <v>13932</v>
      </c>
      <c r="H382" s="6" t="n">
        <v>1425</v>
      </c>
      <c r="I382" s="6" t="n">
        <v>5228</v>
      </c>
      <c r="J382" s="6" t="n">
        <v>14279</v>
      </c>
      <c r="K382" s="6"/>
      <c r="L382" s="6" t="n">
        <v>2710</v>
      </c>
      <c r="M382" s="6" t="n">
        <v>452</v>
      </c>
      <c r="N382" s="6"/>
      <c r="O382" s="6"/>
      <c r="P382" s="6"/>
      <c r="Q382" s="6"/>
      <c r="R382" s="6"/>
      <c r="S382" s="6"/>
      <c r="T382" s="6"/>
      <c r="U382" s="6"/>
      <c r="V382" s="6" t="n">
        <v>573</v>
      </c>
      <c r="W382" s="6"/>
      <c r="X382" s="6"/>
      <c r="Y382" s="6"/>
      <c r="Z382" s="6"/>
      <c r="AA382" s="6"/>
      <c r="AB382" s="6"/>
      <c r="AC382" s="6"/>
      <c r="AD382" s="6"/>
      <c r="AE382" s="6"/>
      <c r="AF382" s="6"/>
      <c r="AG382" s="6" t="n">
        <v>242</v>
      </c>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row>
    <row r="383" customFormat="false" ht="13.2" hidden="false" customHeight="false" outlineLevel="0" collapsed="false">
      <c r="A383" s="0" t="s">
        <v>373</v>
      </c>
      <c r="B383" s="0" t="s">
        <v>374</v>
      </c>
      <c r="C383" s="0" t="s">
        <v>374</v>
      </c>
      <c r="D383" s="6" t="n">
        <v>1226771</v>
      </c>
      <c r="E383" s="6" t="n">
        <v>626125</v>
      </c>
      <c r="F383" s="6" t="n">
        <v>4144</v>
      </c>
      <c r="G383" s="6"/>
      <c r="H383" s="6"/>
      <c r="I383" s="6" t="n">
        <v>24584</v>
      </c>
      <c r="J383" s="6"/>
      <c r="K383" s="6"/>
      <c r="L383" s="6" t="n">
        <v>10598</v>
      </c>
      <c r="M383" s="6"/>
      <c r="N383" s="6" t="n">
        <v>159813</v>
      </c>
      <c r="O383" s="6" t="n">
        <v>75806</v>
      </c>
      <c r="P383" s="6" t="n">
        <v>131163</v>
      </c>
      <c r="Q383" s="6" t="n">
        <v>81594</v>
      </c>
      <c r="R383" s="6" t="n">
        <v>83438</v>
      </c>
      <c r="S383" s="6" t="n">
        <v>44432</v>
      </c>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t="n">
        <v>10553</v>
      </c>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row>
    <row r="385" customFormat="false" ht="13.2" hidden="false" customHeight="false" outlineLevel="0" collapsed="false">
      <c r="B385" s="34" t="s">
        <v>268</v>
      </c>
      <c r="D385" s="6" t="n">
        <f aca="false">SUM(D2:D13)</f>
        <v>1968780</v>
      </c>
      <c r="E385" s="6" t="n">
        <f aca="false">SUM(E2:E13)</f>
        <v>608652</v>
      </c>
      <c r="F385" s="6" t="n">
        <f aca="false">SUM(F2:F13)</f>
        <v>107733</v>
      </c>
      <c r="G385" s="6" t="n">
        <f aca="false">SUM(G2:G13)</f>
        <v>221988</v>
      </c>
      <c r="H385" s="6" t="n">
        <f aca="false">SUM(H2:H13)</f>
        <v>36093</v>
      </c>
      <c r="I385" s="6" t="n">
        <f aca="false">SUM(I2:I13)</f>
        <v>177660</v>
      </c>
      <c r="J385" s="6" t="n">
        <f aca="false">SUM(J2:J13)</f>
        <v>0</v>
      </c>
      <c r="K385" s="6" t="n">
        <f aca="false">SUM(K2:K13)</f>
        <v>0</v>
      </c>
      <c r="L385" s="6" t="n">
        <f aca="false">SUM(L2:L13)</f>
        <v>31605</v>
      </c>
      <c r="M385" s="6" t="n">
        <f aca="false">SUM(M2:M13)</f>
        <v>10360</v>
      </c>
      <c r="N385" s="6" t="n">
        <f aca="false">SUM(N2:N13)</f>
        <v>0</v>
      </c>
      <c r="O385" s="6" t="n">
        <f aca="false">SUM(O2:O13)</f>
        <v>0</v>
      </c>
      <c r="P385" s="6" t="n">
        <f aca="false">SUM(P2:P13)</f>
        <v>0</v>
      </c>
      <c r="Q385" s="6" t="n">
        <f aca="false">SUM(Q2:Q13)</f>
        <v>0</v>
      </c>
      <c r="R385" s="6" t="n">
        <f aca="false">SUM(R2:R13)</f>
        <v>0</v>
      </c>
      <c r="S385" s="6" t="n">
        <f aca="false">SUM(S2:S13)</f>
        <v>0</v>
      </c>
      <c r="T385" s="6" t="n">
        <f aca="false">SUM(T2:T13)</f>
        <v>13934</v>
      </c>
      <c r="U385" s="0" t="n">
        <f aca="false">SUM(U2:U13)</f>
        <v>0</v>
      </c>
      <c r="V385" s="0" t="n">
        <f aca="false">SUM(V2:V13)</f>
        <v>0</v>
      </c>
      <c r="W385" s="0" t="n">
        <f aca="false">SUM(W2:W13)</f>
        <v>0</v>
      </c>
      <c r="X385" s="0" t="n">
        <f aca="false">SUM(X2:X13)</f>
        <v>0</v>
      </c>
      <c r="Y385" s="0" t="n">
        <f aca="false">SUM(Y2:Y13)</f>
        <v>9279</v>
      </c>
      <c r="Z385" s="0" t="n">
        <f aca="false">SUM(Z2:Z13)</f>
        <v>0</v>
      </c>
      <c r="AA385" s="0" t="n">
        <f aca="false">SUM(AA2:AA13)</f>
        <v>0</v>
      </c>
      <c r="AB385" s="0" t="n">
        <f aca="false">SUM(AB2:AB13)</f>
        <v>0</v>
      </c>
      <c r="AC385" s="0" t="n">
        <f aca="false">SUM(AC2:AC13)</f>
        <v>0</v>
      </c>
      <c r="AD385" s="0" t="n">
        <f aca="false">SUM(AD2:AD13)</f>
        <v>0</v>
      </c>
      <c r="AE385" s="0" t="n">
        <f aca="false">SUM(AE2:AE13)</f>
        <v>0</v>
      </c>
      <c r="AF385" s="0" t="n">
        <f aca="false">SUM(AF2:AF13)</f>
        <v>0</v>
      </c>
      <c r="AG385" s="0" t="n">
        <f aca="false">SUM(AG2:AG13)</f>
        <v>0</v>
      </c>
      <c r="AH385" s="0" t="n">
        <f aca="false">SUM(AH2:AH13)</f>
        <v>0</v>
      </c>
      <c r="AI385" s="0" t="n">
        <f aca="false">SUM(AI2:AI13)</f>
        <v>0</v>
      </c>
      <c r="AJ385" s="0" t="n">
        <f aca="false">SUM(AJ2:AJ13)</f>
        <v>0</v>
      </c>
      <c r="AK385" s="0" t="n">
        <f aca="false">SUM(AK2:AK13)</f>
        <v>0</v>
      </c>
      <c r="AL385" s="0" t="n">
        <f aca="false">SUM(AL2:AL13)</f>
        <v>0</v>
      </c>
      <c r="AM385" s="0" t="n">
        <f aca="false">SUM(AM2:AM13)</f>
        <v>0</v>
      </c>
      <c r="AN385" s="0" t="n">
        <f aca="false">SUM(AN2:AN13)</f>
        <v>0</v>
      </c>
      <c r="AO385" s="0" t="n">
        <f aca="false">SUM(AO2:AO13)</f>
        <v>0</v>
      </c>
      <c r="AP385" s="0" t="n">
        <f aca="false">SUM(AP2:AP13)</f>
        <v>0</v>
      </c>
      <c r="AQ385" s="0" t="n">
        <f aca="false">SUM(AQ2:AQ13)</f>
        <v>0</v>
      </c>
      <c r="AR385" s="0" t="n">
        <f aca="false">SUM(AR2:AR13)</f>
        <v>0</v>
      </c>
      <c r="AS385" s="0" t="n">
        <f aca="false">SUM(AS2:AS13)</f>
        <v>0</v>
      </c>
    </row>
    <row r="386" customFormat="false" ht="13.2" hidden="false" customHeight="false" outlineLevel="0" collapsed="false">
      <c r="B386" s="34" t="s">
        <v>294</v>
      </c>
      <c r="D386" s="6" t="n">
        <f aca="false">SUM(D14:D52)</f>
        <v>5267777</v>
      </c>
      <c r="E386" s="6" t="n">
        <f aca="false">SUM(E14:E52)</f>
        <v>1754687</v>
      </c>
      <c r="F386" s="6" t="n">
        <f aca="false">SUM(F14:F52)</f>
        <v>351985</v>
      </c>
      <c r="G386" s="6" t="n">
        <f aca="false">SUM(G14:G52)</f>
        <v>594063</v>
      </c>
      <c r="H386" s="6" t="n">
        <f aca="false">SUM(H14:H52)</f>
        <v>105487</v>
      </c>
      <c r="I386" s="6" t="n">
        <f aca="false">SUM(I14:I52)</f>
        <v>481932</v>
      </c>
      <c r="J386" s="6" t="n">
        <f aca="false">SUM(J14:J52)</f>
        <v>0</v>
      </c>
      <c r="K386" s="6" t="n">
        <f aca="false">SUM(K14:K52)</f>
        <v>0</v>
      </c>
      <c r="L386" s="6" t="n">
        <f aca="false">SUM(L14:L52)</f>
        <v>123075</v>
      </c>
      <c r="M386" s="6" t="n">
        <f aca="false">SUM(M14:M52)</f>
        <v>32826</v>
      </c>
      <c r="N386" s="6" t="n">
        <f aca="false">SUM(N14:N52)</f>
        <v>0</v>
      </c>
      <c r="O386" s="6" t="n">
        <f aca="false">SUM(O14:O52)</f>
        <v>0</v>
      </c>
      <c r="P386" s="6" t="n">
        <f aca="false">SUM(P14:P52)</f>
        <v>0</v>
      </c>
      <c r="Q386" s="6" t="n">
        <f aca="false">SUM(Q14:Q52)</f>
        <v>0</v>
      </c>
      <c r="R386" s="6" t="n">
        <f aca="false">SUM(R14:R52)</f>
        <v>0</v>
      </c>
      <c r="S386" s="6" t="n">
        <f aca="false">SUM(S14:S52)</f>
        <v>0</v>
      </c>
      <c r="T386" s="6" t="n">
        <f aca="false">SUM(T14:T52)</f>
        <v>26731</v>
      </c>
      <c r="U386" s="0" t="n">
        <f aca="false">SUM(U14:U52)</f>
        <v>0</v>
      </c>
      <c r="V386" s="0" t="n">
        <f aca="false">SUM(V14:V52)</f>
        <v>0</v>
      </c>
      <c r="W386" s="0" t="n">
        <f aca="false">SUM(W14:W52)</f>
        <v>0</v>
      </c>
      <c r="X386" s="0" t="n">
        <f aca="false">SUM(X14:X52)</f>
        <v>0</v>
      </c>
      <c r="Y386" s="0" t="n">
        <f aca="false">SUM(Y14:Y52)</f>
        <v>19522</v>
      </c>
      <c r="Z386" s="0" t="n">
        <f aca="false">SUM(Z14:Z52)</f>
        <v>0</v>
      </c>
      <c r="AA386" s="0" t="n">
        <f aca="false">SUM(AA14:AA52)</f>
        <v>0</v>
      </c>
      <c r="AB386" s="0" t="n">
        <f aca="false">SUM(AB14:AB52)</f>
        <v>0</v>
      </c>
      <c r="AC386" s="0" t="n">
        <f aca="false">SUM(AC14:AC52)</f>
        <v>0</v>
      </c>
      <c r="AD386" s="0" t="n">
        <f aca="false">SUM(AD14:AD52)</f>
        <v>0</v>
      </c>
      <c r="AE386" s="0" t="n">
        <f aca="false">SUM(AE14:AE52)</f>
        <v>0</v>
      </c>
      <c r="AF386" s="0" t="n">
        <f aca="false">SUM(AF14:AF52)</f>
        <v>0</v>
      </c>
      <c r="AG386" s="0" t="n">
        <f aca="false">SUM(AG14:AG52)</f>
        <v>5402</v>
      </c>
      <c r="AH386" s="0" t="n">
        <f aca="false">SUM(AH14:AH52)</f>
        <v>0</v>
      </c>
      <c r="AI386" s="0" t="n">
        <f aca="false">SUM(AI14:AI52)</f>
        <v>8597</v>
      </c>
      <c r="AJ386" s="0" t="n">
        <f aca="false">SUM(AJ14:AJ52)</f>
        <v>0</v>
      </c>
      <c r="AK386" s="0" t="n">
        <f aca="false">SUM(AK14:AK52)</f>
        <v>0</v>
      </c>
      <c r="AL386" s="0" t="n">
        <f aca="false">SUM(AL14:AL52)</f>
        <v>0</v>
      </c>
      <c r="AM386" s="0" t="n">
        <f aca="false">SUM(AM14:AM52)</f>
        <v>5067</v>
      </c>
      <c r="AN386" s="0" t="n">
        <f aca="false">SUM(AN14:AN52)</f>
        <v>0</v>
      </c>
      <c r="AO386" s="0" t="n">
        <f aca="false">SUM(AO14:AO52)</f>
        <v>0</v>
      </c>
      <c r="AP386" s="0" t="n">
        <f aca="false">SUM(AP14:AP52)</f>
        <v>0</v>
      </c>
      <c r="AQ386" s="0" t="n">
        <f aca="false">SUM(AQ14:AQ52)</f>
        <v>0</v>
      </c>
      <c r="AR386" s="0" t="n">
        <f aca="false">SUM(AR14:AR52)</f>
        <v>0</v>
      </c>
      <c r="AS386" s="0" t="n">
        <f aca="false">SUM(AS14:AS52)</f>
        <v>0</v>
      </c>
    </row>
    <row r="387" customFormat="false" ht="13.2" hidden="false" customHeight="false" outlineLevel="0" collapsed="false">
      <c r="B387" s="34" t="s">
        <v>942</v>
      </c>
      <c r="D387" s="6" t="n">
        <f aca="false">SUM(D53:D73)</f>
        <v>3868192</v>
      </c>
      <c r="E387" s="6" t="n">
        <f aca="false">SUM(E53:E73)</f>
        <v>1296701</v>
      </c>
      <c r="F387" s="6" t="n">
        <f aca="false">SUM(F53:F73)</f>
        <v>248945</v>
      </c>
      <c r="G387" s="6" t="n">
        <f aca="false">SUM(G53:G73)</f>
        <v>380189</v>
      </c>
      <c r="H387" s="6" t="n">
        <f aca="false">SUM(H53:H73)</f>
        <v>81108</v>
      </c>
      <c r="I387" s="6" t="n">
        <f aca="false">SUM(I53:I73)</f>
        <v>403630</v>
      </c>
      <c r="J387" s="6" t="n">
        <f aca="false">SUM(J53:J73)</f>
        <v>0</v>
      </c>
      <c r="K387" s="6" t="n">
        <f aca="false">SUM(K53:K73)</f>
        <v>0</v>
      </c>
      <c r="L387" s="6" t="n">
        <f aca="false">SUM(L53:L73)</f>
        <v>102282</v>
      </c>
      <c r="M387" s="6" t="n">
        <f aca="false">SUM(M53:M73)</f>
        <v>20138</v>
      </c>
      <c r="N387" s="6" t="n">
        <f aca="false">SUM(N53:N73)</f>
        <v>0</v>
      </c>
      <c r="O387" s="6" t="n">
        <f aca="false">SUM(O53:O73)</f>
        <v>0</v>
      </c>
      <c r="P387" s="6" t="n">
        <f aca="false">SUM(P53:P73)</f>
        <v>0</v>
      </c>
      <c r="Q387" s="6" t="n">
        <f aca="false">SUM(Q53:Q73)</f>
        <v>0</v>
      </c>
      <c r="R387" s="6" t="n">
        <f aca="false">SUM(R53:R73)</f>
        <v>0</v>
      </c>
      <c r="S387" s="6" t="n">
        <f aca="false">SUM(S53:S73)</f>
        <v>0</v>
      </c>
      <c r="T387" s="6" t="n">
        <f aca="false">SUM(T53:T73)</f>
        <v>24297</v>
      </c>
      <c r="U387" s="0" t="n">
        <f aca="false">SUM(U53:U73)</f>
        <v>0</v>
      </c>
      <c r="V387" s="0" t="n">
        <f aca="false">SUM(V53:V73)</f>
        <v>0</v>
      </c>
      <c r="W387" s="0" t="n">
        <f aca="false">SUM(W53:W73)</f>
        <v>0</v>
      </c>
      <c r="X387" s="0" t="n">
        <f aca="false">SUM(X53:X73)</f>
        <v>0</v>
      </c>
      <c r="Y387" s="0" t="n">
        <f aca="false">SUM(Y53:Y73)</f>
        <v>13288</v>
      </c>
      <c r="Z387" s="0" t="n">
        <f aca="false">SUM(Z53:Z73)</f>
        <v>0</v>
      </c>
      <c r="AA387" s="0" t="n">
        <f aca="false">SUM(AA53:AA73)</f>
        <v>0</v>
      </c>
      <c r="AB387" s="0" t="n">
        <f aca="false">SUM(AB53:AB73)</f>
        <v>0</v>
      </c>
      <c r="AC387" s="0" t="n">
        <f aca="false">SUM(AC53:AC73)</f>
        <v>0</v>
      </c>
      <c r="AD387" s="0" t="n">
        <f aca="false">SUM(AD53:AD73)</f>
        <v>0</v>
      </c>
      <c r="AE387" s="0" t="n">
        <f aca="false">SUM(AE53:AE73)</f>
        <v>0</v>
      </c>
      <c r="AF387" s="0" t="n">
        <f aca="false">SUM(AF53:AF73)</f>
        <v>0</v>
      </c>
      <c r="AG387" s="0" t="n">
        <f aca="false">SUM(AG53:AG73)</f>
        <v>3807</v>
      </c>
      <c r="AH387" s="0" t="n">
        <f aca="false">SUM(AH53:AH73)</f>
        <v>0</v>
      </c>
      <c r="AI387" s="0" t="n">
        <f aca="false">SUM(AI53:AI73)</f>
        <v>0</v>
      </c>
      <c r="AJ387" s="0" t="n">
        <f aca="false">SUM(AJ53:AJ73)</f>
        <v>0</v>
      </c>
      <c r="AK387" s="0" t="n">
        <f aca="false">SUM(AK53:AK73)</f>
        <v>0</v>
      </c>
      <c r="AL387" s="0" t="n">
        <f aca="false">SUM(AL53:AL73)</f>
        <v>0</v>
      </c>
      <c r="AM387" s="0" t="n">
        <f aca="false">SUM(AM53:AM73)</f>
        <v>0</v>
      </c>
      <c r="AN387" s="0" t="n">
        <f aca="false">SUM(AN53:AN73)</f>
        <v>0</v>
      </c>
      <c r="AO387" s="0" t="n">
        <f aca="false">SUM(AO53:AO73)</f>
        <v>0</v>
      </c>
      <c r="AP387" s="0" t="n">
        <f aca="false">SUM(AP53:AP73)</f>
        <v>0</v>
      </c>
      <c r="AQ387" s="0" t="n">
        <f aca="false">SUM(AQ53:AQ73)</f>
        <v>19017</v>
      </c>
      <c r="AR387" s="0" t="n">
        <f aca="false">SUM(AR53:AR73)</f>
        <v>0</v>
      </c>
      <c r="AS387" s="0" t="n">
        <f aca="false">SUM(AS53:AS73)</f>
        <v>0</v>
      </c>
    </row>
    <row r="388" customFormat="false" ht="13.2" hidden="false" customHeight="false" outlineLevel="0" collapsed="false">
      <c r="B388" s="34" t="s">
        <v>118</v>
      </c>
      <c r="D388" s="6" t="n">
        <f aca="false">SUM(D74:D113)</f>
        <v>3375665</v>
      </c>
      <c r="E388" s="6" t="n">
        <f aca="false">SUM(E74:E113)</f>
        <v>1120721</v>
      </c>
      <c r="F388" s="6" t="n">
        <f aca="false">SUM(F74:F113)</f>
        <v>291270</v>
      </c>
      <c r="G388" s="6" t="n">
        <f aca="false">SUM(G74:G113)</f>
        <v>279363</v>
      </c>
      <c r="H388" s="6" t="n">
        <f aca="false">SUM(H74:H113)</f>
        <v>60772</v>
      </c>
      <c r="I388" s="6" t="n">
        <f aca="false">SUM(I74:I113)</f>
        <v>368734</v>
      </c>
      <c r="J388" s="6" t="n">
        <f aca="false">SUM(J74:J113)</f>
        <v>0</v>
      </c>
      <c r="K388" s="6" t="n">
        <f aca="false">SUM(K74:K113)</f>
        <v>0</v>
      </c>
      <c r="L388" s="6" t="n">
        <f aca="false">SUM(L74:L113)</f>
        <v>67066</v>
      </c>
      <c r="M388" s="6" t="n">
        <f aca="false">SUM(M74:M113)</f>
        <v>18326</v>
      </c>
      <c r="N388" s="6" t="n">
        <f aca="false">SUM(N74:N113)</f>
        <v>0</v>
      </c>
      <c r="O388" s="6" t="n">
        <f aca="false">SUM(O74:O113)</f>
        <v>0</v>
      </c>
      <c r="P388" s="6" t="n">
        <f aca="false">SUM(P74:P113)</f>
        <v>0</v>
      </c>
      <c r="Q388" s="6" t="n">
        <f aca="false">SUM(Q74:Q113)</f>
        <v>0</v>
      </c>
      <c r="R388" s="6" t="n">
        <f aca="false">SUM(R74:R113)</f>
        <v>0</v>
      </c>
      <c r="S388" s="6" t="n">
        <f aca="false">SUM(S74:S113)</f>
        <v>0</v>
      </c>
      <c r="T388" s="6" t="n">
        <f aca="false">SUM(T74:T113)</f>
        <v>21384</v>
      </c>
      <c r="U388" s="0" t="n">
        <f aca="false">SUM(U74:U113)</f>
        <v>0</v>
      </c>
      <c r="V388" s="0" t="n">
        <f aca="false">SUM(V74:V113)</f>
        <v>0</v>
      </c>
      <c r="W388" s="0" t="n">
        <f aca="false">SUM(W74:W113)</f>
        <v>0</v>
      </c>
      <c r="X388" s="0" t="n">
        <f aca="false">SUM(X74:X113)</f>
        <v>0</v>
      </c>
      <c r="Y388" s="0" t="n">
        <f aca="false">SUM(Y74:Y113)</f>
        <v>11612</v>
      </c>
      <c r="Z388" s="0" t="n">
        <f aca="false">SUM(Z74:Z113)</f>
        <v>0</v>
      </c>
      <c r="AA388" s="0" t="n">
        <f aca="false">SUM(AA74:AA113)</f>
        <v>0</v>
      </c>
      <c r="AB388" s="0" t="n">
        <f aca="false">SUM(AB74:AB113)</f>
        <v>2194</v>
      </c>
      <c r="AC388" s="0" t="n">
        <f aca="false">SUM(AC74:AC113)</f>
        <v>0</v>
      </c>
      <c r="AD388" s="0" t="n">
        <f aca="false">SUM(AD74:AD113)</f>
        <v>0</v>
      </c>
      <c r="AE388" s="0" t="n">
        <f aca="false">SUM(AE74:AE113)</f>
        <v>0</v>
      </c>
      <c r="AF388" s="0" t="n">
        <f aca="false">SUM(AF74:AF113)</f>
        <v>0</v>
      </c>
      <c r="AG388" s="0" t="n">
        <f aca="false">SUM(AG74:AG113)</f>
        <v>0</v>
      </c>
      <c r="AH388" s="0" t="n">
        <f aca="false">SUM(AH74:AH113)</f>
        <v>0</v>
      </c>
      <c r="AI388" s="0" t="n">
        <f aca="false">SUM(AI74:AI113)</f>
        <v>0</v>
      </c>
      <c r="AJ388" s="0" t="n">
        <f aca="false">SUM(AJ74:AJ113)</f>
        <v>0</v>
      </c>
      <c r="AK388" s="0" t="n">
        <f aca="false">SUM(AK74:AK113)</f>
        <v>0</v>
      </c>
      <c r="AL388" s="0" t="n">
        <f aca="false">SUM(AL74:AL113)</f>
        <v>0</v>
      </c>
      <c r="AM388" s="0" t="n">
        <f aca="false">SUM(AM74:AM113)</f>
        <v>0</v>
      </c>
      <c r="AN388" s="0" t="n">
        <f aca="false">SUM(AN74:AN113)</f>
        <v>0</v>
      </c>
      <c r="AO388" s="0" t="n">
        <f aca="false">SUM(AO74:AO113)</f>
        <v>0</v>
      </c>
      <c r="AP388" s="0" t="n">
        <f aca="false">SUM(AP74:AP113)</f>
        <v>0</v>
      </c>
      <c r="AQ388" s="0" t="n">
        <f aca="false">SUM(AQ74:AQ113)</f>
        <v>0</v>
      </c>
      <c r="AR388" s="0" t="n">
        <f aca="false">SUM(AR74:AR113)</f>
        <v>0</v>
      </c>
      <c r="AS388" s="0" t="n">
        <f aca="false">SUM(AS74:AS113)</f>
        <v>0</v>
      </c>
    </row>
    <row r="389" customFormat="false" ht="13.2" hidden="false" customHeight="false" outlineLevel="0" collapsed="false">
      <c r="B389" s="34" t="s">
        <v>720</v>
      </c>
      <c r="D389" s="6" t="n">
        <f aca="false">SUM(D114:D143)</f>
        <v>4105904</v>
      </c>
      <c r="E389" s="6" t="n">
        <f aca="false">SUM(E114:E143)</f>
        <v>1359207</v>
      </c>
      <c r="F389" s="6" t="n">
        <f aca="false">SUM(F114:F143)</f>
        <v>330470</v>
      </c>
      <c r="G389" s="6" t="n">
        <f aca="false">SUM(G114:G143)</f>
        <v>363033</v>
      </c>
      <c r="H389" s="6" t="n">
        <f aca="false">SUM(H114:H143)</f>
        <v>75648</v>
      </c>
      <c r="I389" s="6" t="n">
        <f aca="false">SUM(I114:I143)</f>
        <v>428010</v>
      </c>
      <c r="J389" s="6" t="n">
        <f aca="false">SUM(J114:J143)</f>
        <v>0</v>
      </c>
      <c r="K389" s="6" t="n">
        <f aca="false">SUM(K114:K143)</f>
        <v>0</v>
      </c>
      <c r="L389" s="6" t="n">
        <f aca="false">SUM(L114:L143)</f>
        <v>71464</v>
      </c>
      <c r="M389" s="6" t="n">
        <f aca="false">SUM(M114:M143)</f>
        <v>20643</v>
      </c>
      <c r="N389" s="6" t="n">
        <f aca="false">SUM(N114:N143)</f>
        <v>0</v>
      </c>
      <c r="O389" s="6" t="n">
        <f aca="false">SUM(O114:O143)</f>
        <v>0</v>
      </c>
      <c r="P389" s="6" t="n">
        <f aca="false">SUM(P114:P143)</f>
        <v>0</v>
      </c>
      <c r="Q389" s="6" t="n">
        <f aca="false">SUM(Q114:Q143)</f>
        <v>0</v>
      </c>
      <c r="R389" s="6" t="n">
        <f aca="false">SUM(R114:R143)</f>
        <v>0</v>
      </c>
      <c r="S389" s="6" t="n">
        <f aca="false">SUM(S114:S143)</f>
        <v>0</v>
      </c>
      <c r="T389" s="6" t="n">
        <f aca="false">SUM(T114:T143)</f>
        <v>27171</v>
      </c>
      <c r="U389" s="0" t="n">
        <f aca="false">SUM(U114:U143)</f>
        <v>0</v>
      </c>
      <c r="V389" s="0" t="n">
        <f aca="false">SUM(V114:V143)</f>
        <v>0</v>
      </c>
      <c r="W389" s="0" t="n">
        <f aca="false">SUM(W114:W143)</f>
        <v>0</v>
      </c>
      <c r="X389" s="0" t="n">
        <f aca="false">SUM(X114:X143)</f>
        <v>0</v>
      </c>
      <c r="Y389" s="0" t="n">
        <f aca="false">SUM(Y114:Y143)</f>
        <v>12832</v>
      </c>
      <c r="Z389" s="0" t="n">
        <f aca="false">SUM(Z114:Z143)</f>
        <v>0</v>
      </c>
      <c r="AA389" s="0" t="n">
        <f aca="false">SUM(AA114:AA143)</f>
        <v>0</v>
      </c>
      <c r="AB389" s="0" t="n">
        <f aca="false">SUM(AB114:AB143)</f>
        <v>1857</v>
      </c>
      <c r="AC389" s="0" t="n">
        <f aca="false">SUM(AC114:AC143)</f>
        <v>0</v>
      </c>
      <c r="AD389" s="0" t="n">
        <f aca="false">SUM(AD114:AD143)</f>
        <v>0</v>
      </c>
      <c r="AE389" s="0" t="n">
        <f aca="false">SUM(AE114:AE143)</f>
        <v>0</v>
      </c>
      <c r="AF389" s="0" t="n">
        <f aca="false">SUM(AF114:AF143)</f>
        <v>0</v>
      </c>
      <c r="AG389" s="0" t="n">
        <f aca="false">SUM(AG114:AG143)</f>
        <v>4653</v>
      </c>
      <c r="AH389" s="0" t="n">
        <f aca="false">SUM(AH114:AH143)</f>
        <v>0</v>
      </c>
      <c r="AI389" s="0" t="n">
        <f aca="false">SUM(AI114:AI143)</f>
        <v>0</v>
      </c>
      <c r="AJ389" s="0" t="n">
        <f aca="false">SUM(AJ114:AJ143)</f>
        <v>0</v>
      </c>
      <c r="AK389" s="0" t="n">
        <f aca="false">SUM(AK114:AK143)</f>
        <v>0</v>
      </c>
      <c r="AL389" s="0" t="n">
        <f aca="false">SUM(AL114:AL143)</f>
        <v>0</v>
      </c>
      <c r="AM389" s="0" t="n">
        <f aca="false">SUM(AM114:AM143)</f>
        <v>0</v>
      </c>
      <c r="AN389" s="0" t="n">
        <f aca="false">SUM(AN114:AN143)</f>
        <v>0</v>
      </c>
      <c r="AO389" s="0" t="n">
        <f aca="false">SUM(AO114:AO143)</f>
        <v>0</v>
      </c>
      <c r="AP389" s="0" t="n">
        <f aca="false">SUM(AP114:AP143)</f>
        <v>23426</v>
      </c>
      <c r="AQ389" s="0" t="n">
        <f aca="false">SUM(AQ114:AQ143)</f>
        <v>0</v>
      </c>
      <c r="AR389" s="0" t="n">
        <f aca="false">SUM(AR114:AR143)</f>
        <v>0</v>
      </c>
      <c r="AS389" s="0" t="n">
        <f aca="false">SUM(AS114:AS143)</f>
        <v>0</v>
      </c>
    </row>
    <row r="390" customFormat="false" ht="13.2" hidden="false" customHeight="false" outlineLevel="0" collapsed="false">
      <c r="B390" s="34" t="s">
        <v>22</v>
      </c>
      <c r="D390" s="6" t="n">
        <f aca="false">SUM(D144:D190)</f>
        <v>4369382</v>
      </c>
      <c r="E390" s="6" t="n">
        <f aca="false">SUM(E144:E190)</f>
        <v>1574346</v>
      </c>
      <c r="F390" s="6" t="n">
        <f aca="false">SUM(F144:F190)</f>
        <v>446569</v>
      </c>
      <c r="G390" s="6" t="n">
        <f aca="false">SUM(G144:G190)</f>
        <v>271601</v>
      </c>
      <c r="H390" s="6" t="n">
        <f aca="false">SUM(H144:H190)</f>
        <v>108010</v>
      </c>
      <c r="I390" s="6" t="n">
        <f aca="false">SUM(I144:I190)</f>
        <v>542812</v>
      </c>
      <c r="J390" s="6" t="n">
        <f aca="false">SUM(J144:J190)</f>
        <v>0</v>
      </c>
      <c r="K390" s="6" t="n">
        <f aca="false">SUM(K144:K190)</f>
        <v>0</v>
      </c>
      <c r="L390" s="6" t="n">
        <f aca="false">SUM(L144:L190)</f>
        <v>133331</v>
      </c>
      <c r="M390" s="6" t="n">
        <f aca="false">SUM(M144:M190)</f>
        <v>12465</v>
      </c>
      <c r="N390" s="6" t="n">
        <f aca="false">SUM(N144:N190)</f>
        <v>0</v>
      </c>
      <c r="O390" s="6" t="n">
        <f aca="false">SUM(O144:O190)</f>
        <v>0</v>
      </c>
      <c r="P390" s="6" t="n">
        <f aca="false">SUM(P144:P190)</f>
        <v>0</v>
      </c>
      <c r="Q390" s="6" t="n">
        <f aca="false">SUM(Q144:Q190)</f>
        <v>0</v>
      </c>
      <c r="R390" s="6" t="n">
        <f aca="false">SUM(R144:R190)</f>
        <v>0</v>
      </c>
      <c r="S390" s="6" t="n">
        <f aca="false">SUM(S144:S190)</f>
        <v>0</v>
      </c>
      <c r="T390" s="6" t="n">
        <f aca="false">SUM(T144:T190)</f>
        <v>26564</v>
      </c>
      <c r="U390" s="0" t="n">
        <f aca="false">SUM(U144:U190)</f>
        <v>0</v>
      </c>
      <c r="V390" s="0" t="n">
        <f aca="false">SUM(V144:V190)</f>
        <v>0</v>
      </c>
      <c r="W390" s="0" t="n">
        <f aca="false">SUM(W144:W190)</f>
        <v>11627</v>
      </c>
      <c r="X390" s="0" t="n">
        <f aca="false">SUM(X144:X190)</f>
        <v>0</v>
      </c>
      <c r="Y390" s="0" t="n">
        <f aca="false">SUM(Y144:Y190)</f>
        <v>16497</v>
      </c>
      <c r="Z390" s="0" t="n">
        <f aca="false">SUM(Z144:Z190)</f>
        <v>0</v>
      </c>
      <c r="AA390" s="0" t="n">
        <f aca="false">SUM(AA144:AA190)</f>
        <v>0</v>
      </c>
      <c r="AB390" s="0" t="n">
        <f aca="false">SUM(AB144:AB190)</f>
        <v>0</v>
      </c>
      <c r="AC390" s="0" t="n">
        <f aca="false">SUM(AC144:AC190)</f>
        <v>0</v>
      </c>
      <c r="AD390" s="0" t="n">
        <f aca="false">SUM(AD144:AD190)</f>
        <v>0</v>
      </c>
      <c r="AE390" s="0" t="n">
        <f aca="false">SUM(AE144:AE190)</f>
        <v>0</v>
      </c>
      <c r="AF390" s="0" t="n">
        <f aca="false">SUM(AF144:AF190)</f>
        <v>0</v>
      </c>
      <c r="AG390" s="0" t="n">
        <f aca="false">SUM(AG144:AG190)</f>
        <v>4870</v>
      </c>
      <c r="AH390" s="0" t="n">
        <f aca="false">SUM(AH144:AH190)</f>
        <v>0</v>
      </c>
      <c r="AI390" s="0" t="n">
        <f aca="false">SUM(AI144:AI190)</f>
        <v>0</v>
      </c>
      <c r="AJ390" s="0" t="n">
        <f aca="false">SUM(AJ144:AJ190)</f>
        <v>0</v>
      </c>
      <c r="AK390" s="0" t="n">
        <f aca="false">SUM(AK144:AK190)</f>
        <v>0</v>
      </c>
      <c r="AL390" s="0" t="n">
        <f aca="false">SUM(AL144:AL190)</f>
        <v>0</v>
      </c>
      <c r="AM390" s="0" t="n">
        <f aca="false">SUM(AM144:AM190)</f>
        <v>0</v>
      </c>
      <c r="AN390" s="0" t="n">
        <f aca="false">SUM(AN144:AN190)</f>
        <v>0</v>
      </c>
      <c r="AO390" s="0" t="n">
        <f aca="false">SUM(AO144:AO190)</f>
        <v>0</v>
      </c>
      <c r="AP390" s="0" t="n">
        <f aca="false">SUM(AP144:AP190)</f>
        <v>0</v>
      </c>
      <c r="AQ390" s="0" t="n">
        <f aca="false">SUM(AQ144:AQ190)</f>
        <v>0</v>
      </c>
      <c r="AR390" s="0" t="n">
        <f aca="false">SUM(AR144:AR190)</f>
        <v>0</v>
      </c>
      <c r="AS390" s="0" t="n">
        <f aca="false">SUM(AS144:AS190)</f>
        <v>0</v>
      </c>
    </row>
    <row r="391" customFormat="false" ht="13.2" hidden="false" customHeight="false" outlineLevel="0" collapsed="false">
      <c r="B391" s="34" t="s">
        <v>200</v>
      </c>
      <c r="D391" s="6" t="n">
        <f aca="false">SUM(D191:D223)</f>
        <v>5490248</v>
      </c>
      <c r="E391" s="6" t="n">
        <f aca="false">SUM(E191:E223)</f>
        <v>2200475</v>
      </c>
      <c r="F391" s="6" t="n">
        <f aca="false">SUM(F191:F223)</f>
        <v>495639</v>
      </c>
      <c r="G391" s="6" t="n">
        <f aca="false">SUM(G191:G223)</f>
        <v>806959</v>
      </c>
      <c r="H391" s="6" t="n">
        <f aca="false">SUM(H191:H223)</f>
        <v>148013</v>
      </c>
      <c r="I391" s="6" t="n">
        <f aca="false">SUM(I191:I223)</f>
        <v>371133</v>
      </c>
      <c r="J391" s="6" t="n">
        <f aca="false">SUM(J191:J223)</f>
        <v>0</v>
      </c>
      <c r="K391" s="6" t="n">
        <f aca="false">SUM(K191:K223)</f>
        <v>0</v>
      </c>
      <c r="L391" s="6" t="n">
        <f aca="false">SUM(L191:L223)</f>
        <v>196419</v>
      </c>
      <c r="M391" s="6" t="n">
        <f aca="false">SUM(M191:M223)</f>
        <v>19246</v>
      </c>
      <c r="N391" s="6" t="n">
        <f aca="false">SUM(N191:N223)</f>
        <v>0</v>
      </c>
      <c r="O391" s="6" t="n">
        <f aca="false">SUM(O191:O223)</f>
        <v>0</v>
      </c>
      <c r="P391" s="6" t="n">
        <f aca="false">SUM(P191:P223)</f>
        <v>0</v>
      </c>
      <c r="Q391" s="6" t="n">
        <f aca="false">SUM(Q191:Q223)</f>
        <v>0</v>
      </c>
      <c r="R391" s="6" t="n">
        <f aca="false">SUM(R191:R223)</f>
        <v>0</v>
      </c>
      <c r="S391" s="6" t="n">
        <f aca="false">SUM(S191:S223)</f>
        <v>0</v>
      </c>
      <c r="T391" s="6" t="n">
        <f aca="false">SUM(T191:T223)</f>
        <v>26675</v>
      </c>
      <c r="U391" s="0" t="n">
        <f aca="false">SUM(U191:U223)</f>
        <v>21092</v>
      </c>
      <c r="V391" s="0" t="n">
        <f aca="false">SUM(V191:V223)</f>
        <v>0</v>
      </c>
      <c r="W391" s="0" t="n">
        <f aca="false">SUM(W191:W223)</f>
        <v>23702</v>
      </c>
      <c r="X391" s="0" t="n">
        <f aca="false">SUM(X191:X223)</f>
        <v>6951</v>
      </c>
      <c r="Y391" s="0" t="n">
        <f aca="false">SUM(Y191:Y223)</f>
        <v>10142</v>
      </c>
      <c r="Z391" s="0" t="n">
        <f aca="false">SUM(Z191:Z223)</f>
        <v>10712</v>
      </c>
      <c r="AA391" s="0" t="n">
        <f aca="false">SUM(AA191:AA223)</f>
        <v>28014</v>
      </c>
      <c r="AB391" s="0" t="n">
        <f aca="false">SUM(AB191:AB223)</f>
        <v>1985</v>
      </c>
      <c r="AC391" s="0" t="n">
        <f aca="false">SUM(AC191:AC223)</f>
        <v>0</v>
      </c>
      <c r="AD391" s="0" t="n">
        <f aca="false">SUM(AD191:AD223)</f>
        <v>0</v>
      </c>
      <c r="AE391" s="0" t="n">
        <f aca="false">SUM(AE191:AE223)</f>
        <v>23253</v>
      </c>
      <c r="AF391" s="0" t="n">
        <f aca="false">SUM(AF191:AF223)</f>
        <v>6736</v>
      </c>
      <c r="AG391" s="0" t="n">
        <f aca="false">SUM(AG191:AG223)</f>
        <v>3804</v>
      </c>
      <c r="AH391" s="0" t="n">
        <f aca="false">SUM(AH191:AH223)</f>
        <v>0</v>
      </c>
      <c r="AI391" s="0" t="n">
        <f aca="false">SUM(AI191:AI223)</f>
        <v>0</v>
      </c>
      <c r="AJ391" s="0" t="n">
        <f aca="false">SUM(AJ191:AJ223)</f>
        <v>0</v>
      </c>
      <c r="AK391" s="0" t="n">
        <f aca="false">SUM(AK191:AK223)</f>
        <v>0</v>
      </c>
      <c r="AL391" s="0" t="n">
        <f aca="false">SUM(AL191:AL223)</f>
        <v>0</v>
      </c>
      <c r="AM391" s="0" t="n">
        <f aca="false">SUM(AM191:AM223)</f>
        <v>0</v>
      </c>
      <c r="AN391" s="0" t="n">
        <f aca="false">SUM(AN191:AN223)</f>
        <v>0</v>
      </c>
      <c r="AO391" s="0" t="n">
        <f aca="false">SUM(AO191:AO223)</f>
        <v>0</v>
      </c>
      <c r="AP391" s="0" t="n">
        <f aca="false">SUM(AP191:AP223)</f>
        <v>0</v>
      </c>
      <c r="AQ391" s="0" t="n">
        <f aca="false">SUM(AQ191:AQ223)</f>
        <v>0</v>
      </c>
      <c r="AR391" s="0" t="n">
        <f aca="false">SUM(AR191:AR223)</f>
        <v>0</v>
      </c>
      <c r="AS391" s="0" t="n">
        <f aca="false">SUM(AS191:AS223)</f>
        <v>0</v>
      </c>
    </row>
    <row r="392" customFormat="false" ht="13.2" hidden="false" customHeight="false" outlineLevel="0" collapsed="false">
      <c r="B392" s="34" t="s">
        <v>460</v>
      </c>
      <c r="D392" s="6" t="n">
        <f aca="false">SUM(D224:D290)</f>
        <v>6441003</v>
      </c>
      <c r="E392" s="6" t="n">
        <f aca="false">SUM(E224:E290)</f>
        <v>2338050</v>
      </c>
      <c r="F392" s="6" t="n">
        <f aca="false">SUM(F224:F290)</f>
        <v>723571</v>
      </c>
      <c r="G392" s="6" t="n">
        <f aca="false">SUM(G224:G290)</f>
        <v>342775</v>
      </c>
      <c r="H392" s="6" t="n">
        <f aca="false">SUM(H224:H290)</f>
        <v>187876</v>
      </c>
      <c r="I392" s="6" t="n">
        <f aca="false">SUM(I224:I290)</f>
        <v>751439</v>
      </c>
      <c r="J392" s="6" t="n">
        <f aca="false">SUM(J224:J290)</f>
        <v>0</v>
      </c>
      <c r="K392" s="6" t="n">
        <f aca="false">SUM(K224:K290)</f>
        <v>0</v>
      </c>
      <c r="L392" s="6" t="n">
        <f aca="false">SUM(L224:L290)</f>
        <v>211706</v>
      </c>
      <c r="M392" s="6" t="n">
        <f aca="false">SUM(M224:M290)</f>
        <v>16909</v>
      </c>
      <c r="N392" s="6" t="n">
        <f aca="false">SUM(N224:N290)</f>
        <v>0</v>
      </c>
      <c r="O392" s="6" t="n">
        <f aca="false">SUM(O224:O290)</f>
        <v>0</v>
      </c>
      <c r="P392" s="6" t="n">
        <f aca="false">SUM(P224:P290)</f>
        <v>0</v>
      </c>
      <c r="Q392" s="6" t="n">
        <f aca="false">SUM(Q224:Q290)</f>
        <v>0</v>
      </c>
      <c r="R392" s="6" t="n">
        <f aca="false">SUM(R224:R290)</f>
        <v>0</v>
      </c>
      <c r="S392" s="6" t="n">
        <f aca="false">SUM(S224:S290)</f>
        <v>0</v>
      </c>
      <c r="T392" s="6" t="n">
        <f aca="false">SUM(T224:T290)</f>
        <v>45199</v>
      </c>
      <c r="U392" s="0" t="n">
        <f aca="false">SUM(U224:U290)</f>
        <v>0</v>
      </c>
      <c r="V392" s="0" t="n">
        <f aca="false">SUM(V224:V290)</f>
        <v>0</v>
      </c>
      <c r="W392" s="0" t="n">
        <f aca="false">SUM(W224:W290)</f>
        <v>14893</v>
      </c>
      <c r="X392" s="0" t="n">
        <f aca="false">SUM(X224:X290)</f>
        <v>0</v>
      </c>
      <c r="Y392" s="0" t="n">
        <f aca="false">SUM(Y224:Y290)</f>
        <v>17771</v>
      </c>
      <c r="Z392" s="0" t="n">
        <f aca="false">SUM(Z224:Z290)</f>
        <v>0</v>
      </c>
      <c r="AA392" s="0" t="n">
        <f aca="false">SUM(AA224:AA290)</f>
        <v>0</v>
      </c>
      <c r="AB392" s="0" t="n">
        <f aca="false">SUM(AB224:AB290)</f>
        <v>1904</v>
      </c>
      <c r="AC392" s="0" t="n">
        <f aca="false">SUM(AC224:AC290)</f>
        <v>2494</v>
      </c>
      <c r="AD392" s="0" t="n">
        <f aca="false">SUM(AD224:AD290)</f>
        <v>0</v>
      </c>
      <c r="AE392" s="0" t="n">
        <f aca="false">SUM(AE224:AE290)</f>
        <v>0</v>
      </c>
      <c r="AF392" s="0" t="n">
        <f aca="false">SUM(AF224:AF290)</f>
        <v>0</v>
      </c>
      <c r="AG392" s="0" t="n">
        <f aca="false">SUM(AG224:AG290)</f>
        <v>0</v>
      </c>
      <c r="AH392" s="0" t="n">
        <f aca="false">SUM(AH224:AH290)</f>
        <v>10130</v>
      </c>
      <c r="AI392" s="0" t="n">
        <f aca="false">SUM(AI224:AI290)</f>
        <v>0</v>
      </c>
      <c r="AJ392" s="0" t="n">
        <f aca="false">SUM(AJ224:AJ290)</f>
        <v>2997</v>
      </c>
      <c r="AK392" s="0" t="n">
        <f aca="false">SUM(AK224:AK290)</f>
        <v>0</v>
      </c>
      <c r="AL392" s="0" t="n">
        <f aca="false">SUM(AL224:AL290)</f>
        <v>0</v>
      </c>
      <c r="AM392" s="0" t="n">
        <f aca="false">SUM(AM224:AM290)</f>
        <v>0</v>
      </c>
      <c r="AN392" s="0" t="n">
        <f aca="false">SUM(AN224:AN290)</f>
        <v>0</v>
      </c>
      <c r="AO392" s="0" t="n">
        <f aca="false">SUM(AO224:AO290)</f>
        <v>5454</v>
      </c>
      <c r="AP392" s="0" t="n">
        <f aca="false">SUM(AP224:AP290)</f>
        <v>0</v>
      </c>
      <c r="AQ392" s="0" t="n">
        <f aca="false">SUM(AQ224:AQ290)</f>
        <v>0</v>
      </c>
      <c r="AR392" s="0" t="n">
        <f aca="false">SUM(AR224:AR290)</f>
        <v>2932</v>
      </c>
      <c r="AS392" s="0" t="n">
        <f aca="false">SUM(AS224:AS290)</f>
        <v>0</v>
      </c>
    </row>
    <row r="393" customFormat="false" ht="13.2" hidden="false" customHeight="false" outlineLevel="0" collapsed="false">
      <c r="B393" s="34" t="s">
        <v>596</v>
      </c>
      <c r="D393" s="6" t="n">
        <f aca="false">SUM(D291:D328)</f>
        <v>4059889</v>
      </c>
      <c r="E393" s="6" t="n">
        <f aca="false">SUM(E291:E328)</f>
        <v>1499442</v>
      </c>
      <c r="F393" s="6" t="n">
        <f aca="false">SUM(F291:F328)</f>
        <v>433151</v>
      </c>
      <c r="G393" s="6" t="n">
        <f aca="false">SUM(G291:G328)</f>
        <v>206124</v>
      </c>
      <c r="H393" s="6" t="n">
        <f aca="false">SUM(H291:H328)</f>
        <v>160376</v>
      </c>
      <c r="I393" s="6" t="n">
        <f aca="false">SUM(I291:I328)</f>
        <v>484184</v>
      </c>
      <c r="J393" s="6" t="n">
        <f aca="false">SUM(J291:J328)</f>
        <v>0</v>
      </c>
      <c r="K393" s="6" t="n">
        <f aca="false">SUM(K291:K328)</f>
        <v>0</v>
      </c>
      <c r="L393" s="6" t="n">
        <f aca="false">SUM(L291:L328)</f>
        <v>166447</v>
      </c>
      <c r="M393" s="6" t="n">
        <f aca="false">SUM(M291:M328)</f>
        <v>10910</v>
      </c>
      <c r="N393" s="6" t="n">
        <f aca="false">SUM(N291:N328)</f>
        <v>0</v>
      </c>
      <c r="O393" s="6" t="n">
        <f aca="false">SUM(O291:O328)</f>
        <v>0</v>
      </c>
      <c r="P393" s="6" t="n">
        <f aca="false">SUM(P291:P328)</f>
        <v>0</v>
      </c>
      <c r="Q393" s="6" t="n">
        <f aca="false">SUM(Q291:Q328)</f>
        <v>0</v>
      </c>
      <c r="R393" s="6" t="n">
        <f aca="false">SUM(R291:R328)</f>
        <v>0</v>
      </c>
      <c r="S393" s="6" t="n">
        <f aca="false">SUM(S291:S328)</f>
        <v>0</v>
      </c>
      <c r="T393" s="6" t="n">
        <f aca="false">SUM(T291:T328)</f>
        <v>23169</v>
      </c>
      <c r="U393" s="0" t="n">
        <f aca="false">SUM(U291:U328)</f>
        <v>0</v>
      </c>
      <c r="V393" s="0" t="n">
        <f aca="false">SUM(V291:V328)</f>
        <v>0</v>
      </c>
      <c r="W393" s="0" t="n">
        <f aca="false">SUM(W291:W328)</f>
        <v>0</v>
      </c>
      <c r="X393" s="0" t="n">
        <f aca="false">SUM(X291:X328)</f>
        <v>0</v>
      </c>
      <c r="Y393" s="0" t="n">
        <f aca="false">SUM(Y291:Y328)</f>
        <v>15081</v>
      </c>
      <c r="Z393" s="0" t="n">
        <f aca="false">SUM(Z291:Z328)</f>
        <v>0</v>
      </c>
      <c r="AA393" s="0" t="n">
        <f aca="false">SUM(AA291:AA328)</f>
        <v>0</v>
      </c>
      <c r="AB393" s="0" t="n">
        <f aca="false">SUM(AB291:AB328)</f>
        <v>0</v>
      </c>
      <c r="AC393" s="0" t="n">
        <f aca="false">SUM(AC291:AC328)</f>
        <v>0</v>
      </c>
      <c r="AD393" s="0" t="n">
        <f aca="false">SUM(AD291:AD328)</f>
        <v>0</v>
      </c>
      <c r="AE393" s="0" t="n">
        <f aca="false">SUM(AE291:AE328)</f>
        <v>0</v>
      </c>
      <c r="AF393" s="0" t="n">
        <f aca="false">SUM(AF291:AF328)</f>
        <v>0</v>
      </c>
      <c r="AG393" s="0" t="n">
        <f aca="false">SUM(AG291:AG328)</f>
        <v>0</v>
      </c>
      <c r="AH393" s="0" t="n">
        <f aca="false">SUM(AH291:AH328)</f>
        <v>0</v>
      </c>
      <c r="AI393" s="0" t="n">
        <f aca="false">SUM(AI291:AI328)</f>
        <v>0</v>
      </c>
      <c r="AJ393" s="0" t="n">
        <f aca="false">SUM(AJ291:AJ328)</f>
        <v>0</v>
      </c>
      <c r="AK393" s="0" t="n">
        <f aca="false">SUM(AK291:AK328)</f>
        <v>0</v>
      </c>
      <c r="AL393" s="0" t="n">
        <f aca="false">SUM(AL291:AL328)</f>
        <v>0</v>
      </c>
      <c r="AM393" s="0" t="n">
        <f aca="false">SUM(AM291:AM328)</f>
        <v>0</v>
      </c>
      <c r="AN393" s="0" t="n">
        <f aca="false">SUM(AN291:AN328)</f>
        <v>0</v>
      </c>
      <c r="AO393" s="0" t="n">
        <f aca="false">SUM(AO291:AO328)</f>
        <v>0</v>
      </c>
      <c r="AP393" s="0" t="n">
        <f aca="false">SUM(AP291:AP328)</f>
        <v>0</v>
      </c>
      <c r="AQ393" s="0" t="n">
        <f aca="false">SUM(AQ291:AQ328)</f>
        <v>0</v>
      </c>
      <c r="AR393" s="0" t="n">
        <f aca="false">SUM(AR291:AR328)</f>
        <v>0</v>
      </c>
      <c r="AS393" s="0" t="n">
        <f aca="false">SUM(AS291:AS328)</f>
        <v>0</v>
      </c>
    </row>
    <row r="394" customFormat="false" ht="13.2" hidden="false" customHeight="false" outlineLevel="0" collapsed="false">
      <c r="B394" s="34" t="s">
        <v>674</v>
      </c>
      <c r="D394" s="6" t="n">
        <f aca="false">SUM(D329:D350)</f>
        <v>2291186</v>
      </c>
      <c r="E394" s="6" t="n">
        <f aca="false">SUM(E329:E350)</f>
        <v>733060</v>
      </c>
      <c r="F394" s="6" t="n">
        <f aca="false">SUM(F329:F350)</f>
        <v>127742</v>
      </c>
      <c r="G394" s="6" t="n">
        <f aca="false">SUM(G329:G350)</f>
        <v>206332</v>
      </c>
      <c r="H394" s="6" t="n">
        <f aca="false">SUM(H329:H350)</f>
        <v>28930</v>
      </c>
      <c r="I394" s="6" t="n">
        <f aca="false">SUM(I329:I350)</f>
        <v>201983</v>
      </c>
      <c r="J394" s="6" t="n">
        <f aca="false">SUM(J329:J350)</f>
        <v>0</v>
      </c>
      <c r="K394" s="6" t="n">
        <f aca="false">SUM(K329:K350)</f>
        <v>111864</v>
      </c>
      <c r="L394" s="6" t="n">
        <f aca="false">SUM(L329:L350)</f>
        <v>33275</v>
      </c>
      <c r="M394" s="6" t="n">
        <f aca="false">SUM(M329:M350)</f>
        <v>7655</v>
      </c>
      <c r="N394" s="6" t="n">
        <f aca="false">SUM(N329:N350)</f>
        <v>0</v>
      </c>
      <c r="O394" s="6" t="n">
        <f aca="false">SUM(O329:O350)</f>
        <v>0</v>
      </c>
      <c r="P394" s="6" t="n">
        <f aca="false">SUM(P329:P350)</f>
        <v>0</v>
      </c>
      <c r="Q394" s="6" t="n">
        <f aca="false">SUM(Q329:Q350)</f>
        <v>0</v>
      </c>
      <c r="R394" s="6" t="n">
        <f aca="false">SUM(R329:R350)</f>
        <v>0</v>
      </c>
      <c r="S394" s="6" t="n">
        <f aca="false">SUM(S329:S350)</f>
        <v>0</v>
      </c>
      <c r="T394" s="6" t="n">
        <f aca="false">SUM(T329:T350)</f>
        <v>0</v>
      </c>
      <c r="U394" s="0" t="n">
        <f aca="false">SUM(U329:U350)</f>
        <v>0</v>
      </c>
      <c r="V394" s="0" t="n">
        <f aca="false">SUM(V329:V350)</f>
        <v>6633</v>
      </c>
      <c r="W394" s="0" t="n">
        <f aca="false">SUM(W329:W350)</f>
        <v>0</v>
      </c>
      <c r="X394" s="0" t="n">
        <f aca="false">SUM(X329:X350)</f>
        <v>0</v>
      </c>
      <c r="Y394" s="0" t="n">
        <f aca="false">SUM(Y329:Y350)</f>
        <v>0</v>
      </c>
      <c r="Z394" s="0" t="n">
        <f aca="false">SUM(Z329:Z350)</f>
        <v>0</v>
      </c>
      <c r="AA394" s="0" t="n">
        <f aca="false">SUM(AA329:AA350)</f>
        <v>0</v>
      </c>
      <c r="AB394" s="0" t="n">
        <f aca="false">SUM(AB329:AB350)</f>
        <v>0</v>
      </c>
      <c r="AC394" s="0" t="n">
        <f aca="false">SUM(AC329:AC350)</f>
        <v>0</v>
      </c>
      <c r="AD394" s="0" t="n">
        <f aca="false">SUM(AD329:AD350)</f>
        <v>0</v>
      </c>
      <c r="AE394" s="0" t="n">
        <f aca="false">SUM(AE329:AE350)</f>
        <v>0</v>
      </c>
      <c r="AF394" s="0" t="n">
        <f aca="false">SUM(AF329:AF350)</f>
        <v>0</v>
      </c>
      <c r="AG394" s="0" t="n">
        <f aca="false">SUM(AG329:AG350)</f>
        <v>2803</v>
      </c>
      <c r="AH394" s="0" t="n">
        <f aca="false">SUM(AH329:AH350)</f>
        <v>0</v>
      </c>
      <c r="AI394" s="0" t="n">
        <f aca="false">SUM(AI329:AI350)</f>
        <v>0</v>
      </c>
      <c r="AJ394" s="0" t="n">
        <f aca="false">SUM(AJ329:AJ350)</f>
        <v>0</v>
      </c>
      <c r="AK394" s="0" t="n">
        <f aca="false">SUM(AK329:AK350)</f>
        <v>0</v>
      </c>
      <c r="AL394" s="0" t="n">
        <f aca="false">SUM(AL329:AL350)</f>
        <v>0</v>
      </c>
      <c r="AM394" s="0" t="n">
        <f aca="false">SUM(AM329:AM350)</f>
        <v>0</v>
      </c>
      <c r="AN394" s="0" t="n">
        <f aca="false">SUM(AN329:AN350)</f>
        <v>4459</v>
      </c>
      <c r="AO394" s="0" t="n">
        <f aca="false">SUM(AO329:AO350)</f>
        <v>1384</v>
      </c>
      <c r="AP394" s="0" t="n">
        <f aca="false">SUM(AP329:AP350)</f>
        <v>0</v>
      </c>
      <c r="AQ394" s="0" t="n">
        <f aca="false">SUM(AQ329:AQ350)</f>
        <v>0</v>
      </c>
      <c r="AR394" s="0" t="n">
        <f aca="false">SUM(AR329:AR350)</f>
        <v>0</v>
      </c>
      <c r="AS394" s="0" t="n">
        <f aca="false">SUM(AS329:AS350)</f>
        <v>0</v>
      </c>
    </row>
    <row r="395" customFormat="false" ht="13.2" hidden="false" customHeight="false" outlineLevel="0" collapsed="false">
      <c r="B395" s="34" t="s">
        <v>394</v>
      </c>
      <c r="D395" s="6" t="n">
        <f aca="false">SUM(D351:D382)</f>
        <v>4016735</v>
      </c>
      <c r="E395" s="6" t="n">
        <f aca="false">SUM(E351:E382)</f>
        <v>1343483</v>
      </c>
      <c r="F395" s="6" t="n">
        <f aca="false">SUM(F351:F382)</f>
        <v>231330</v>
      </c>
      <c r="G395" s="6" t="n">
        <f aca="false">SUM(G351:G382)</f>
        <v>348219</v>
      </c>
      <c r="H395" s="6" t="n">
        <f aca="false">SUM(H351:H382)</f>
        <v>95319</v>
      </c>
      <c r="I395" s="6" t="n">
        <f aca="false">SUM(I351:I382)</f>
        <v>140534</v>
      </c>
      <c r="J395" s="6" t="n">
        <f aca="false">SUM(J351:J382)</f>
        <v>389503</v>
      </c>
      <c r="K395" s="6" t="n">
        <f aca="false">SUM(K351:K382)</f>
        <v>0</v>
      </c>
      <c r="L395" s="6" t="n">
        <f aca="false">SUM(L351:L382)</f>
        <v>108305</v>
      </c>
      <c r="M395" s="6" t="n">
        <f aca="false">SUM(M351:M382)</f>
        <v>10216</v>
      </c>
      <c r="N395" s="6" t="n">
        <f aca="false">SUM(N351:N382)</f>
        <v>0</v>
      </c>
      <c r="O395" s="6" t="n">
        <f aca="false">SUM(O351:O382)</f>
        <v>0</v>
      </c>
      <c r="P395" s="6" t="n">
        <f aca="false">SUM(P351:P382)</f>
        <v>0</v>
      </c>
      <c r="Q395" s="6" t="n">
        <f aca="false">SUM(Q351:Q382)</f>
        <v>0</v>
      </c>
      <c r="R395" s="6" t="n">
        <f aca="false">SUM(R351:R382)</f>
        <v>0</v>
      </c>
      <c r="S395" s="6" t="n">
        <f aca="false">SUM(S351:S382)</f>
        <v>0</v>
      </c>
      <c r="T395" s="6" t="n">
        <f aca="false">SUM(T351:T382)</f>
        <v>0</v>
      </c>
      <c r="U395" s="0" t="n">
        <f aca="false">SUM(U351:U382)</f>
        <v>0</v>
      </c>
      <c r="V395" s="0" t="n">
        <f aca="false">SUM(V351:V382)</f>
        <v>13639</v>
      </c>
      <c r="W395" s="0" t="n">
        <f aca="false">SUM(W351:W382)</f>
        <v>0</v>
      </c>
      <c r="X395" s="0" t="n">
        <f aca="false">SUM(X351:X382)</f>
        <v>0</v>
      </c>
      <c r="Y395" s="0" t="n">
        <f aca="false">SUM(Y351:Y382)</f>
        <v>0</v>
      </c>
      <c r="Z395" s="0" t="n">
        <f aca="false">SUM(Z351:Z382)</f>
        <v>0</v>
      </c>
      <c r="AA395" s="0" t="n">
        <f aca="false">SUM(AA351:AA382)</f>
        <v>0</v>
      </c>
      <c r="AB395" s="0" t="n">
        <f aca="false">SUM(AB351:AB382)</f>
        <v>0</v>
      </c>
      <c r="AC395" s="0" t="n">
        <f aca="false">SUM(AC351:AC382)</f>
        <v>0</v>
      </c>
      <c r="AD395" s="0" t="n">
        <f aca="false">SUM(AD351:AD382)</f>
        <v>0</v>
      </c>
      <c r="AE395" s="0" t="n">
        <f aca="false">SUM(AE351:AE382)</f>
        <v>0</v>
      </c>
      <c r="AF395" s="0" t="n">
        <f aca="false">SUM(AF351:AF382)</f>
        <v>0</v>
      </c>
      <c r="AG395" s="0" t="n">
        <f aca="false">SUM(AG351:AG382)</f>
        <v>6418</v>
      </c>
      <c r="AH395" s="0" t="n">
        <f aca="false">SUM(AH351:AH382)</f>
        <v>0</v>
      </c>
      <c r="AI395" s="0" t="n">
        <f aca="false">SUM(AI351:AI382)</f>
        <v>0</v>
      </c>
      <c r="AJ395" s="0" t="n">
        <f aca="false">SUM(AJ351:AJ382)</f>
        <v>0</v>
      </c>
      <c r="AK395" s="0" t="n">
        <f aca="false">SUM(AK351:AK382)</f>
        <v>0</v>
      </c>
      <c r="AL395" s="0" t="n">
        <f aca="false">SUM(AL351:AL382)</f>
        <v>0</v>
      </c>
      <c r="AM395" s="0" t="n">
        <f aca="false">SUM(AM351:AM382)</f>
        <v>0</v>
      </c>
      <c r="AN395" s="0" t="n">
        <f aca="false">SUM(AN351:AN382)</f>
        <v>0</v>
      </c>
      <c r="AO395" s="0" t="n">
        <f aca="false">SUM(AO351:AO382)</f>
        <v>0</v>
      </c>
      <c r="AP395" s="0" t="n">
        <f aca="false">SUM(AP351:AP382)</f>
        <v>0</v>
      </c>
      <c r="AQ395" s="0" t="n">
        <f aca="false">SUM(AQ351:AQ382)</f>
        <v>0</v>
      </c>
      <c r="AR395" s="0" t="n">
        <f aca="false">SUM(AR351:AR382)</f>
        <v>0</v>
      </c>
      <c r="AS395" s="0" t="n">
        <f aca="false">SUM(AS351:AS382)</f>
        <v>0</v>
      </c>
    </row>
    <row r="396" customFormat="false" ht="13.2" hidden="false" customHeight="false" outlineLevel="0" collapsed="false">
      <c r="B396" s="34" t="s">
        <v>374</v>
      </c>
      <c r="D396" s="6" t="n">
        <f aca="false">D383</f>
        <v>1226771</v>
      </c>
      <c r="E396" s="6" t="n">
        <f aca="false">E383</f>
        <v>626125</v>
      </c>
      <c r="F396" s="6" t="n">
        <f aca="false">F383</f>
        <v>4144</v>
      </c>
      <c r="G396" s="6" t="n">
        <f aca="false">G383</f>
        <v>0</v>
      </c>
      <c r="H396" s="6" t="n">
        <f aca="false">H383</f>
        <v>0</v>
      </c>
      <c r="I396" s="6" t="n">
        <f aca="false">I383</f>
        <v>24584</v>
      </c>
      <c r="J396" s="6" t="n">
        <f aca="false">J383</f>
        <v>0</v>
      </c>
      <c r="K396" s="6" t="n">
        <f aca="false">K383</f>
        <v>0</v>
      </c>
      <c r="L396" s="6" t="n">
        <f aca="false">L383</f>
        <v>10598</v>
      </c>
      <c r="M396" s="6" t="n">
        <f aca="false">M383</f>
        <v>0</v>
      </c>
      <c r="N396" s="6" t="n">
        <f aca="false">N383</f>
        <v>159813</v>
      </c>
      <c r="O396" s="6" t="n">
        <f aca="false">O383</f>
        <v>75806</v>
      </c>
      <c r="P396" s="6" t="n">
        <f aca="false">P383</f>
        <v>131163</v>
      </c>
      <c r="Q396" s="6" t="n">
        <f aca="false">Q383</f>
        <v>81594</v>
      </c>
      <c r="R396" s="6" t="n">
        <f aca="false">R383</f>
        <v>83438</v>
      </c>
      <c r="S396" s="6" t="n">
        <f aca="false">S383</f>
        <v>44432</v>
      </c>
      <c r="T396" s="6" t="n">
        <f aca="false">T383</f>
        <v>0</v>
      </c>
      <c r="U396" s="0" t="n">
        <f aca="false">U383</f>
        <v>0</v>
      </c>
      <c r="V396" s="0" t="n">
        <f aca="false">V383</f>
        <v>0</v>
      </c>
      <c r="W396" s="0" t="n">
        <f aca="false">W383</f>
        <v>0</v>
      </c>
      <c r="X396" s="0" t="n">
        <f aca="false">X383</f>
        <v>0</v>
      </c>
      <c r="Y396" s="0" t="n">
        <f aca="false">Y383</f>
        <v>0</v>
      </c>
      <c r="Z396" s="0" t="n">
        <f aca="false">Z383</f>
        <v>0</v>
      </c>
      <c r="AA396" s="0" t="n">
        <f aca="false">AA383</f>
        <v>0</v>
      </c>
      <c r="AB396" s="0" t="n">
        <f aca="false">AB383</f>
        <v>0</v>
      </c>
      <c r="AC396" s="0" t="n">
        <f aca="false">AC383</f>
        <v>0</v>
      </c>
      <c r="AD396" s="0" t="n">
        <f aca="false">AD383</f>
        <v>0</v>
      </c>
      <c r="AE396" s="0" t="n">
        <f aca="false">AE383</f>
        <v>0</v>
      </c>
      <c r="AF396" s="0" t="n">
        <f aca="false">AF383</f>
        <v>0</v>
      </c>
      <c r="AG396" s="0" t="n">
        <f aca="false">AG383</f>
        <v>0</v>
      </c>
      <c r="AH396" s="0" t="n">
        <f aca="false">AH383</f>
        <v>0</v>
      </c>
      <c r="AI396" s="0" t="n">
        <f aca="false">AI383</f>
        <v>0</v>
      </c>
      <c r="AJ396" s="0" t="n">
        <f aca="false">AJ383</f>
        <v>0</v>
      </c>
      <c r="AK396" s="0" t="n">
        <f aca="false">AK383</f>
        <v>0</v>
      </c>
      <c r="AL396" s="0" t="n">
        <f aca="false">AL383</f>
        <v>0</v>
      </c>
      <c r="AM396" s="0" t="n">
        <f aca="false">AM383</f>
        <v>0</v>
      </c>
      <c r="AN396" s="0" t="n">
        <f aca="false">AN383</f>
        <v>0</v>
      </c>
      <c r="AO396" s="0" t="n">
        <f aca="false">AO383</f>
        <v>0</v>
      </c>
      <c r="AP396" s="0" t="n">
        <f aca="false">AP383</f>
        <v>0</v>
      </c>
      <c r="AQ396" s="0" t="n">
        <f aca="false">AQ383</f>
        <v>0</v>
      </c>
      <c r="AR396" s="0" t="n">
        <f aca="false">AR383</f>
        <v>0</v>
      </c>
      <c r="AS396" s="0" t="n">
        <f aca="false">AS383</f>
        <v>10553</v>
      </c>
    </row>
    <row r="397" customFormat="false" ht="13.2" hidden="false" customHeight="false" outlineLevel="0" collapsed="false">
      <c r="D397" s="6"/>
      <c r="E397" s="6"/>
      <c r="F397" s="6"/>
      <c r="G397" s="6"/>
      <c r="H397" s="6"/>
      <c r="I397" s="6"/>
      <c r="J397" s="6"/>
      <c r="K397" s="6"/>
      <c r="L397" s="6"/>
      <c r="M397" s="6"/>
      <c r="N397" s="6"/>
      <c r="O397" s="6"/>
      <c r="P397" s="6"/>
      <c r="Q397" s="6"/>
      <c r="R397" s="6"/>
      <c r="S397" s="6"/>
      <c r="T397" s="6"/>
    </row>
    <row r="398" customFormat="false" ht="13.2" hidden="false" customHeight="false" outlineLevel="0" collapsed="false">
      <c r="B398" s="35" t="s">
        <v>949</v>
      </c>
      <c r="D398" s="36" t="n">
        <f aca="false">SUM(D385:D393)</f>
        <v>38946840</v>
      </c>
      <c r="E398" s="36" t="n">
        <f aca="false">SUM(E385:E393)</f>
        <v>13752281</v>
      </c>
      <c r="F398" s="36" t="n">
        <f aca="false">SUM(F385:F393)</f>
        <v>3429333</v>
      </c>
      <c r="G398" s="36" t="n">
        <f aca="false">SUM(G385:G393)</f>
        <v>3466095</v>
      </c>
      <c r="H398" s="36" t="n">
        <f aca="false">SUM(H385:H393)</f>
        <v>963383</v>
      </c>
      <c r="I398" s="36" t="n">
        <f aca="false">SUM(I385:I393)</f>
        <v>4009534</v>
      </c>
      <c r="J398" s="36" t="n">
        <f aca="false">SUM(J385:J393)</f>
        <v>0</v>
      </c>
      <c r="K398" s="36" t="n">
        <f aca="false">SUM(K385:K393)</f>
        <v>0</v>
      </c>
      <c r="L398" s="36" t="n">
        <f aca="false">SUM(L385:L393)</f>
        <v>1103395</v>
      </c>
      <c r="M398" s="36" t="n">
        <f aca="false">SUM(M385:M393)</f>
        <v>161823</v>
      </c>
      <c r="N398" s="36" t="n">
        <f aca="false">SUM(N385:N393)</f>
        <v>0</v>
      </c>
      <c r="O398" s="36" t="n">
        <f aca="false">SUM(O385:O393)</f>
        <v>0</v>
      </c>
      <c r="P398" s="36" t="n">
        <f aca="false">SUM(P385:P393)</f>
        <v>0</v>
      </c>
      <c r="Q398" s="36" t="n">
        <f aca="false">SUM(Q385:Q393)</f>
        <v>0</v>
      </c>
      <c r="R398" s="36" t="n">
        <f aca="false">SUM(R385:R393)</f>
        <v>0</v>
      </c>
      <c r="S398" s="36" t="n">
        <f aca="false">SUM(S385:S393)</f>
        <v>0</v>
      </c>
      <c r="T398" s="36" t="n">
        <f aca="false">SUM(T385:T393)</f>
        <v>235124</v>
      </c>
      <c r="U398" s="35" t="n">
        <f aca="false">SUM(U385:U393)</f>
        <v>21092</v>
      </c>
      <c r="V398" s="35" t="n">
        <f aca="false">SUM(V385:V393)</f>
        <v>0</v>
      </c>
      <c r="W398" s="35" t="n">
        <f aca="false">SUM(W385:W393)</f>
        <v>50222</v>
      </c>
      <c r="X398" s="35" t="n">
        <f aca="false">SUM(X385:X393)</f>
        <v>6951</v>
      </c>
      <c r="Y398" s="35" t="n">
        <f aca="false">SUM(Y385:Y393)</f>
        <v>126024</v>
      </c>
      <c r="Z398" s="35" t="n">
        <f aca="false">SUM(Z385:Z393)</f>
        <v>10712</v>
      </c>
      <c r="AA398" s="35" t="n">
        <f aca="false">SUM(AA385:AA393)</f>
        <v>28014</v>
      </c>
      <c r="AB398" s="35" t="n">
        <f aca="false">SUM(AB385:AB393)</f>
        <v>7940</v>
      </c>
      <c r="AC398" s="35" t="n">
        <f aca="false">SUM(AC385:AC393)</f>
        <v>2494</v>
      </c>
      <c r="AD398" s="35" t="n">
        <f aca="false">SUM(AD385:AD393)</f>
        <v>0</v>
      </c>
      <c r="AE398" s="35" t="n">
        <f aca="false">SUM(AE385:AE393)</f>
        <v>23253</v>
      </c>
      <c r="AF398" s="35" t="n">
        <f aca="false">SUM(AF385:AF393)</f>
        <v>6736</v>
      </c>
      <c r="AG398" s="35" t="n">
        <f aca="false">SUM(AG385:AG393)</f>
        <v>22536</v>
      </c>
      <c r="AH398" s="35" t="n">
        <f aca="false">SUM(AH385:AH393)</f>
        <v>10130</v>
      </c>
      <c r="AI398" s="35" t="n">
        <f aca="false">SUM(AI385:AI393)</f>
        <v>8597</v>
      </c>
      <c r="AJ398" s="35" t="n">
        <f aca="false">SUM(AJ385:AJ393)</f>
        <v>2997</v>
      </c>
      <c r="AK398" s="35" t="n">
        <f aca="false">SUM(AK385:AK393)</f>
        <v>0</v>
      </c>
      <c r="AL398" s="35" t="n">
        <f aca="false">SUM(AL385:AL393)</f>
        <v>0</v>
      </c>
      <c r="AM398" s="35" t="n">
        <f aca="false">SUM(AM385:AM393)</f>
        <v>5067</v>
      </c>
      <c r="AN398" s="35" t="n">
        <f aca="false">SUM(AN385:AN393)</f>
        <v>0</v>
      </c>
      <c r="AO398" s="35" t="n">
        <f aca="false">SUM(AO385:AO393)</f>
        <v>5454</v>
      </c>
      <c r="AP398" s="35" t="n">
        <f aca="false">SUM(AP385:AP393)</f>
        <v>23426</v>
      </c>
      <c r="AQ398" s="35" t="n">
        <f aca="false">SUM(AQ385:AQ393)</f>
        <v>19017</v>
      </c>
      <c r="AR398" s="35" t="n">
        <f aca="false">SUM(AR385:AR393)</f>
        <v>2932</v>
      </c>
      <c r="AS398" s="35" t="n">
        <f aca="false">SUM(AS385:AS393)</f>
        <v>0</v>
      </c>
    </row>
    <row r="399" customFormat="false" ht="13.2" hidden="false" customHeight="false" outlineLevel="0" collapsed="false">
      <c r="B399" s="35" t="s">
        <v>950</v>
      </c>
      <c r="D399" s="36" t="n">
        <f aca="false">SUM(D385:D395)</f>
        <v>45254761</v>
      </c>
      <c r="E399" s="36" t="n">
        <f aca="false">SUM(E385:E395)</f>
        <v>15828824</v>
      </c>
      <c r="F399" s="36" t="n">
        <f aca="false">SUM(F385:F395)</f>
        <v>3788405</v>
      </c>
      <c r="G399" s="36" t="n">
        <f aca="false">SUM(G385:G395)</f>
        <v>4020646</v>
      </c>
      <c r="H399" s="36" t="n">
        <f aca="false">SUM(H385:H395)</f>
        <v>1087632</v>
      </c>
      <c r="I399" s="36" t="n">
        <f aca="false">SUM(I385:I395)</f>
        <v>4352051</v>
      </c>
      <c r="J399" s="36" t="n">
        <f aca="false">SUM(J385:J395)</f>
        <v>389503</v>
      </c>
      <c r="K399" s="36" t="n">
        <f aca="false">SUM(K385:K395)</f>
        <v>111864</v>
      </c>
      <c r="L399" s="36" t="n">
        <f aca="false">SUM(L385:L395)</f>
        <v>1244975</v>
      </c>
      <c r="M399" s="36" t="n">
        <f aca="false">SUM(M385:M395)</f>
        <v>179694</v>
      </c>
      <c r="N399" s="36" t="n">
        <f aca="false">SUM(N385:N395)</f>
        <v>0</v>
      </c>
      <c r="O399" s="36" t="n">
        <f aca="false">SUM(O385:O395)</f>
        <v>0</v>
      </c>
      <c r="P399" s="36" t="n">
        <f aca="false">SUM(P385:P395)</f>
        <v>0</v>
      </c>
      <c r="Q399" s="36" t="n">
        <f aca="false">SUM(Q385:Q395)</f>
        <v>0</v>
      </c>
      <c r="R399" s="36" t="n">
        <f aca="false">SUM(R385:R395)</f>
        <v>0</v>
      </c>
      <c r="S399" s="36" t="n">
        <f aca="false">SUM(S385:S395)</f>
        <v>0</v>
      </c>
      <c r="T399" s="36" t="n">
        <f aca="false">SUM(T385:T395)</f>
        <v>235124</v>
      </c>
      <c r="U399" s="35" t="n">
        <f aca="false">SUM(U385:U395)</f>
        <v>21092</v>
      </c>
      <c r="V399" s="35" t="n">
        <f aca="false">SUM(V385:V395)</f>
        <v>20272</v>
      </c>
      <c r="W399" s="35" t="n">
        <f aca="false">SUM(W385:W395)</f>
        <v>50222</v>
      </c>
      <c r="X399" s="35" t="n">
        <f aca="false">SUM(X385:X395)</f>
        <v>6951</v>
      </c>
      <c r="Y399" s="35" t="n">
        <f aca="false">SUM(Y385:Y395)</f>
        <v>126024</v>
      </c>
      <c r="Z399" s="35" t="n">
        <f aca="false">SUM(Z385:Z395)</f>
        <v>10712</v>
      </c>
      <c r="AA399" s="35" t="n">
        <f aca="false">SUM(AA385:AA395)</f>
        <v>28014</v>
      </c>
      <c r="AB399" s="35" t="n">
        <f aca="false">SUM(AB385:AB395)</f>
        <v>7940</v>
      </c>
      <c r="AC399" s="35" t="n">
        <f aca="false">SUM(AC385:AC395)</f>
        <v>2494</v>
      </c>
      <c r="AD399" s="35" t="n">
        <f aca="false">SUM(AD385:AD395)</f>
        <v>0</v>
      </c>
      <c r="AE399" s="35" t="n">
        <f aca="false">SUM(AE385:AE395)</f>
        <v>23253</v>
      </c>
      <c r="AF399" s="35" t="n">
        <f aca="false">SUM(AF385:AF395)</f>
        <v>6736</v>
      </c>
      <c r="AG399" s="35" t="n">
        <f aca="false">SUM(AG385:AG395)</f>
        <v>31757</v>
      </c>
      <c r="AH399" s="35" t="n">
        <f aca="false">SUM(AH385:AH395)</f>
        <v>10130</v>
      </c>
      <c r="AI399" s="35" t="n">
        <f aca="false">SUM(AI385:AI395)</f>
        <v>8597</v>
      </c>
      <c r="AJ399" s="35" t="n">
        <f aca="false">SUM(AJ385:AJ395)</f>
        <v>2997</v>
      </c>
      <c r="AK399" s="35" t="n">
        <f aca="false">SUM(AK385:AK395)</f>
        <v>0</v>
      </c>
      <c r="AL399" s="35" t="n">
        <f aca="false">SUM(AL385:AL395)</f>
        <v>0</v>
      </c>
      <c r="AM399" s="35" t="n">
        <f aca="false">SUM(AM385:AM395)</f>
        <v>5067</v>
      </c>
      <c r="AN399" s="35" t="n">
        <f aca="false">SUM(AN385:AN395)</f>
        <v>4459</v>
      </c>
      <c r="AO399" s="35" t="n">
        <f aca="false">SUM(AO385:AO395)</f>
        <v>6838</v>
      </c>
      <c r="AP399" s="35" t="n">
        <f aca="false">SUM(AP385:AP395)</f>
        <v>23426</v>
      </c>
      <c r="AQ399" s="35" t="n">
        <f aca="false">SUM(AQ385:AQ395)</f>
        <v>19017</v>
      </c>
      <c r="AR399" s="35" t="n">
        <f aca="false">SUM(AR385:AR395)</f>
        <v>2932</v>
      </c>
      <c r="AS399" s="35" t="n">
        <f aca="false">SUM(AS385:AS395)</f>
        <v>0</v>
      </c>
    </row>
    <row r="400" customFormat="false" ht="13.2" hidden="false" customHeight="false" outlineLevel="0" collapsed="false">
      <c r="B400" s="35" t="s">
        <v>951</v>
      </c>
      <c r="D400" s="36" t="n">
        <f aca="false">SUM(D385:D396)</f>
        <v>46481532</v>
      </c>
      <c r="E400" s="36" t="n">
        <f aca="false">SUM(E385:E396)</f>
        <v>16454949</v>
      </c>
      <c r="F400" s="36" t="n">
        <f aca="false">SUM(F385:F396)</f>
        <v>3792549</v>
      </c>
      <c r="G400" s="36" t="n">
        <f aca="false">SUM(G385:G396)</f>
        <v>4020646</v>
      </c>
      <c r="H400" s="36" t="n">
        <f aca="false">SUM(H385:H396)</f>
        <v>1087632</v>
      </c>
      <c r="I400" s="36" t="n">
        <f aca="false">SUM(I385:I396)</f>
        <v>4376635</v>
      </c>
      <c r="J400" s="36" t="n">
        <f aca="false">SUM(J385:J396)</f>
        <v>389503</v>
      </c>
      <c r="K400" s="36" t="n">
        <f aca="false">SUM(K385:K396)</f>
        <v>111864</v>
      </c>
      <c r="L400" s="36" t="n">
        <f aca="false">SUM(L385:L396)</f>
        <v>1255573</v>
      </c>
      <c r="M400" s="36" t="n">
        <f aca="false">SUM(M385:M396)</f>
        <v>179694</v>
      </c>
      <c r="N400" s="36" t="n">
        <f aca="false">SUM(N385:N396)</f>
        <v>159813</v>
      </c>
      <c r="O400" s="36" t="n">
        <f aca="false">SUM(O385:O396)</f>
        <v>75806</v>
      </c>
      <c r="P400" s="36" t="n">
        <f aca="false">SUM(P385:P396)</f>
        <v>131163</v>
      </c>
      <c r="Q400" s="36" t="n">
        <f aca="false">SUM(Q385:Q396)</f>
        <v>81594</v>
      </c>
      <c r="R400" s="36" t="n">
        <f aca="false">SUM(R385:R396)</f>
        <v>83438</v>
      </c>
      <c r="S400" s="36" t="n">
        <f aca="false">SUM(S385:S396)</f>
        <v>44432</v>
      </c>
      <c r="T400" s="36" t="n">
        <f aca="false">SUM(T385:T396)</f>
        <v>235124</v>
      </c>
      <c r="U400" s="35" t="n">
        <f aca="false">SUM(U385:U396)</f>
        <v>21092</v>
      </c>
      <c r="V400" s="35" t="n">
        <f aca="false">SUM(V385:V396)</f>
        <v>20272</v>
      </c>
      <c r="W400" s="35" t="n">
        <f aca="false">SUM(W385:W396)</f>
        <v>50222</v>
      </c>
      <c r="X400" s="35" t="n">
        <f aca="false">SUM(X385:X396)</f>
        <v>6951</v>
      </c>
      <c r="Y400" s="35" t="n">
        <f aca="false">SUM(Y385:Y396)</f>
        <v>126024</v>
      </c>
      <c r="Z400" s="35" t="n">
        <f aca="false">SUM(Z385:Z396)</f>
        <v>10712</v>
      </c>
      <c r="AA400" s="35" t="n">
        <f aca="false">SUM(AA385:AA396)</f>
        <v>28014</v>
      </c>
      <c r="AB400" s="35" t="n">
        <f aca="false">SUM(AB385:AB396)</f>
        <v>7940</v>
      </c>
      <c r="AC400" s="35" t="n">
        <f aca="false">SUM(AC385:AC396)</f>
        <v>2494</v>
      </c>
      <c r="AD400" s="35" t="n">
        <f aca="false">SUM(AD385:AD396)</f>
        <v>0</v>
      </c>
      <c r="AE400" s="35" t="n">
        <f aca="false">SUM(AE385:AE396)</f>
        <v>23253</v>
      </c>
      <c r="AF400" s="35" t="n">
        <f aca="false">SUM(AF385:AF396)</f>
        <v>6736</v>
      </c>
      <c r="AG400" s="35" t="n">
        <f aca="false">SUM(AG385:AG396)</f>
        <v>31757</v>
      </c>
      <c r="AH400" s="35" t="n">
        <f aca="false">SUM(AH385:AH396)</f>
        <v>10130</v>
      </c>
      <c r="AI400" s="35" t="n">
        <f aca="false">SUM(AI385:AI396)</f>
        <v>8597</v>
      </c>
      <c r="AJ400" s="35" t="n">
        <f aca="false">SUM(AJ385:AJ396)</f>
        <v>2997</v>
      </c>
      <c r="AK400" s="35" t="n">
        <f aca="false">SUM(AK385:AK396)</f>
        <v>0</v>
      </c>
      <c r="AL400" s="35" t="n">
        <f aca="false">SUM(AL385:AL396)</f>
        <v>0</v>
      </c>
      <c r="AM400" s="35" t="n">
        <f aca="false">SUM(AM385:AM396)</f>
        <v>5067</v>
      </c>
      <c r="AN400" s="35" t="n">
        <f aca="false">SUM(AN385:AN396)</f>
        <v>4459</v>
      </c>
      <c r="AO400" s="35" t="n">
        <f aca="false">SUM(AO385:AO396)</f>
        <v>6838</v>
      </c>
      <c r="AP400" s="35" t="n">
        <f aca="false">SUM(AP385:AP396)</f>
        <v>23426</v>
      </c>
      <c r="AQ400" s="35" t="n">
        <f aca="false">SUM(AQ385:AQ396)</f>
        <v>19017</v>
      </c>
      <c r="AR400" s="35" t="n">
        <f aca="false">SUM(AR385:AR396)</f>
        <v>2932</v>
      </c>
      <c r="AS400" s="35" t="n">
        <f aca="false">SUM(AS385:AS396)</f>
        <v>10553</v>
      </c>
    </row>
  </sheetData>
  <autoFilter ref="B1:B40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2:CZ427"/>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4" activeCellId="0" sqref="B14"/>
    </sheetView>
  </sheetViews>
  <sheetFormatPr defaultRowHeight="13.2" zeroHeight="false" outlineLevelRow="0" outlineLevelCol="0"/>
  <cols>
    <col collapsed="false" customWidth="true" hidden="false" outlineLevel="0" max="1" min="1" style="0" width="38.67"/>
    <col collapsed="false" customWidth="true" hidden="false" outlineLevel="0" max="2" min="2" style="0" width="12.33"/>
    <col collapsed="false" customWidth="true" hidden="false" outlineLevel="0" max="3" min="3" style="0" width="16.44"/>
    <col collapsed="false" customWidth="true" hidden="false" outlineLevel="0" max="103" min="4" style="0" width="9.33"/>
    <col collapsed="false" customWidth="true" hidden="false" outlineLevel="0" max="104" min="104" style="0" width="15.11"/>
    <col collapsed="false" customWidth="true" hidden="false" outlineLevel="0" max="1025" min="105" style="0" width="8.59"/>
  </cols>
  <sheetData>
    <row r="2" customFormat="false" ht="13.2" hidden="false" customHeight="false" outlineLevel="0" collapsed="false">
      <c r="A2" s="0" t="s">
        <v>952</v>
      </c>
    </row>
    <row r="3" customFormat="false" ht="13.2" hidden="false" customHeight="false" outlineLevel="0" collapsed="false">
      <c r="A3" s="0" t="s">
        <v>827</v>
      </c>
    </row>
    <row r="4" customFormat="false" ht="13.2" hidden="false" customHeight="false" outlineLevel="0" collapsed="false">
      <c r="A4" s="0" t="s">
        <v>953</v>
      </c>
      <c r="B4" s="0" t="s">
        <v>954</v>
      </c>
    </row>
    <row r="5" customFormat="false" ht="13.2" hidden="false" customHeight="false" outlineLevel="0" collapsed="false">
      <c r="A5" s="0" t="s">
        <v>955</v>
      </c>
      <c r="B5" s="0" t="s">
        <v>831</v>
      </c>
    </row>
    <row r="6" customFormat="false" ht="13.2" hidden="false" customHeight="false" outlineLevel="0" collapsed="false">
      <c r="A6" s="0" t="s">
        <v>956</v>
      </c>
      <c r="B6" s="0" t="n">
        <v>2011</v>
      </c>
    </row>
    <row r="8" customFormat="false" ht="13.2" hidden="false" customHeight="false" outlineLevel="0" collapsed="false">
      <c r="A8" s="25" t="s">
        <v>4</v>
      </c>
      <c r="B8" s="25" t="s">
        <v>957</v>
      </c>
      <c r="C8" s="25" t="s">
        <v>958</v>
      </c>
      <c r="D8" s="25" t="s">
        <v>959</v>
      </c>
      <c r="E8" s="25" t="s">
        <v>960</v>
      </c>
      <c r="F8" s="25" t="s">
        <v>961</v>
      </c>
      <c r="G8" s="25" t="s">
        <v>962</v>
      </c>
      <c r="H8" s="25" t="s">
        <v>963</v>
      </c>
      <c r="I8" s="25" t="s">
        <v>964</v>
      </c>
      <c r="J8" s="25" t="s">
        <v>965</v>
      </c>
      <c r="K8" s="25" t="s">
        <v>966</v>
      </c>
      <c r="L8" s="25" t="s">
        <v>967</v>
      </c>
      <c r="M8" s="25" t="s">
        <v>968</v>
      </c>
      <c r="N8" s="25" t="s">
        <v>969</v>
      </c>
      <c r="O8" s="25" t="s">
        <v>970</v>
      </c>
      <c r="P8" s="25" t="s">
        <v>971</v>
      </c>
      <c r="Q8" s="25" t="s">
        <v>972</v>
      </c>
      <c r="R8" s="25" t="s">
        <v>973</v>
      </c>
      <c r="S8" s="25" t="s">
        <v>974</v>
      </c>
      <c r="T8" s="25" t="s">
        <v>975</v>
      </c>
      <c r="U8" s="25" t="s">
        <v>976</v>
      </c>
      <c r="V8" s="25" t="s">
        <v>977</v>
      </c>
      <c r="W8" s="25" t="s">
        <v>978</v>
      </c>
      <c r="X8" s="25" t="s">
        <v>979</v>
      </c>
      <c r="Y8" s="25" t="s">
        <v>980</v>
      </c>
      <c r="Z8" s="25" t="s">
        <v>981</v>
      </c>
      <c r="AA8" s="25" t="s">
        <v>982</v>
      </c>
      <c r="AB8" s="25" t="s">
        <v>983</v>
      </c>
      <c r="AC8" s="25" t="s">
        <v>984</v>
      </c>
      <c r="AD8" s="25" t="s">
        <v>985</v>
      </c>
      <c r="AE8" s="25" t="s">
        <v>986</v>
      </c>
      <c r="AF8" s="25" t="s">
        <v>987</v>
      </c>
      <c r="AG8" s="25" t="s">
        <v>988</v>
      </c>
      <c r="AH8" s="25" t="s">
        <v>989</v>
      </c>
      <c r="AI8" s="25" t="s">
        <v>990</v>
      </c>
      <c r="AJ8" s="25" t="s">
        <v>991</v>
      </c>
      <c r="AK8" s="25" t="s">
        <v>992</v>
      </c>
      <c r="AL8" s="25" t="s">
        <v>993</v>
      </c>
      <c r="AM8" s="25" t="s">
        <v>994</v>
      </c>
      <c r="AN8" s="25" t="s">
        <v>995</v>
      </c>
      <c r="AO8" s="25" t="s">
        <v>996</v>
      </c>
      <c r="AP8" s="25" t="s">
        <v>997</v>
      </c>
      <c r="AQ8" s="25" t="s">
        <v>998</v>
      </c>
      <c r="AR8" s="25" t="s">
        <v>999</v>
      </c>
      <c r="AS8" s="25" t="s">
        <v>1000</v>
      </c>
      <c r="AT8" s="25" t="s">
        <v>1001</v>
      </c>
      <c r="AU8" s="25" t="s">
        <v>1002</v>
      </c>
      <c r="AV8" s="25" t="s">
        <v>1003</v>
      </c>
      <c r="AW8" s="25" t="s">
        <v>1004</v>
      </c>
      <c r="AX8" s="25" t="s">
        <v>1005</v>
      </c>
      <c r="AY8" s="25" t="s">
        <v>1006</v>
      </c>
      <c r="AZ8" s="25" t="s">
        <v>1007</v>
      </c>
      <c r="BA8" s="25" t="s">
        <v>1008</v>
      </c>
      <c r="BB8" s="25" t="s">
        <v>1009</v>
      </c>
      <c r="BC8" s="25" t="s">
        <v>1010</v>
      </c>
      <c r="BD8" s="25" t="s">
        <v>1011</v>
      </c>
      <c r="BE8" s="25" t="s">
        <v>1012</v>
      </c>
      <c r="BF8" s="25" t="s">
        <v>1013</v>
      </c>
      <c r="BG8" s="25" t="s">
        <v>1014</v>
      </c>
      <c r="BH8" s="25" t="s">
        <v>1015</v>
      </c>
      <c r="BI8" s="25" t="s">
        <v>1016</v>
      </c>
      <c r="BJ8" s="25" t="s">
        <v>1017</v>
      </c>
      <c r="BK8" s="25" t="s">
        <v>1018</v>
      </c>
      <c r="BL8" s="25" t="s">
        <v>1019</v>
      </c>
      <c r="BM8" s="25" t="s">
        <v>1020</v>
      </c>
      <c r="BN8" s="25" t="s">
        <v>1021</v>
      </c>
      <c r="BO8" s="25" t="s">
        <v>1022</v>
      </c>
      <c r="BP8" s="25" t="s">
        <v>1023</v>
      </c>
      <c r="BQ8" s="25" t="s">
        <v>1024</v>
      </c>
      <c r="BR8" s="25" t="s">
        <v>1025</v>
      </c>
      <c r="BS8" s="25" t="s">
        <v>1026</v>
      </c>
      <c r="BT8" s="25" t="s">
        <v>1027</v>
      </c>
      <c r="BU8" s="25" t="s">
        <v>1028</v>
      </c>
      <c r="BV8" s="25" t="s">
        <v>1029</v>
      </c>
      <c r="BW8" s="25" t="s">
        <v>1030</v>
      </c>
      <c r="BX8" s="25" t="s">
        <v>1031</v>
      </c>
      <c r="BY8" s="25" t="s">
        <v>1032</v>
      </c>
      <c r="BZ8" s="25" t="s">
        <v>1033</v>
      </c>
      <c r="CA8" s="25" t="s">
        <v>1034</v>
      </c>
      <c r="CB8" s="25" t="s">
        <v>1035</v>
      </c>
      <c r="CC8" s="25" t="s">
        <v>1036</v>
      </c>
      <c r="CD8" s="25" t="s">
        <v>1037</v>
      </c>
      <c r="CE8" s="25" t="s">
        <v>1038</v>
      </c>
      <c r="CF8" s="25" t="s">
        <v>1039</v>
      </c>
      <c r="CG8" s="25" t="s">
        <v>1040</v>
      </c>
      <c r="CH8" s="25" t="s">
        <v>1041</v>
      </c>
      <c r="CI8" s="25" t="s">
        <v>1042</v>
      </c>
      <c r="CJ8" s="25" t="s">
        <v>1043</v>
      </c>
      <c r="CK8" s="25" t="s">
        <v>1044</v>
      </c>
      <c r="CL8" s="25" t="s">
        <v>1045</v>
      </c>
      <c r="CM8" s="25" t="s">
        <v>1046</v>
      </c>
      <c r="CN8" s="25" t="s">
        <v>1047</v>
      </c>
      <c r="CO8" s="25" t="s">
        <v>1048</v>
      </c>
      <c r="CP8" s="25" t="s">
        <v>1049</v>
      </c>
      <c r="CQ8" s="25" t="s">
        <v>1050</v>
      </c>
      <c r="CR8" s="25" t="s">
        <v>1051</v>
      </c>
      <c r="CS8" s="25" t="s">
        <v>1052</v>
      </c>
      <c r="CT8" s="25" t="s">
        <v>1053</v>
      </c>
      <c r="CU8" s="25" t="s">
        <v>1054</v>
      </c>
      <c r="CV8" s="25" t="s">
        <v>1055</v>
      </c>
      <c r="CW8" s="25" t="s">
        <v>1056</v>
      </c>
      <c r="CX8" s="25" t="s">
        <v>1057</v>
      </c>
      <c r="CY8" s="25" t="s">
        <v>1058</v>
      </c>
      <c r="CZ8" s="25" t="s">
        <v>1059</v>
      </c>
    </row>
    <row r="10" customFormat="false" ht="13.2" hidden="false" customHeight="false" outlineLevel="0" collapsed="false">
      <c r="A10" s="35" t="s">
        <v>1060</v>
      </c>
      <c r="B10" s="0" t="s">
        <v>839</v>
      </c>
      <c r="C10" s="6" t="n">
        <v>53012456</v>
      </c>
      <c r="D10" s="6" t="n">
        <v>675065</v>
      </c>
      <c r="E10" s="6" t="n">
        <v>668662</v>
      </c>
      <c r="F10" s="6" t="n">
        <v>663119</v>
      </c>
      <c r="G10" s="6" t="n">
        <v>663574</v>
      </c>
      <c r="H10" s="6" t="n">
        <v>648029</v>
      </c>
      <c r="I10" s="6" t="n">
        <v>632090</v>
      </c>
      <c r="J10" s="6" t="n">
        <v>600847</v>
      </c>
      <c r="K10" s="6" t="n">
        <v>594673</v>
      </c>
      <c r="L10" s="6" t="n">
        <v>572874</v>
      </c>
      <c r="M10" s="6" t="n">
        <v>572148</v>
      </c>
      <c r="N10" s="6" t="n">
        <v>587056</v>
      </c>
      <c r="O10" s="6" t="n">
        <v>605569</v>
      </c>
      <c r="P10" s="6" t="n">
        <v>618918</v>
      </c>
      <c r="Q10" s="6" t="n">
        <v>628858</v>
      </c>
      <c r="R10" s="6" t="n">
        <v>640528</v>
      </c>
      <c r="S10" s="6" t="n">
        <v>650826</v>
      </c>
      <c r="T10" s="6" t="n">
        <v>648677</v>
      </c>
      <c r="U10" s="6" t="n">
        <v>665447</v>
      </c>
      <c r="V10" s="6" t="n">
        <v>674980</v>
      </c>
      <c r="W10" s="6" t="n">
        <v>700335</v>
      </c>
      <c r="X10" s="6" t="n">
        <v>727389</v>
      </c>
      <c r="Y10" s="6" t="n">
        <v>711470</v>
      </c>
      <c r="Z10" s="6" t="n">
        <v>715130</v>
      </c>
      <c r="AA10" s="6" t="n">
        <v>728435</v>
      </c>
      <c r="AB10" s="6" t="n">
        <v>712897</v>
      </c>
      <c r="AC10" s="6" t="n">
        <v>731640</v>
      </c>
      <c r="AD10" s="6" t="n">
        <v>730870</v>
      </c>
      <c r="AE10" s="6" t="n">
        <v>725203</v>
      </c>
      <c r="AF10" s="6" t="n">
        <v>728376</v>
      </c>
      <c r="AG10" s="6" t="n">
        <v>734792</v>
      </c>
      <c r="AH10" s="6" t="n">
        <v>747536</v>
      </c>
      <c r="AI10" s="6" t="n">
        <v>738069</v>
      </c>
      <c r="AJ10" s="6" t="n">
        <v>700814</v>
      </c>
      <c r="AK10" s="6" t="n">
        <v>660464</v>
      </c>
      <c r="AL10" s="6" t="n">
        <v>662338</v>
      </c>
      <c r="AM10" s="6" t="n">
        <v>668403</v>
      </c>
      <c r="AN10" s="6" t="n">
        <v>685626</v>
      </c>
      <c r="AO10" s="6" t="n">
        <v>699168</v>
      </c>
      <c r="AP10" s="6" t="n">
        <v>731914</v>
      </c>
      <c r="AQ10" s="6" t="n">
        <v>764005</v>
      </c>
      <c r="AR10" s="6" t="n">
        <v>775472</v>
      </c>
      <c r="AS10" s="6" t="n">
        <v>761698</v>
      </c>
      <c r="AT10" s="6" t="n">
        <v>780374</v>
      </c>
      <c r="AU10" s="6" t="n">
        <v>777994</v>
      </c>
      <c r="AV10" s="6" t="n">
        <v>790396</v>
      </c>
      <c r="AW10" s="6" t="n">
        <v>790748</v>
      </c>
      <c r="AX10" s="6" t="n">
        <v>795338</v>
      </c>
      <c r="AY10" s="6" t="n">
        <v>781209</v>
      </c>
      <c r="AZ10" s="6" t="n">
        <v>767090</v>
      </c>
      <c r="BA10" s="6" t="n">
        <v>745430</v>
      </c>
      <c r="BB10" s="6" t="n">
        <v>723908</v>
      </c>
      <c r="BC10" s="6" t="n">
        <v>690689</v>
      </c>
      <c r="BD10" s="6" t="n">
        <v>680476</v>
      </c>
      <c r="BE10" s="6" t="n">
        <v>666006</v>
      </c>
      <c r="BF10" s="6" t="n">
        <v>639016</v>
      </c>
      <c r="BG10" s="6" t="n">
        <v>614577</v>
      </c>
      <c r="BH10" s="6" t="n">
        <v>602320</v>
      </c>
      <c r="BI10" s="6" t="n">
        <v>605276</v>
      </c>
      <c r="BJ10" s="6" t="n">
        <v>591365</v>
      </c>
      <c r="BK10" s="6" t="n">
        <v>583454</v>
      </c>
      <c r="BL10" s="6" t="n">
        <v>586619</v>
      </c>
      <c r="BM10" s="6" t="n">
        <v>605525</v>
      </c>
      <c r="BN10" s="6" t="n">
        <v>620903</v>
      </c>
      <c r="BO10" s="6" t="n">
        <v>676509</v>
      </c>
      <c r="BP10" s="6" t="n">
        <v>682721</v>
      </c>
      <c r="BQ10" s="6" t="n">
        <v>523808</v>
      </c>
      <c r="BR10" s="6" t="n">
        <v>553369</v>
      </c>
      <c r="BS10" s="6" t="n">
        <v>516594</v>
      </c>
      <c r="BT10" s="6" t="n">
        <v>488921</v>
      </c>
      <c r="BU10" s="6" t="n">
        <v>425462</v>
      </c>
      <c r="BV10" s="6" t="n">
        <v>409195</v>
      </c>
      <c r="BW10" s="6" t="n">
        <v>426526</v>
      </c>
      <c r="BX10" s="6" t="n">
        <v>417526</v>
      </c>
      <c r="BY10" s="6" t="n">
        <v>403761</v>
      </c>
      <c r="BZ10" s="6" t="n">
        <v>387121</v>
      </c>
      <c r="CA10" s="6" t="n">
        <v>367663</v>
      </c>
      <c r="CB10" s="6" t="n">
        <v>350111</v>
      </c>
      <c r="CC10" s="6" t="n">
        <v>326669</v>
      </c>
      <c r="CD10" s="6" t="n">
        <v>318178</v>
      </c>
      <c r="CE10" s="6" t="n">
        <v>306724</v>
      </c>
      <c r="CF10" s="6" t="n">
        <v>297352</v>
      </c>
      <c r="CG10" s="6" t="n">
        <v>273007</v>
      </c>
      <c r="CH10" s="6" t="n">
        <v>250274</v>
      </c>
      <c r="CI10" s="6" t="n">
        <v>226334</v>
      </c>
      <c r="CJ10" s="6" t="n">
        <v>211806</v>
      </c>
      <c r="CK10" s="6" t="n">
        <v>191681</v>
      </c>
      <c r="CL10" s="6" t="n">
        <v>171121</v>
      </c>
      <c r="CM10" s="6" t="n">
        <v>153717</v>
      </c>
      <c r="CN10" s="6" t="n">
        <v>136061</v>
      </c>
      <c r="CO10" s="6" t="n">
        <v>123731</v>
      </c>
      <c r="CP10" s="6" t="n">
        <v>110027</v>
      </c>
      <c r="CQ10" s="6" t="n">
        <v>82336</v>
      </c>
      <c r="CR10" s="6" t="n">
        <v>49584</v>
      </c>
      <c r="CS10" s="6" t="n">
        <v>37630</v>
      </c>
      <c r="CT10" s="6" t="n">
        <v>34145</v>
      </c>
      <c r="CU10" s="6" t="n">
        <v>26370</v>
      </c>
      <c r="CV10" s="6" t="n">
        <v>21040</v>
      </c>
      <c r="CW10" s="6" t="n">
        <v>15044</v>
      </c>
      <c r="CX10" s="6" t="n">
        <v>10327</v>
      </c>
      <c r="CY10" s="6" t="n">
        <v>6738</v>
      </c>
      <c r="CZ10" s="6" t="n">
        <v>10576</v>
      </c>
    </row>
    <row r="11" customFormat="false" ht="13.2" hidden="false" customHeight="false" outlineLevel="0" collapsed="false">
      <c r="A11" s="35" t="s">
        <v>1061</v>
      </c>
      <c r="B11" s="0" t="s">
        <v>373</v>
      </c>
      <c r="C11" s="6" t="n">
        <v>1810863</v>
      </c>
      <c r="D11" s="6" t="n">
        <v>25250</v>
      </c>
      <c r="E11" s="6" t="n">
        <v>24792</v>
      </c>
      <c r="F11" s="6" t="n">
        <v>25110</v>
      </c>
      <c r="G11" s="6" t="n">
        <v>25146</v>
      </c>
      <c r="H11" s="6" t="n">
        <v>24084</v>
      </c>
      <c r="I11" s="6" t="n">
        <v>22989</v>
      </c>
      <c r="J11" s="6" t="n">
        <v>22406</v>
      </c>
      <c r="K11" s="6" t="n">
        <v>22267</v>
      </c>
      <c r="L11" s="6" t="n">
        <v>21680</v>
      </c>
      <c r="M11" s="6" t="n">
        <v>21945</v>
      </c>
      <c r="N11" s="6" t="n">
        <v>22146</v>
      </c>
      <c r="O11" s="6" t="n">
        <v>23307</v>
      </c>
      <c r="P11" s="6" t="n">
        <v>24254</v>
      </c>
      <c r="Q11" s="6" t="n">
        <v>24427</v>
      </c>
      <c r="R11" s="6" t="n">
        <v>24900</v>
      </c>
      <c r="S11" s="6" t="n">
        <v>24620</v>
      </c>
      <c r="T11" s="6" t="n">
        <v>25732</v>
      </c>
      <c r="U11" s="6" t="n">
        <v>25708</v>
      </c>
      <c r="V11" s="6" t="n">
        <v>25296</v>
      </c>
      <c r="W11" s="6" t="n">
        <v>24885</v>
      </c>
      <c r="X11" s="6" t="n">
        <v>24776</v>
      </c>
      <c r="Y11" s="6" t="n">
        <v>24791</v>
      </c>
      <c r="Z11" s="6" t="n">
        <v>25135</v>
      </c>
      <c r="AA11" s="6" t="n">
        <v>25522</v>
      </c>
      <c r="AB11" s="6" t="n">
        <v>25789</v>
      </c>
      <c r="AC11" s="6" t="n">
        <v>25270</v>
      </c>
      <c r="AD11" s="6" t="n">
        <v>25178</v>
      </c>
      <c r="AE11" s="6" t="n">
        <v>24705</v>
      </c>
      <c r="AF11" s="6" t="n">
        <v>24435</v>
      </c>
      <c r="AG11" s="6" t="n">
        <v>24511</v>
      </c>
      <c r="AH11" s="6" t="n">
        <v>25396</v>
      </c>
      <c r="AI11" s="6" t="n">
        <v>25147</v>
      </c>
      <c r="AJ11" s="6" t="n">
        <v>23595</v>
      </c>
      <c r="AK11" s="6" t="n">
        <v>22968</v>
      </c>
      <c r="AL11" s="6" t="n">
        <v>22733</v>
      </c>
      <c r="AM11" s="6" t="n">
        <v>23190</v>
      </c>
      <c r="AN11" s="6" t="n">
        <v>23654</v>
      </c>
      <c r="AO11" s="6" t="n">
        <v>24450</v>
      </c>
      <c r="AP11" s="6" t="n">
        <v>25455</v>
      </c>
      <c r="AQ11" s="6" t="n">
        <v>25511</v>
      </c>
      <c r="AR11" s="6" t="n">
        <v>26180</v>
      </c>
      <c r="AS11" s="6" t="n">
        <v>25968</v>
      </c>
      <c r="AT11" s="6" t="n">
        <v>26397</v>
      </c>
      <c r="AU11" s="6" t="n">
        <v>26751</v>
      </c>
      <c r="AV11" s="6" t="n">
        <v>26552</v>
      </c>
      <c r="AW11" s="6" t="n">
        <v>26757</v>
      </c>
      <c r="AX11" s="6" t="n">
        <v>27246</v>
      </c>
      <c r="AY11" s="6" t="n">
        <v>26527</v>
      </c>
      <c r="AZ11" s="6" t="n">
        <v>25896</v>
      </c>
      <c r="BA11" s="6" t="n">
        <v>25219</v>
      </c>
      <c r="BB11" s="6" t="n">
        <v>24973</v>
      </c>
      <c r="BC11" s="6" t="n">
        <v>23764</v>
      </c>
      <c r="BD11" s="6" t="n">
        <v>23255</v>
      </c>
      <c r="BE11" s="6" t="n">
        <v>23083</v>
      </c>
      <c r="BF11" s="6" t="n">
        <v>21858</v>
      </c>
      <c r="BG11" s="6" t="n">
        <v>21163</v>
      </c>
      <c r="BH11" s="6" t="n">
        <v>20005</v>
      </c>
      <c r="BI11" s="6" t="n">
        <v>20006</v>
      </c>
      <c r="BJ11" s="6" t="n">
        <v>19447</v>
      </c>
      <c r="BK11" s="6" t="n">
        <v>18651</v>
      </c>
      <c r="BL11" s="6" t="n">
        <v>18904</v>
      </c>
      <c r="BM11" s="6" t="n">
        <v>18975</v>
      </c>
      <c r="BN11" s="6" t="n">
        <v>18782</v>
      </c>
      <c r="BO11" s="6" t="n">
        <v>18779</v>
      </c>
      <c r="BP11" s="6" t="n">
        <v>18850</v>
      </c>
      <c r="BQ11" s="6" t="n">
        <v>17003</v>
      </c>
      <c r="BR11" s="6" t="n">
        <v>17316</v>
      </c>
      <c r="BS11" s="6" t="n">
        <v>17177</v>
      </c>
      <c r="BT11" s="6" t="n">
        <v>16363</v>
      </c>
      <c r="BU11" s="6" t="n">
        <v>14262</v>
      </c>
      <c r="BV11" s="6" t="n">
        <v>13016</v>
      </c>
      <c r="BW11" s="6" t="n">
        <v>13027</v>
      </c>
      <c r="BX11" s="6" t="n">
        <v>13124</v>
      </c>
      <c r="BY11" s="6" t="n">
        <v>12168</v>
      </c>
      <c r="BZ11" s="6" t="n">
        <v>12144</v>
      </c>
      <c r="CA11" s="6" t="n">
        <v>11158</v>
      </c>
      <c r="CB11" s="6" t="n">
        <v>10603</v>
      </c>
      <c r="CC11" s="6" t="n">
        <v>9897</v>
      </c>
      <c r="CD11" s="6" t="n">
        <v>9655</v>
      </c>
      <c r="CE11" s="6" t="n">
        <v>9045</v>
      </c>
      <c r="CF11" s="6" t="n">
        <v>8633</v>
      </c>
      <c r="CG11" s="6" t="n">
        <v>7824</v>
      </c>
      <c r="CH11" s="6" t="n">
        <v>7211</v>
      </c>
      <c r="CI11" s="6" t="n">
        <v>6562</v>
      </c>
      <c r="CJ11" s="6" t="n">
        <v>6136</v>
      </c>
      <c r="CK11" s="6" t="n">
        <v>5287</v>
      </c>
      <c r="CL11" s="6" t="n">
        <v>4792</v>
      </c>
      <c r="CM11" s="6" t="n">
        <v>4306</v>
      </c>
      <c r="CN11" s="6" t="n">
        <v>3645</v>
      </c>
      <c r="CO11" s="6" t="n">
        <v>3135</v>
      </c>
      <c r="CP11" s="6" t="n">
        <v>2685</v>
      </c>
      <c r="CQ11" s="6" t="n">
        <v>1999</v>
      </c>
      <c r="CR11" s="6" t="n">
        <v>1462</v>
      </c>
      <c r="CS11" s="6" t="n">
        <v>1107</v>
      </c>
      <c r="CT11" s="6" t="n">
        <v>811</v>
      </c>
      <c r="CU11" s="6" t="n">
        <v>675</v>
      </c>
      <c r="CV11" s="6" t="n">
        <v>514</v>
      </c>
      <c r="CW11" s="6" t="n">
        <v>351</v>
      </c>
      <c r="CX11" s="6" t="n">
        <v>244</v>
      </c>
      <c r="CY11" s="6" t="n">
        <v>155</v>
      </c>
      <c r="CZ11" s="6" t="n">
        <v>228</v>
      </c>
    </row>
    <row r="12" customFormat="false" ht="13.2" hidden="false" customHeight="false" outlineLevel="0" collapsed="false">
      <c r="A12" s="35" t="s">
        <v>1062</v>
      </c>
      <c r="B12" s="0" t="s">
        <v>393</v>
      </c>
      <c r="C12" s="6" t="n">
        <v>5295403</v>
      </c>
      <c r="D12" s="6" t="n">
        <v>58715</v>
      </c>
      <c r="E12" s="6" t="n">
        <v>59556</v>
      </c>
      <c r="F12" s="6" t="n">
        <v>58909</v>
      </c>
      <c r="G12" s="6" t="n">
        <v>58764</v>
      </c>
      <c r="H12" s="6" t="n">
        <v>56877</v>
      </c>
      <c r="I12" s="6" t="n">
        <v>55224</v>
      </c>
      <c r="J12" s="6" t="n">
        <v>55236</v>
      </c>
      <c r="K12" s="6" t="n">
        <v>53786</v>
      </c>
      <c r="L12" s="6" t="n">
        <v>52325</v>
      </c>
      <c r="M12" s="6" t="n">
        <v>53046</v>
      </c>
      <c r="N12" s="6" t="n">
        <v>55067</v>
      </c>
      <c r="O12" s="6" t="n">
        <v>56769</v>
      </c>
      <c r="P12" s="6" t="n">
        <v>58656</v>
      </c>
      <c r="Q12" s="6" t="n">
        <v>59971</v>
      </c>
      <c r="R12" s="6" t="n">
        <v>61152</v>
      </c>
      <c r="S12" s="6" t="n">
        <v>62278</v>
      </c>
      <c r="T12" s="6" t="n">
        <v>62145</v>
      </c>
      <c r="U12" s="6" t="n">
        <v>64121</v>
      </c>
      <c r="V12" s="6" t="n">
        <v>68130</v>
      </c>
      <c r="W12" s="6" t="n">
        <v>74152</v>
      </c>
      <c r="X12" s="6" t="n">
        <v>74835</v>
      </c>
      <c r="Y12" s="6" t="n">
        <v>72001</v>
      </c>
      <c r="Z12" s="6" t="n">
        <v>72969</v>
      </c>
      <c r="AA12" s="6" t="n">
        <v>73783</v>
      </c>
      <c r="AB12" s="6" t="n">
        <v>70352</v>
      </c>
      <c r="AC12" s="6" t="n">
        <v>70288</v>
      </c>
      <c r="AD12" s="6" t="n">
        <v>69246</v>
      </c>
      <c r="AE12" s="6" t="n">
        <v>67813</v>
      </c>
      <c r="AF12" s="6" t="n">
        <v>68342</v>
      </c>
      <c r="AG12" s="6" t="n">
        <v>69943</v>
      </c>
      <c r="AH12" s="6" t="n">
        <v>69202</v>
      </c>
      <c r="AI12" s="6" t="n">
        <v>67429</v>
      </c>
      <c r="AJ12" s="6" t="n">
        <v>64193</v>
      </c>
      <c r="AK12" s="6" t="n">
        <v>60491</v>
      </c>
      <c r="AL12" s="6" t="n">
        <v>60380</v>
      </c>
      <c r="AM12" s="6" t="n">
        <v>63609</v>
      </c>
      <c r="AN12" s="6" t="n">
        <v>64355</v>
      </c>
      <c r="AO12" s="6" t="n">
        <v>66397</v>
      </c>
      <c r="AP12" s="6" t="n">
        <v>70159</v>
      </c>
      <c r="AQ12" s="6" t="n">
        <v>75536</v>
      </c>
      <c r="AR12" s="6" t="n">
        <v>76562</v>
      </c>
      <c r="AS12" s="6" t="n">
        <v>76474</v>
      </c>
      <c r="AT12" s="6" t="n">
        <v>79587</v>
      </c>
      <c r="AU12" s="6" t="n">
        <v>80953</v>
      </c>
      <c r="AV12" s="6" t="n">
        <v>81122</v>
      </c>
      <c r="AW12" s="6" t="n">
        <v>81314</v>
      </c>
      <c r="AX12" s="6" t="n">
        <v>84376</v>
      </c>
      <c r="AY12" s="6" t="n">
        <v>82601</v>
      </c>
      <c r="AZ12" s="6" t="n">
        <v>82554</v>
      </c>
      <c r="BA12" s="6" t="n">
        <v>80084</v>
      </c>
      <c r="BB12" s="6" t="n">
        <v>78847</v>
      </c>
      <c r="BC12" s="6" t="n">
        <v>75598</v>
      </c>
      <c r="BD12" s="6" t="n">
        <v>75660</v>
      </c>
      <c r="BE12" s="6" t="n">
        <v>73955</v>
      </c>
      <c r="BF12" s="6" t="n">
        <v>71767</v>
      </c>
      <c r="BG12" s="6" t="n">
        <v>69190</v>
      </c>
      <c r="BH12" s="6" t="n">
        <v>67232</v>
      </c>
      <c r="BI12" s="6" t="n">
        <v>66128</v>
      </c>
      <c r="BJ12" s="6" t="n">
        <v>64782</v>
      </c>
      <c r="BK12" s="6" t="n">
        <v>63559</v>
      </c>
      <c r="BL12" s="6" t="n">
        <v>63996</v>
      </c>
      <c r="BM12" s="6" t="n">
        <v>64709</v>
      </c>
      <c r="BN12" s="6" t="n">
        <v>66339</v>
      </c>
      <c r="BO12" s="6" t="n">
        <v>70598</v>
      </c>
      <c r="BP12" s="6" t="n">
        <v>70880</v>
      </c>
      <c r="BQ12" s="6" t="n">
        <v>53361</v>
      </c>
      <c r="BR12" s="6" t="n">
        <v>55060</v>
      </c>
      <c r="BS12" s="6" t="n">
        <v>54012</v>
      </c>
      <c r="BT12" s="6" t="n">
        <v>51495</v>
      </c>
      <c r="BU12" s="6" t="n">
        <v>47270</v>
      </c>
      <c r="BV12" s="6" t="n">
        <v>45155</v>
      </c>
      <c r="BW12" s="6" t="n">
        <v>46168</v>
      </c>
      <c r="BX12" s="6" t="n">
        <v>44637</v>
      </c>
      <c r="BY12" s="6" t="n">
        <v>43297</v>
      </c>
      <c r="BZ12" s="6" t="n">
        <v>41337</v>
      </c>
      <c r="CA12" s="6" t="n">
        <v>39583</v>
      </c>
      <c r="CB12" s="6" t="n">
        <v>37832</v>
      </c>
      <c r="CC12" s="6" t="n">
        <v>35211</v>
      </c>
      <c r="CD12" s="6" t="n">
        <v>33146</v>
      </c>
      <c r="CE12" s="6" t="n">
        <v>32342</v>
      </c>
      <c r="CF12" s="6" t="n">
        <v>30065</v>
      </c>
      <c r="CG12" s="6" t="n">
        <v>27162</v>
      </c>
      <c r="CH12" s="6" t="n">
        <v>25170</v>
      </c>
      <c r="CI12" s="6" t="n">
        <v>21669</v>
      </c>
      <c r="CJ12" s="6" t="n">
        <v>20459</v>
      </c>
      <c r="CK12" s="6" t="n">
        <v>18626</v>
      </c>
      <c r="CL12" s="6" t="n">
        <v>15898</v>
      </c>
      <c r="CM12" s="6" t="n">
        <v>14181</v>
      </c>
      <c r="CN12" s="6" t="n">
        <v>12024</v>
      </c>
      <c r="CO12" s="6" t="n">
        <v>10778</v>
      </c>
      <c r="CP12" s="6" t="n">
        <v>9439</v>
      </c>
      <c r="CQ12" s="6" t="n">
        <v>6975</v>
      </c>
      <c r="CR12" s="6" t="n">
        <v>4331</v>
      </c>
      <c r="CS12" s="6" t="n">
        <v>3321</v>
      </c>
      <c r="CT12" s="6" t="n">
        <v>2840</v>
      </c>
      <c r="CU12" s="6" t="n">
        <v>2241</v>
      </c>
      <c r="CV12" s="6" t="n">
        <v>1825</v>
      </c>
      <c r="CW12" s="6" t="n">
        <v>1174</v>
      </c>
      <c r="CX12" s="6" t="n">
        <v>857</v>
      </c>
      <c r="CY12" s="6" t="n">
        <v>539</v>
      </c>
      <c r="CZ12" s="6" t="n">
        <v>854</v>
      </c>
    </row>
    <row r="13" customFormat="false" ht="13.2" hidden="false" customHeight="false" outlineLevel="0" collapsed="false">
      <c r="A13" s="35" t="s">
        <v>1063</v>
      </c>
      <c r="B13" s="0" t="s">
        <v>673</v>
      </c>
      <c r="C13" s="6" t="n">
        <v>3063456</v>
      </c>
      <c r="D13" s="6" t="n">
        <v>36464</v>
      </c>
      <c r="E13" s="6" t="n">
        <v>35493</v>
      </c>
      <c r="F13" s="6" t="n">
        <v>35658</v>
      </c>
      <c r="G13" s="6" t="n">
        <v>35825</v>
      </c>
      <c r="H13" s="6" t="n">
        <v>34861</v>
      </c>
      <c r="I13" s="6" t="n">
        <v>34230</v>
      </c>
      <c r="J13" s="6" t="n">
        <v>32768</v>
      </c>
      <c r="K13" s="6" t="n">
        <v>32431</v>
      </c>
      <c r="L13" s="6" t="n">
        <v>31518</v>
      </c>
      <c r="M13" s="6" t="n">
        <v>32132</v>
      </c>
      <c r="N13" s="6" t="n">
        <v>33392</v>
      </c>
      <c r="O13" s="6" t="n">
        <v>34590</v>
      </c>
      <c r="P13" s="6" t="n">
        <v>35667</v>
      </c>
      <c r="Q13" s="6" t="n">
        <v>36366</v>
      </c>
      <c r="R13" s="6" t="n">
        <v>37733</v>
      </c>
      <c r="S13" s="6" t="n">
        <v>37168</v>
      </c>
      <c r="T13" s="6" t="n">
        <v>38044</v>
      </c>
      <c r="U13" s="6" t="n">
        <v>39067</v>
      </c>
      <c r="V13" s="6" t="n">
        <v>40680</v>
      </c>
      <c r="W13" s="6" t="n">
        <v>44161</v>
      </c>
      <c r="X13" s="6" t="n">
        <v>46320</v>
      </c>
      <c r="Y13" s="6" t="n">
        <v>43468</v>
      </c>
      <c r="Z13" s="6" t="n">
        <v>42545</v>
      </c>
      <c r="AA13" s="6" t="n">
        <v>40594</v>
      </c>
      <c r="AB13" s="6" t="n">
        <v>38997</v>
      </c>
      <c r="AC13" s="6" t="n">
        <v>38202</v>
      </c>
      <c r="AD13" s="6" t="n">
        <v>37831</v>
      </c>
      <c r="AE13" s="6" t="n">
        <v>36792</v>
      </c>
      <c r="AF13" s="6" t="n">
        <v>36574</v>
      </c>
      <c r="AG13" s="6" t="n">
        <v>36329</v>
      </c>
      <c r="AH13" s="6" t="n">
        <v>37660</v>
      </c>
      <c r="AI13" s="6" t="n">
        <v>37090</v>
      </c>
      <c r="AJ13" s="6" t="n">
        <v>34287</v>
      </c>
      <c r="AK13" s="6" t="n">
        <v>32423</v>
      </c>
      <c r="AL13" s="6" t="n">
        <v>33234</v>
      </c>
      <c r="AM13" s="6" t="n">
        <v>32953</v>
      </c>
      <c r="AN13" s="6" t="n">
        <v>34643</v>
      </c>
      <c r="AO13" s="6" t="n">
        <v>35900</v>
      </c>
      <c r="AP13" s="6" t="n">
        <v>38408</v>
      </c>
      <c r="AQ13" s="6" t="n">
        <v>41141</v>
      </c>
      <c r="AR13" s="6" t="n">
        <v>41939</v>
      </c>
      <c r="AS13" s="6" t="n">
        <v>41502</v>
      </c>
      <c r="AT13" s="6" t="n">
        <v>43263</v>
      </c>
      <c r="AU13" s="6" t="n">
        <v>42595</v>
      </c>
      <c r="AV13" s="6" t="n">
        <v>43856</v>
      </c>
      <c r="AW13" s="6" t="n">
        <v>43904</v>
      </c>
      <c r="AX13" s="6" t="n">
        <v>45035</v>
      </c>
      <c r="AY13" s="6" t="n">
        <v>44917</v>
      </c>
      <c r="AZ13" s="6" t="n">
        <v>43817</v>
      </c>
      <c r="BA13" s="6" t="n">
        <v>43038</v>
      </c>
      <c r="BB13" s="6" t="n">
        <v>42299</v>
      </c>
      <c r="BC13" s="6" t="n">
        <v>40489</v>
      </c>
      <c r="BD13" s="6" t="n">
        <v>40224</v>
      </c>
      <c r="BE13" s="6" t="n">
        <v>39740</v>
      </c>
      <c r="BF13" s="6" t="n">
        <v>38847</v>
      </c>
      <c r="BG13" s="6" t="n">
        <v>36747</v>
      </c>
      <c r="BH13" s="6" t="n">
        <v>37029</v>
      </c>
      <c r="BI13" s="6" t="n">
        <v>38192</v>
      </c>
      <c r="BJ13" s="6" t="n">
        <v>37665</v>
      </c>
      <c r="BK13" s="6" t="n">
        <v>37290</v>
      </c>
      <c r="BL13" s="6" t="n">
        <v>38011</v>
      </c>
      <c r="BM13" s="6" t="n">
        <v>39409</v>
      </c>
      <c r="BN13" s="6" t="n">
        <v>40400</v>
      </c>
      <c r="BO13" s="6" t="n">
        <v>43717</v>
      </c>
      <c r="BP13" s="6" t="n">
        <v>43348</v>
      </c>
      <c r="BQ13" s="6" t="n">
        <v>33896</v>
      </c>
      <c r="BR13" s="6" t="n">
        <v>36025</v>
      </c>
      <c r="BS13" s="6" t="n">
        <v>33970</v>
      </c>
      <c r="BT13" s="6" t="n">
        <v>32796</v>
      </c>
      <c r="BU13" s="6" t="n">
        <v>29320</v>
      </c>
      <c r="BV13" s="6" t="n">
        <v>28138</v>
      </c>
      <c r="BW13" s="6" t="n">
        <v>27870</v>
      </c>
      <c r="BX13" s="6" t="n">
        <v>27286</v>
      </c>
      <c r="BY13" s="6" t="n">
        <v>26184</v>
      </c>
      <c r="BZ13" s="6" t="n">
        <v>25065</v>
      </c>
      <c r="CA13" s="6" t="n">
        <v>23797</v>
      </c>
      <c r="CB13" s="6" t="n">
        <v>23148</v>
      </c>
      <c r="CC13" s="6" t="n">
        <v>21169</v>
      </c>
      <c r="CD13" s="6" t="n">
        <v>20659</v>
      </c>
      <c r="CE13" s="6" t="n">
        <v>19429</v>
      </c>
      <c r="CF13" s="6" t="n">
        <v>18605</v>
      </c>
      <c r="CG13" s="6" t="n">
        <v>17016</v>
      </c>
      <c r="CH13" s="6" t="n">
        <v>15627</v>
      </c>
      <c r="CI13" s="6" t="n">
        <v>14313</v>
      </c>
      <c r="CJ13" s="6" t="n">
        <v>13671</v>
      </c>
      <c r="CK13" s="6" t="n">
        <v>12449</v>
      </c>
      <c r="CL13" s="6" t="n">
        <v>10937</v>
      </c>
      <c r="CM13" s="6" t="n">
        <v>9587</v>
      </c>
      <c r="CN13" s="6" t="n">
        <v>8395</v>
      </c>
      <c r="CO13" s="6" t="n">
        <v>7992</v>
      </c>
      <c r="CP13" s="6" t="n">
        <v>6692</v>
      </c>
      <c r="CQ13" s="6" t="n">
        <v>5179</v>
      </c>
      <c r="CR13" s="6" t="n">
        <v>3355</v>
      </c>
      <c r="CS13" s="6" t="n">
        <v>2383</v>
      </c>
      <c r="CT13" s="6" t="n">
        <v>2124</v>
      </c>
      <c r="CU13" s="6" t="n">
        <v>1602</v>
      </c>
      <c r="CV13" s="6" t="n">
        <v>1284</v>
      </c>
      <c r="CW13" s="6" t="n">
        <v>915</v>
      </c>
      <c r="CX13" s="6" t="n">
        <v>649</v>
      </c>
      <c r="CY13" s="6" t="n">
        <v>407</v>
      </c>
      <c r="CZ13" s="6" t="n">
        <v>610</v>
      </c>
    </row>
    <row r="14" customFormat="false" ht="13.2" hidden="false" customHeight="false" outlineLevel="0" collapsed="false">
      <c r="A14" s="0" t="s">
        <v>1064</v>
      </c>
      <c r="B14" s="0" t="s">
        <v>435</v>
      </c>
      <c r="C14" s="6" t="n">
        <v>222793</v>
      </c>
      <c r="D14" s="6" t="n">
        <v>2469</v>
      </c>
      <c r="E14" s="6" t="n">
        <v>2489</v>
      </c>
      <c r="F14" s="6" t="n">
        <v>2238</v>
      </c>
      <c r="G14" s="6" t="n">
        <v>2218</v>
      </c>
      <c r="H14" s="6" t="n">
        <v>2098</v>
      </c>
      <c r="I14" s="6" t="n">
        <v>1936</v>
      </c>
      <c r="J14" s="6" t="n">
        <v>1898</v>
      </c>
      <c r="K14" s="6" t="n">
        <v>1799</v>
      </c>
      <c r="L14" s="6" t="n">
        <v>1790</v>
      </c>
      <c r="M14" s="6" t="n">
        <v>1749</v>
      </c>
      <c r="N14" s="6" t="n">
        <v>1782</v>
      </c>
      <c r="O14" s="6" t="n">
        <v>1914</v>
      </c>
      <c r="P14" s="6" t="n">
        <v>1841</v>
      </c>
      <c r="Q14" s="6" t="n">
        <v>1961</v>
      </c>
      <c r="R14" s="6" t="n">
        <v>1903</v>
      </c>
      <c r="S14" s="6" t="n">
        <v>2050</v>
      </c>
      <c r="T14" s="6" t="n">
        <v>2136</v>
      </c>
      <c r="U14" s="6" t="n">
        <v>2233</v>
      </c>
      <c r="V14" s="6" t="n">
        <v>3636</v>
      </c>
      <c r="W14" s="6" t="n">
        <v>4637</v>
      </c>
      <c r="X14" s="6" t="n">
        <v>4883</v>
      </c>
      <c r="Y14" s="6" t="n">
        <v>4765</v>
      </c>
      <c r="Z14" s="6" t="n">
        <v>4485</v>
      </c>
      <c r="AA14" s="6" t="n">
        <v>4607</v>
      </c>
      <c r="AB14" s="6" t="n">
        <v>4467</v>
      </c>
      <c r="AC14" s="6" t="n">
        <v>4490</v>
      </c>
      <c r="AD14" s="6" t="n">
        <v>4286</v>
      </c>
      <c r="AE14" s="6" t="n">
        <v>4103</v>
      </c>
      <c r="AF14" s="6" t="n">
        <v>4233</v>
      </c>
      <c r="AG14" s="6" t="n">
        <v>4104</v>
      </c>
      <c r="AH14" s="6" t="n">
        <v>3819</v>
      </c>
      <c r="AI14" s="6" t="n">
        <v>3672</v>
      </c>
      <c r="AJ14" s="6" t="n">
        <v>3385</v>
      </c>
      <c r="AK14" s="6" t="n">
        <v>3113</v>
      </c>
      <c r="AL14" s="6" t="n">
        <v>3048</v>
      </c>
      <c r="AM14" s="6" t="n">
        <v>3036</v>
      </c>
      <c r="AN14" s="6" t="n">
        <v>2793</v>
      </c>
      <c r="AO14" s="6" t="n">
        <v>2915</v>
      </c>
      <c r="AP14" s="6" t="n">
        <v>2967</v>
      </c>
      <c r="AQ14" s="6" t="n">
        <v>3031</v>
      </c>
      <c r="AR14" s="6" t="n">
        <v>3061</v>
      </c>
      <c r="AS14" s="6" t="n">
        <v>2877</v>
      </c>
      <c r="AT14" s="6" t="n">
        <v>3002</v>
      </c>
      <c r="AU14" s="6" t="n">
        <v>2954</v>
      </c>
      <c r="AV14" s="6" t="n">
        <v>2937</v>
      </c>
      <c r="AW14" s="6" t="n">
        <v>3001</v>
      </c>
      <c r="AX14" s="6" t="n">
        <v>3121</v>
      </c>
      <c r="AY14" s="6" t="n">
        <v>3134</v>
      </c>
      <c r="AZ14" s="6" t="n">
        <v>3077</v>
      </c>
      <c r="BA14" s="6" t="n">
        <v>3072</v>
      </c>
      <c r="BB14" s="6" t="n">
        <v>2917</v>
      </c>
      <c r="BC14" s="6" t="n">
        <v>2878</v>
      </c>
      <c r="BD14" s="6" t="n">
        <v>2917</v>
      </c>
      <c r="BE14" s="6" t="n">
        <v>2809</v>
      </c>
      <c r="BF14" s="6" t="n">
        <v>2781</v>
      </c>
      <c r="BG14" s="6" t="n">
        <v>2738</v>
      </c>
      <c r="BH14" s="6" t="n">
        <v>2654</v>
      </c>
      <c r="BI14" s="6" t="n">
        <v>2539</v>
      </c>
      <c r="BJ14" s="6" t="n">
        <v>2420</v>
      </c>
      <c r="BK14" s="6" t="n">
        <v>2440</v>
      </c>
      <c r="BL14" s="6" t="n">
        <v>2381</v>
      </c>
      <c r="BM14" s="6" t="n">
        <v>2413</v>
      </c>
      <c r="BN14" s="6" t="n">
        <v>2503</v>
      </c>
      <c r="BO14" s="6" t="n">
        <v>2571</v>
      </c>
      <c r="BP14" s="6" t="n">
        <v>2586</v>
      </c>
      <c r="BQ14" s="6" t="n">
        <v>1771</v>
      </c>
      <c r="BR14" s="6" t="n">
        <v>1707</v>
      </c>
      <c r="BS14" s="6" t="n">
        <v>1677</v>
      </c>
      <c r="BT14" s="6" t="n">
        <v>1771</v>
      </c>
      <c r="BU14" s="6" t="n">
        <v>1600</v>
      </c>
      <c r="BV14" s="6" t="n">
        <v>1527</v>
      </c>
      <c r="BW14" s="6" t="n">
        <v>1613</v>
      </c>
      <c r="BX14" s="6" t="n">
        <v>1564</v>
      </c>
      <c r="BY14" s="6" t="n">
        <v>1498</v>
      </c>
      <c r="BZ14" s="6" t="n">
        <v>1514</v>
      </c>
      <c r="CA14" s="6" t="n">
        <v>1398</v>
      </c>
      <c r="CB14" s="6" t="n">
        <v>1363</v>
      </c>
      <c r="CC14" s="6" t="n">
        <v>1405</v>
      </c>
      <c r="CD14" s="6" t="n">
        <v>1237</v>
      </c>
      <c r="CE14" s="6" t="n">
        <v>1291</v>
      </c>
      <c r="CF14" s="6" t="n">
        <v>1168</v>
      </c>
      <c r="CG14" s="6" t="n">
        <v>1058</v>
      </c>
      <c r="CH14" s="6" t="n">
        <v>1018</v>
      </c>
      <c r="CI14" s="6" t="n">
        <v>933</v>
      </c>
      <c r="CJ14" s="6" t="n">
        <v>809</v>
      </c>
      <c r="CK14" s="6" t="n">
        <v>763</v>
      </c>
      <c r="CL14" s="6" t="n">
        <v>605</v>
      </c>
      <c r="CM14" s="6" t="n">
        <v>548</v>
      </c>
      <c r="CN14" s="6" t="n">
        <v>475</v>
      </c>
      <c r="CO14" s="6" t="n">
        <v>401</v>
      </c>
      <c r="CP14" s="6" t="n">
        <v>392</v>
      </c>
      <c r="CQ14" s="6" t="n">
        <v>274</v>
      </c>
      <c r="CR14" s="6" t="n">
        <v>141</v>
      </c>
      <c r="CS14" s="6" t="n">
        <v>124</v>
      </c>
      <c r="CT14" s="6" t="n">
        <v>110</v>
      </c>
      <c r="CU14" s="6" t="n">
        <v>82</v>
      </c>
      <c r="CV14" s="6" t="n">
        <v>59</v>
      </c>
      <c r="CW14" s="6" t="n">
        <v>39</v>
      </c>
      <c r="CX14" s="6" t="n">
        <v>35</v>
      </c>
      <c r="CY14" s="6" t="n">
        <v>22</v>
      </c>
      <c r="CZ14" s="6" t="n">
        <v>39</v>
      </c>
    </row>
    <row r="15" customFormat="false" ht="13.2" hidden="false" customHeight="false" outlineLevel="0" collapsed="false">
      <c r="A15" s="0" t="s">
        <v>1065</v>
      </c>
      <c r="B15" s="0" t="s">
        <v>437</v>
      </c>
      <c r="C15" s="6" t="n">
        <v>252973</v>
      </c>
      <c r="D15" s="6" t="n">
        <v>2880</v>
      </c>
      <c r="E15" s="6" t="n">
        <v>3182</v>
      </c>
      <c r="F15" s="6" t="n">
        <v>3085</v>
      </c>
      <c r="G15" s="6" t="n">
        <v>2979</v>
      </c>
      <c r="H15" s="6" t="n">
        <v>3012</v>
      </c>
      <c r="I15" s="6" t="n">
        <v>2843</v>
      </c>
      <c r="J15" s="6" t="n">
        <v>2854</v>
      </c>
      <c r="K15" s="6" t="n">
        <v>2778</v>
      </c>
      <c r="L15" s="6" t="n">
        <v>2803</v>
      </c>
      <c r="M15" s="6" t="n">
        <v>2730</v>
      </c>
      <c r="N15" s="6" t="n">
        <v>2828</v>
      </c>
      <c r="O15" s="6" t="n">
        <v>3031</v>
      </c>
      <c r="P15" s="6" t="n">
        <v>3064</v>
      </c>
      <c r="Q15" s="6" t="n">
        <v>3098</v>
      </c>
      <c r="R15" s="6" t="n">
        <v>3125</v>
      </c>
      <c r="S15" s="6" t="n">
        <v>3097</v>
      </c>
      <c r="T15" s="6" t="n">
        <v>3382</v>
      </c>
      <c r="U15" s="6" t="n">
        <v>3349</v>
      </c>
      <c r="V15" s="6" t="n">
        <v>2820</v>
      </c>
      <c r="W15" s="6" t="n">
        <v>2645</v>
      </c>
      <c r="X15" s="6" t="n">
        <v>2695</v>
      </c>
      <c r="Y15" s="6" t="n">
        <v>2532</v>
      </c>
      <c r="Z15" s="6" t="n">
        <v>2618</v>
      </c>
      <c r="AA15" s="6" t="n">
        <v>2622</v>
      </c>
      <c r="AB15" s="6" t="n">
        <v>2687</v>
      </c>
      <c r="AC15" s="6" t="n">
        <v>2531</v>
      </c>
      <c r="AD15" s="6" t="n">
        <v>2612</v>
      </c>
      <c r="AE15" s="6" t="n">
        <v>2649</v>
      </c>
      <c r="AF15" s="6" t="n">
        <v>2559</v>
      </c>
      <c r="AG15" s="6" t="n">
        <v>2843</v>
      </c>
      <c r="AH15" s="6" t="n">
        <v>2919</v>
      </c>
      <c r="AI15" s="6" t="n">
        <v>3000</v>
      </c>
      <c r="AJ15" s="6" t="n">
        <v>2748</v>
      </c>
      <c r="AK15" s="6" t="n">
        <v>2896</v>
      </c>
      <c r="AL15" s="6" t="n">
        <v>3001</v>
      </c>
      <c r="AM15" s="6" t="n">
        <v>3086</v>
      </c>
      <c r="AN15" s="6" t="n">
        <v>3306</v>
      </c>
      <c r="AO15" s="6" t="n">
        <v>3529</v>
      </c>
      <c r="AP15" s="6" t="n">
        <v>3607</v>
      </c>
      <c r="AQ15" s="6" t="n">
        <v>3892</v>
      </c>
      <c r="AR15" s="6" t="n">
        <v>3960</v>
      </c>
      <c r="AS15" s="6" t="n">
        <v>3837</v>
      </c>
      <c r="AT15" s="6" t="n">
        <v>4100</v>
      </c>
      <c r="AU15" s="6" t="n">
        <v>4013</v>
      </c>
      <c r="AV15" s="6" t="n">
        <v>4158</v>
      </c>
      <c r="AW15" s="6" t="n">
        <v>4101</v>
      </c>
      <c r="AX15" s="6" t="n">
        <v>4195</v>
      </c>
      <c r="AY15" s="6" t="n">
        <v>4253</v>
      </c>
      <c r="AZ15" s="6" t="n">
        <v>4205</v>
      </c>
      <c r="BA15" s="6" t="n">
        <v>3904</v>
      </c>
      <c r="BB15" s="6" t="n">
        <v>3904</v>
      </c>
      <c r="BC15" s="6" t="n">
        <v>3666</v>
      </c>
      <c r="BD15" s="6" t="n">
        <v>3783</v>
      </c>
      <c r="BE15" s="6" t="n">
        <v>3732</v>
      </c>
      <c r="BF15" s="6" t="n">
        <v>3672</v>
      </c>
      <c r="BG15" s="6" t="n">
        <v>3605</v>
      </c>
      <c r="BH15" s="6" t="n">
        <v>3581</v>
      </c>
      <c r="BI15" s="6" t="n">
        <v>3507</v>
      </c>
      <c r="BJ15" s="6" t="n">
        <v>3323</v>
      </c>
      <c r="BK15" s="6" t="n">
        <v>3366</v>
      </c>
      <c r="BL15" s="6" t="n">
        <v>3321</v>
      </c>
      <c r="BM15" s="6" t="n">
        <v>3348</v>
      </c>
      <c r="BN15" s="6" t="n">
        <v>3466</v>
      </c>
      <c r="BO15" s="6" t="n">
        <v>3694</v>
      </c>
      <c r="BP15" s="6" t="n">
        <v>3699</v>
      </c>
      <c r="BQ15" s="6" t="n">
        <v>2674</v>
      </c>
      <c r="BR15" s="6" t="n">
        <v>2666</v>
      </c>
      <c r="BS15" s="6" t="n">
        <v>2523</v>
      </c>
      <c r="BT15" s="6" t="n">
        <v>2451</v>
      </c>
      <c r="BU15" s="6" t="n">
        <v>2301</v>
      </c>
      <c r="BV15" s="6" t="n">
        <v>2021</v>
      </c>
      <c r="BW15" s="6" t="n">
        <v>2204</v>
      </c>
      <c r="BX15" s="6" t="n">
        <v>1996</v>
      </c>
      <c r="BY15" s="6" t="n">
        <v>1924</v>
      </c>
      <c r="BZ15" s="6" t="n">
        <v>1811</v>
      </c>
      <c r="CA15" s="6" t="n">
        <v>1786</v>
      </c>
      <c r="CB15" s="6" t="n">
        <v>1660</v>
      </c>
      <c r="CC15" s="6" t="n">
        <v>1518</v>
      </c>
      <c r="CD15" s="6" t="n">
        <v>1496</v>
      </c>
      <c r="CE15" s="6" t="n">
        <v>1312</v>
      </c>
      <c r="CF15" s="6" t="n">
        <v>1344</v>
      </c>
      <c r="CG15" s="6" t="n">
        <v>1154</v>
      </c>
      <c r="CH15" s="6" t="n">
        <v>1056</v>
      </c>
      <c r="CI15" s="6" t="n">
        <v>985</v>
      </c>
      <c r="CJ15" s="6" t="n">
        <v>890</v>
      </c>
      <c r="CK15" s="6" t="n">
        <v>823</v>
      </c>
      <c r="CL15" s="6" t="n">
        <v>753</v>
      </c>
      <c r="CM15" s="6" t="n">
        <v>690</v>
      </c>
      <c r="CN15" s="6" t="n">
        <v>543</v>
      </c>
      <c r="CO15" s="6" t="n">
        <v>516</v>
      </c>
      <c r="CP15" s="6" t="n">
        <v>422</v>
      </c>
      <c r="CQ15" s="6" t="n">
        <v>341</v>
      </c>
      <c r="CR15" s="6" t="n">
        <v>187</v>
      </c>
      <c r="CS15" s="6" t="n">
        <v>155</v>
      </c>
      <c r="CT15" s="6" t="n">
        <v>133</v>
      </c>
      <c r="CU15" s="6" t="n">
        <v>93</v>
      </c>
      <c r="CV15" s="6" t="n">
        <v>87</v>
      </c>
      <c r="CW15" s="6" t="n">
        <v>59</v>
      </c>
      <c r="CX15" s="6" t="n">
        <v>26</v>
      </c>
      <c r="CY15" s="6" t="n">
        <v>27</v>
      </c>
      <c r="CZ15" s="6" t="n">
        <v>36</v>
      </c>
    </row>
    <row r="16" customFormat="false" ht="13.2" hidden="false" customHeight="false" outlineLevel="0" collapsed="false">
      <c r="A16" s="0" t="s">
        <v>1066</v>
      </c>
      <c r="B16" s="0" t="s">
        <v>581</v>
      </c>
      <c r="C16" s="6" t="n">
        <v>61182</v>
      </c>
      <c r="D16" s="6" t="n">
        <v>711</v>
      </c>
      <c r="E16" s="6" t="n">
        <v>745</v>
      </c>
      <c r="F16" s="6" t="n">
        <v>677</v>
      </c>
      <c r="G16" s="6" t="n">
        <v>725</v>
      </c>
      <c r="H16" s="6" t="n">
        <v>679</v>
      </c>
      <c r="I16" s="6" t="n">
        <v>649</v>
      </c>
      <c r="J16" s="6" t="n">
        <v>649</v>
      </c>
      <c r="K16" s="6" t="n">
        <v>601</v>
      </c>
      <c r="L16" s="6" t="n">
        <v>627</v>
      </c>
      <c r="M16" s="6" t="n">
        <v>584</v>
      </c>
      <c r="N16" s="6" t="n">
        <v>547</v>
      </c>
      <c r="O16" s="6" t="n">
        <v>646</v>
      </c>
      <c r="P16" s="6" t="n">
        <v>635</v>
      </c>
      <c r="Q16" s="6" t="n">
        <v>647</v>
      </c>
      <c r="R16" s="6" t="n">
        <v>698</v>
      </c>
      <c r="S16" s="6" t="n">
        <v>783</v>
      </c>
      <c r="T16" s="6" t="n">
        <v>747</v>
      </c>
      <c r="U16" s="6" t="n">
        <v>754</v>
      </c>
      <c r="V16" s="6" t="n">
        <v>658</v>
      </c>
      <c r="W16" s="6" t="n">
        <v>598</v>
      </c>
      <c r="X16" s="6" t="n">
        <v>577</v>
      </c>
      <c r="Y16" s="6" t="n">
        <v>548</v>
      </c>
      <c r="Z16" s="6" t="n">
        <v>583</v>
      </c>
      <c r="AA16" s="6" t="n">
        <v>646</v>
      </c>
      <c r="AB16" s="6" t="n">
        <v>628</v>
      </c>
      <c r="AC16" s="6" t="n">
        <v>609</v>
      </c>
      <c r="AD16" s="6" t="n">
        <v>598</v>
      </c>
      <c r="AE16" s="6" t="n">
        <v>622</v>
      </c>
      <c r="AF16" s="6" t="n">
        <v>629</v>
      </c>
      <c r="AG16" s="6" t="n">
        <v>673</v>
      </c>
      <c r="AH16" s="6" t="n">
        <v>675</v>
      </c>
      <c r="AI16" s="6" t="n">
        <v>667</v>
      </c>
      <c r="AJ16" s="6" t="n">
        <v>687</v>
      </c>
      <c r="AK16" s="6" t="n">
        <v>668</v>
      </c>
      <c r="AL16" s="6" t="n">
        <v>666</v>
      </c>
      <c r="AM16" s="6" t="n">
        <v>737</v>
      </c>
      <c r="AN16" s="6" t="n">
        <v>765</v>
      </c>
      <c r="AO16" s="6" t="n">
        <v>738</v>
      </c>
      <c r="AP16" s="6" t="n">
        <v>816</v>
      </c>
      <c r="AQ16" s="6" t="n">
        <v>891</v>
      </c>
      <c r="AR16" s="6" t="n">
        <v>880</v>
      </c>
      <c r="AS16" s="6" t="n">
        <v>873</v>
      </c>
      <c r="AT16" s="6" t="n">
        <v>908</v>
      </c>
      <c r="AU16" s="6" t="n">
        <v>900</v>
      </c>
      <c r="AV16" s="6" t="n">
        <v>971</v>
      </c>
      <c r="AW16" s="6" t="n">
        <v>938</v>
      </c>
      <c r="AX16" s="6" t="n">
        <v>929</v>
      </c>
      <c r="AY16" s="6" t="n">
        <v>869</v>
      </c>
      <c r="AZ16" s="6" t="n">
        <v>881</v>
      </c>
      <c r="BA16" s="6" t="n">
        <v>833</v>
      </c>
      <c r="BB16" s="6" t="n">
        <v>850</v>
      </c>
      <c r="BC16" s="6" t="n">
        <v>780</v>
      </c>
      <c r="BD16" s="6" t="n">
        <v>782</v>
      </c>
      <c r="BE16" s="6" t="n">
        <v>843</v>
      </c>
      <c r="BF16" s="6" t="n">
        <v>748</v>
      </c>
      <c r="BG16" s="6" t="n">
        <v>749</v>
      </c>
      <c r="BH16" s="6" t="n">
        <v>735</v>
      </c>
      <c r="BI16" s="6" t="n">
        <v>718</v>
      </c>
      <c r="BJ16" s="6" t="n">
        <v>761</v>
      </c>
      <c r="BK16" s="6" t="n">
        <v>716</v>
      </c>
      <c r="BL16" s="6" t="n">
        <v>724</v>
      </c>
      <c r="BM16" s="6" t="n">
        <v>772</v>
      </c>
      <c r="BN16" s="6" t="n">
        <v>864</v>
      </c>
      <c r="BO16" s="6" t="n">
        <v>956</v>
      </c>
      <c r="BP16" s="6" t="n">
        <v>985</v>
      </c>
      <c r="BQ16" s="6" t="n">
        <v>752</v>
      </c>
      <c r="BR16" s="6" t="n">
        <v>850</v>
      </c>
      <c r="BS16" s="6" t="n">
        <v>738</v>
      </c>
      <c r="BT16" s="6" t="n">
        <v>742</v>
      </c>
      <c r="BU16" s="6" t="n">
        <v>576</v>
      </c>
      <c r="BV16" s="6" t="n">
        <v>582</v>
      </c>
      <c r="BW16" s="6" t="n">
        <v>671</v>
      </c>
      <c r="BX16" s="6" t="n">
        <v>602</v>
      </c>
      <c r="BY16" s="6" t="n">
        <v>593</v>
      </c>
      <c r="BZ16" s="6" t="n">
        <v>609</v>
      </c>
      <c r="CA16" s="6" t="n">
        <v>550</v>
      </c>
      <c r="CB16" s="6" t="n">
        <v>557</v>
      </c>
      <c r="CC16" s="6" t="n">
        <v>471</v>
      </c>
      <c r="CD16" s="6" t="n">
        <v>521</v>
      </c>
      <c r="CE16" s="6" t="n">
        <v>503</v>
      </c>
      <c r="CF16" s="6" t="n">
        <v>497</v>
      </c>
      <c r="CG16" s="6" t="n">
        <v>419</v>
      </c>
      <c r="CH16" s="6" t="n">
        <v>424</v>
      </c>
      <c r="CI16" s="6" t="n">
        <v>394</v>
      </c>
      <c r="CJ16" s="6" t="n">
        <v>348</v>
      </c>
      <c r="CK16" s="6" t="n">
        <v>324</v>
      </c>
      <c r="CL16" s="6" t="n">
        <v>306</v>
      </c>
      <c r="CM16" s="6" t="n">
        <v>277</v>
      </c>
      <c r="CN16" s="6" t="n">
        <v>217</v>
      </c>
      <c r="CO16" s="6" t="n">
        <v>224</v>
      </c>
      <c r="CP16" s="6" t="n">
        <v>198</v>
      </c>
      <c r="CQ16" s="6" t="n">
        <v>154</v>
      </c>
      <c r="CR16" s="6" t="n">
        <v>80</v>
      </c>
      <c r="CS16" s="6" t="n">
        <v>60</v>
      </c>
      <c r="CT16" s="6" t="n">
        <v>50</v>
      </c>
      <c r="CU16" s="6" t="n">
        <v>48</v>
      </c>
      <c r="CV16" s="6" t="n">
        <v>28</v>
      </c>
      <c r="CW16" s="6" t="n">
        <v>21</v>
      </c>
      <c r="CX16" s="6" t="n">
        <v>18</v>
      </c>
      <c r="CY16" s="6" t="n">
        <v>20</v>
      </c>
      <c r="CZ16" s="6" t="n">
        <v>10</v>
      </c>
    </row>
    <row r="17" customFormat="false" ht="13.2" hidden="false" customHeight="false" outlineLevel="0" collapsed="false">
      <c r="A17" s="0" t="s">
        <v>1067</v>
      </c>
      <c r="B17" s="0" t="s">
        <v>307</v>
      </c>
      <c r="C17" s="6" t="n">
        <v>96422</v>
      </c>
      <c r="D17" s="6" t="n">
        <v>995</v>
      </c>
      <c r="E17" s="6" t="n">
        <v>998</v>
      </c>
      <c r="F17" s="6" t="n">
        <v>960</v>
      </c>
      <c r="G17" s="6" t="n">
        <v>991</v>
      </c>
      <c r="H17" s="6" t="n">
        <v>977</v>
      </c>
      <c r="I17" s="6" t="n">
        <v>919</v>
      </c>
      <c r="J17" s="6" t="n">
        <v>943</v>
      </c>
      <c r="K17" s="6" t="n">
        <v>924</v>
      </c>
      <c r="L17" s="6" t="n">
        <v>933</v>
      </c>
      <c r="M17" s="6" t="n">
        <v>987</v>
      </c>
      <c r="N17" s="6" t="n">
        <v>960</v>
      </c>
      <c r="O17" s="6" t="n">
        <v>1054</v>
      </c>
      <c r="P17" s="6" t="n">
        <v>1134</v>
      </c>
      <c r="Q17" s="6" t="n">
        <v>1103</v>
      </c>
      <c r="R17" s="6" t="n">
        <v>1219</v>
      </c>
      <c r="S17" s="6" t="n">
        <v>1170</v>
      </c>
      <c r="T17" s="6" t="n">
        <v>1230</v>
      </c>
      <c r="U17" s="6" t="n">
        <v>1271</v>
      </c>
      <c r="V17" s="6" t="n">
        <v>1104</v>
      </c>
      <c r="W17" s="6" t="n">
        <v>1015</v>
      </c>
      <c r="X17" s="6" t="n">
        <v>956</v>
      </c>
      <c r="Y17" s="6" t="n">
        <v>855</v>
      </c>
      <c r="Z17" s="6" t="n">
        <v>931</v>
      </c>
      <c r="AA17" s="6" t="n">
        <v>963</v>
      </c>
      <c r="AB17" s="6" t="n">
        <v>905</v>
      </c>
      <c r="AC17" s="6" t="n">
        <v>1000</v>
      </c>
      <c r="AD17" s="6" t="n">
        <v>949</v>
      </c>
      <c r="AE17" s="6" t="n">
        <v>974</v>
      </c>
      <c r="AF17" s="6" t="n">
        <v>933</v>
      </c>
      <c r="AG17" s="6" t="n">
        <v>952</v>
      </c>
      <c r="AH17" s="6" t="n">
        <v>1059</v>
      </c>
      <c r="AI17" s="6" t="n">
        <v>1001</v>
      </c>
      <c r="AJ17" s="6" t="n">
        <v>876</v>
      </c>
      <c r="AK17" s="6" t="n">
        <v>916</v>
      </c>
      <c r="AL17" s="6" t="n">
        <v>914</v>
      </c>
      <c r="AM17" s="6" t="n">
        <v>925</v>
      </c>
      <c r="AN17" s="6" t="n">
        <v>991</v>
      </c>
      <c r="AO17" s="6" t="n">
        <v>1106</v>
      </c>
      <c r="AP17" s="6" t="n">
        <v>1182</v>
      </c>
      <c r="AQ17" s="6" t="n">
        <v>1245</v>
      </c>
      <c r="AR17" s="6" t="n">
        <v>1404</v>
      </c>
      <c r="AS17" s="6" t="n">
        <v>1388</v>
      </c>
      <c r="AT17" s="6" t="n">
        <v>1481</v>
      </c>
      <c r="AU17" s="6" t="n">
        <v>1498</v>
      </c>
      <c r="AV17" s="6" t="n">
        <v>1574</v>
      </c>
      <c r="AW17" s="6" t="n">
        <v>1469</v>
      </c>
      <c r="AX17" s="6" t="n">
        <v>1497</v>
      </c>
      <c r="AY17" s="6" t="n">
        <v>1475</v>
      </c>
      <c r="AZ17" s="6" t="n">
        <v>1497</v>
      </c>
      <c r="BA17" s="6" t="n">
        <v>1471</v>
      </c>
      <c r="BB17" s="6" t="n">
        <v>1412</v>
      </c>
      <c r="BC17" s="6" t="n">
        <v>1390</v>
      </c>
      <c r="BD17" s="6" t="n">
        <v>1433</v>
      </c>
      <c r="BE17" s="6" t="n">
        <v>1401</v>
      </c>
      <c r="BF17" s="6" t="n">
        <v>1346</v>
      </c>
      <c r="BG17" s="6" t="n">
        <v>1325</v>
      </c>
      <c r="BH17" s="6" t="n">
        <v>1250</v>
      </c>
      <c r="BI17" s="6" t="n">
        <v>1300</v>
      </c>
      <c r="BJ17" s="6" t="n">
        <v>1358</v>
      </c>
      <c r="BK17" s="6" t="n">
        <v>1296</v>
      </c>
      <c r="BL17" s="6" t="n">
        <v>1387</v>
      </c>
      <c r="BM17" s="6" t="n">
        <v>1433</v>
      </c>
      <c r="BN17" s="6" t="n">
        <v>1520</v>
      </c>
      <c r="BO17" s="6" t="n">
        <v>1675</v>
      </c>
      <c r="BP17" s="6" t="n">
        <v>1589</v>
      </c>
      <c r="BQ17" s="6" t="n">
        <v>1186</v>
      </c>
      <c r="BR17" s="6" t="n">
        <v>1259</v>
      </c>
      <c r="BS17" s="6" t="n">
        <v>1218</v>
      </c>
      <c r="BT17" s="6" t="n">
        <v>1172</v>
      </c>
      <c r="BU17" s="6" t="n">
        <v>1077</v>
      </c>
      <c r="BV17" s="6" t="n">
        <v>986</v>
      </c>
      <c r="BW17" s="6" t="n">
        <v>1069</v>
      </c>
      <c r="BX17" s="6" t="n">
        <v>1005</v>
      </c>
      <c r="BY17" s="6" t="n">
        <v>968</v>
      </c>
      <c r="BZ17" s="6" t="n">
        <v>916</v>
      </c>
      <c r="CA17" s="6" t="n">
        <v>831</v>
      </c>
      <c r="CB17" s="6" t="n">
        <v>824</v>
      </c>
      <c r="CC17" s="6" t="n">
        <v>733</v>
      </c>
      <c r="CD17" s="6" t="n">
        <v>740</v>
      </c>
      <c r="CE17" s="6" t="n">
        <v>719</v>
      </c>
      <c r="CF17" s="6" t="n">
        <v>670</v>
      </c>
      <c r="CG17" s="6" t="n">
        <v>604</v>
      </c>
      <c r="CH17" s="6" t="n">
        <v>558</v>
      </c>
      <c r="CI17" s="6" t="n">
        <v>485</v>
      </c>
      <c r="CJ17" s="6" t="n">
        <v>458</v>
      </c>
      <c r="CK17" s="6" t="n">
        <v>456</v>
      </c>
      <c r="CL17" s="6" t="n">
        <v>354</v>
      </c>
      <c r="CM17" s="6" t="n">
        <v>320</v>
      </c>
      <c r="CN17" s="6" t="n">
        <v>278</v>
      </c>
      <c r="CO17" s="6" t="n">
        <v>279</v>
      </c>
      <c r="CP17" s="6" t="n">
        <v>212</v>
      </c>
      <c r="CQ17" s="6" t="n">
        <v>183</v>
      </c>
      <c r="CR17" s="6" t="n">
        <v>123</v>
      </c>
      <c r="CS17" s="6" t="n">
        <v>89</v>
      </c>
      <c r="CT17" s="6" t="n">
        <v>66</v>
      </c>
      <c r="CU17" s="6" t="n">
        <v>57</v>
      </c>
      <c r="CV17" s="6" t="n">
        <v>54</v>
      </c>
      <c r="CW17" s="6" t="n">
        <v>29</v>
      </c>
      <c r="CX17" s="6" t="n">
        <v>18</v>
      </c>
      <c r="CY17" s="6" t="n">
        <v>14</v>
      </c>
      <c r="CZ17" s="6" t="n">
        <v>23</v>
      </c>
    </row>
    <row r="18" customFormat="false" ht="13.2" hidden="false" customHeight="false" outlineLevel="0" collapsed="false">
      <c r="A18" s="0" t="s">
        <v>1068</v>
      </c>
      <c r="B18" s="0" t="s">
        <v>127</v>
      </c>
      <c r="C18" s="6" t="n">
        <v>122309</v>
      </c>
      <c r="D18" s="6" t="n">
        <v>1286</v>
      </c>
      <c r="E18" s="6" t="n">
        <v>1309</v>
      </c>
      <c r="F18" s="6" t="n">
        <v>1236</v>
      </c>
      <c r="G18" s="6" t="n">
        <v>1307</v>
      </c>
      <c r="H18" s="6" t="n">
        <v>1266</v>
      </c>
      <c r="I18" s="6" t="n">
        <v>1332</v>
      </c>
      <c r="J18" s="6" t="n">
        <v>1243</v>
      </c>
      <c r="K18" s="6" t="n">
        <v>1196</v>
      </c>
      <c r="L18" s="6" t="n">
        <v>1310</v>
      </c>
      <c r="M18" s="6" t="n">
        <v>1306</v>
      </c>
      <c r="N18" s="6" t="n">
        <v>1282</v>
      </c>
      <c r="O18" s="6" t="n">
        <v>1511</v>
      </c>
      <c r="P18" s="6" t="n">
        <v>1434</v>
      </c>
      <c r="Q18" s="6" t="n">
        <v>1456</v>
      </c>
      <c r="R18" s="6" t="n">
        <v>1519</v>
      </c>
      <c r="S18" s="6" t="n">
        <v>1475</v>
      </c>
      <c r="T18" s="6" t="n">
        <v>1612</v>
      </c>
      <c r="U18" s="6" t="n">
        <v>1550</v>
      </c>
      <c r="V18" s="6" t="n">
        <v>1452</v>
      </c>
      <c r="W18" s="6" t="n">
        <v>1216</v>
      </c>
      <c r="X18" s="6" t="n">
        <v>1317</v>
      </c>
      <c r="Y18" s="6" t="n">
        <v>1168</v>
      </c>
      <c r="Z18" s="6" t="n">
        <v>1202</v>
      </c>
      <c r="AA18" s="6" t="n">
        <v>1276</v>
      </c>
      <c r="AB18" s="6" t="n">
        <v>1270</v>
      </c>
      <c r="AC18" s="6" t="n">
        <v>1276</v>
      </c>
      <c r="AD18" s="6" t="n">
        <v>1318</v>
      </c>
      <c r="AE18" s="6" t="n">
        <v>1277</v>
      </c>
      <c r="AF18" s="6" t="n">
        <v>1280</v>
      </c>
      <c r="AG18" s="6" t="n">
        <v>1288</v>
      </c>
      <c r="AH18" s="6" t="n">
        <v>1367</v>
      </c>
      <c r="AI18" s="6" t="n">
        <v>1397</v>
      </c>
      <c r="AJ18" s="6" t="n">
        <v>1270</v>
      </c>
      <c r="AK18" s="6" t="n">
        <v>1205</v>
      </c>
      <c r="AL18" s="6" t="n">
        <v>1310</v>
      </c>
      <c r="AM18" s="6" t="n">
        <v>1398</v>
      </c>
      <c r="AN18" s="6" t="n">
        <v>1459</v>
      </c>
      <c r="AO18" s="6" t="n">
        <v>1592</v>
      </c>
      <c r="AP18" s="6" t="n">
        <v>1753</v>
      </c>
      <c r="AQ18" s="6" t="n">
        <v>1878</v>
      </c>
      <c r="AR18" s="6" t="n">
        <v>1874</v>
      </c>
      <c r="AS18" s="6" t="n">
        <v>1918</v>
      </c>
      <c r="AT18" s="6" t="n">
        <v>1970</v>
      </c>
      <c r="AU18" s="6" t="n">
        <v>1919</v>
      </c>
      <c r="AV18" s="6" t="n">
        <v>1979</v>
      </c>
      <c r="AW18" s="6" t="n">
        <v>1907</v>
      </c>
      <c r="AX18" s="6" t="n">
        <v>2041</v>
      </c>
      <c r="AY18" s="6" t="n">
        <v>1881</v>
      </c>
      <c r="AZ18" s="6" t="n">
        <v>1983</v>
      </c>
      <c r="BA18" s="6" t="n">
        <v>1810</v>
      </c>
      <c r="BB18" s="6" t="n">
        <v>1792</v>
      </c>
      <c r="BC18" s="6" t="n">
        <v>1688</v>
      </c>
      <c r="BD18" s="6" t="n">
        <v>1710</v>
      </c>
      <c r="BE18" s="6" t="n">
        <v>1656</v>
      </c>
      <c r="BF18" s="6" t="n">
        <v>1666</v>
      </c>
      <c r="BG18" s="6" t="n">
        <v>1583</v>
      </c>
      <c r="BH18" s="6" t="n">
        <v>1565</v>
      </c>
      <c r="BI18" s="6" t="n">
        <v>1629</v>
      </c>
      <c r="BJ18" s="6" t="n">
        <v>1579</v>
      </c>
      <c r="BK18" s="6" t="n">
        <v>1602</v>
      </c>
      <c r="BL18" s="6" t="n">
        <v>1616</v>
      </c>
      <c r="BM18" s="6" t="n">
        <v>1793</v>
      </c>
      <c r="BN18" s="6" t="n">
        <v>1831</v>
      </c>
      <c r="BO18" s="6" t="n">
        <v>1986</v>
      </c>
      <c r="BP18" s="6" t="n">
        <v>1953</v>
      </c>
      <c r="BQ18" s="6" t="n">
        <v>1452</v>
      </c>
      <c r="BR18" s="6" t="n">
        <v>1622</v>
      </c>
      <c r="BS18" s="6" t="n">
        <v>1534</v>
      </c>
      <c r="BT18" s="6" t="n">
        <v>1409</v>
      </c>
      <c r="BU18" s="6" t="n">
        <v>1202</v>
      </c>
      <c r="BV18" s="6" t="n">
        <v>1045</v>
      </c>
      <c r="BW18" s="6" t="n">
        <v>1109</v>
      </c>
      <c r="BX18" s="6" t="n">
        <v>1150</v>
      </c>
      <c r="BY18" s="6" t="n">
        <v>988</v>
      </c>
      <c r="BZ18" s="6" t="n">
        <v>985</v>
      </c>
      <c r="CA18" s="6" t="n">
        <v>876</v>
      </c>
      <c r="CB18" s="6" t="n">
        <v>858</v>
      </c>
      <c r="CC18" s="6" t="n">
        <v>836</v>
      </c>
      <c r="CD18" s="6" t="n">
        <v>809</v>
      </c>
      <c r="CE18" s="6" t="n">
        <v>779</v>
      </c>
      <c r="CF18" s="6" t="n">
        <v>689</v>
      </c>
      <c r="CG18" s="6" t="n">
        <v>666</v>
      </c>
      <c r="CH18" s="6" t="n">
        <v>619</v>
      </c>
      <c r="CI18" s="6" t="n">
        <v>550</v>
      </c>
      <c r="CJ18" s="6" t="n">
        <v>550</v>
      </c>
      <c r="CK18" s="6" t="n">
        <v>490</v>
      </c>
      <c r="CL18" s="6" t="n">
        <v>424</v>
      </c>
      <c r="CM18" s="6" t="n">
        <v>379</v>
      </c>
      <c r="CN18" s="6" t="n">
        <v>357</v>
      </c>
      <c r="CO18" s="6" t="n">
        <v>331</v>
      </c>
      <c r="CP18" s="6" t="n">
        <v>282</v>
      </c>
      <c r="CQ18" s="6" t="n">
        <v>215</v>
      </c>
      <c r="CR18" s="6" t="n">
        <v>150</v>
      </c>
      <c r="CS18" s="6" t="n">
        <v>95</v>
      </c>
      <c r="CT18" s="6" t="n">
        <v>96</v>
      </c>
      <c r="CU18" s="6" t="n">
        <v>59</v>
      </c>
      <c r="CV18" s="6" t="n">
        <v>56</v>
      </c>
      <c r="CW18" s="6" t="n">
        <v>42</v>
      </c>
      <c r="CX18" s="6" t="n">
        <v>33</v>
      </c>
      <c r="CY18" s="6" t="n">
        <v>14</v>
      </c>
      <c r="CZ18" s="6" t="n">
        <v>28</v>
      </c>
    </row>
    <row r="19" customFormat="false" ht="13.2" hidden="false" customHeight="false" outlineLevel="0" collapsed="false">
      <c r="A19" s="0" t="s">
        <v>1069</v>
      </c>
      <c r="B19" s="0" t="s">
        <v>675</v>
      </c>
      <c r="C19" s="6" t="n">
        <v>69751</v>
      </c>
      <c r="D19" s="6" t="n">
        <v>809</v>
      </c>
      <c r="E19" s="6" t="n">
        <v>760</v>
      </c>
      <c r="F19" s="6" t="n">
        <v>779</v>
      </c>
      <c r="G19" s="6" t="n">
        <v>788</v>
      </c>
      <c r="H19" s="6" t="n">
        <v>742</v>
      </c>
      <c r="I19" s="6" t="n">
        <v>719</v>
      </c>
      <c r="J19" s="6" t="n">
        <v>672</v>
      </c>
      <c r="K19" s="6" t="n">
        <v>691</v>
      </c>
      <c r="L19" s="6" t="n">
        <v>679</v>
      </c>
      <c r="M19" s="6" t="n">
        <v>703</v>
      </c>
      <c r="N19" s="6" t="n">
        <v>695</v>
      </c>
      <c r="O19" s="6" t="n">
        <v>747</v>
      </c>
      <c r="P19" s="6" t="n">
        <v>763</v>
      </c>
      <c r="Q19" s="6" t="n">
        <v>731</v>
      </c>
      <c r="R19" s="6" t="n">
        <v>810</v>
      </c>
      <c r="S19" s="6" t="n">
        <v>773</v>
      </c>
      <c r="T19" s="6" t="n">
        <v>859</v>
      </c>
      <c r="U19" s="6" t="n">
        <v>821</v>
      </c>
      <c r="V19" s="6" t="n">
        <v>737</v>
      </c>
      <c r="W19" s="6" t="n">
        <v>661</v>
      </c>
      <c r="X19" s="6" t="n">
        <v>731</v>
      </c>
      <c r="Y19" s="6" t="n">
        <v>758</v>
      </c>
      <c r="Z19" s="6" t="n">
        <v>760</v>
      </c>
      <c r="AA19" s="6" t="n">
        <v>812</v>
      </c>
      <c r="AB19" s="6" t="n">
        <v>802</v>
      </c>
      <c r="AC19" s="6" t="n">
        <v>690</v>
      </c>
      <c r="AD19" s="6" t="n">
        <v>743</v>
      </c>
      <c r="AE19" s="6" t="n">
        <v>745</v>
      </c>
      <c r="AF19" s="6" t="n">
        <v>703</v>
      </c>
      <c r="AG19" s="6" t="n">
        <v>722</v>
      </c>
      <c r="AH19" s="6" t="n">
        <v>755</v>
      </c>
      <c r="AI19" s="6" t="n">
        <v>774</v>
      </c>
      <c r="AJ19" s="6" t="n">
        <v>735</v>
      </c>
      <c r="AK19" s="6" t="n">
        <v>636</v>
      </c>
      <c r="AL19" s="6" t="n">
        <v>663</v>
      </c>
      <c r="AM19" s="6" t="n">
        <v>657</v>
      </c>
      <c r="AN19" s="6" t="n">
        <v>680</v>
      </c>
      <c r="AO19" s="6" t="n">
        <v>769</v>
      </c>
      <c r="AP19" s="6" t="n">
        <v>847</v>
      </c>
      <c r="AQ19" s="6" t="n">
        <v>893</v>
      </c>
      <c r="AR19" s="6" t="n">
        <v>957</v>
      </c>
      <c r="AS19" s="6" t="n">
        <v>859</v>
      </c>
      <c r="AT19" s="6" t="n">
        <v>962</v>
      </c>
      <c r="AU19" s="6" t="n">
        <v>902</v>
      </c>
      <c r="AV19" s="6" t="n">
        <v>961</v>
      </c>
      <c r="AW19" s="6" t="n">
        <v>954</v>
      </c>
      <c r="AX19" s="6" t="n">
        <v>936</v>
      </c>
      <c r="AY19" s="6" t="n">
        <v>984</v>
      </c>
      <c r="AZ19" s="6" t="n">
        <v>948</v>
      </c>
      <c r="BA19" s="6" t="n">
        <v>928</v>
      </c>
      <c r="BB19" s="6" t="n">
        <v>991</v>
      </c>
      <c r="BC19" s="6" t="n">
        <v>977</v>
      </c>
      <c r="BD19" s="6" t="n">
        <v>968</v>
      </c>
      <c r="BE19" s="6" t="n">
        <v>904</v>
      </c>
      <c r="BF19" s="6" t="n">
        <v>977</v>
      </c>
      <c r="BG19" s="6" t="n">
        <v>919</v>
      </c>
      <c r="BH19" s="6" t="n">
        <v>917</v>
      </c>
      <c r="BI19" s="6" t="n">
        <v>977</v>
      </c>
      <c r="BJ19" s="6" t="n">
        <v>903</v>
      </c>
      <c r="BK19" s="6" t="n">
        <v>906</v>
      </c>
      <c r="BL19" s="6" t="n">
        <v>1041</v>
      </c>
      <c r="BM19" s="6" t="n">
        <v>1052</v>
      </c>
      <c r="BN19" s="6" t="n">
        <v>1091</v>
      </c>
      <c r="BO19" s="6" t="n">
        <v>1145</v>
      </c>
      <c r="BP19" s="6" t="n">
        <v>1132</v>
      </c>
      <c r="BQ19" s="6" t="n">
        <v>966</v>
      </c>
      <c r="BR19" s="6" t="n">
        <v>1079</v>
      </c>
      <c r="BS19" s="6" t="n">
        <v>985</v>
      </c>
      <c r="BT19" s="6" t="n">
        <v>948</v>
      </c>
      <c r="BU19" s="6" t="n">
        <v>781</v>
      </c>
      <c r="BV19" s="6" t="n">
        <v>760</v>
      </c>
      <c r="BW19" s="6" t="n">
        <v>814</v>
      </c>
      <c r="BX19" s="6" t="n">
        <v>787</v>
      </c>
      <c r="BY19" s="6" t="n">
        <v>766</v>
      </c>
      <c r="BZ19" s="6" t="n">
        <v>688</v>
      </c>
      <c r="CA19" s="6" t="n">
        <v>649</v>
      </c>
      <c r="CB19" s="6" t="n">
        <v>629</v>
      </c>
      <c r="CC19" s="6" t="n">
        <v>564</v>
      </c>
      <c r="CD19" s="6" t="n">
        <v>529</v>
      </c>
      <c r="CE19" s="6" t="n">
        <v>476</v>
      </c>
      <c r="CF19" s="6" t="n">
        <v>498</v>
      </c>
      <c r="CG19" s="6" t="n">
        <v>471</v>
      </c>
      <c r="CH19" s="6" t="n">
        <v>421</v>
      </c>
      <c r="CI19" s="6" t="n">
        <v>421</v>
      </c>
      <c r="CJ19" s="6" t="n">
        <v>388</v>
      </c>
      <c r="CK19" s="6" t="n">
        <v>309</v>
      </c>
      <c r="CL19" s="6" t="n">
        <v>290</v>
      </c>
      <c r="CM19" s="6" t="n">
        <v>245</v>
      </c>
      <c r="CN19" s="6" t="n">
        <v>171</v>
      </c>
      <c r="CO19" s="6" t="n">
        <v>234</v>
      </c>
      <c r="CP19" s="6" t="n">
        <v>195</v>
      </c>
      <c r="CQ19" s="6" t="n">
        <v>171</v>
      </c>
      <c r="CR19" s="6" t="n">
        <v>101</v>
      </c>
      <c r="CS19" s="6" t="n">
        <v>82</v>
      </c>
      <c r="CT19" s="6" t="n">
        <v>60</v>
      </c>
      <c r="CU19" s="6" t="n">
        <v>52</v>
      </c>
      <c r="CV19" s="6" t="n">
        <v>34</v>
      </c>
      <c r="CW19" s="6" t="n">
        <v>29</v>
      </c>
      <c r="CX19" s="6" t="n">
        <v>24</v>
      </c>
      <c r="CY19" s="6" t="n">
        <v>11</v>
      </c>
      <c r="CZ19" s="6" t="n">
        <v>18</v>
      </c>
    </row>
    <row r="20" customFormat="false" ht="13.2" hidden="false" customHeight="false" outlineLevel="0" collapsed="false">
      <c r="A20" s="0" t="s">
        <v>1070</v>
      </c>
      <c r="B20" s="0" t="s">
        <v>449</v>
      </c>
      <c r="C20" s="6" t="n">
        <v>115978</v>
      </c>
      <c r="D20" s="6" t="n">
        <v>1130</v>
      </c>
      <c r="E20" s="6" t="n">
        <v>1179</v>
      </c>
      <c r="F20" s="6" t="n">
        <v>1222</v>
      </c>
      <c r="G20" s="6" t="n">
        <v>1263</v>
      </c>
      <c r="H20" s="6" t="n">
        <v>1173</v>
      </c>
      <c r="I20" s="6" t="n">
        <v>1203</v>
      </c>
      <c r="J20" s="6" t="n">
        <v>1214</v>
      </c>
      <c r="K20" s="6" t="n">
        <v>1260</v>
      </c>
      <c r="L20" s="6" t="n">
        <v>1187</v>
      </c>
      <c r="M20" s="6" t="n">
        <v>1232</v>
      </c>
      <c r="N20" s="6" t="n">
        <v>1266</v>
      </c>
      <c r="O20" s="6" t="n">
        <v>1306</v>
      </c>
      <c r="P20" s="6" t="n">
        <v>1397</v>
      </c>
      <c r="Q20" s="6" t="n">
        <v>1363</v>
      </c>
      <c r="R20" s="6" t="n">
        <v>1470</v>
      </c>
      <c r="S20" s="6" t="n">
        <v>1393</v>
      </c>
      <c r="T20" s="6" t="n">
        <v>1509</v>
      </c>
      <c r="U20" s="6" t="n">
        <v>1421</v>
      </c>
      <c r="V20" s="6" t="n">
        <v>1314</v>
      </c>
      <c r="W20" s="6" t="n">
        <v>1253</v>
      </c>
      <c r="X20" s="6" t="n">
        <v>1262</v>
      </c>
      <c r="Y20" s="6" t="n">
        <v>1128</v>
      </c>
      <c r="Z20" s="6" t="n">
        <v>1145</v>
      </c>
      <c r="AA20" s="6" t="n">
        <v>1238</v>
      </c>
      <c r="AB20" s="6" t="n">
        <v>1210</v>
      </c>
      <c r="AC20" s="6" t="n">
        <v>1205</v>
      </c>
      <c r="AD20" s="6" t="n">
        <v>1202</v>
      </c>
      <c r="AE20" s="6" t="n">
        <v>1172</v>
      </c>
      <c r="AF20" s="6" t="n">
        <v>1181</v>
      </c>
      <c r="AG20" s="6" t="n">
        <v>1280</v>
      </c>
      <c r="AH20" s="6" t="n">
        <v>1230</v>
      </c>
      <c r="AI20" s="6" t="n">
        <v>1218</v>
      </c>
      <c r="AJ20" s="6" t="n">
        <v>1190</v>
      </c>
      <c r="AK20" s="6" t="n">
        <v>1185</v>
      </c>
      <c r="AL20" s="6" t="n">
        <v>1160</v>
      </c>
      <c r="AM20" s="6" t="n">
        <v>1246</v>
      </c>
      <c r="AN20" s="6" t="n">
        <v>1213</v>
      </c>
      <c r="AO20" s="6" t="n">
        <v>1366</v>
      </c>
      <c r="AP20" s="6" t="n">
        <v>1485</v>
      </c>
      <c r="AQ20" s="6" t="n">
        <v>1601</v>
      </c>
      <c r="AR20" s="6" t="n">
        <v>1572</v>
      </c>
      <c r="AS20" s="6" t="n">
        <v>1646</v>
      </c>
      <c r="AT20" s="6" t="n">
        <v>1663</v>
      </c>
      <c r="AU20" s="6" t="n">
        <v>1704</v>
      </c>
      <c r="AV20" s="6" t="n">
        <v>1721</v>
      </c>
      <c r="AW20" s="6" t="n">
        <v>1768</v>
      </c>
      <c r="AX20" s="6" t="n">
        <v>1850</v>
      </c>
      <c r="AY20" s="6" t="n">
        <v>1785</v>
      </c>
      <c r="AZ20" s="6" t="n">
        <v>1851</v>
      </c>
      <c r="BA20" s="6" t="n">
        <v>1835</v>
      </c>
      <c r="BB20" s="6" t="n">
        <v>1732</v>
      </c>
      <c r="BC20" s="6" t="n">
        <v>1723</v>
      </c>
      <c r="BD20" s="6" t="n">
        <v>1683</v>
      </c>
      <c r="BE20" s="6" t="n">
        <v>1556</v>
      </c>
      <c r="BF20" s="6" t="n">
        <v>1630</v>
      </c>
      <c r="BG20" s="6" t="n">
        <v>1555</v>
      </c>
      <c r="BH20" s="6" t="n">
        <v>1522</v>
      </c>
      <c r="BI20" s="6" t="n">
        <v>1593</v>
      </c>
      <c r="BJ20" s="6" t="n">
        <v>1599</v>
      </c>
      <c r="BK20" s="6" t="n">
        <v>1521</v>
      </c>
      <c r="BL20" s="6" t="n">
        <v>1604</v>
      </c>
      <c r="BM20" s="6" t="n">
        <v>1626</v>
      </c>
      <c r="BN20" s="6" t="n">
        <v>1718</v>
      </c>
      <c r="BO20" s="6" t="n">
        <v>1886</v>
      </c>
      <c r="BP20" s="6" t="n">
        <v>1902</v>
      </c>
      <c r="BQ20" s="6" t="n">
        <v>1352</v>
      </c>
      <c r="BR20" s="6" t="n">
        <v>1393</v>
      </c>
      <c r="BS20" s="6" t="n">
        <v>1417</v>
      </c>
      <c r="BT20" s="6" t="n">
        <v>1309</v>
      </c>
      <c r="BU20" s="6" t="n">
        <v>1223</v>
      </c>
      <c r="BV20" s="6" t="n">
        <v>1138</v>
      </c>
      <c r="BW20" s="6" t="n">
        <v>1187</v>
      </c>
      <c r="BX20" s="6" t="n">
        <v>1084</v>
      </c>
      <c r="BY20" s="6" t="n">
        <v>1114</v>
      </c>
      <c r="BZ20" s="6" t="n">
        <v>1064</v>
      </c>
      <c r="CA20" s="6" t="n">
        <v>997</v>
      </c>
      <c r="CB20" s="6" t="n">
        <v>1010</v>
      </c>
      <c r="CC20" s="6" t="n">
        <v>878</v>
      </c>
      <c r="CD20" s="6" t="n">
        <v>821</v>
      </c>
      <c r="CE20" s="6" t="n">
        <v>876</v>
      </c>
      <c r="CF20" s="6" t="n">
        <v>777</v>
      </c>
      <c r="CG20" s="6" t="n">
        <v>738</v>
      </c>
      <c r="CH20" s="6" t="n">
        <v>665</v>
      </c>
      <c r="CI20" s="6" t="n">
        <v>558</v>
      </c>
      <c r="CJ20" s="6" t="n">
        <v>555</v>
      </c>
      <c r="CK20" s="6" t="n">
        <v>490</v>
      </c>
      <c r="CL20" s="6" t="n">
        <v>441</v>
      </c>
      <c r="CM20" s="6" t="n">
        <v>395</v>
      </c>
      <c r="CN20" s="6" t="n">
        <v>347</v>
      </c>
      <c r="CO20" s="6" t="n">
        <v>290</v>
      </c>
      <c r="CP20" s="6" t="n">
        <v>232</v>
      </c>
      <c r="CQ20" s="6" t="n">
        <v>204</v>
      </c>
      <c r="CR20" s="6" t="n">
        <v>118</v>
      </c>
      <c r="CS20" s="6" t="n">
        <v>93</v>
      </c>
      <c r="CT20" s="6" t="n">
        <v>80</v>
      </c>
      <c r="CU20" s="6" t="n">
        <v>72</v>
      </c>
      <c r="CV20" s="6" t="n">
        <v>51</v>
      </c>
      <c r="CW20" s="6" t="n">
        <v>29</v>
      </c>
      <c r="CX20" s="6" t="n">
        <v>23</v>
      </c>
      <c r="CY20" s="6" t="n">
        <v>15</v>
      </c>
      <c r="CZ20" s="6" t="n">
        <v>25</v>
      </c>
    </row>
    <row r="21" customFormat="false" ht="13.2" hidden="false" customHeight="false" outlineLevel="0" collapsed="false">
      <c r="A21" s="0" t="s">
        <v>1071</v>
      </c>
      <c r="B21" s="0" t="s">
        <v>842</v>
      </c>
      <c r="C21" s="6" t="n">
        <v>53428</v>
      </c>
      <c r="D21" s="6" t="n">
        <v>764</v>
      </c>
      <c r="E21" s="6" t="n">
        <v>804</v>
      </c>
      <c r="F21" s="6" t="n">
        <v>818</v>
      </c>
      <c r="G21" s="6" t="n">
        <v>844</v>
      </c>
      <c r="H21" s="6" t="n">
        <v>745</v>
      </c>
      <c r="I21" s="6" t="n">
        <v>727</v>
      </c>
      <c r="J21" s="6" t="n">
        <v>731</v>
      </c>
      <c r="K21" s="6" t="n">
        <v>690</v>
      </c>
      <c r="L21" s="6" t="n">
        <v>669</v>
      </c>
      <c r="M21" s="6" t="n">
        <v>738</v>
      </c>
      <c r="N21" s="6" t="n">
        <v>712</v>
      </c>
      <c r="O21" s="6" t="n">
        <v>780</v>
      </c>
      <c r="P21" s="6" t="n">
        <v>743</v>
      </c>
      <c r="Q21" s="6" t="n">
        <v>710</v>
      </c>
      <c r="R21" s="6" t="n">
        <v>740</v>
      </c>
      <c r="S21" s="6" t="n">
        <v>734</v>
      </c>
      <c r="T21" s="6" t="n">
        <v>748</v>
      </c>
      <c r="U21" s="6" t="n">
        <v>748</v>
      </c>
      <c r="V21" s="6" t="n">
        <v>689</v>
      </c>
      <c r="W21" s="6" t="n">
        <v>575</v>
      </c>
      <c r="X21" s="6" t="n">
        <v>638</v>
      </c>
      <c r="Y21" s="6" t="n">
        <v>678</v>
      </c>
      <c r="Z21" s="6" t="n">
        <v>706</v>
      </c>
      <c r="AA21" s="6" t="n">
        <v>700</v>
      </c>
      <c r="AB21" s="6" t="n">
        <v>704</v>
      </c>
      <c r="AC21" s="6" t="n">
        <v>701</v>
      </c>
      <c r="AD21" s="6" t="n">
        <v>705</v>
      </c>
      <c r="AE21" s="6" t="n">
        <v>752</v>
      </c>
      <c r="AF21" s="6" t="n">
        <v>726</v>
      </c>
      <c r="AG21" s="6" t="n">
        <v>734</v>
      </c>
      <c r="AH21" s="6" t="n">
        <v>754</v>
      </c>
      <c r="AI21" s="6" t="n">
        <v>793</v>
      </c>
      <c r="AJ21" s="6" t="n">
        <v>696</v>
      </c>
      <c r="AK21" s="6" t="n">
        <v>703</v>
      </c>
      <c r="AL21" s="6" t="n">
        <v>667</v>
      </c>
      <c r="AM21" s="6" t="n">
        <v>766</v>
      </c>
      <c r="AN21" s="6" t="n">
        <v>745</v>
      </c>
      <c r="AO21" s="6" t="n">
        <v>751</v>
      </c>
      <c r="AP21" s="6" t="n">
        <v>798</v>
      </c>
      <c r="AQ21" s="6" t="n">
        <v>854</v>
      </c>
      <c r="AR21" s="6" t="n">
        <v>812</v>
      </c>
      <c r="AS21" s="6" t="n">
        <v>872</v>
      </c>
      <c r="AT21" s="6" t="n">
        <v>833</v>
      </c>
      <c r="AU21" s="6" t="n">
        <v>824</v>
      </c>
      <c r="AV21" s="6" t="n">
        <v>770</v>
      </c>
      <c r="AW21" s="6" t="n">
        <v>810</v>
      </c>
      <c r="AX21" s="6" t="n">
        <v>875</v>
      </c>
      <c r="AY21" s="6" t="n">
        <v>853</v>
      </c>
      <c r="AZ21" s="6" t="n">
        <v>772</v>
      </c>
      <c r="BA21" s="6" t="n">
        <v>688</v>
      </c>
      <c r="BB21" s="6" t="n">
        <v>705</v>
      </c>
      <c r="BC21" s="6" t="n">
        <v>666</v>
      </c>
      <c r="BD21" s="6" t="n">
        <v>670</v>
      </c>
      <c r="BE21" s="6" t="n">
        <v>632</v>
      </c>
      <c r="BF21" s="6" t="n">
        <v>621</v>
      </c>
      <c r="BG21" s="6" t="n">
        <v>601</v>
      </c>
      <c r="BH21" s="6" t="n">
        <v>578</v>
      </c>
      <c r="BI21" s="6" t="n">
        <v>547</v>
      </c>
      <c r="BJ21" s="6" t="n">
        <v>587</v>
      </c>
      <c r="BK21" s="6" t="n">
        <v>538</v>
      </c>
      <c r="BL21" s="6" t="n">
        <v>573</v>
      </c>
      <c r="BM21" s="6" t="n">
        <v>575</v>
      </c>
      <c r="BN21" s="6" t="n">
        <v>566</v>
      </c>
      <c r="BO21" s="6" t="n">
        <v>539</v>
      </c>
      <c r="BP21" s="6" t="n">
        <v>570</v>
      </c>
      <c r="BQ21" s="6" t="n">
        <v>504</v>
      </c>
      <c r="BR21" s="6" t="n">
        <v>496</v>
      </c>
      <c r="BS21" s="6" t="n">
        <v>497</v>
      </c>
      <c r="BT21" s="6" t="n">
        <v>518</v>
      </c>
      <c r="BU21" s="6" t="n">
        <v>427</v>
      </c>
      <c r="BV21" s="6" t="n">
        <v>371</v>
      </c>
      <c r="BW21" s="6" t="n">
        <v>364</v>
      </c>
      <c r="BX21" s="6" t="n">
        <v>348</v>
      </c>
      <c r="BY21" s="6" t="n">
        <v>318</v>
      </c>
      <c r="BZ21" s="6" t="n">
        <v>346</v>
      </c>
      <c r="CA21" s="6" t="n">
        <v>284</v>
      </c>
      <c r="CB21" s="6" t="n">
        <v>287</v>
      </c>
      <c r="CC21" s="6" t="n">
        <v>252</v>
      </c>
      <c r="CD21" s="6" t="n">
        <v>259</v>
      </c>
      <c r="CE21" s="6" t="n">
        <v>238</v>
      </c>
      <c r="CF21" s="6" t="n">
        <v>221</v>
      </c>
      <c r="CG21" s="6" t="n">
        <v>187</v>
      </c>
      <c r="CH21" s="6" t="n">
        <v>130</v>
      </c>
      <c r="CI21" s="6" t="n">
        <v>156</v>
      </c>
      <c r="CJ21" s="6" t="n">
        <v>137</v>
      </c>
      <c r="CK21" s="6" t="n">
        <v>116</v>
      </c>
      <c r="CL21" s="6" t="n">
        <v>113</v>
      </c>
      <c r="CM21" s="6" t="n">
        <v>104</v>
      </c>
      <c r="CN21" s="6" t="n">
        <v>104</v>
      </c>
      <c r="CO21" s="6" t="n">
        <v>56</v>
      </c>
      <c r="CP21" s="6" t="n">
        <v>66</v>
      </c>
      <c r="CQ21" s="6" t="n">
        <v>49</v>
      </c>
      <c r="CR21" s="6" t="n">
        <v>44</v>
      </c>
      <c r="CS21" s="6" t="n">
        <v>20</v>
      </c>
      <c r="CT21" s="6" t="n">
        <v>14</v>
      </c>
      <c r="CU21" s="6" t="n">
        <v>10</v>
      </c>
      <c r="CV21" s="6" t="n">
        <v>12</v>
      </c>
      <c r="CW21" s="6" t="n">
        <v>10</v>
      </c>
      <c r="CX21" s="6" t="n">
        <v>6</v>
      </c>
      <c r="CY21" s="6" t="n">
        <v>4</v>
      </c>
      <c r="CZ21" s="6" t="n">
        <v>3</v>
      </c>
    </row>
    <row r="22" customFormat="false" ht="13.2" hidden="false" customHeight="false" outlineLevel="0" collapsed="false">
      <c r="A22" s="0" t="s">
        <v>1072</v>
      </c>
      <c r="B22" s="0" t="s">
        <v>844</v>
      </c>
      <c r="C22" s="6" t="n">
        <v>78078</v>
      </c>
      <c r="D22" s="6" t="n">
        <v>869</v>
      </c>
      <c r="E22" s="6" t="n">
        <v>910</v>
      </c>
      <c r="F22" s="6" t="n">
        <v>986</v>
      </c>
      <c r="G22" s="6" t="n">
        <v>1023</v>
      </c>
      <c r="H22" s="6" t="n">
        <v>959</v>
      </c>
      <c r="I22" s="6" t="n">
        <v>966</v>
      </c>
      <c r="J22" s="6" t="n">
        <v>958</v>
      </c>
      <c r="K22" s="6" t="n">
        <v>963</v>
      </c>
      <c r="L22" s="6" t="n">
        <v>894</v>
      </c>
      <c r="M22" s="6" t="n">
        <v>873</v>
      </c>
      <c r="N22" s="6" t="n">
        <v>929</v>
      </c>
      <c r="O22" s="6" t="n">
        <v>954</v>
      </c>
      <c r="P22" s="6" t="n">
        <v>996</v>
      </c>
      <c r="Q22" s="6" t="n">
        <v>990</v>
      </c>
      <c r="R22" s="6" t="n">
        <v>1010</v>
      </c>
      <c r="S22" s="6" t="n">
        <v>985</v>
      </c>
      <c r="T22" s="6" t="n">
        <v>998</v>
      </c>
      <c r="U22" s="6" t="n">
        <v>1006</v>
      </c>
      <c r="V22" s="6" t="n">
        <v>977</v>
      </c>
      <c r="W22" s="6" t="n">
        <v>816</v>
      </c>
      <c r="X22" s="6" t="n">
        <v>815</v>
      </c>
      <c r="Y22" s="6" t="n">
        <v>864</v>
      </c>
      <c r="Z22" s="6" t="n">
        <v>897</v>
      </c>
      <c r="AA22" s="6" t="n">
        <v>935</v>
      </c>
      <c r="AB22" s="6" t="n">
        <v>893</v>
      </c>
      <c r="AC22" s="6" t="n">
        <v>901</v>
      </c>
      <c r="AD22" s="6" t="n">
        <v>887</v>
      </c>
      <c r="AE22" s="6" t="n">
        <v>874</v>
      </c>
      <c r="AF22" s="6" t="n">
        <v>837</v>
      </c>
      <c r="AG22" s="6" t="n">
        <v>867</v>
      </c>
      <c r="AH22" s="6" t="n">
        <v>927</v>
      </c>
      <c r="AI22" s="6" t="n">
        <v>933</v>
      </c>
      <c r="AJ22" s="6" t="n">
        <v>906</v>
      </c>
      <c r="AK22" s="6" t="n">
        <v>898</v>
      </c>
      <c r="AL22" s="6" t="n">
        <v>862</v>
      </c>
      <c r="AM22" s="6" t="n">
        <v>952</v>
      </c>
      <c r="AN22" s="6" t="n">
        <v>992</v>
      </c>
      <c r="AO22" s="6" t="n">
        <v>995</v>
      </c>
      <c r="AP22" s="6" t="n">
        <v>1062</v>
      </c>
      <c r="AQ22" s="6" t="n">
        <v>1111</v>
      </c>
      <c r="AR22" s="6" t="n">
        <v>1136</v>
      </c>
      <c r="AS22" s="6" t="n">
        <v>1067</v>
      </c>
      <c r="AT22" s="6" t="n">
        <v>1190</v>
      </c>
      <c r="AU22" s="6" t="n">
        <v>1258</v>
      </c>
      <c r="AV22" s="6" t="n">
        <v>1200</v>
      </c>
      <c r="AW22" s="6" t="n">
        <v>1168</v>
      </c>
      <c r="AX22" s="6" t="n">
        <v>1265</v>
      </c>
      <c r="AY22" s="6" t="n">
        <v>1120</v>
      </c>
      <c r="AZ22" s="6" t="n">
        <v>1187</v>
      </c>
      <c r="BA22" s="6" t="n">
        <v>1125</v>
      </c>
      <c r="BB22" s="6" t="n">
        <v>1173</v>
      </c>
      <c r="BC22" s="6" t="n">
        <v>1130</v>
      </c>
      <c r="BD22" s="6" t="n">
        <v>1044</v>
      </c>
      <c r="BE22" s="6" t="n">
        <v>1166</v>
      </c>
      <c r="BF22" s="6" t="n">
        <v>1019</v>
      </c>
      <c r="BG22" s="6" t="n">
        <v>1001</v>
      </c>
      <c r="BH22" s="6" t="n">
        <v>996</v>
      </c>
      <c r="BI22" s="6" t="n">
        <v>960</v>
      </c>
      <c r="BJ22" s="6" t="n">
        <v>993</v>
      </c>
      <c r="BK22" s="6" t="n">
        <v>936</v>
      </c>
      <c r="BL22" s="6" t="n">
        <v>964</v>
      </c>
      <c r="BM22" s="6" t="n">
        <v>1026</v>
      </c>
      <c r="BN22" s="6" t="n">
        <v>1051</v>
      </c>
      <c r="BO22" s="6" t="n">
        <v>1119</v>
      </c>
      <c r="BP22" s="6" t="n">
        <v>1048</v>
      </c>
      <c r="BQ22" s="6" t="n">
        <v>980</v>
      </c>
      <c r="BR22" s="6" t="n">
        <v>977</v>
      </c>
      <c r="BS22" s="6" t="n">
        <v>937</v>
      </c>
      <c r="BT22" s="6" t="n">
        <v>919</v>
      </c>
      <c r="BU22" s="6" t="n">
        <v>777</v>
      </c>
      <c r="BV22" s="6" t="n">
        <v>655</v>
      </c>
      <c r="BW22" s="6" t="n">
        <v>625</v>
      </c>
      <c r="BX22" s="6" t="n">
        <v>672</v>
      </c>
      <c r="BY22" s="6" t="n">
        <v>630</v>
      </c>
      <c r="BZ22" s="6" t="n">
        <v>571</v>
      </c>
      <c r="CA22" s="6" t="n">
        <v>503</v>
      </c>
      <c r="CB22" s="6" t="n">
        <v>513</v>
      </c>
      <c r="CC22" s="6" t="n">
        <v>466</v>
      </c>
      <c r="CD22" s="6" t="n">
        <v>454</v>
      </c>
      <c r="CE22" s="6" t="n">
        <v>405</v>
      </c>
      <c r="CF22" s="6" t="n">
        <v>391</v>
      </c>
      <c r="CG22" s="6" t="n">
        <v>346</v>
      </c>
      <c r="CH22" s="6" t="n">
        <v>328</v>
      </c>
      <c r="CI22" s="6" t="n">
        <v>320</v>
      </c>
      <c r="CJ22" s="6" t="n">
        <v>292</v>
      </c>
      <c r="CK22" s="6" t="n">
        <v>247</v>
      </c>
      <c r="CL22" s="6" t="n">
        <v>216</v>
      </c>
      <c r="CM22" s="6" t="n">
        <v>199</v>
      </c>
      <c r="CN22" s="6" t="n">
        <v>163</v>
      </c>
      <c r="CO22" s="6" t="n">
        <v>141</v>
      </c>
      <c r="CP22" s="6" t="n">
        <v>137</v>
      </c>
      <c r="CQ22" s="6" t="n">
        <v>107</v>
      </c>
      <c r="CR22" s="6" t="n">
        <v>66</v>
      </c>
      <c r="CS22" s="6" t="n">
        <v>55</v>
      </c>
      <c r="CT22" s="6" t="n">
        <v>48</v>
      </c>
      <c r="CU22" s="6" t="n">
        <v>41</v>
      </c>
      <c r="CV22" s="6" t="n">
        <v>32</v>
      </c>
      <c r="CW22" s="6" t="n">
        <v>15</v>
      </c>
      <c r="CX22" s="6" t="n">
        <v>13</v>
      </c>
      <c r="CY22" s="6" t="n">
        <v>13</v>
      </c>
      <c r="CZ22" s="6" t="n">
        <v>12</v>
      </c>
    </row>
    <row r="23" customFormat="false" ht="13.2" hidden="false" customHeight="false" outlineLevel="0" collapsed="false">
      <c r="A23" s="0" t="s">
        <v>1073</v>
      </c>
      <c r="B23" s="0" t="s">
        <v>439</v>
      </c>
      <c r="C23" s="6" t="n">
        <v>88166</v>
      </c>
      <c r="D23" s="6" t="n">
        <v>767</v>
      </c>
      <c r="E23" s="6" t="n">
        <v>872</v>
      </c>
      <c r="F23" s="6" t="n">
        <v>843</v>
      </c>
      <c r="G23" s="6" t="n">
        <v>785</v>
      </c>
      <c r="H23" s="6" t="n">
        <v>840</v>
      </c>
      <c r="I23" s="6" t="n">
        <v>865</v>
      </c>
      <c r="J23" s="6" t="n">
        <v>879</v>
      </c>
      <c r="K23" s="6" t="n">
        <v>879</v>
      </c>
      <c r="L23" s="6" t="n">
        <v>823</v>
      </c>
      <c r="M23" s="6" t="n">
        <v>866</v>
      </c>
      <c r="N23" s="6" t="n">
        <v>906</v>
      </c>
      <c r="O23" s="6" t="n">
        <v>889</v>
      </c>
      <c r="P23" s="6" t="n">
        <v>1035</v>
      </c>
      <c r="Q23" s="6" t="n">
        <v>1048</v>
      </c>
      <c r="R23" s="6" t="n">
        <v>1041</v>
      </c>
      <c r="S23" s="6" t="n">
        <v>1097</v>
      </c>
      <c r="T23" s="6" t="n">
        <v>1096</v>
      </c>
      <c r="U23" s="6" t="n">
        <v>1103</v>
      </c>
      <c r="V23" s="6" t="n">
        <v>907</v>
      </c>
      <c r="W23" s="6" t="n">
        <v>895</v>
      </c>
      <c r="X23" s="6" t="n">
        <v>875</v>
      </c>
      <c r="Y23" s="6" t="n">
        <v>879</v>
      </c>
      <c r="Z23" s="6" t="n">
        <v>930</v>
      </c>
      <c r="AA23" s="6" t="n">
        <v>918</v>
      </c>
      <c r="AB23" s="6" t="n">
        <v>836</v>
      </c>
      <c r="AC23" s="6" t="n">
        <v>880</v>
      </c>
      <c r="AD23" s="6" t="n">
        <v>850</v>
      </c>
      <c r="AE23" s="6" t="n">
        <v>820</v>
      </c>
      <c r="AF23" s="6" t="n">
        <v>807</v>
      </c>
      <c r="AG23" s="6" t="n">
        <v>807</v>
      </c>
      <c r="AH23" s="6" t="n">
        <v>811</v>
      </c>
      <c r="AI23" s="6" t="n">
        <v>800</v>
      </c>
      <c r="AJ23" s="6" t="n">
        <v>761</v>
      </c>
      <c r="AK23" s="6" t="n">
        <v>723</v>
      </c>
      <c r="AL23" s="6" t="n">
        <v>762</v>
      </c>
      <c r="AM23" s="6" t="n">
        <v>856</v>
      </c>
      <c r="AN23" s="6" t="n">
        <v>848</v>
      </c>
      <c r="AO23" s="6" t="n">
        <v>939</v>
      </c>
      <c r="AP23" s="6" t="n">
        <v>1033</v>
      </c>
      <c r="AQ23" s="6" t="n">
        <v>1115</v>
      </c>
      <c r="AR23" s="6" t="n">
        <v>1133</v>
      </c>
      <c r="AS23" s="6" t="n">
        <v>1213</v>
      </c>
      <c r="AT23" s="6" t="n">
        <v>1200</v>
      </c>
      <c r="AU23" s="6" t="n">
        <v>1288</v>
      </c>
      <c r="AV23" s="6" t="n">
        <v>1375</v>
      </c>
      <c r="AW23" s="6" t="n">
        <v>1266</v>
      </c>
      <c r="AX23" s="6" t="n">
        <v>1425</v>
      </c>
      <c r="AY23" s="6" t="n">
        <v>1380</v>
      </c>
      <c r="AZ23" s="6" t="n">
        <v>1409</v>
      </c>
      <c r="BA23" s="6" t="n">
        <v>1406</v>
      </c>
      <c r="BB23" s="6" t="n">
        <v>1356</v>
      </c>
      <c r="BC23" s="6" t="n">
        <v>1313</v>
      </c>
      <c r="BD23" s="6" t="n">
        <v>1311</v>
      </c>
      <c r="BE23" s="6" t="n">
        <v>1265</v>
      </c>
      <c r="BF23" s="6" t="n">
        <v>1285</v>
      </c>
      <c r="BG23" s="6" t="n">
        <v>1309</v>
      </c>
      <c r="BH23" s="6" t="n">
        <v>1232</v>
      </c>
      <c r="BI23" s="6" t="n">
        <v>1262</v>
      </c>
      <c r="BJ23" s="6" t="n">
        <v>1253</v>
      </c>
      <c r="BK23" s="6" t="n">
        <v>1272</v>
      </c>
      <c r="BL23" s="6" t="n">
        <v>1373</v>
      </c>
      <c r="BM23" s="6" t="n">
        <v>1278</v>
      </c>
      <c r="BN23" s="6" t="n">
        <v>1436</v>
      </c>
      <c r="BO23" s="6" t="n">
        <v>1517</v>
      </c>
      <c r="BP23" s="6" t="n">
        <v>1587</v>
      </c>
      <c r="BQ23" s="6" t="n">
        <v>1211</v>
      </c>
      <c r="BR23" s="6" t="n">
        <v>1276</v>
      </c>
      <c r="BS23" s="6" t="n">
        <v>1199</v>
      </c>
      <c r="BT23" s="6" t="n">
        <v>1166</v>
      </c>
      <c r="BU23" s="6" t="n">
        <v>1061</v>
      </c>
      <c r="BV23" s="6" t="n">
        <v>997</v>
      </c>
      <c r="BW23" s="6" t="n">
        <v>1038</v>
      </c>
      <c r="BX23" s="6" t="n">
        <v>971</v>
      </c>
      <c r="BY23" s="6" t="n">
        <v>905</v>
      </c>
      <c r="BZ23" s="6" t="n">
        <v>937</v>
      </c>
      <c r="CA23" s="6" t="n">
        <v>818</v>
      </c>
      <c r="CB23" s="6" t="n">
        <v>817</v>
      </c>
      <c r="CC23" s="6" t="n">
        <v>695</v>
      </c>
      <c r="CD23" s="6" t="n">
        <v>683</v>
      </c>
      <c r="CE23" s="6" t="n">
        <v>679</v>
      </c>
      <c r="CF23" s="6" t="n">
        <v>626</v>
      </c>
      <c r="CG23" s="6" t="n">
        <v>561</v>
      </c>
      <c r="CH23" s="6" t="n">
        <v>559</v>
      </c>
      <c r="CI23" s="6" t="n">
        <v>424</v>
      </c>
      <c r="CJ23" s="6" t="n">
        <v>381</v>
      </c>
      <c r="CK23" s="6" t="n">
        <v>415</v>
      </c>
      <c r="CL23" s="6" t="n">
        <v>336</v>
      </c>
      <c r="CM23" s="6" t="n">
        <v>291</v>
      </c>
      <c r="CN23" s="6" t="n">
        <v>262</v>
      </c>
      <c r="CO23" s="6" t="n">
        <v>230</v>
      </c>
      <c r="CP23" s="6" t="n">
        <v>211</v>
      </c>
      <c r="CQ23" s="6" t="n">
        <v>164</v>
      </c>
      <c r="CR23" s="6" t="n">
        <v>102</v>
      </c>
      <c r="CS23" s="6" t="n">
        <v>63</v>
      </c>
      <c r="CT23" s="6" t="n">
        <v>58</v>
      </c>
      <c r="CU23" s="6" t="n">
        <v>57</v>
      </c>
      <c r="CV23" s="6" t="n">
        <v>49</v>
      </c>
      <c r="CW23" s="6" t="n">
        <v>31</v>
      </c>
      <c r="CX23" s="6" t="n">
        <v>16</v>
      </c>
      <c r="CY23" s="6" t="n">
        <v>15</v>
      </c>
      <c r="CZ23" s="6" t="n">
        <v>32</v>
      </c>
    </row>
    <row r="24" customFormat="false" ht="13.2" hidden="false" customHeight="false" outlineLevel="0" collapsed="false">
      <c r="A24" s="0" t="s">
        <v>1074</v>
      </c>
      <c r="B24" s="0" t="s">
        <v>846</v>
      </c>
      <c r="C24" s="6" t="n">
        <v>59340</v>
      </c>
      <c r="D24" s="6" t="n">
        <v>846</v>
      </c>
      <c r="E24" s="6" t="n">
        <v>890</v>
      </c>
      <c r="F24" s="6" t="n">
        <v>812</v>
      </c>
      <c r="G24" s="6" t="n">
        <v>915</v>
      </c>
      <c r="H24" s="6" t="n">
        <v>846</v>
      </c>
      <c r="I24" s="6" t="n">
        <v>795</v>
      </c>
      <c r="J24" s="6" t="n">
        <v>779</v>
      </c>
      <c r="K24" s="6" t="n">
        <v>802</v>
      </c>
      <c r="L24" s="6" t="n">
        <v>761</v>
      </c>
      <c r="M24" s="6" t="n">
        <v>744</v>
      </c>
      <c r="N24" s="6" t="n">
        <v>739</v>
      </c>
      <c r="O24" s="6" t="n">
        <v>837</v>
      </c>
      <c r="P24" s="6" t="n">
        <v>840</v>
      </c>
      <c r="Q24" s="6" t="n">
        <v>862</v>
      </c>
      <c r="R24" s="6" t="n">
        <v>850</v>
      </c>
      <c r="S24" s="6" t="n">
        <v>827</v>
      </c>
      <c r="T24" s="6" t="n">
        <v>930</v>
      </c>
      <c r="U24" s="6" t="n">
        <v>865</v>
      </c>
      <c r="V24" s="6" t="n">
        <v>835</v>
      </c>
      <c r="W24" s="6" t="n">
        <v>716</v>
      </c>
      <c r="X24" s="6" t="n">
        <v>719</v>
      </c>
      <c r="Y24" s="6" t="n">
        <v>749</v>
      </c>
      <c r="Z24" s="6" t="n">
        <v>842</v>
      </c>
      <c r="AA24" s="6" t="n">
        <v>855</v>
      </c>
      <c r="AB24" s="6" t="n">
        <v>812</v>
      </c>
      <c r="AC24" s="6" t="n">
        <v>823</v>
      </c>
      <c r="AD24" s="6" t="n">
        <v>855</v>
      </c>
      <c r="AE24" s="6" t="n">
        <v>816</v>
      </c>
      <c r="AF24" s="6" t="n">
        <v>781</v>
      </c>
      <c r="AG24" s="6" t="n">
        <v>784</v>
      </c>
      <c r="AH24" s="6" t="n">
        <v>775</v>
      </c>
      <c r="AI24" s="6" t="n">
        <v>771</v>
      </c>
      <c r="AJ24" s="6" t="n">
        <v>759</v>
      </c>
      <c r="AK24" s="6" t="n">
        <v>746</v>
      </c>
      <c r="AL24" s="6" t="n">
        <v>712</v>
      </c>
      <c r="AM24" s="6" t="n">
        <v>759</v>
      </c>
      <c r="AN24" s="6" t="n">
        <v>777</v>
      </c>
      <c r="AO24" s="6" t="n">
        <v>808</v>
      </c>
      <c r="AP24" s="6" t="n">
        <v>838</v>
      </c>
      <c r="AQ24" s="6" t="n">
        <v>891</v>
      </c>
      <c r="AR24" s="6" t="n">
        <v>827</v>
      </c>
      <c r="AS24" s="6" t="n">
        <v>832</v>
      </c>
      <c r="AT24" s="6" t="n">
        <v>873</v>
      </c>
      <c r="AU24" s="6" t="n">
        <v>859</v>
      </c>
      <c r="AV24" s="6" t="n">
        <v>817</v>
      </c>
      <c r="AW24" s="6" t="n">
        <v>825</v>
      </c>
      <c r="AX24" s="6" t="n">
        <v>905</v>
      </c>
      <c r="AY24" s="6" t="n">
        <v>827</v>
      </c>
      <c r="AZ24" s="6" t="n">
        <v>822</v>
      </c>
      <c r="BA24" s="6" t="n">
        <v>810</v>
      </c>
      <c r="BB24" s="6" t="n">
        <v>813</v>
      </c>
      <c r="BC24" s="6" t="n">
        <v>782</v>
      </c>
      <c r="BD24" s="6" t="n">
        <v>758</v>
      </c>
      <c r="BE24" s="6" t="n">
        <v>787</v>
      </c>
      <c r="BF24" s="6" t="n">
        <v>668</v>
      </c>
      <c r="BG24" s="6" t="n">
        <v>673</v>
      </c>
      <c r="BH24" s="6" t="n">
        <v>670</v>
      </c>
      <c r="BI24" s="6" t="n">
        <v>633</v>
      </c>
      <c r="BJ24" s="6" t="n">
        <v>599</v>
      </c>
      <c r="BK24" s="6" t="n">
        <v>609</v>
      </c>
      <c r="BL24" s="6" t="n">
        <v>611</v>
      </c>
      <c r="BM24" s="6" t="n">
        <v>662</v>
      </c>
      <c r="BN24" s="6" t="n">
        <v>651</v>
      </c>
      <c r="BO24" s="6" t="n">
        <v>627</v>
      </c>
      <c r="BP24" s="6" t="n">
        <v>615</v>
      </c>
      <c r="BQ24" s="6" t="n">
        <v>565</v>
      </c>
      <c r="BR24" s="6" t="n">
        <v>586</v>
      </c>
      <c r="BS24" s="6" t="n">
        <v>527</v>
      </c>
      <c r="BT24" s="6" t="n">
        <v>522</v>
      </c>
      <c r="BU24" s="6" t="n">
        <v>491</v>
      </c>
      <c r="BV24" s="6" t="n">
        <v>427</v>
      </c>
      <c r="BW24" s="6" t="n">
        <v>422</v>
      </c>
      <c r="BX24" s="6" t="n">
        <v>439</v>
      </c>
      <c r="BY24" s="6" t="n">
        <v>414</v>
      </c>
      <c r="BZ24" s="6" t="n">
        <v>378</v>
      </c>
      <c r="CA24" s="6" t="n">
        <v>344</v>
      </c>
      <c r="CB24" s="6" t="n">
        <v>327</v>
      </c>
      <c r="CC24" s="6" t="n">
        <v>320</v>
      </c>
      <c r="CD24" s="6" t="n">
        <v>281</v>
      </c>
      <c r="CE24" s="6" t="n">
        <v>257</v>
      </c>
      <c r="CF24" s="6" t="n">
        <v>269</v>
      </c>
      <c r="CG24" s="6" t="n">
        <v>263</v>
      </c>
      <c r="CH24" s="6" t="n">
        <v>232</v>
      </c>
      <c r="CI24" s="6" t="n">
        <v>230</v>
      </c>
      <c r="CJ24" s="6" t="n">
        <v>173</v>
      </c>
      <c r="CK24" s="6" t="n">
        <v>193</v>
      </c>
      <c r="CL24" s="6" t="n">
        <v>136</v>
      </c>
      <c r="CM24" s="6" t="n">
        <v>143</v>
      </c>
      <c r="CN24" s="6" t="n">
        <v>103</v>
      </c>
      <c r="CO24" s="6" t="n">
        <v>92</v>
      </c>
      <c r="CP24" s="6" t="n">
        <v>60</v>
      </c>
      <c r="CQ24" s="6" t="n">
        <v>66</v>
      </c>
      <c r="CR24" s="6" t="n">
        <v>38</v>
      </c>
      <c r="CS24" s="6" t="n">
        <v>36</v>
      </c>
      <c r="CT24" s="6" t="n">
        <v>23</v>
      </c>
      <c r="CU24" s="6" t="n">
        <v>17</v>
      </c>
      <c r="CV24" s="6" t="n">
        <v>15</v>
      </c>
      <c r="CW24" s="6" t="n">
        <v>9</v>
      </c>
      <c r="CX24" s="6" t="n">
        <v>5</v>
      </c>
      <c r="CY24" s="6" t="n">
        <v>1</v>
      </c>
      <c r="CZ24" s="6" t="n">
        <v>18</v>
      </c>
    </row>
    <row r="25" customFormat="false" ht="13.2" hidden="false" customHeight="false" outlineLevel="0" collapsed="false">
      <c r="A25" s="0" t="s">
        <v>1075</v>
      </c>
      <c r="B25" s="0" t="s">
        <v>583</v>
      </c>
      <c r="C25" s="6" t="n">
        <v>149518</v>
      </c>
      <c r="D25" s="6" t="n">
        <v>1448</v>
      </c>
      <c r="E25" s="6" t="n">
        <v>1467</v>
      </c>
      <c r="F25" s="6" t="n">
        <v>1562</v>
      </c>
      <c r="G25" s="6" t="n">
        <v>1423</v>
      </c>
      <c r="H25" s="6" t="n">
        <v>1486</v>
      </c>
      <c r="I25" s="6" t="n">
        <v>1414</v>
      </c>
      <c r="J25" s="6" t="n">
        <v>1360</v>
      </c>
      <c r="K25" s="6" t="n">
        <v>1406</v>
      </c>
      <c r="L25" s="6" t="n">
        <v>1352</v>
      </c>
      <c r="M25" s="6" t="n">
        <v>1436</v>
      </c>
      <c r="N25" s="6" t="n">
        <v>1398</v>
      </c>
      <c r="O25" s="6" t="n">
        <v>1395</v>
      </c>
      <c r="P25" s="6" t="n">
        <v>1516</v>
      </c>
      <c r="Q25" s="6" t="n">
        <v>1520</v>
      </c>
      <c r="R25" s="6" t="n">
        <v>1587</v>
      </c>
      <c r="S25" s="6" t="n">
        <v>1584</v>
      </c>
      <c r="T25" s="6" t="n">
        <v>1582</v>
      </c>
      <c r="U25" s="6" t="n">
        <v>1557</v>
      </c>
      <c r="V25" s="6" t="n">
        <v>1578</v>
      </c>
      <c r="W25" s="6" t="n">
        <v>1630</v>
      </c>
      <c r="X25" s="6" t="n">
        <v>1545</v>
      </c>
      <c r="Y25" s="6" t="n">
        <v>1522</v>
      </c>
      <c r="Z25" s="6" t="n">
        <v>1464</v>
      </c>
      <c r="AA25" s="6" t="n">
        <v>1492</v>
      </c>
      <c r="AB25" s="6" t="n">
        <v>1420</v>
      </c>
      <c r="AC25" s="6" t="n">
        <v>1478</v>
      </c>
      <c r="AD25" s="6" t="n">
        <v>1437</v>
      </c>
      <c r="AE25" s="6" t="n">
        <v>1475</v>
      </c>
      <c r="AF25" s="6" t="n">
        <v>1441</v>
      </c>
      <c r="AG25" s="6" t="n">
        <v>1483</v>
      </c>
      <c r="AH25" s="6" t="n">
        <v>1482</v>
      </c>
      <c r="AI25" s="6" t="n">
        <v>1480</v>
      </c>
      <c r="AJ25" s="6" t="n">
        <v>1447</v>
      </c>
      <c r="AK25" s="6" t="n">
        <v>1408</v>
      </c>
      <c r="AL25" s="6" t="n">
        <v>1373</v>
      </c>
      <c r="AM25" s="6" t="n">
        <v>1404</v>
      </c>
      <c r="AN25" s="6" t="n">
        <v>1496</v>
      </c>
      <c r="AO25" s="6" t="n">
        <v>1621</v>
      </c>
      <c r="AP25" s="6" t="n">
        <v>1725</v>
      </c>
      <c r="AQ25" s="6" t="n">
        <v>1867</v>
      </c>
      <c r="AR25" s="6" t="n">
        <v>1953</v>
      </c>
      <c r="AS25" s="6" t="n">
        <v>1918</v>
      </c>
      <c r="AT25" s="6" t="n">
        <v>2125</v>
      </c>
      <c r="AU25" s="6" t="n">
        <v>2068</v>
      </c>
      <c r="AV25" s="6" t="n">
        <v>2059</v>
      </c>
      <c r="AW25" s="6" t="n">
        <v>2103</v>
      </c>
      <c r="AX25" s="6" t="n">
        <v>2192</v>
      </c>
      <c r="AY25" s="6" t="n">
        <v>2086</v>
      </c>
      <c r="AZ25" s="6" t="n">
        <v>1991</v>
      </c>
      <c r="BA25" s="6" t="n">
        <v>2091</v>
      </c>
      <c r="BB25" s="6" t="n">
        <v>1935</v>
      </c>
      <c r="BC25" s="6" t="n">
        <v>1882</v>
      </c>
      <c r="BD25" s="6" t="n">
        <v>1848</v>
      </c>
      <c r="BE25" s="6" t="n">
        <v>1881</v>
      </c>
      <c r="BF25" s="6" t="n">
        <v>1858</v>
      </c>
      <c r="BG25" s="6" t="n">
        <v>1753</v>
      </c>
      <c r="BH25" s="6" t="n">
        <v>1766</v>
      </c>
      <c r="BI25" s="6" t="n">
        <v>1852</v>
      </c>
      <c r="BJ25" s="6" t="n">
        <v>1825</v>
      </c>
      <c r="BK25" s="6" t="n">
        <v>1884</v>
      </c>
      <c r="BL25" s="6" t="n">
        <v>1854</v>
      </c>
      <c r="BM25" s="6" t="n">
        <v>2122</v>
      </c>
      <c r="BN25" s="6" t="n">
        <v>2239</v>
      </c>
      <c r="BO25" s="6" t="n">
        <v>2487</v>
      </c>
      <c r="BP25" s="6" t="n">
        <v>2657</v>
      </c>
      <c r="BQ25" s="6" t="n">
        <v>2095</v>
      </c>
      <c r="BR25" s="6" t="n">
        <v>2234</v>
      </c>
      <c r="BS25" s="6" t="n">
        <v>2125</v>
      </c>
      <c r="BT25" s="6" t="n">
        <v>2051</v>
      </c>
      <c r="BU25" s="6" t="n">
        <v>1759</v>
      </c>
      <c r="BV25" s="6" t="n">
        <v>1692</v>
      </c>
      <c r="BW25" s="6" t="n">
        <v>1833</v>
      </c>
      <c r="BX25" s="6" t="n">
        <v>1871</v>
      </c>
      <c r="BY25" s="6" t="n">
        <v>1838</v>
      </c>
      <c r="BZ25" s="6" t="n">
        <v>1737</v>
      </c>
      <c r="CA25" s="6" t="n">
        <v>1631</v>
      </c>
      <c r="CB25" s="6" t="n">
        <v>1587</v>
      </c>
      <c r="CC25" s="6" t="n">
        <v>1490</v>
      </c>
      <c r="CD25" s="6" t="n">
        <v>1405</v>
      </c>
      <c r="CE25" s="6" t="n">
        <v>1445</v>
      </c>
      <c r="CF25" s="6" t="n">
        <v>1404</v>
      </c>
      <c r="CG25" s="6" t="n">
        <v>1295</v>
      </c>
      <c r="CH25" s="6" t="n">
        <v>1234</v>
      </c>
      <c r="CI25" s="6" t="n">
        <v>1096</v>
      </c>
      <c r="CJ25" s="6" t="n">
        <v>1008</v>
      </c>
      <c r="CK25" s="6" t="n">
        <v>993</v>
      </c>
      <c r="CL25" s="6" t="n">
        <v>864</v>
      </c>
      <c r="CM25" s="6" t="n">
        <v>837</v>
      </c>
      <c r="CN25" s="6" t="n">
        <v>744</v>
      </c>
      <c r="CO25" s="6" t="n">
        <v>678</v>
      </c>
      <c r="CP25" s="6" t="n">
        <v>621</v>
      </c>
      <c r="CQ25" s="6" t="n">
        <v>455</v>
      </c>
      <c r="CR25" s="6" t="n">
        <v>280</v>
      </c>
      <c r="CS25" s="6" t="n">
        <v>218</v>
      </c>
      <c r="CT25" s="6" t="n">
        <v>226</v>
      </c>
      <c r="CU25" s="6" t="n">
        <v>173</v>
      </c>
      <c r="CV25" s="6" t="n">
        <v>131</v>
      </c>
      <c r="CW25" s="6" t="n">
        <v>101</v>
      </c>
      <c r="CX25" s="6" t="n">
        <v>81</v>
      </c>
      <c r="CY25" s="6" t="n">
        <v>37</v>
      </c>
      <c r="CZ25" s="6" t="n">
        <v>59</v>
      </c>
    </row>
    <row r="26" customFormat="false" ht="13.2" hidden="false" customHeight="false" outlineLevel="0" collapsed="false">
      <c r="A26" s="0" t="s">
        <v>1076</v>
      </c>
      <c r="B26" s="0" t="s">
        <v>185</v>
      </c>
      <c r="C26" s="6" t="n">
        <v>119497</v>
      </c>
      <c r="D26" s="6" t="n">
        <v>1586</v>
      </c>
      <c r="E26" s="6" t="n">
        <v>1461</v>
      </c>
      <c r="F26" s="6" t="n">
        <v>1480</v>
      </c>
      <c r="G26" s="6" t="n">
        <v>1447</v>
      </c>
      <c r="H26" s="6" t="n">
        <v>1439</v>
      </c>
      <c r="I26" s="6" t="n">
        <v>1410</v>
      </c>
      <c r="J26" s="6" t="n">
        <v>1336</v>
      </c>
      <c r="K26" s="6" t="n">
        <v>1330</v>
      </c>
      <c r="L26" s="6" t="n">
        <v>1316</v>
      </c>
      <c r="M26" s="6" t="n">
        <v>1271</v>
      </c>
      <c r="N26" s="6" t="n">
        <v>1358</v>
      </c>
      <c r="O26" s="6" t="n">
        <v>1404</v>
      </c>
      <c r="P26" s="6" t="n">
        <v>1469</v>
      </c>
      <c r="Q26" s="6" t="n">
        <v>1409</v>
      </c>
      <c r="R26" s="6" t="n">
        <v>1541</v>
      </c>
      <c r="S26" s="6" t="n">
        <v>1542</v>
      </c>
      <c r="T26" s="6" t="n">
        <v>1436</v>
      </c>
      <c r="U26" s="6" t="n">
        <v>1538</v>
      </c>
      <c r="V26" s="6" t="n">
        <v>1477</v>
      </c>
      <c r="W26" s="6" t="n">
        <v>1352</v>
      </c>
      <c r="X26" s="6" t="n">
        <v>1365</v>
      </c>
      <c r="Y26" s="6" t="n">
        <v>1408</v>
      </c>
      <c r="Z26" s="6" t="n">
        <v>1405</v>
      </c>
      <c r="AA26" s="6" t="n">
        <v>1468</v>
      </c>
      <c r="AB26" s="6" t="n">
        <v>1418</v>
      </c>
      <c r="AC26" s="6" t="n">
        <v>1460</v>
      </c>
      <c r="AD26" s="6" t="n">
        <v>1376</v>
      </c>
      <c r="AE26" s="6" t="n">
        <v>1401</v>
      </c>
      <c r="AF26" s="6" t="n">
        <v>1462</v>
      </c>
      <c r="AG26" s="6" t="n">
        <v>1405</v>
      </c>
      <c r="AH26" s="6" t="n">
        <v>1552</v>
      </c>
      <c r="AI26" s="6" t="n">
        <v>1486</v>
      </c>
      <c r="AJ26" s="6" t="n">
        <v>1377</v>
      </c>
      <c r="AK26" s="6" t="n">
        <v>1329</v>
      </c>
      <c r="AL26" s="6" t="n">
        <v>1366</v>
      </c>
      <c r="AM26" s="6" t="n">
        <v>1384</v>
      </c>
      <c r="AN26" s="6" t="n">
        <v>1383</v>
      </c>
      <c r="AO26" s="6" t="n">
        <v>1594</v>
      </c>
      <c r="AP26" s="6" t="n">
        <v>1642</v>
      </c>
      <c r="AQ26" s="6" t="n">
        <v>1873</v>
      </c>
      <c r="AR26" s="6" t="n">
        <v>1879</v>
      </c>
      <c r="AS26" s="6" t="n">
        <v>1800</v>
      </c>
      <c r="AT26" s="6" t="n">
        <v>1930</v>
      </c>
      <c r="AU26" s="6" t="n">
        <v>1914</v>
      </c>
      <c r="AV26" s="6" t="n">
        <v>1844</v>
      </c>
      <c r="AW26" s="6" t="n">
        <v>1935</v>
      </c>
      <c r="AX26" s="6" t="n">
        <v>1917</v>
      </c>
      <c r="AY26" s="6" t="n">
        <v>1903</v>
      </c>
      <c r="AZ26" s="6" t="n">
        <v>1901</v>
      </c>
      <c r="BA26" s="6" t="n">
        <v>1719</v>
      </c>
      <c r="BB26" s="6" t="n">
        <v>1739</v>
      </c>
      <c r="BC26" s="6" t="n">
        <v>1751</v>
      </c>
      <c r="BD26" s="6" t="n">
        <v>1554</v>
      </c>
      <c r="BE26" s="6" t="n">
        <v>1486</v>
      </c>
      <c r="BF26" s="6" t="n">
        <v>1479</v>
      </c>
      <c r="BG26" s="6" t="n">
        <v>1450</v>
      </c>
      <c r="BH26" s="6" t="n">
        <v>1394</v>
      </c>
      <c r="BI26" s="6" t="n">
        <v>1456</v>
      </c>
      <c r="BJ26" s="6" t="n">
        <v>1427</v>
      </c>
      <c r="BK26" s="6" t="n">
        <v>1445</v>
      </c>
      <c r="BL26" s="6" t="n">
        <v>1363</v>
      </c>
      <c r="BM26" s="6" t="n">
        <v>1464</v>
      </c>
      <c r="BN26" s="6" t="n">
        <v>1517</v>
      </c>
      <c r="BO26" s="6" t="n">
        <v>1610</v>
      </c>
      <c r="BP26" s="6" t="n">
        <v>1626</v>
      </c>
      <c r="BQ26" s="6" t="n">
        <v>1327</v>
      </c>
      <c r="BR26" s="6" t="n">
        <v>1413</v>
      </c>
      <c r="BS26" s="6" t="n">
        <v>1366</v>
      </c>
      <c r="BT26" s="6" t="n">
        <v>1346</v>
      </c>
      <c r="BU26" s="6" t="n">
        <v>1095</v>
      </c>
      <c r="BV26" s="6" t="n">
        <v>1031</v>
      </c>
      <c r="BW26" s="6" t="n">
        <v>1076</v>
      </c>
      <c r="BX26" s="6" t="n">
        <v>1018</v>
      </c>
      <c r="BY26" s="6" t="n">
        <v>984</v>
      </c>
      <c r="BZ26" s="6" t="n">
        <v>921</v>
      </c>
      <c r="CA26" s="6" t="n">
        <v>808</v>
      </c>
      <c r="CB26" s="6" t="n">
        <v>778</v>
      </c>
      <c r="CC26" s="6" t="n">
        <v>730</v>
      </c>
      <c r="CD26" s="6" t="n">
        <v>729</v>
      </c>
      <c r="CE26" s="6" t="n">
        <v>653</v>
      </c>
      <c r="CF26" s="6" t="n">
        <v>596</v>
      </c>
      <c r="CG26" s="6" t="n">
        <v>543</v>
      </c>
      <c r="CH26" s="6" t="n">
        <v>532</v>
      </c>
      <c r="CI26" s="6" t="n">
        <v>445</v>
      </c>
      <c r="CJ26" s="6" t="n">
        <v>426</v>
      </c>
      <c r="CK26" s="6" t="n">
        <v>412</v>
      </c>
      <c r="CL26" s="6" t="n">
        <v>374</v>
      </c>
      <c r="CM26" s="6" t="n">
        <v>308</v>
      </c>
      <c r="CN26" s="6" t="n">
        <v>276</v>
      </c>
      <c r="CO26" s="6" t="n">
        <v>253</v>
      </c>
      <c r="CP26" s="6" t="n">
        <v>238</v>
      </c>
      <c r="CQ26" s="6" t="n">
        <v>170</v>
      </c>
      <c r="CR26" s="6" t="n">
        <v>110</v>
      </c>
      <c r="CS26" s="6" t="n">
        <v>79</v>
      </c>
      <c r="CT26" s="6" t="n">
        <v>56</v>
      </c>
      <c r="CU26" s="6" t="n">
        <v>40</v>
      </c>
      <c r="CV26" s="6" t="n">
        <v>37</v>
      </c>
      <c r="CW26" s="6" t="n">
        <v>30</v>
      </c>
      <c r="CX26" s="6" t="n">
        <v>19</v>
      </c>
      <c r="CY26" s="6" t="n">
        <v>5</v>
      </c>
      <c r="CZ26" s="6" t="n">
        <v>14</v>
      </c>
    </row>
    <row r="27" customFormat="false" ht="13.2" hidden="false" customHeight="false" outlineLevel="0" collapsed="false">
      <c r="A27" s="0" t="s">
        <v>1077</v>
      </c>
      <c r="B27" s="0" t="s">
        <v>525</v>
      </c>
      <c r="C27" s="6" t="n">
        <v>117956</v>
      </c>
      <c r="D27" s="6" t="n">
        <v>1497</v>
      </c>
      <c r="E27" s="6" t="n">
        <v>1521</v>
      </c>
      <c r="F27" s="6" t="n">
        <v>1585</v>
      </c>
      <c r="G27" s="6" t="n">
        <v>1569</v>
      </c>
      <c r="H27" s="6" t="n">
        <v>1599</v>
      </c>
      <c r="I27" s="6" t="n">
        <v>1411</v>
      </c>
      <c r="J27" s="6" t="n">
        <v>1449</v>
      </c>
      <c r="K27" s="6" t="n">
        <v>1501</v>
      </c>
      <c r="L27" s="6" t="n">
        <v>1484</v>
      </c>
      <c r="M27" s="6" t="n">
        <v>1513</v>
      </c>
      <c r="N27" s="6" t="n">
        <v>1500</v>
      </c>
      <c r="O27" s="6" t="n">
        <v>1539</v>
      </c>
      <c r="P27" s="6" t="n">
        <v>1607</v>
      </c>
      <c r="Q27" s="6" t="n">
        <v>1594</v>
      </c>
      <c r="R27" s="6" t="n">
        <v>1598</v>
      </c>
      <c r="S27" s="6" t="n">
        <v>1578</v>
      </c>
      <c r="T27" s="6" t="n">
        <v>1588</v>
      </c>
      <c r="U27" s="6" t="n">
        <v>1576</v>
      </c>
      <c r="V27" s="6" t="n">
        <v>1567</v>
      </c>
      <c r="W27" s="6" t="n">
        <v>1312</v>
      </c>
      <c r="X27" s="6" t="n">
        <v>1170</v>
      </c>
      <c r="Y27" s="6" t="n">
        <v>1224</v>
      </c>
      <c r="Z27" s="6" t="n">
        <v>1219</v>
      </c>
      <c r="AA27" s="6" t="n">
        <v>1297</v>
      </c>
      <c r="AB27" s="6" t="n">
        <v>1335</v>
      </c>
      <c r="AC27" s="6" t="n">
        <v>1368</v>
      </c>
      <c r="AD27" s="6" t="n">
        <v>1265</v>
      </c>
      <c r="AE27" s="6" t="n">
        <v>1271</v>
      </c>
      <c r="AF27" s="6" t="n">
        <v>1335</v>
      </c>
      <c r="AG27" s="6" t="n">
        <v>1231</v>
      </c>
      <c r="AH27" s="6" t="n">
        <v>1324</v>
      </c>
      <c r="AI27" s="6" t="n">
        <v>1309</v>
      </c>
      <c r="AJ27" s="6" t="n">
        <v>1357</v>
      </c>
      <c r="AK27" s="6" t="n">
        <v>1269</v>
      </c>
      <c r="AL27" s="6" t="n">
        <v>1289</v>
      </c>
      <c r="AM27" s="6" t="n">
        <v>1352</v>
      </c>
      <c r="AN27" s="6" t="n">
        <v>1457</v>
      </c>
      <c r="AO27" s="6" t="n">
        <v>1500</v>
      </c>
      <c r="AP27" s="6" t="n">
        <v>1590</v>
      </c>
      <c r="AQ27" s="6" t="n">
        <v>1660</v>
      </c>
      <c r="AR27" s="6" t="n">
        <v>1814</v>
      </c>
      <c r="AS27" s="6" t="n">
        <v>1879</v>
      </c>
      <c r="AT27" s="6" t="n">
        <v>1938</v>
      </c>
      <c r="AU27" s="6" t="n">
        <v>1985</v>
      </c>
      <c r="AV27" s="6" t="n">
        <v>1867</v>
      </c>
      <c r="AW27" s="6" t="n">
        <v>1942</v>
      </c>
      <c r="AX27" s="6" t="n">
        <v>1858</v>
      </c>
      <c r="AY27" s="6" t="n">
        <v>1837</v>
      </c>
      <c r="AZ27" s="6" t="n">
        <v>1816</v>
      </c>
      <c r="BA27" s="6" t="n">
        <v>1743</v>
      </c>
      <c r="BB27" s="6" t="n">
        <v>1624</v>
      </c>
      <c r="BC27" s="6" t="n">
        <v>1491</v>
      </c>
      <c r="BD27" s="6" t="n">
        <v>1500</v>
      </c>
      <c r="BE27" s="6" t="n">
        <v>1465</v>
      </c>
      <c r="BF27" s="6" t="n">
        <v>1391</v>
      </c>
      <c r="BG27" s="6" t="n">
        <v>1390</v>
      </c>
      <c r="BH27" s="6" t="n">
        <v>1367</v>
      </c>
      <c r="BI27" s="6" t="n">
        <v>1304</v>
      </c>
      <c r="BJ27" s="6" t="n">
        <v>1325</v>
      </c>
      <c r="BK27" s="6" t="n">
        <v>1363</v>
      </c>
      <c r="BL27" s="6" t="n">
        <v>1326</v>
      </c>
      <c r="BM27" s="6" t="n">
        <v>1427</v>
      </c>
      <c r="BN27" s="6" t="n">
        <v>1484</v>
      </c>
      <c r="BO27" s="6" t="n">
        <v>1713</v>
      </c>
      <c r="BP27" s="6" t="n">
        <v>1729</v>
      </c>
      <c r="BQ27" s="6" t="n">
        <v>1265</v>
      </c>
      <c r="BR27" s="6" t="n">
        <v>1468</v>
      </c>
      <c r="BS27" s="6" t="n">
        <v>1273</v>
      </c>
      <c r="BT27" s="6" t="n">
        <v>1212</v>
      </c>
      <c r="BU27" s="6" t="n">
        <v>977</v>
      </c>
      <c r="BV27" s="6" t="n">
        <v>943</v>
      </c>
      <c r="BW27" s="6" t="n">
        <v>958</v>
      </c>
      <c r="BX27" s="6" t="n">
        <v>964</v>
      </c>
      <c r="BY27" s="6" t="n">
        <v>875</v>
      </c>
      <c r="BZ27" s="6" t="n">
        <v>874</v>
      </c>
      <c r="CA27" s="6" t="n">
        <v>811</v>
      </c>
      <c r="CB27" s="6" t="n">
        <v>724</v>
      </c>
      <c r="CC27" s="6" t="n">
        <v>743</v>
      </c>
      <c r="CD27" s="6" t="n">
        <v>692</v>
      </c>
      <c r="CE27" s="6" t="n">
        <v>727</v>
      </c>
      <c r="CF27" s="6" t="n">
        <v>662</v>
      </c>
      <c r="CG27" s="6" t="n">
        <v>597</v>
      </c>
      <c r="CH27" s="6" t="n">
        <v>542</v>
      </c>
      <c r="CI27" s="6" t="n">
        <v>468</v>
      </c>
      <c r="CJ27" s="6" t="n">
        <v>460</v>
      </c>
      <c r="CK27" s="6" t="n">
        <v>440</v>
      </c>
      <c r="CL27" s="6" t="n">
        <v>392</v>
      </c>
      <c r="CM27" s="6" t="n">
        <v>367</v>
      </c>
      <c r="CN27" s="6" t="n">
        <v>304</v>
      </c>
      <c r="CO27" s="6" t="n">
        <v>289</v>
      </c>
      <c r="CP27" s="6" t="n">
        <v>263</v>
      </c>
      <c r="CQ27" s="6" t="n">
        <v>174</v>
      </c>
      <c r="CR27" s="6" t="n">
        <v>98</v>
      </c>
      <c r="CS27" s="6" t="n">
        <v>100</v>
      </c>
      <c r="CT27" s="6" t="n">
        <v>93</v>
      </c>
      <c r="CU27" s="6" t="n">
        <v>59</v>
      </c>
      <c r="CV27" s="6" t="n">
        <v>47</v>
      </c>
      <c r="CW27" s="6" t="n">
        <v>37</v>
      </c>
      <c r="CX27" s="6" t="n">
        <v>14</v>
      </c>
      <c r="CY27" s="6" t="n">
        <v>20</v>
      </c>
      <c r="CZ27" s="6" t="n">
        <v>36</v>
      </c>
    </row>
    <row r="28" customFormat="false" ht="13.2" hidden="false" customHeight="false" outlineLevel="0" collapsed="false">
      <c r="A28" s="0" t="s">
        <v>1078</v>
      </c>
      <c r="B28" s="0" t="s">
        <v>485</v>
      </c>
      <c r="C28" s="6" t="n">
        <v>174137</v>
      </c>
      <c r="D28" s="6" t="n">
        <v>2246</v>
      </c>
      <c r="E28" s="6" t="n">
        <v>2182</v>
      </c>
      <c r="F28" s="6" t="n">
        <v>2282</v>
      </c>
      <c r="G28" s="6" t="n">
        <v>2324</v>
      </c>
      <c r="H28" s="6" t="n">
        <v>2311</v>
      </c>
      <c r="I28" s="6" t="n">
        <v>2137</v>
      </c>
      <c r="J28" s="6" t="n">
        <v>2200</v>
      </c>
      <c r="K28" s="6" t="n">
        <v>2138</v>
      </c>
      <c r="L28" s="6" t="n">
        <v>2042</v>
      </c>
      <c r="M28" s="6" t="n">
        <v>2027</v>
      </c>
      <c r="N28" s="6" t="n">
        <v>2160</v>
      </c>
      <c r="O28" s="6" t="n">
        <v>2242</v>
      </c>
      <c r="P28" s="6" t="n">
        <v>2301</v>
      </c>
      <c r="Q28" s="6" t="n">
        <v>2237</v>
      </c>
      <c r="R28" s="6" t="n">
        <v>2327</v>
      </c>
      <c r="S28" s="6" t="n">
        <v>2414</v>
      </c>
      <c r="T28" s="6" t="n">
        <v>2379</v>
      </c>
      <c r="U28" s="6" t="n">
        <v>2355</v>
      </c>
      <c r="V28" s="6" t="n">
        <v>2054</v>
      </c>
      <c r="W28" s="6" t="n">
        <v>1682</v>
      </c>
      <c r="X28" s="6" t="n">
        <v>1672</v>
      </c>
      <c r="Y28" s="6" t="n">
        <v>1662</v>
      </c>
      <c r="Z28" s="6" t="n">
        <v>1760</v>
      </c>
      <c r="AA28" s="6" t="n">
        <v>1864</v>
      </c>
      <c r="AB28" s="6" t="n">
        <v>1805</v>
      </c>
      <c r="AC28" s="6" t="n">
        <v>2004</v>
      </c>
      <c r="AD28" s="6" t="n">
        <v>1976</v>
      </c>
      <c r="AE28" s="6" t="n">
        <v>1842</v>
      </c>
      <c r="AF28" s="6" t="n">
        <v>2043</v>
      </c>
      <c r="AG28" s="6" t="n">
        <v>2007</v>
      </c>
      <c r="AH28" s="6" t="n">
        <v>2219</v>
      </c>
      <c r="AI28" s="6" t="n">
        <v>2218</v>
      </c>
      <c r="AJ28" s="6" t="n">
        <v>2169</v>
      </c>
      <c r="AK28" s="6" t="n">
        <v>2073</v>
      </c>
      <c r="AL28" s="6" t="n">
        <v>2249</v>
      </c>
      <c r="AM28" s="6" t="n">
        <v>2202</v>
      </c>
      <c r="AN28" s="6" t="n">
        <v>2318</v>
      </c>
      <c r="AO28" s="6" t="n">
        <v>2448</v>
      </c>
      <c r="AP28" s="6" t="n">
        <v>2531</v>
      </c>
      <c r="AQ28" s="6" t="n">
        <v>2650</v>
      </c>
      <c r="AR28" s="6" t="n">
        <v>2771</v>
      </c>
      <c r="AS28" s="6" t="n">
        <v>2663</v>
      </c>
      <c r="AT28" s="6" t="n">
        <v>2842</v>
      </c>
      <c r="AU28" s="6" t="n">
        <v>2789</v>
      </c>
      <c r="AV28" s="6" t="n">
        <v>3018</v>
      </c>
      <c r="AW28" s="6" t="n">
        <v>3009</v>
      </c>
      <c r="AX28" s="6" t="n">
        <v>2995</v>
      </c>
      <c r="AY28" s="6" t="n">
        <v>2989</v>
      </c>
      <c r="AZ28" s="6" t="n">
        <v>2818</v>
      </c>
      <c r="BA28" s="6" t="n">
        <v>2686</v>
      </c>
      <c r="BB28" s="6" t="n">
        <v>2755</v>
      </c>
      <c r="BC28" s="6" t="n">
        <v>2531</v>
      </c>
      <c r="BD28" s="6" t="n">
        <v>2531</v>
      </c>
      <c r="BE28" s="6" t="n">
        <v>2424</v>
      </c>
      <c r="BF28" s="6" t="n">
        <v>2323</v>
      </c>
      <c r="BG28" s="6" t="n">
        <v>2202</v>
      </c>
      <c r="BH28" s="6" t="n">
        <v>2110</v>
      </c>
      <c r="BI28" s="6" t="n">
        <v>2134</v>
      </c>
      <c r="BJ28" s="6" t="n">
        <v>2075</v>
      </c>
      <c r="BK28" s="6" t="n">
        <v>1943</v>
      </c>
      <c r="BL28" s="6" t="n">
        <v>1996</v>
      </c>
      <c r="BM28" s="6" t="n">
        <v>2032</v>
      </c>
      <c r="BN28" s="6" t="n">
        <v>2228</v>
      </c>
      <c r="BO28" s="6" t="n">
        <v>2303</v>
      </c>
      <c r="BP28" s="6" t="n">
        <v>2182</v>
      </c>
      <c r="BQ28" s="6" t="n">
        <v>1643</v>
      </c>
      <c r="BR28" s="6" t="n">
        <v>1797</v>
      </c>
      <c r="BS28" s="6" t="n">
        <v>1678</v>
      </c>
      <c r="BT28" s="6" t="n">
        <v>1467</v>
      </c>
      <c r="BU28" s="6" t="n">
        <v>1345</v>
      </c>
      <c r="BV28" s="6" t="n">
        <v>1317</v>
      </c>
      <c r="BW28" s="6" t="n">
        <v>1358</v>
      </c>
      <c r="BX28" s="6" t="n">
        <v>1228</v>
      </c>
      <c r="BY28" s="6" t="n">
        <v>1181</v>
      </c>
      <c r="BZ28" s="6" t="n">
        <v>1195</v>
      </c>
      <c r="CA28" s="6" t="n">
        <v>1123</v>
      </c>
      <c r="CB28" s="6" t="n">
        <v>1038</v>
      </c>
      <c r="CC28" s="6" t="n">
        <v>951</v>
      </c>
      <c r="CD28" s="6" t="n">
        <v>922</v>
      </c>
      <c r="CE28" s="6" t="n">
        <v>867</v>
      </c>
      <c r="CF28" s="6" t="n">
        <v>836</v>
      </c>
      <c r="CG28" s="6" t="n">
        <v>759</v>
      </c>
      <c r="CH28" s="6" t="n">
        <v>728</v>
      </c>
      <c r="CI28" s="6" t="n">
        <v>657</v>
      </c>
      <c r="CJ28" s="6" t="n">
        <v>595</v>
      </c>
      <c r="CK28" s="6" t="n">
        <v>507</v>
      </c>
      <c r="CL28" s="6" t="n">
        <v>470</v>
      </c>
      <c r="CM28" s="6" t="n">
        <v>426</v>
      </c>
      <c r="CN28" s="6" t="n">
        <v>425</v>
      </c>
      <c r="CO28" s="6" t="n">
        <v>345</v>
      </c>
      <c r="CP28" s="6" t="n">
        <v>314</v>
      </c>
      <c r="CQ28" s="6" t="n">
        <v>232</v>
      </c>
      <c r="CR28" s="6" t="n">
        <v>150</v>
      </c>
      <c r="CS28" s="6" t="n">
        <v>102</v>
      </c>
      <c r="CT28" s="6" t="n">
        <v>100</v>
      </c>
      <c r="CU28" s="6" t="n">
        <v>85</v>
      </c>
      <c r="CV28" s="6" t="n">
        <v>71</v>
      </c>
      <c r="CW28" s="6" t="n">
        <v>43</v>
      </c>
      <c r="CX28" s="6" t="n">
        <v>33</v>
      </c>
      <c r="CY28" s="6" t="n">
        <v>18</v>
      </c>
      <c r="CZ28" s="6" t="n">
        <v>30</v>
      </c>
    </row>
    <row r="29" customFormat="false" ht="13.2" hidden="false" customHeight="false" outlineLevel="0" collapsed="false">
      <c r="A29" s="0" t="s">
        <v>1079</v>
      </c>
      <c r="B29" s="0" t="s">
        <v>95</v>
      </c>
      <c r="C29" s="6" t="n">
        <v>87740</v>
      </c>
      <c r="D29" s="6" t="n">
        <v>847</v>
      </c>
      <c r="E29" s="6" t="n">
        <v>822</v>
      </c>
      <c r="F29" s="6" t="n">
        <v>887</v>
      </c>
      <c r="G29" s="6" t="n">
        <v>964</v>
      </c>
      <c r="H29" s="6" t="n">
        <v>931</v>
      </c>
      <c r="I29" s="6" t="n">
        <v>958</v>
      </c>
      <c r="J29" s="6" t="n">
        <v>1003</v>
      </c>
      <c r="K29" s="6" t="n">
        <v>1022</v>
      </c>
      <c r="L29" s="6" t="n">
        <v>929</v>
      </c>
      <c r="M29" s="6" t="n">
        <v>956</v>
      </c>
      <c r="N29" s="6" t="n">
        <v>988</v>
      </c>
      <c r="O29" s="6" t="n">
        <v>1105</v>
      </c>
      <c r="P29" s="6" t="n">
        <v>1072</v>
      </c>
      <c r="Q29" s="6" t="n">
        <v>1148</v>
      </c>
      <c r="R29" s="6" t="n">
        <v>1163</v>
      </c>
      <c r="S29" s="6" t="n">
        <v>1124</v>
      </c>
      <c r="T29" s="6" t="n">
        <v>1169</v>
      </c>
      <c r="U29" s="6" t="n">
        <v>1153</v>
      </c>
      <c r="V29" s="6" t="n">
        <v>916</v>
      </c>
      <c r="W29" s="6" t="n">
        <v>759</v>
      </c>
      <c r="X29" s="6" t="n">
        <v>707</v>
      </c>
      <c r="Y29" s="6" t="n">
        <v>770</v>
      </c>
      <c r="Z29" s="6" t="n">
        <v>827</v>
      </c>
      <c r="AA29" s="6" t="n">
        <v>855</v>
      </c>
      <c r="AB29" s="6" t="n">
        <v>799</v>
      </c>
      <c r="AC29" s="6" t="n">
        <v>730</v>
      </c>
      <c r="AD29" s="6" t="n">
        <v>752</v>
      </c>
      <c r="AE29" s="6" t="n">
        <v>772</v>
      </c>
      <c r="AF29" s="6" t="n">
        <v>744</v>
      </c>
      <c r="AG29" s="6" t="n">
        <v>797</v>
      </c>
      <c r="AH29" s="6" t="n">
        <v>843</v>
      </c>
      <c r="AI29" s="6" t="n">
        <v>858</v>
      </c>
      <c r="AJ29" s="6" t="n">
        <v>788</v>
      </c>
      <c r="AK29" s="6" t="n">
        <v>777</v>
      </c>
      <c r="AL29" s="6" t="n">
        <v>852</v>
      </c>
      <c r="AM29" s="6" t="n">
        <v>899</v>
      </c>
      <c r="AN29" s="6" t="n">
        <v>995</v>
      </c>
      <c r="AO29" s="6" t="n">
        <v>1030</v>
      </c>
      <c r="AP29" s="6" t="n">
        <v>1101</v>
      </c>
      <c r="AQ29" s="6" t="n">
        <v>1203</v>
      </c>
      <c r="AR29" s="6" t="n">
        <v>1285</v>
      </c>
      <c r="AS29" s="6" t="n">
        <v>1263</v>
      </c>
      <c r="AT29" s="6" t="n">
        <v>1297</v>
      </c>
      <c r="AU29" s="6" t="n">
        <v>1282</v>
      </c>
      <c r="AV29" s="6" t="n">
        <v>1371</v>
      </c>
      <c r="AW29" s="6" t="n">
        <v>1362</v>
      </c>
      <c r="AX29" s="6" t="n">
        <v>1383</v>
      </c>
      <c r="AY29" s="6" t="n">
        <v>1398</v>
      </c>
      <c r="AZ29" s="6" t="n">
        <v>1287</v>
      </c>
      <c r="BA29" s="6" t="n">
        <v>1312</v>
      </c>
      <c r="BB29" s="6" t="n">
        <v>1263</v>
      </c>
      <c r="BC29" s="6" t="n">
        <v>1150</v>
      </c>
      <c r="BD29" s="6" t="n">
        <v>1170</v>
      </c>
      <c r="BE29" s="6" t="n">
        <v>1161</v>
      </c>
      <c r="BF29" s="6" t="n">
        <v>1156</v>
      </c>
      <c r="BG29" s="6" t="n">
        <v>1185</v>
      </c>
      <c r="BH29" s="6" t="n">
        <v>1117</v>
      </c>
      <c r="BI29" s="6" t="n">
        <v>1162</v>
      </c>
      <c r="BJ29" s="6" t="n">
        <v>1165</v>
      </c>
      <c r="BK29" s="6" t="n">
        <v>1214</v>
      </c>
      <c r="BL29" s="6" t="n">
        <v>1234</v>
      </c>
      <c r="BM29" s="6" t="n">
        <v>1321</v>
      </c>
      <c r="BN29" s="6" t="n">
        <v>1305</v>
      </c>
      <c r="BO29" s="6" t="n">
        <v>1588</v>
      </c>
      <c r="BP29" s="6" t="n">
        <v>1538</v>
      </c>
      <c r="BQ29" s="6" t="n">
        <v>1173</v>
      </c>
      <c r="BR29" s="6" t="n">
        <v>1286</v>
      </c>
      <c r="BS29" s="6" t="n">
        <v>1202</v>
      </c>
      <c r="BT29" s="6" t="n">
        <v>1095</v>
      </c>
      <c r="BU29" s="6" t="n">
        <v>939</v>
      </c>
      <c r="BV29" s="6" t="n">
        <v>909</v>
      </c>
      <c r="BW29" s="6" t="n">
        <v>878</v>
      </c>
      <c r="BX29" s="6" t="n">
        <v>881</v>
      </c>
      <c r="BY29" s="6" t="n">
        <v>802</v>
      </c>
      <c r="BZ29" s="6" t="n">
        <v>845</v>
      </c>
      <c r="CA29" s="6" t="n">
        <v>778</v>
      </c>
      <c r="CB29" s="6" t="n">
        <v>745</v>
      </c>
      <c r="CC29" s="6" t="n">
        <v>665</v>
      </c>
      <c r="CD29" s="6" t="n">
        <v>661</v>
      </c>
      <c r="CE29" s="6" t="n">
        <v>642</v>
      </c>
      <c r="CF29" s="6" t="n">
        <v>661</v>
      </c>
      <c r="CG29" s="6" t="n">
        <v>558</v>
      </c>
      <c r="CH29" s="6" t="n">
        <v>546</v>
      </c>
      <c r="CI29" s="6" t="n">
        <v>498</v>
      </c>
      <c r="CJ29" s="6" t="n">
        <v>442</v>
      </c>
      <c r="CK29" s="6" t="n">
        <v>373</v>
      </c>
      <c r="CL29" s="6" t="n">
        <v>343</v>
      </c>
      <c r="CM29" s="6" t="n">
        <v>320</v>
      </c>
      <c r="CN29" s="6" t="n">
        <v>337</v>
      </c>
      <c r="CO29" s="6" t="n">
        <v>287</v>
      </c>
      <c r="CP29" s="6" t="n">
        <v>211</v>
      </c>
      <c r="CQ29" s="6" t="n">
        <v>198</v>
      </c>
      <c r="CR29" s="6" t="n">
        <v>119</v>
      </c>
      <c r="CS29" s="6" t="n">
        <v>86</v>
      </c>
      <c r="CT29" s="6" t="n">
        <v>81</v>
      </c>
      <c r="CU29" s="6" t="n">
        <v>49</v>
      </c>
      <c r="CV29" s="6" t="n">
        <v>55</v>
      </c>
      <c r="CW29" s="6" t="n">
        <v>32</v>
      </c>
      <c r="CX29" s="6" t="n">
        <v>15</v>
      </c>
      <c r="CY29" s="6" t="n">
        <v>15</v>
      </c>
      <c r="CZ29" s="6" t="n">
        <v>29</v>
      </c>
    </row>
    <row r="30" customFormat="false" ht="13.2" hidden="false" customHeight="false" outlineLevel="0" collapsed="false">
      <c r="A30" s="0" t="s">
        <v>1080</v>
      </c>
      <c r="B30" s="0" t="s">
        <v>848</v>
      </c>
      <c r="C30" s="6" t="n">
        <v>64044</v>
      </c>
      <c r="D30" s="6" t="n">
        <v>806</v>
      </c>
      <c r="E30" s="6" t="n">
        <v>821</v>
      </c>
      <c r="F30" s="6" t="n">
        <v>816</v>
      </c>
      <c r="G30" s="6" t="n">
        <v>850</v>
      </c>
      <c r="H30" s="6" t="n">
        <v>806</v>
      </c>
      <c r="I30" s="6" t="n">
        <v>811</v>
      </c>
      <c r="J30" s="6" t="n">
        <v>799</v>
      </c>
      <c r="K30" s="6" t="n">
        <v>781</v>
      </c>
      <c r="L30" s="6" t="n">
        <v>783</v>
      </c>
      <c r="M30" s="6" t="n">
        <v>783</v>
      </c>
      <c r="N30" s="6" t="n">
        <v>761</v>
      </c>
      <c r="O30" s="6" t="n">
        <v>794</v>
      </c>
      <c r="P30" s="6" t="n">
        <v>786</v>
      </c>
      <c r="Q30" s="6" t="n">
        <v>788</v>
      </c>
      <c r="R30" s="6" t="n">
        <v>861</v>
      </c>
      <c r="S30" s="6" t="n">
        <v>813</v>
      </c>
      <c r="T30" s="6" t="n">
        <v>867</v>
      </c>
      <c r="U30" s="6" t="n">
        <v>861</v>
      </c>
      <c r="V30" s="6" t="n">
        <v>789</v>
      </c>
      <c r="W30" s="6" t="n">
        <v>710</v>
      </c>
      <c r="X30" s="6" t="n">
        <v>678</v>
      </c>
      <c r="Y30" s="6" t="n">
        <v>759</v>
      </c>
      <c r="Z30" s="6" t="n">
        <v>768</v>
      </c>
      <c r="AA30" s="6" t="n">
        <v>874</v>
      </c>
      <c r="AB30" s="6" t="n">
        <v>853</v>
      </c>
      <c r="AC30" s="6" t="n">
        <v>797</v>
      </c>
      <c r="AD30" s="6" t="n">
        <v>763</v>
      </c>
      <c r="AE30" s="6" t="n">
        <v>831</v>
      </c>
      <c r="AF30" s="6" t="n">
        <v>817</v>
      </c>
      <c r="AG30" s="6" t="n">
        <v>772</v>
      </c>
      <c r="AH30" s="6" t="n">
        <v>880</v>
      </c>
      <c r="AI30" s="6" t="n">
        <v>791</v>
      </c>
      <c r="AJ30" s="6" t="n">
        <v>797</v>
      </c>
      <c r="AK30" s="6" t="n">
        <v>748</v>
      </c>
      <c r="AL30" s="6" t="n">
        <v>751</v>
      </c>
      <c r="AM30" s="6" t="n">
        <v>784</v>
      </c>
      <c r="AN30" s="6" t="n">
        <v>792</v>
      </c>
      <c r="AO30" s="6" t="n">
        <v>910</v>
      </c>
      <c r="AP30" s="6" t="n">
        <v>957</v>
      </c>
      <c r="AQ30" s="6" t="n">
        <v>924</v>
      </c>
      <c r="AR30" s="6" t="n">
        <v>989</v>
      </c>
      <c r="AS30" s="6" t="n">
        <v>969</v>
      </c>
      <c r="AT30" s="6" t="n">
        <v>1011</v>
      </c>
      <c r="AU30" s="6" t="n">
        <v>1031</v>
      </c>
      <c r="AV30" s="6" t="n">
        <v>983</v>
      </c>
      <c r="AW30" s="6" t="n">
        <v>931</v>
      </c>
      <c r="AX30" s="6" t="n">
        <v>966</v>
      </c>
      <c r="AY30" s="6" t="n">
        <v>903</v>
      </c>
      <c r="AZ30" s="6" t="n">
        <v>874</v>
      </c>
      <c r="BA30" s="6" t="n">
        <v>812</v>
      </c>
      <c r="BB30" s="6" t="n">
        <v>845</v>
      </c>
      <c r="BC30" s="6" t="n">
        <v>819</v>
      </c>
      <c r="BD30" s="6" t="n">
        <v>794</v>
      </c>
      <c r="BE30" s="6" t="n">
        <v>809</v>
      </c>
      <c r="BF30" s="6" t="n">
        <v>804</v>
      </c>
      <c r="BG30" s="6" t="n">
        <v>826</v>
      </c>
      <c r="BH30" s="6" t="n">
        <v>771</v>
      </c>
      <c r="BI30" s="6" t="n">
        <v>759</v>
      </c>
      <c r="BJ30" s="6" t="n">
        <v>759</v>
      </c>
      <c r="BK30" s="6" t="n">
        <v>721</v>
      </c>
      <c r="BL30" s="6" t="n">
        <v>766</v>
      </c>
      <c r="BM30" s="6" t="n">
        <v>740</v>
      </c>
      <c r="BN30" s="6" t="n">
        <v>738</v>
      </c>
      <c r="BO30" s="6" t="n">
        <v>685</v>
      </c>
      <c r="BP30" s="6" t="n">
        <v>753</v>
      </c>
      <c r="BQ30" s="6" t="n">
        <v>714</v>
      </c>
      <c r="BR30" s="6" t="n">
        <v>641</v>
      </c>
      <c r="BS30" s="6" t="n">
        <v>697</v>
      </c>
      <c r="BT30" s="6" t="n">
        <v>640</v>
      </c>
      <c r="BU30" s="6" t="n">
        <v>594</v>
      </c>
      <c r="BV30" s="6" t="n">
        <v>462</v>
      </c>
      <c r="BW30" s="6" t="n">
        <v>540</v>
      </c>
      <c r="BX30" s="6" t="n">
        <v>573</v>
      </c>
      <c r="BY30" s="6" t="n">
        <v>480</v>
      </c>
      <c r="BZ30" s="6" t="n">
        <v>465</v>
      </c>
      <c r="CA30" s="6" t="n">
        <v>481</v>
      </c>
      <c r="CB30" s="6" t="n">
        <v>445</v>
      </c>
      <c r="CC30" s="6" t="n">
        <v>413</v>
      </c>
      <c r="CD30" s="6" t="n">
        <v>371</v>
      </c>
      <c r="CE30" s="6" t="n">
        <v>354</v>
      </c>
      <c r="CF30" s="6" t="n">
        <v>380</v>
      </c>
      <c r="CG30" s="6" t="n">
        <v>317</v>
      </c>
      <c r="CH30" s="6" t="n">
        <v>295</v>
      </c>
      <c r="CI30" s="6" t="n">
        <v>264</v>
      </c>
      <c r="CJ30" s="6" t="n">
        <v>284</v>
      </c>
      <c r="CK30" s="6" t="n">
        <v>218</v>
      </c>
      <c r="CL30" s="6" t="n">
        <v>190</v>
      </c>
      <c r="CM30" s="6" t="n">
        <v>169</v>
      </c>
      <c r="CN30" s="6" t="n">
        <v>146</v>
      </c>
      <c r="CO30" s="6" t="n">
        <v>120</v>
      </c>
      <c r="CP30" s="6" t="n">
        <v>112</v>
      </c>
      <c r="CQ30" s="6" t="n">
        <v>69</v>
      </c>
      <c r="CR30" s="6" t="n">
        <v>69</v>
      </c>
      <c r="CS30" s="6" t="n">
        <v>32</v>
      </c>
      <c r="CT30" s="6" t="n">
        <v>32</v>
      </c>
      <c r="CU30" s="6" t="n">
        <v>28</v>
      </c>
      <c r="CV30" s="6" t="n">
        <v>20</v>
      </c>
      <c r="CW30" s="6" t="n">
        <v>17</v>
      </c>
      <c r="CX30" s="6" t="n">
        <v>9</v>
      </c>
      <c r="CY30" s="6" t="n">
        <v>6</v>
      </c>
      <c r="CZ30" s="6" t="n">
        <v>7</v>
      </c>
    </row>
    <row r="31" customFormat="false" ht="13.2" hidden="false" customHeight="false" outlineLevel="0" collapsed="false">
      <c r="A31" s="0" t="s">
        <v>1081</v>
      </c>
      <c r="B31" s="0" t="s">
        <v>850</v>
      </c>
      <c r="C31" s="6" t="n">
        <v>31224</v>
      </c>
      <c r="D31" s="6" t="n">
        <v>437</v>
      </c>
      <c r="E31" s="6" t="n">
        <v>415</v>
      </c>
      <c r="F31" s="6" t="n">
        <v>435</v>
      </c>
      <c r="G31" s="6" t="n">
        <v>393</v>
      </c>
      <c r="H31" s="6" t="n">
        <v>430</v>
      </c>
      <c r="I31" s="6" t="n">
        <v>360</v>
      </c>
      <c r="J31" s="6" t="n">
        <v>418</v>
      </c>
      <c r="K31" s="6" t="n">
        <v>371</v>
      </c>
      <c r="L31" s="6" t="n">
        <v>445</v>
      </c>
      <c r="M31" s="6" t="n">
        <v>405</v>
      </c>
      <c r="N31" s="6" t="n">
        <v>401</v>
      </c>
      <c r="O31" s="6" t="n">
        <v>396</v>
      </c>
      <c r="P31" s="6" t="n">
        <v>439</v>
      </c>
      <c r="Q31" s="6" t="n">
        <v>438</v>
      </c>
      <c r="R31" s="6" t="n">
        <v>425</v>
      </c>
      <c r="S31" s="6" t="n">
        <v>408</v>
      </c>
      <c r="T31" s="6" t="n">
        <v>456</v>
      </c>
      <c r="U31" s="6" t="n">
        <v>434</v>
      </c>
      <c r="V31" s="6" t="n">
        <v>437</v>
      </c>
      <c r="W31" s="6" t="n">
        <v>343</v>
      </c>
      <c r="X31" s="6" t="n">
        <v>373</v>
      </c>
      <c r="Y31" s="6" t="n">
        <v>415</v>
      </c>
      <c r="Z31" s="6" t="n">
        <v>405</v>
      </c>
      <c r="AA31" s="6" t="n">
        <v>421</v>
      </c>
      <c r="AB31" s="6" t="n">
        <v>429</v>
      </c>
      <c r="AC31" s="6" t="n">
        <v>401</v>
      </c>
      <c r="AD31" s="6" t="n">
        <v>418</v>
      </c>
      <c r="AE31" s="6" t="n">
        <v>399</v>
      </c>
      <c r="AF31" s="6" t="n">
        <v>400</v>
      </c>
      <c r="AG31" s="6" t="n">
        <v>396</v>
      </c>
      <c r="AH31" s="6" t="n">
        <v>480</v>
      </c>
      <c r="AI31" s="6" t="n">
        <v>437</v>
      </c>
      <c r="AJ31" s="6" t="n">
        <v>361</v>
      </c>
      <c r="AK31" s="6" t="n">
        <v>403</v>
      </c>
      <c r="AL31" s="6" t="n">
        <v>403</v>
      </c>
      <c r="AM31" s="6" t="n">
        <v>370</v>
      </c>
      <c r="AN31" s="6" t="n">
        <v>421</v>
      </c>
      <c r="AO31" s="6" t="n">
        <v>446</v>
      </c>
      <c r="AP31" s="6" t="n">
        <v>459</v>
      </c>
      <c r="AQ31" s="6" t="n">
        <v>500</v>
      </c>
      <c r="AR31" s="6" t="n">
        <v>469</v>
      </c>
      <c r="AS31" s="6" t="n">
        <v>496</v>
      </c>
      <c r="AT31" s="6" t="n">
        <v>514</v>
      </c>
      <c r="AU31" s="6" t="n">
        <v>487</v>
      </c>
      <c r="AV31" s="6" t="n">
        <v>455</v>
      </c>
      <c r="AW31" s="6" t="n">
        <v>447</v>
      </c>
      <c r="AX31" s="6" t="n">
        <v>513</v>
      </c>
      <c r="AY31" s="6" t="n">
        <v>481</v>
      </c>
      <c r="AZ31" s="6" t="n">
        <v>445</v>
      </c>
      <c r="BA31" s="6" t="n">
        <v>480</v>
      </c>
      <c r="BB31" s="6" t="n">
        <v>419</v>
      </c>
      <c r="BC31" s="6" t="n">
        <v>410</v>
      </c>
      <c r="BD31" s="6" t="n">
        <v>390</v>
      </c>
      <c r="BE31" s="6" t="n">
        <v>366</v>
      </c>
      <c r="BF31" s="6" t="n">
        <v>410</v>
      </c>
      <c r="BG31" s="6" t="n">
        <v>373</v>
      </c>
      <c r="BH31" s="6" t="n">
        <v>307</v>
      </c>
      <c r="BI31" s="6" t="n">
        <v>318</v>
      </c>
      <c r="BJ31" s="6" t="n">
        <v>313</v>
      </c>
      <c r="BK31" s="6" t="n">
        <v>311</v>
      </c>
      <c r="BL31" s="6" t="n">
        <v>295</v>
      </c>
      <c r="BM31" s="6" t="n">
        <v>347</v>
      </c>
      <c r="BN31" s="6" t="n">
        <v>311</v>
      </c>
      <c r="BO31" s="6" t="n">
        <v>295</v>
      </c>
      <c r="BP31" s="6" t="n">
        <v>297</v>
      </c>
      <c r="BQ31" s="6" t="n">
        <v>285</v>
      </c>
      <c r="BR31" s="6" t="n">
        <v>297</v>
      </c>
      <c r="BS31" s="6" t="n">
        <v>307</v>
      </c>
      <c r="BT31" s="6" t="n">
        <v>324</v>
      </c>
      <c r="BU31" s="6" t="n">
        <v>275</v>
      </c>
      <c r="BV31" s="6" t="n">
        <v>250</v>
      </c>
      <c r="BW31" s="6" t="n">
        <v>237</v>
      </c>
      <c r="BX31" s="6" t="n">
        <v>237</v>
      </c>
      <c r="BY31" s="6" t="n">
        <v>208</v>
      </c>
      <c r="BZ31" s="6" t="n">
        <v>182</v>
      </c>
      <c r="CA31" s="6" t="n">
        <v>194</v>
      </c>
      <c r="CB31" s="6" t="n">
        <v>197</v>
      </c>
      <c r="CC31" s="6" t="n">
        <v>173</v>
      </c>
      <c r="CD31" s="6" t="n">
        <v>173</v>
      </c>
      <c r="CE31" s="6" t="n">
        <v>170</v>
      </c>
      <c r="CF31" s="6" t="n">
        <v>138</v>
      </c>
      <c r="CG31" s="6" t="n">
        <v>138</v>
      </c>
      <c r="CH31" s="6" t="n">
        <v>133</v>
      </c>
      <c r="CI31" s="6" t="n">
        <v>110</v>
      </c>
      <c r="CJ31" s="6" t="n">
        <v>124</v>
      </c>
      <c r="CK31" s="6" t="n">
        <v>64</v>
      </c>
      <c r="CL31" s="6" t="n">
        <v>77</v>
      </c>
      <c r="CM31" s="6" t="n">
        <v>71</v>
      </c>
      <c r="CN31" s="6" t="n">
        <v>74</v>
      </c>
      <c r="CO31" s="6" t="n">
        <v>59</v>
      </c>
      <c r="CP31" s="6" t="n">
        <v>31</v>
      </c>
      <c r="CQ31" s="6" t="n">
        <v>42</v>
      </c>
      <c r="CR31" s="6" t="n">
        <v>33</v>
      </c>
      <c r="CS31" s="6" t="n">
        <v>17</v>
      </c>
      <c r="CT31" s="6" t="n">
        <v>8</v>
      </c>
      <c r="CU31" s="6" t="n">
        <v>10</v>
      </c>
      <c r="CV31" s="6" t="n">
        <v>5</v>
      </c>
      <c r="CW31" s="6" t="n">
        <v>4</v>
      </c>
      <c r="CX31" s="6" t="n">
        <v>3</v>
      </c>
      <c r="CY31" s="6" t="n">
        <v>1</v>
      </c>
      <c r="CZ31" s="6" t="n">
        <v>1</v>
      </c>
    </row>
    <row r="32" customFormat="false" ht="13.2" hidden="false" customHeight="false" outlineLevel="0" collapsed="false">
      <c r="A32" s="0" t="s">
        <v>1082</v>
      </c>
      <c r="B32" s="0" t="s">
        <v>852</v>
      </c>
      <c r="C32" s="6" t="n">
        <v>48339</v>
      </c>
      <c r="D32" s="6" t="n">
        <v>739</v>
      </c>
      <c r="E32" s="6" t="n">
        <v>723</v>
      </c>
      <c r="F32" s="6" t="n">
        <v>765</v>
      </c>
      <c r="G32" s="6" t="n">
        <v>715</v>
      </c>
      <c r="H32" s="6" t="n">
        <v>719</v>
      </c>
      <c r="I32" s="6" t="n">
        <v>668</v>
      </c>
      <c r="J32" s="6" t="n">
        <v>665</v>
      </c>
      <c r="K32" s="6" t="n">
        <v>667</v>
      </c>
      <c r="L32" s="6" t="n">
        <v>613</v>
      </c>
      <c r="M32" s="6" t="n">
        <v>621</v>
      </c>
      <c r="N32" s="6" t="n">
        <v>631</v>
      </c>
      <c r="O32" s="6" t="n">
        <v>644</v>
      </c>
      <c r="P32" s="6" t="n">
        <v>654</v>
      </c>
      <c r="Q32" s="6" t="n">
        <v>683</v>
      </c>
      <c r="R32" s="6" t="n">
        <v>648</v>
      </c>
      <c r="S32" s="6" t="n">
        <v>657</v>
      </c>
      <c r="T32" s="6" t="n">
        <v>715</v>
      </c>
      <c r="U32" s="6" t="n">
        <v>631</v>
      </c>
      <c r="V32" s="6" t="n">
        <v>582</v>
      </c>
      <c r="W32" s="6" t="n">
        <v>508</v>
      </c>
      <c r="X32" s="6" t="n">
        <v>507</v>
      </c>
      <c r="Y32" s="6" t="n">
        <v>550</v>
      </c>
      <c r="Z32" s="6" t="n">
        <v>616</v>
      </c>
      <c r="AA32" s="6" t="n">
        <v>628</v>
      </c>
      <c r="AB32" s="6" t="n">
        <v>650</v>
      </c>
      <c r="AC32" s="6" t="n">
        <v>586</v>
      </c>
      <c r="AD32" s="6" t="n">
        <v>610</v>
      </c>
      <c r="AE32" s="6" t="n">
        <v>602</v>
      </c>
      <c r="AF32" s="6" t="n">
        <v>626</v>
      </c>
      <c r="AG32" s="6" t="n">
        <v>639</v>
      </c>
      <c r="AH32" s="6" t="n">
        <v>691</v>
      </c>
      <c r="AI32" s="6" t="n">
        <v>666</v>
      </c>
      <c r="AJ32" s="6" t="n">
        <v>638</v>
      </c>
      <c r="AK32" s="6" t="n">
        <v>649</v>
      </c>
      <c r="AL32" s="6" t="n">
        <v>631</v>
      </c>
      <c r="AM32" s="6" t="n">
        <v>610</v>
      </c>
      <c r="AN32" s="6" t="n">
        <v>644</v>
      </c>
      <c r="AO32" s="6" t="n">
        <v>680</v>
      </c>
      <c r="AP32" s="6" t="n">
        <v>753</v>
      </c>
      <c r="AQ32" s="6" t="n">
        <v>794</v>
      </c>
      <c r="AR32" s="6" t="n">
        <v>774</v>
      </c>
      <c r="AS32" s="6" t="n">
        <v>790</v>
      </c>
      <c r="AT32" s="6" t="n">
        <v>707</v>
      </c>
      <c r="AU32" s="6" t="n">
        <v>781</v>
      </c>
      <c r="AV32" s="6" t="n">
        <v>762</v>
      </c>
      <c r="AW32" s="6" t="n">
        <v>746</v>
      </c>
      <c r="AX32" s="6" t="n">
        <v>768</v>
      </c>
      <c r="AY32" s="6" t="n">
        <v>763</v>
      </c>
      <c r="AZ32" s="6" t="n">
        <v>712</v>
      </c>
      <c r="BA32" s="6" t="n">
        <v>695</v>
      </c>
      <c r="BB32" s="6" t="n">
        <v>669</v>
      </c>
      <c r="BC32" s="6" t="n">
        <v>632</v>
      </c>
      <c r="BD32" s="6" t="n">
        <v>648</v>
      </c>
      <c r="BE32" s="6" t="n">
        <v>633</v>
      </c>
      <c r="BF32" s="6" t="n">
        <v>581</v>
      </c>
      <c r="BG32" s="6" t="n">
        <v>594</v>
      </c>
      <c r="BH32" s="6" t="n">
        <v>536</v>
      </c>
      <c r="BI32" s="6" t="n">
        <v>493</v>
      </c>
      <c r="BJ32" s="6" t="n">
        <v>484</v>
      </c>
      <c r="BK32" s="6" t="n">
        <v>451</v>
      </c>
      <c r="BL32" s="6" t="n">
        <v>494</v>
      </c>
      <c r="BM32" s="6" t="n">
        <v>496</v>
      </c>
      <c r="BN32" s="6" t="n">
        <v>477</v>
      </c>
      <c r="BO32" s="6" t="n">
        <v>486</v>
      </c>
      <c r="BP32" s="6" t="n">
        <v>453</v>
      </c>
      <c r="BQ32" s="6" t="n">
        <v>416</v>
      </c>
      <c r="BR32" s="6" t="n">
        <v>473</v>
      </c>
      <c r="BS32" s="6" t="n">
        <v>429</v>
      </c>
      <c r="BT32" s="6" t="n">
        <v>422</v>
      </c>
      <c r="BU32" s="6" t="n">
        <v>399</v>
      </c>
      <c r="BV32" s="6" t="n">
        <v>340</v>
      </c>
      <c r="BW32" s="6" t="n">
        <v>314</v>
      </c>
      <c r="BX32" s="6" t="n">
        <v>317</v>
      </c>
      <c r="BY32" s="6" t="n">
        <v>307</v>
      </c>
      <c r="BZ32" s="6" t="n">
        <v>307</v>
      </c>
      <c r="CA32" s="6" t="n">
        <v>285</v>
      </c>
      <c r="CB32" s="6" t="n">
        <v>273</v>
      </c>
      <c r="CC32" s="6" t="n">
        <v>249</v>
      </c>
      <c r="CD32" s="6" t="n">
        <v>238</v>
      </c>
      <c r="CE32" s="6" t="n">
        <v>232</v>
      </c>
      <c r="CF32" s="6" t="n">
        <v>216</v>
      </c>
      <c r="CG32" s="6" t="n">
        <v>192</v>
      </c>
      <c r="CH32" s="6" t="n">
        <v>175</v>
      </c>
      <c r="CI32" s="6" t="n">
        <v>160</v>
      </c>
      <c r="CJ32" s="6" t="n">
        <v>150</v>
      </c>
      <c r="CK32" s="6" t="n">
        <v>130</v>
      </c>
      <c r="CL32" s="6" t="n">
        <v>130</v>
      </c>
      <c r="CM32" s="6" t="n">
        <v>111</v>
      </c>
      <c r="CN32" s="6" t="n">
        <v>93</v>
      </c>
      <c r="CO32" s="6" t="n">
        <v>80</v>
      </c>
      <c r="CP32" s="6" t="n">
        <v>62</v>
      </c>
      <c r="CQ32" s="6" t="n">
        <v>44</v>
      </c>
      <c r="CR32" s="6" t="n">
        <v>42</v>
      </c>
      <c r="CS32" s="6" t="n">
        <v>33</v>
      </c>
      <c r="CT32" s="6" t="n">
        <v>22</v>
      </c>
      <c r="CU32" s="6" t="n">
        <v>25</v>
      </c>
      <c r="CV32" s="6" t="n">
        <v>10</v>
      </c>
      <c r="CW32" s="6" t="n">
        <v>6</v>
      </c>
      <c r="CX32" s="6" t="n">
        <v>7</v>
      </c>
      <c r="CY32" s="6" t="n">
        <v>5</v>
      </c>
      <c r="CZ32" s="6" t="n">
        <v>2</v>
      </c>
    </row>
    <row r="33" customFormat="false" ht="13.2" hidden="false" customHeight="false" outlineLevel="0" collapsed="false">
      <c r="A33" s="0" t="s">
        <v>1083</v>
      </c>
      <c r="B33" s="0" t="s">
        <v>203</v>
      </c>
      <c r="C33" s="6" t="n">
        <v>185911</v>
      </c>
      <c r="D33" s="6" t="n">
        <v>3735</v>
      </c>
      <c r="E33" s="6" t="n">
        <v>3726</v>
      </c>
      <c r="F33" s="6" t="n">
        <v>3783</v>
      </c>
      <c r="G33" s="6" t="n">
        <v>3763</v>
      </c>
      <c r="H33" s="6" t="n">
        <v>3669</v>
      </c>
      <c r="I33" s="6" t="n">
        <v>3323</v>
      </c>
      <c r="J33" s="6" t="n">
        <v>2959</v>
      </c>
      <c r="K33" s="6" t="n">
        <v>2707</v>
      </c>
      <c r="L33" s="6" t="n">
        <v>2694</v>
      </c>
      <c r="M33" s="6" t="n">
        <v>2648</v>
      </c>
      <c r="N33" s="6" t="n">
        <v>2559</v>
      </c>
      <c r="O33" s="6" t="n">
        <v>2405</v>
      </c>
      <c r="P33" s="6" t="n">
        <v>2516</v>
      </c>
      <c r="Q33" s="6" t="n">
        <v>2758</v>
      </c>
      <c r="R33" s="6" t="n">
        <v>2519</v>
      </c>
      <c r="S33" s="6" t="n">
        <v>2534</v>
      </c>
      <c r="T33" s="6" t="n">
        <v>2637</v>
      </c>
      <c r="U33" s="6" t="n">
        <v>2609</v>
      </c>
      <c r="V33" s="6" t="n">
        <v>2516</v>
      </c>
      <c r="W33" s="6" t="n">
        <v>2289</v>
      </c>
      <c r="X33" s="6" t="n">
        <v>2502</v>
      </c>
      <c r="Y33" s="6" t="n">
        <v>2431</v>
      </c>
      <c r="Z33" s="6" t="n">
        <v>2527</v>
      </c>
      <c r="AA33" s="6" t="n">
        <v>2849</v>
      </c>
      <c r="AB33" s="6" t="n">
        <v>2744</v>
      </c>
      <c r="AC33" s="6" t="n">
        <v>2797</v>
      </c>
      <c r="AD33" s="6" t="n">
        <v>3045</v>
      </c>
      <c r="AE33" s="6" t="n">
        <v>2924</v>
      </c>
      <c r="AF33" s="6" t="n">
        <v>3137</v>
      </c>
      <c r="AG33" s="6" t="n">
        <v>3068</v>
      </c>
      <c r="AH33" s="6" t="n">
        <v>3195</v>
      </c>
      <c r="AI33" s="6" t="n">
        <v>3087</v>
      </c>
      <c r="AJ33" s="6" t="n">
        <v>3027</v>
      </c>
      <c r="AK33" s="6" t="n">
        <v>2997</v>
      </c>
      <c r="AL33" s="6" t="n">
        <v>2935</v>
      </c>
      <c r="AM33" s="6" t="n">
        <v>2944</v>
      </c>
      <c r="AN33" s="6" t="n">
        <v>3044</v>
      </c>
      <c r="AO33" s="6" t="n">
        <v>2901</v>
      </c>
      <c r="AP33" s="6" t="n">
        <v>2888</v>
      </c>
      <c r="AQ33" s="6" t="n">
        <v>2729</v>
      </c>
      <c r="AR33" s="6" t="n">
        <v>2907</v>
      </c>
      <c r="AS33" s="6" t="n">
        <v>2696</v>
      </c>
      <c r="AT33" s="6" t="n">
        <v>2761</v>
      </c>
      <c r="AU33" s="6" t="n">
        <v>2723</v>
      </c>
      <c r="AV33" s="6" t="n">
        <v>2629</v>
      </c>
      <c r="AW33" s="6" t="n">
        <v>2567</v>
      </c>
      <c r="AX33" s="6" t="n">
        <v>2555</v>
      </c>
      <c r="AY33" s="6" t="n">
        <v>2451</v>
      </c>
      <c r="AZ33" s="6" t="n">
        <v>2399</v>
      </c>
      <c r="BA33" s="6" t="n">
        <v>2244</v>
      </c>
      <c r="BB33" s="6" t="n">
        <v>2248</v>
      </c>
      <c r="BC33" s="6" t="n">
        <v>2099</v>
      </c>
      <c r="BD33" s="6" t="n">
        <v>1979</v>
      </c>
      <c r="BE33" s="6" t="n">
        <v>1899</v>
      </c>
      <c r="BF33" s="6" t="n">
        <v>1787</v>
      </c>
      <c r="BG33" s="6" t="n">
        <v>1632</v>
      </c>
      <c r="BH33" s="6" t="n">
        <v>1606</v>
      </c>
      <c r="BI33" s="6" t="n">
        <v>1576</v>
      </c>
      <c r="BJ33" s="6" t="n">
        <v>1526</v>
      </c>
      <c r="BK33" s="6" t="n">
        <v>1387</v>
      </c>
      <c r="BL33" s="6" t="n">
        <v>1398</v>
      </c>
      <c r="BM33" s="6" t="n">
        <v>1370</v>
      </c>
      <c r="BN33" s="6" t="n">
        <v>1336</v>
      </c>
      <c r="BO33" s="6" t="n">
        <v>1349</v>
      </c>
      <c r="BP33" s="6" t="n">
        <v>1346</v>
      </c>
      <c r="BQ33" s="6" t="n">
        <v>1114</v>
      </c>
      <c r="BR33" s="6" t="n">
        <v>1043</v>
      </c>
      <c r="BS33" s="6" t="n">
        <v>943</v>
      </c>
      <c r="BT33" s="6" t="n">
        <v>1022</v>
      </c>
      <c r="BU33" s="6" t="n">
        <v>828</v>
      </c>
      <c r="BV33" s="6" t="n">
        <v>816</v>
      </c>
      <c r="BW33" s="6" t="n">
        <v>910</v>
      </c>
      <c r="BX33" s="6" t="n">
        <v>899</v>
      </c>
      <c r="BY33" s="6" t="n">
        <v>874</v>
      </c>
      <c r="BZ33" s="6" t="n">
        <v>827</v>
      </c>
      <c r="CA33" s="6" t="n">
        <v>807</v>
      </c>
      <c r="CB33" s="6" t="n">
        <v>782</v>
      </c>
      <c r="CC33" s="6" t="n">
        <v>729</v>
      </c>
      <c r="CD33" s="6" t="n">
        <v>722</v>
      </c>
      <c r="CE33" s="6" t="n">
        <v>739</v>
      </c>
      <c r="CF33" s="6" t="n">
        <v>758</v>
      </c>
      <c r="CG33" s="6" t="n">
        <v>722</v>
      </c>
      <c r="CH33" s="6" t="n">
        <v>575</v>
      </c>
      <c r="CI33" s="6" t="n">
        <v>642</v>
      </c>
      <c r="CJ33" s="6" t="n">
        <v>506</v>
      </c>
      <c r="CK33" s="6" t="n">
        <v>535</v>
      </c>
      <c r="CL33" s="6" t="n">
        <v>478</v>
      </c>
      <c r="CM33" s="6" t="n">
        <v>421</v>
      </c>
      <c r="CN33" s="6" t="n">
        <v>338</v>
      </c>
      <c r="CO33" s="6" t="n">
        <v>330</v>
      </c>
      <c r="CP33" s="6" t="n">
        <v>259</v>
      </c>
      <c r="CQ33" s="6" t="n">
        <v>214</v>
      </c>
      <c r="CR33" s="6" t="n">
        <v>109</v>
      </c>
      <c r="CS33" s="6" t="n">
        <v>84</v>
      </c>
      <c r="CT33" s="6" t="n">
        <v>80</v>
      </c>
      <c r="CU33" s="6" t="n">
        <v>60</v>
      </c>
      <c r="CV33" s="6" t="n">
        <v>52</v>
      </c>
      <c r="CW33" s="6" t="n">
        <v>39</v>
      </c>
      <c r="CX33" s="6" t="n">
        <v>24</v>
      </c>
      <c r="CY33" s="6" t="n">
        <v>11</v>
      </c>
      <c r="CZ33" s="6" t="n">
        <v>29</v>
      </c>
    </row>
    <row r="34" customFormat="false" ht="13.2" hidden="false" customHeight="false" outlineLevel="0" collapsed="false">
      <c r="A34" s="0" t="s">
        <v>1084</v>
      </c>
      <c r="B34" s="0" t="s">
        <v>205</v>
      </c>
      <c r="C34" s="6" t="n">
        <v>356386</v>
      </c>
      <c r="D34" s="6" t="n">
        <v>5439</v>
      </c>
      <c r="E34" s="6" t="n">
        <v>5324</v>
      </c>
      <c r="F34" s="6" t="n">
        <v>5192</v>
      </c>
      <c r="G34" s="6" t="n">
        <v>5286</v>
      </c>
      <c r="H34" s="6" t="n">
        <v>4998</v>
      </c>
      <c r="I34" s="6" t="n">
        <v>4850</v>
      </c>
      <c r="J34" s="6" t="n">
        <v>4589</v>
      </c>
      <c r="K34" s="6" t="n">
        <v>4365</v>
      </c>
      <c r="L34" s="6" t="n">
        <v>4362</v>
      </c>
      <c r="M34" s="6" t="n">
        <v>4186</v>
      </c>
      <c r="N34" s="6" t="n">
        <v>4163</v>
      </c>
      <c r="O34" s="6" t="n">
        <v>4328</v>
      </c>
      <c r="P34" s="6" t="n">
        <v>4257</v>
      </c>
      <c r="Q34" s="6" t="n">
        <v>4319</v>
      </c>
      <c r="R34" s="6" t="n">
        <v>4226</v>
      </c>
      <c r="S34" s="6" t="n">
        <v>4350</v>
      </c>
      <c r="T34" s="6" t="n">
        <v>4380</v>
      </c>
      <c r="U34" s="6" t="n">
        <v>4459</v>
      </c>
      <c r="V34" s="6" t="n">
        <v>3811</v>
      </c>
      <c r="W34" s="6" t="n">
        <v>3580</v>
      </c>
      <c r="X34" s="6" t="n">
        <v>3796</v>
      </c>
      <c r="Y34" s="6" t="n">
        <v>4185</v>
      </c>
      <c r="Z34" s="6" t="n">
        <v>4804</v>
      </c>
      <c r="AA34" s="6" t="n">
        <v>5602</v>
      </c>
      <c r="AB34" s="6" t="n">
        <v>5526</v>
      </c>
      <c r="AC34" s="6" t="n">
        <v>6050</v>
      </c>
      <c r="AD34" s="6" t="n">
        <v>6123</v>
      </c>
      <c r="AE34" s="6" t="n">
        <v>6148</v>
      </c>
      <c r="AF34" s="6" t="n">
        <v>6463</v>
      </c>
      <c r="AG34" s="6" t="n">
        <v>6641</v>
      </c>
      <c r="AH34" s="6" t="n">
        <v>6401</v>
      </c>
      <c r="AI34" s="6" t="n">
        <v>6294</v>
      </c>
      <c r="AJ34" s="6" t="n">
        <v>6115</v>
      </c>
      <c r="AK34" s="6" t="n">
        <v>5696</v>
      </c>
      <c r="AL34" s="6" t="n">
        <v>5665</v>
      </c>
      <c r="AM34" s="6" t="n">
        <v>5546</v>
      </c>
      <c r="AN34" s="6" t="n">
        <v>5491</v>
      </c>
      <c r="AO34" s="6" t="n">
        <v>5383</v>
      </c>
      <c r="AP34" s="6" t="n">
        <v>5368</v>
      </c>
      <c r="AQ34" s="6" t="n">
        <v>5316</v>
      </c>
      <c r="AR34" s="6" t="n">
        <v>5421</v>
      </c>
      <c r="AS34" s="6" t="n">
        <v>5397</v>
      </c>
      <c r="AT34" s="6" t="n">
        <v>5286</v>
      </c>
      <c r="AU34" s="6" t="n">
        <v>5280</v>
      </c>
      <c r="AV34" s="6" t="n">
        <v>5205</v>
      </c>
      <c r="AW34" s="6" t="n">
        <v>5041</v>
      </c>
      <c r="AX34" s="6" t="n">
        <v>4831</v>
      </c>
      <c r="AY34" s="6" t="n">
        <v>4968</v>
      </c>
      <c r="AZ34" s="6" t="n">
        <v>4619</v>
      </c>
      <c r="BA34" s="6" t="n">
        <v>4520</v>
      </c>
      <c r="BB34" s="6" t="n">
        <v>4526</v>
      </c>
      <c r="BC34" s="6" t="n">
        <v>4215</v>
      </c>
      <c r="BD34" s="6" t="n">
        <v>4268</v>
      </c>
      <c r="BE34" s="6" t="n">
        <v>4082</v>
      </c>
      <c r="BF34" s="6" t="n">
        <v>3757</v>
      </c>
      <c r="BG34" s="6" t="n">
        <v>3814</v>
      </c>
      <c r="BH34" s="6" t="n">
        <v>3564</v>
      </c>
      <c r="BI34" s="6" t="n">
        <v>3382</v>
      </c>
      <c r="BJ34" s="6" t="n">
        <v>3408</v>
      </c>
      <c r="BK34" s="6" t="n">
        <v>3381</v>
      </c>
      <c r="BL34" s="6" t="n">
        <v>3332</v>
      </c>
      <c r="BM34" s="6" t="n">
        <v>3389</v>
      </c>
      <c r="BN34" s="6" t="n">
        <v>3401</v>
      </c>
      <c r="BO34" s="6" t="n">
        <v>3348</v>
      </c>
      <c r="BP34" s="6" t="n">
        <v>3442</v>
      </c>
      <c r="BQ34" s="6" t="n">
        <v>2942</v>
      </c>
      <c r="BR34" s="6" t="n">
        <v>2912</v>
      </c>
      <c r="BS34" s="6" t="n">
        <v>2785</v>
      </c>
      <c r="BT34" s="6" t="n">
        <v>2543</v>
      </c>
      <c r="BU34" s="6" t="n">
        <v>2144</v>
      </c>
      <c r="BV34" s="6" t="n">
        <v>2048</v>
      </c>
      <c r="BW34" s="6" t="n">
        <v>2158</v>
      </c>
      <c r="BX34" s="6" t="n">
        <v>2144</v>
      </c>
      <c r="BY34" s="6" t="n">
        <v>2016</v>
      </c>
      <c r="BZ34" s="6" t="n">
        <v>2031</v>
      </c>
      <c r="CA34" s="6" t="n">
        <v>1956</v>
      </c>
      <c r="CB34" s="6" t="n">
        <v>1894</v>
      </c>
      <c r="CC34" s="6" t="n">
        <v>1778</v>
      </c>
      <c r="CD34" s="6" t="n">
        <v>1758</v>
      </c>
      <c r="CE34" s="6" t="n">
        <v>1648</v>
      </c>
      <c r="CF34" s="6" t="n">
        <v>1643</v>
      </c>
      <c r="CG34" s="6" t="n">
        <v>1526</v>
      </c>
      <c r="CH34" s="6" t="n">
        <v>1415</v>
      </c>
      <c r="CI34" s="6" t="n">
        <v>1216</v>
      </c>
      <c r="CJ34" s="6" t="n">
        <v>1200</v>
      </c>
      <c r="CK34" s="6" t="n">
        <v>1112</v>
      </c>
      <c r="CL34" s="6" t="n">
        <v>1051</v>
      </c>
      <c r="CM34" s="6" t="n">
        <v>987</v>
      </c>
      <c r="CN34" s="6" t="n">
        <v>875</v>
      </c>
      <c r="CO34" s="6" t="n">
        <v>760</v>
      </c>
      <c r="CP34" s="6" t="n">
        <v>660</v>
      </c>
      <c r="CQ34" s="6" t="n">
        <v>501</v>
      </c>
      <c r="CR34" s="6" t="n">
        <v>345</v>
      </c>
      <c r="CS34" s="6" t="n">
        <v>306</v>
      </c>
      <c r="CT34" s="6" t="n">
        <v>257</v>
      </c>
      <c r="CU34" s="6" t="n">
        <v>205</v>
      </c>
      <c r="CV34" s="6" t="n">
        <v>194</v>
      </c>
      <c r="CW34" s="6" t="n">
        <v>119</v>
      </c>
      <c r="CX34" s="6" t="n">
        <v>102</v>
      </c>
      <c r="CY34" s="6" t="n">
        <v>74</v>
      </c>
      <c r="CZ34" s="6" t="n">
        <v>127</v>
      </c>
    </row>
    <row r="35" customFormat="false" ht="13.2" hidden="false" customHeight="false" outlineLevel="0" collapsed="false">
      <c r="A35" s="0" t="s">
        <v>1085</v>
      </c>
      <c r="B35" s="0" t="s">
        <v>807</v>
      </c>
      <c r="C35" s="6" t="n">
        <v>231221</v>
      </c>
      <c r="D35" s="6" t="n">
        <v>2813</v>
      </c>
      <c r="E35" s="6" t="n">
        <v>2821</v>
      </c>
      <c r="F35" s="6" t="n">
        <v>2755</v>
      </c>
      <c r="G35" s="6" t="n">
        <v>2808</v>
      </c>
      <c r="H35" s="6" t="n">
        <v>2760</v>
      </c>
      <c r="I35" s="6" t="n">
        <v>2721</v>
      </c>
      <c r="J35" s="6" t="n">
        <v>2572</v>
      </c>
      <c r="K35" s="6" t="n">
        <v>2505</v>
      </c>
      <c r="L35" s="6" t="n">
        <v>2403</v>
      </c>
      <c r="M35" s="6" t="n">
        <v>2361</v>
      </c>
      <c r="N35" s="6" t="n">
        <v>2411</v>
      </c>
      <c r="O35" s="6" t="n">
        <v>2546</v>
      </c>
      <c r="P35" s="6" t="n">
        <v>2735</v>
      </c>
      <c r="Q35" s="6" t="n">
        <v>2806</v>
      </c>
      <c r="R35" s="6" t="n">
        <v>2880</v>
      </c>
      <c r="S35" s="6" t="n">
        <v>2989</v>
      </c>
      <c r="T35" s="6" t="n">
        <v>2867</v>
      </c>
      <c r="U35" s="6" t="n">
        <v>2937</v>
      </c>
      <c r="V35" s="6" t="n">
        <v>2874</v>
      </c>
      <c r="W35" s="6" t="n">
        <v>2723</v>
      </c>
      <c r="X35" s="6" t="n">
        <v>2651</v>
      </c>
      <c r="Y35" s="6" t="n">
        <v>2514</v>
      </c>
      <c r="Z35" s="6" t="n">
        <v>2677</v>
      </c>
      <c r="AA35" s="6" t="n">
        <v>2865</v>
      </c>
      <c r="AB35" s="6" t="n">
        <v>2826</v>
      </c>
      <c r="AC35" s="6" t="n">
        <v>2791</v>
      </c>
      <c r="AD35" s="6" t="n">
        <v>2974</v>
      </c>
      <c r="AE35" s="6" t="n">
        <v>2902</v>
      </c>
      <c r="AF35" s="6" t="n">
        <v>2883</v>
      </c>
      <c r="AG35" s="6" t="n">
        <v>2896</v>
      </c>
      <c r="AH35" s="6" t="n">
        <v>2787</v>
      </c>
      <c r="AI35" s="6" t="n">
        <v>2811</v>
      </c>
      <c r="AJ35" s="6" t="n">
        <v>2490</v>
      </c>
      <c r="AK35" s="6" t="n">
        <v>2371</v>
      </c>
      <c r="AL35" s="6" t="n">
        <v>2334</v>
      </c>
      <c r="AM35" s="6" t="n">
        <v>2599</v>
      </c>
      <c r="AN35" s="6" t="n">
        <v>2748</v>
      </c>
      <c r="AO35" s="6" t="n">
        <v>2816</v>
      </c>
      <c r="AP35" s="6" t="n">
        <v>3150</v>
      </c>
      <c r="AQ35" s="6" t="n">
        <v>3407</v>
      </c>
      <c r="AR35" s="6" t="n">
        <v>3689</v>
      </c>
      <c r="AS35" s="6" t="n">
        <v>3454</v>
      </c>
      <c r="AT35" s="6" t="n">
        <v>3742</v>
      </c>
      <c r="AU35" s="6" t="n">
        <v>3613</v>
      </c>
      <c r="AV35" s="6" t="n">
        <v>3714</v>
      </c>
      <c r="AW35" s="6" t="n">
        <v>3603</v>
      </c>
      <c r="AX35" s="6" t="n">
        <v>3677</v>
      </c>
      <c r="AY35" s="6" t="n">
        <v>3562</v>
      </c>
      <c r="AZ35" s="6" t="n">
        <v>3550</v>
      </c>
      <c r="BA35" s="6" t="n">
        <v>3451</v>
      </c>
      <c r="BB35" s="6" t="n">
        <v>3333</v>
      </c>
      <c r="BC35" s="6" t="n">
        <v>3262</v>
      </c>
      <c r="BD35" s="6" t="n">
        <v>3218</v>
      </c>
      <c r="BE35" s="6" t="n">
        <v>3230</v>
      </c>
      <c r="BF35" s="6" t="n">
        <v>3161</v>
      </c>
      <c r="BG35" s="6" t="n">
        <v>2934</v>
      </c>
      <c r="BH35" s="6" t="n">
        <v>2757</v>
      </c>
      <c r="BI35" s="6" t="n">
        <v>3040</v>
      </c>
      <c r="BJ35" s="6" t="n">
        <v>2769</v>
      </c>
      <c r="BK35" s="6" t="n">
        <v>2830</v>
      </c>
      <c r="BL35" s="6" t="n">
        <v>2778</v>
      </c>
      <c r="BM35" s="6" t="n">
        <v>2876</v>
      </c>
      <c r="BN35" s="6" t="n">
        <v>2897</v>
      </c>
      <c r="BO35" s="6" t="n">
        <v>3164</v>
      </c>
      <c r="BP35" s="6" t="n">
        <v>3128</v>
      </c>
      <c r="BQ35" s="6" t="n">
        <v>2556</v>
      </c>
      <c r="BR35" s="6" t="n">
        <v>2873</v>
      </c>
      <c r="BS35" s="6" t="n">
        <v>2547</v>
      </c>
      <c r="BT35" s="6" t="n">
        <v>2322</v>
      </c>
      <c r="BU35" s="6" t="n">
        <v>2048</v>
      </c>
      <c r="BV35" s="6" t="n">
        <v>2056</v>
      </c>
      <c r="BW35" s="6" t="n">
        <v>2032</v>
      </c>
      <c r="BX35" s="6" t="n">
        <v>1927</v>
      </c>
      <c r="BY35" s="6" t="n">
        <v>1958</v>
      </c>
      <c r="BZ35" s="6" t="n">
        <v>1761</v>
      </c>
      <c r="CA35" s="6" t="n">
        <v>1714</v>
      </c>
      <c r="CB35" s="6" t="n">
        <v>1601</v>
      </c>
      <c r="CC35" s="6" t="n">
        <v>1544</v>
      </c>
      <c r="CD35" s="6" t="n">
        <v>1495</v>
      </c>
      <c r="CE35" s="6" t="n">
        <v>1354</v>
      </c>
      <c r="CF35" s="6" t="n">
        <v>1330</v>
      </c>
      <c r="CG35" s="6" t="n">
        <v>1203</v>
      </c>
      <c r="CH35" s="6" t="n">
        <v>1022</v>
      </c>
      <c r="CI35" s="6" t="n">
        <v>1069</v>
      </c>
      <c r="CJ35" s="6" t="n">
        <v>918</v>
      </c>
      <c r="CK35" s="6" t="n">
        <v>842</v>
      </c>
      <c r="CL35" s="6" t="n">
        <v>748</v>
      </c>
      <c r="CM35" s="6" t="n">
        <v>641</v>
      </c>
      <c r="CN35" s="6" t="n">
        <v>569</v>
      </c>
      <c r="CO35" s="6" t="n">
        <v>479</v>
      </c>
      <c r="CP35" s="6" t="n">
        <v>410</v>
      </c>
      <c r="CQ35" s="6" t="n">
        <v>292</v>
      </c>
      <c r="CR35" s="6" t="n">
        <v>183</v>
      </c>
      <c r="CS35" s="6" t="n">
        <v>131</v>
      </c>
      <c r="CT35" s="6" t="n">
        <v>120</v>
      </c>
      <c r="CU35" s="6" t="n">
        <v>72</v>
      </c>
      <c r="CV35" s="6" t="n">
        <v>60</v>
      </c>
      <c r="CW35" s="6" t="n">
        <v>46</v>
      </c>
      <c r="CX35" s="6" t="n">
        <v>38</v>
      </c>
      <c r="CY35" s="6" t="n">
        <v>24</v>
      </c>
      <c r="CZ35" s="6" t="n">
        <v>25</v>
      </c>
    </row>
    <row r="36" customFormat="false" ht="13.2" hidden="false" customHeight="false" outlineLevel="0" collapsed="false">
      <c r="A36" s="0" t="s">
        <v>1086</v>
      </c>
      <c r="B36" s="0" t="s">
        <v>309</v>
      </c>
      <c r="C36" s="6" t="n">
        <v>69087</v>
      </c>
      <c r="D36" s="6" t="n">
        <v>668</v>
      </c>
      <c r="E36" s="6" t="n">
        <v>703</v>
      </c>
      <c r="F36" s="6" t="n">
        <v>800</v>
      </c>
      <c r="G36" s="6" t="n">
        <v>768</v>
      </c>
      <c r="H36" s="6" t="n">
        <v>780</v>
      </c>
      <c r="I36" s="6" t="n">
        <v>748</v>
      </c>
      <c r="J36" s="6" t="n">
        <v>733</v>
      </c>
      <c r="K36" s="6" t="n">
        <v>723</v>
      </c>
      <c r="L36" s="6" t="n">
        <v>663</v>
      </c>
      <c r="M36" s="6" t="n">
        <v>774</v>
      </c>
      <c r="N36" s="6" t="n">
        <v>781</v>
      </c>
      <c r="O36" s="6" t="n">
        <v>763</v>
      </c>
      <c r="P36" s="6" t="n">
        <v>819</v>
      </c>
      <c r="Q36" s="6" t="n">
        <v>836</v>
      </c>
      <c r="R36" s="6" t="n">
        <v>823</v>
      </c>
      <c r="S36" s="6" t="n">
        <v>909</v>
      </c>
      <c r="T36" s="6" t="n">
        <v>886</v>
      </c>
      <c r="U36" s="6" t="n">
        <v>986</v>
      </c>
      <c r="V36" s="6" t="n">
        <v>913</v>
      </c>
      <c r="W36" s="6" t="n">
        <v>797</v>
      </c>
      <c r="X36" s="6" t="n">
        <v>750</v>
      </c>
      <c r="Y36" s="6" t="n">
        <v>745</v>
      </c>
      <c r="Z36" s="6" t="n">
        <v>831</v>
      </c>
      <c r="AA36" s="6" t="n">
        <v>822</v>
      </c>
      <c r="AB36" s="6" t="n">
        <v>840</v>
      </c>
      <c r="AC36" s="6" t="n">
        <v>822</v>
      </c>
      <c r="AD36" s="6" t="n">
        <v>801</v>
      </c>
      <c r="AE36" s="6" t="n">
        <v>798</v>
      </c>
      <c r="AF36" s="6" t="n">
        <v>756</v>
      </c>
      <c r="AG36" s="6" t="n">
        <v>747</v>
      </c>
      <c r="AH36" s="6" t="n">
        <v>797</v>
      </c>
      <c r="AI36" s="6" t="n">
        <v>692</v>
      </c>
      <c r="AJ36" s="6" t="n">
        <v>725</v>
      </c>
      <c r="AK36" s="6" t="n">
        <v>706</v>
      </c>
      <c r="AL36" s="6" t="n">
        <v>681</v>
      </c>
      <c r="AM36" s="6" t="n">
        <v>755</v>
      </c>
      <c r="AN36" s="6" t="n">
        <v>758</v>
      </c>
      <c r="AO36" s="6" t="n">
        <v>823</v>
      </c>
      <c r="AP36" s="6" t="n">
        <v>891</v>
      </c>
      <c r="AQ36" s="6" t="n">
        <v>968</v>
      </c>
      <c r="AR36" s="6" t="n">
        <v>1057</v>
      </c>
      <c r="AS36" s="6" t="n">
        <v>985</v>
      </c>
      <c r="AT36" s="6" t="n">
        <v>1048</v>
      </c>
      <c r="AU36" s="6" t="n">
        <v>1084</v>
      </c>
      <c r="AV36" s="6" t="n">
        <v>1154</v>
      </c>
      <c r="AW36" s="6" t="n">
        <v>1079</v>
      </c>
      <c r="AX36" s="6" t="n">
        <v>1110</v>
      </c>
      <c r="AY36" s="6" t="n">
        <v>1097</v>
      </c>
      <c r="AZ36" s="6" t="n">
        <v>1065</v>
      </c>
      <c r="BA36" s="6" t="n">
        <v>1003</v>
      </c>
      <c r="BB36" s="6" t="n">
        <v>1009</v>
      </c>
      <c r="BC36" s="6" t="n">
        <v>991</v>
      </c>
      <c r="BD36" s="6" t="n">
        <v>943</v>
      </c>
      <c r="BE36" s="6" t="n">
        <v>913</v>
      </c>
      <c r="BF36" s="6" t="n">
        <v>892</v>
      </c>
      <c r="BG36" s="6" t="n">
        <v>863</v>
      </c>
      <c r="BH36" s="6" t="n">
        <v>817</v>
      </c>
      <c r="BI36" s="6" t="n">
        <v>907</v>
      </c>
      <c r="BJ36" s="6" t="n">
        <v>865</v>
      </c>
      <c r="BK36" s="6" t="n">
        <v>858</v>
      </c>
      <c r="BL36" s="6" t="n">
        <v>892</v>
      </c>
      <c r="BM36" s="6" t="n">
        <v>870</v>
      </c>
      <c r="BN36" s="6" t="n">
        <v>955</v>
      </c>
      <c r="BO36" s="6" t="n">
        <v>1047</v>
      </c>
      <c r="BP36" s="6" t="n">
        <v>1047</v>
      </c>
      <c r="BQ36" s="6" t="n">
        <v>828</v>
      </c>
      <c r="BR36" s="6" t="n">
        <v>839</v>
      </c>
      <c r="BS36" s="6" t="n">
        <v>790</v>
      </c>
      <c r="BT36" s="6" t="n">
        <v>823</v>
      </c>
      <c r="BU36" s="6" t="n">
        <v>698</v>
      </c>
      <c r="BV36" s="6" t="n">
        <v>727</v>
      </c>
      <c r="BW36" s="6" t="n">
        <v>664</v>
      </c>
      <c r="BX36" s="6" t="n">
        <v>670</v>
      </c>
      <c r="BY36" s="6" t="n">
        <v>662</v>
      </c>
      <c r="BZ36" s="6" t="n">
        <v>561</v>
      </c>
      <c r="CA36" s="6" t="n">
        <v>521</v>
      </c>
      <c r="CB36" s="6" t="n">
        <v>524</v>
      </c>
      <c r="CC36" s="6" t="n">
        <v>452</v>
      </c>
      <c r="CD36" s="6" t="n">
        <v>450</v>
      </c>
      <c r="CE36" s="6" t="n">
        <v>435</v>
      </c>
      <c r="CF36" s="6" t="n">
        <v>407</v>
      </c>
      <c r="CG36" s="6" t="n">
        <v>388</v>
      </c>
      <c r="CH36" s="6" t="n">
        <v>344</v>
      </c>
      <c r="CI36" s="6" t="n">
        <v>286</v>
      </c>
      <c r="CJ36" s="6" t="n">
        <v>311</v>
      </c>
      <c r="CK36" s="6" t="n">
        <v>253</v>
      </c>
      <c r="CL36" s="6" t="n">
        <v>218</v>
      </c>
      <c r="CM36" s="6" t="n">
        <v>180</v>
      </c>
      <c r="CN36" s="6" t="n">
        <v>165</v>
      </c>
      <c r="CO36" s="6" t="n">
        <v>168</v>
      </c>
      <c r="CP36" s="6" t="n">
        <v>140</v>
      </c>
      <c r="CQ36" s="6" t="n">
        <v>122</v>
      </c>
      <c r="CR36" s="6" t="n">
        <v>102</v>
      </c>
      <c r="CS36" s="6" t="n">
        <v>48</v>
      </c>
      <c r="CT36" s="6" t="n">
        <v>51</v>
      </c>
      <c r="CU36" s="6" t="n">
        <v>42</v>
      </c>
      <c r="CV36" s="6" t="n">
        <v>32</v>
      </c>
      <c r="CW36" s="6" t="n">
        <v>22</v>
      </c>
      <c r="CX36" s="6" t="n">
        <v>16</v>
      </c>
      <c r="CY36" s="6" t="n">
        <v>6</v>
      </c>
      <c r="CZ36" s="6" t="n">
        <v>10</v>
      </c>
    </row>
    <row r="37" customFormat="false" ht="13.2" hidden="false" customHeight="false" outlineLevel="0" collapsed="false">
      <c r="A37" s="0" t="s">
        <v>1087</v>
      </c>
      <c r="B37" s="0" t="s">
        <v>45</v>
      </c>
      <c r="C37" s="6" t="n">
        <v>174497</v>
      </c>
      <c r="D37" s="6" t="n">
        <v>2211</v>
      </c>
      <c r="E37" s="6" t="n">
        <v>2296</v>
      </c>
      <c r="F37" s="6" t="n">
        <v>2358</v>
      </c>
      <c r="G37" s="6" t="n">
        <v>2259</v>
      </c>
      <c r="H37" s="6" t="n">
        <v>2281</v>
      </c>
      <c r="I37" s="6" t="n">
        <v>2254</v>
      </c>
      <c r="J37" s="6" t="n">
        <v>2192</v>
      </c>
      <c r="K37" s="6" t="n">
        <v>2091</v>
      </c>
      <c r="L37" s="6" t="n">
        <v>2048</v>
      </c>
      <c r="M37" s="6" t="n">
        <v>2080</v>
      </c>
      <c r="N37" s="6" t="n">
        <v>2058</v>
      </c>
      <c r="O37" s="6" t="n">
        <v>2142</v>
      </c>
      <c r="P37" s="6" t="n">
        <v>2233</v>
      </c>
      <c r="Q37" s="6" t="n">
        <v>2233</v>
      </c>
      <c r="R37" s="6" t="n">
        <v>2225</v>
      </c>
      <c r="S37" s="6" t="n">
        <v>2338</v>
      </c>
      <c r="T37" s="6" t="n">
        <v>2286</v>
      </c>
      <c r="U37" s="6" t="n">
        <v>2339</v>
      </c>
      <c r="V37" s="6" t="n">
        <v>2117</v>
      </c>
      <c r="W37" s="6" t="n">
        <v>1958</v>
      </c>
      <c r="X37" s="6" t="n">
        <v>1810</v>
      </c>
      <c r="Y37" s="6" t="n">
        <v>1939</v>
      </c>
      <c r="Z37" s="6" t="n">
        <v>2149</v>
      </c>
      <c r="AA37" s="6" t="n">
        <v>2115</v>
      </c>
      <c r="AB37" s="6" t="n">
        <v>2076</v>
      </c>
      <c r="AC37" s="6" t="n">
        <v>2211</v>
      </c>
      <c r="AD37" s="6" t="n">
        <v>2181</v>
      </c>
      <c r="AE37" s="6" t="n">
        <v>2159</v>
      </c>
      <c r="AF37" s="6" t="n">
        <v>2221</v>
      </c>
      <c r="AG37" s="6" t="n">
        <v>2164</v>
      </c>
      <c r="AH37" s="6" t="n">
        <v>2381</v>
      </c>
      <c r="AI37" s="6" t="n">
        <v>2438</v>
      </c>
      <c r="AJ37" s="6" t="n">
        <v>2306</v>
      </c>
      <c r="AK37" s="6" t="n">
        <v>2172</v>
      </c>
      <c r="AL37" s="6" t="n">
        <v>2265</v>
      </c>
      <c r="AM37" s="6" t="n">
        <v>2247</v>
      </c>
      <c r="AN37" s="6" t="n">
        <v>2388</v>
      </c>
      <c r="AO37" s="6" t="n">
        <v>2317</v>
      </c>
      <c r="AP37" s="6" t="n">
        <v>2420</v>
      </c>
      <c r="AQ37" s="6" t="n">
        <v>2551</v>
      </c>
      <c r="AR37" s="6" t="n">
        <v>2652</v>
      </c>
      <c r="AS37" s="6" t="n">
        <v>2599</v>
      </c>
      <c r="AT37" s="6" t="n">
        <v>2635</v>
      </c>
      <c r="AU37" s="6" t="n">
        <v>2699</v>
      </c>
      <c r="AV37" s="6" t="n">
        <v>2630</v>
      </c>
      <c r="AW37" s="6" t="n">
        <v>2722</v>
      </c>
      <c r="AX37" s="6" t="n">
        <v>2622</v>
      </c>
      <c r="AY37" s="6" t="n">
        <v>2642</v>
      </c>
      <c r="AZ37" s="6" t="n">
        <v>2585</v>
      </c>
      <c r="BA37" s="6" t="n">
        <v>2514</v>
      </c>
      <c r="BB37" s="6" t="n">
        <v>2490</v>
      </c>
      <c r="BC37" s="6" t="n">
        <v>2296</v>
      </c>
      <c r="BD37" s="6" t="n">
        <v>2346</v>
      </c>
      <c r="BE37" s="6" t="n">
        <v>2263</v>
      </c>
      <c r="BF37" s="6" t="n">
        <v>2176</v>
      </c>
      <c r="BG37" s="6" t="n">
        <v>1965</v>
      </c>
      <c r="BH37" s="6" t="n">
        <v>1988</v>
      </c>
      <c r="BI37" s="6" t="n">
        <v>1924</v>
      </c>
      <c r="BJ37" s="6" t="n">
        <v>1931</v>
      </c>
      <c r="BK37" s="6" t="n">
        <v>1924</v>
      </c>
      <c r="BL37" s="6" t="n">
        <v>1855</v>
      </c>
      <c r="BM37" s="6" t="n">
        <v>1986</v>
      </c>
      <c r="BN37" s="6" t="n">
        <v>1979</v>
      </c>
      <c r="BO37" s="6" t="n">
        <v>2273</v>
      </c>
      <c r="BP37" s="6" t="n">
        <v>2404</v>
      </c>
      <c r="BQ37" s="6" t="n">
        <v>1746</v>
      </c>
      <c r="BR37" s="6" t="n">
        <v>1727</v>
      </c>
      <c r="BS37" s="6" t="n">
        <v>1554</v>
      </c>
      <c r="BT37" s="6" t="n">
        <v>1542</v>
      </c>
      <c r="BU37" s="6" t="n">
        <v>1323</v>
      </c>
      <c r="BV37" s="6" t="n">
        <v>1295</v>
      </c>
      <c r="BW37" s="6" t="n">
        <v>1322</v>
      </c>
      <c r="BX37" s="6" t="n">
        <v>1324</v>
      </c>
      <c r="BY37" s="6" t="n">
        <v>1348</v>
      </c>
      <c r="BZ37" s="6" t="n">
        <v>1304</v>
      </c>
      <c r="CA37" s="6" t="n">
        <v>1220</v>
      </c>
      <c r="CB37" s="6" t="n">
        <v>1223</v>
      </c>
      <c r="CC37" s="6" t="n">
        <v>1120</v>
      </c>
      <c r="CD37" s="6" t="n">
        <v>1090</v>
      </c>
      <c r="CE37" s="6" t="n">
        <v>1060</v>
      </c>
      <c r="CF37" s="6" t="n">
        <v>1009</v>
      </c>
      <c r="CG37" s="6" t="n">
        <v>903</v>
      </c>
      <c r="CH37" s="6" t="n">
        <v>836</v>
      </c>
      <c r="CI37" s="6" t="n">
        <v>728</v>
      </c>
      <c r="CJ37" s="6" t="n">
        <v>679</v>
      </c>
      <c r="CK37" s="6" t="n">
        <v>591</v>
      </c>
      <c r="CL37" s="6" t="n">
        <v>514</v>
      </c>
      <c r="CM37" s="6" t="n">
        <v>450</v>
      </c>
      <c r="CN37" s="6" t="n">
        <v>420</v>
      </c>
      <c r="CO37" s="6" t="n">
        <v>400</v>
      </c>
      <c r="CP37" s="6" t="n">
        <v>303</v>
      </c>
      <c r="CQ37" s="6" t="n">
        <v>279</v>
      </c>
      <c r="CR37" s="6" t="n">
        <v>128</v>
      </c>
      <c r="CS37" s="6" t="n">
        <v>109</v>
      </c>
      <c r="CT37" s="6" t="n">
        <v>105</v>
      </c>
      <c r="CU37" s="6" t="n">
        <v>74</v>
      </c>
      <c r="CV37" s="6" t="n">
        <v>54</v>
      </c>
      <c r="CW37" s="6" t="n">
        <v>33</v>
      </c>
      <c r="CX37" s="6" t="n">
        <v>36</v>
      </c>
      <c r="CY37" s="6" t="n">
        <v>15</v>
      </c>
      <c r="CZ37" s="6" t="n">
        <v>24</v>
      </c>
    </row>
    <row r="38" customFormat="false" ht="13.2" hidden="false" customHeight="false" outlineLevel="0" collapsed="false">
      <c r="A38" s="0" t="s">
        <v>1088</v>
      </c>
      <c r="B38" s="0" t="s">
        <v>503</v>
      </c>
      <c r="C38" s="6" t="n">
        <v>167799</v>
      </c>
      <c r="D38" s="6" t="n">
        <v>2357</v>
      </c>
      <c r="E38" s="6" t="n">
        <v>2296</v>
      </c>
      <c r="F38" s="6" t="n">
        <v>2144</v>
      </c>
      <c r="G38" s="6" t="n">
        <v>2323</v>
      </c>
      <c r="H38" s="6" t="n">
        <v>2235</v>
      </c>
      <c r="I38" s="6" t="n">
        <v>2110</v>
      </c>
      <c r="J38" s="6" t="n">
        <v>1967</v>
      </c>
      <c r="K38" s="6" t="n">
        <v>2008</v>
      </c>
      <c r="L38" s="6" t="n">
        <v>1934</v>
      </c>
      <c r="M38" s="6" t="n">
        <v>1928</v>
      </c>
      <c r="N38" s="6" t="n">
        <v>1964</v>
      </c>
      <c r="O38" s="6" t="n">
        <v>2176</v>
      </c>
      <c r="P38" s="6" t="n">
        <v>2133</v>
      </c>
      <c r="Q38" s="6" t="n">
        <v>2056</v>
      </c>
      <c r="R38" s="6" t="n">
        <v>2040</v>
      </c>
      <c r="S38" s="6" t="n">
        <v>2181</v>
      </c>
      <c r="T38" s="6" t="n">
        <v>2031</v>
      </c>
      <c r="U38" s="6" t="n">
        <v>2056</v>
      </c>
      <c r="V38" s="6" t="n">
        <v>1822</v>
      </c>
      <c r="W38" s="6" t="n">
        <v>1520</v>
      </c>
      <c r="X38" s="6" t="n">
        <v>1432</v>
      </c>
      <c r="Y38" s="6" t="n">
        <v>1599</v>
      </c>
      <c r="Z38" s="6" t="n">
        <v>1824</v>
      </c>
      <c r="AA38" s="6" t="n">
        <v>1981</v>
      </c>
      <c r="AB38" s="6" t="n">
        <v>2074</v>
      </c>
      <c r="AC38" s="6" t="n">
        <v>2060</v>
      </c>
      <c r="AD38" s="6" t="n">
        <v>2123</v>
      </c>
      <c r="AE38" s="6" t="n">
        <v>2153</v>
      </c>
      <c r="AF38" s="6" t="n">
        <v>2397</v>
      </c>
      <c r="AG38" s="6" t="n">
        <v>2301</v>
      </c>
      <c r="AH38" s="6" t="n">
        <v>2350</v>
      </c>
      <c r="AI38" s="6" t="n">
        <v>2302</v>
      </c>
      <c r="AJ38" s="6" t="n">
        <v>2296</v>
      </c>
      <c r="AK38" s="6" t="n">
        <v>2244</v>
      </c>
      <c r="AL38" s="6" t="n">
        <v>2256</v>
      </c>
      <c r="AM38" s="6" t="n">
        <v>2342</v>
      </c>
      <c r="AN38" s="6" t="n">
        <v>2389</v>
      </c>
      <c r="AO38" s="6" t="n">
        <v>2416</v>
      </c>
      <c r="AP38" s="6" t="n">
        <v>2569</v>
      </c>
      <c r="AQ38" s="6" t="n">
        <v>2663</v>
      </c>
      <c r="AR38" s="6" t="n">
        <v>2723</v>
      </c>
      <c r="AS38" s="6" t="n">
        <v>2654</v>
      </c>
      <c r="AT38" s="6" t="n">
        <v>2825</v>
      </c>
      <c r="AU38" s="6" t="n">
        <v>2756</v>
      </c>
      <c r="AV38" s="6" t="n">
        <v>2729</v>
      </c>
      <c r="AW38" s="6" t="n">
        <v>2787</v>
      </c>
      <c r="AX38" s="6" t="n">
        <v>2898</v>
      </c>
      <c r="AY38" s="6" t="n">
        <v>2769</v>
      </c>
      <c r="AZ38" s="6" t="n">
        <v>2656</v>
      </c>
      <c r="BA38" s="6" t="n">
        <v>2628</v>
      </c>
      <c r="BB38" s="6" t="n">
        <v>2497</v>
      </c>
      <c r="BC38" s="6" t="n">
        <v>2402</v>
      </c>
      <c r="BD38" s="6" t="n">
        <v>2258</v>
      </c>
      <c r="BE38" s="6" t="n">
        <v>2159</v>
      </c>
      <c r="BF38" s="6" t="n">
        <v>2123</v>
      </c>
      <c r="BG38" s="6" t="n">
        <v>1896</v>
      </c>
      <c r="BH38" s="6" t="n">
        <v>1949</v>
      </c>
      <c r="BI38" s="6" t="n">
        <v>1951</v>
      </c>
      <c r="BJ38" s="6" t="n">
        <v>1901</v>
      </c>
      <c r="BK38" s="6" t="n">
        <v>1846</v>
      </c>
      <c r="BL38" s="6" t="n">
        <v>1870</v>
      </c>
      <c r="BM38" s="6" t="n">
        <v>1964</v>
      </c>
      <c r="BN38" s="6" t="n">
        <v>2018</v>
      </c>
      <c r="BO38" s="6" t="n">
        <v>2174</v>
      </c>
      <c r="BP38" s="6" t="n">
        <v>2163</v>
      </c>
      <c r="BQ38" s="6" t="n">
        <v>1660</v>
      </c>
      <c r="BR38" s="6" t="n">
        <v>1713</v>
      </c>
      <c r="BS38" s="6" t="n">
        <v>1572</v>
      </c>
      <c r="BT38" s="6" t="n">
        <v>1509</v>
      </c>
      <c r="BU38" s="6" t="n">
        <v>1246</v>
      </c>
      <c r="BV38" s="6" t="n">
        <v>1186</v>
      </c>
      <c r="BW38" s="6" t="n">
        <v>1232</v>
      </c>
      <c r="BX38" s="6" t="n">
        <v>1213</v>
      </c>
      <c r="BY38" s="6" t="n">
        <v>1113</v>
      </c>
      <c r="BZ38" s="6" t="n">
        <v>1003</v>
      </c>
      <c r="CA38" s="6" t="n">
        <v>1087</v>
      </c>
      <c r="CB38" s="6" t="n">
        <v>951</v>
      </c>
      <c r="CC38" s="6" t="n">
        <v>868</v>
      </c>
      <c r="CD38" s="6" t="n">
        <v>854</v>
      </c>
      <c r="CE38" s="6" t="n">
        <v>823</v>
      </c>
      <c r="CF38" s="6" t="n">
        <v>789</v>
      </c>
      <c r="CG38" s="6" t="n">
        <v>676</v>
      </c>
      <c r="CH38" s="6" t="n">
        <v>614</v>
      </c>
      <c r="CI38" s="6" t="n">
        <v>600</v>
      </c>
      <c r="CJ38" s="6" t="n">
        <v>544</v>
      </c>
      <c r="CK38" s="6" t="n">
        <v>456</v>
      </c>
      <c r="CL38" s="6" t="n">
        <v>410</v>
      </c>
      <c r="CM38" s="6" t="n">
        <v>403</v>
      </c>
      <c r="CN38" s="6" t="n">
        <v>373</v>
      </c>
      <c r="CO38" s="6" t="n">
        <v>303</v>
      </c>
      <c r="CP38" s="6" t="n">
        <v>244</v>
      </c>
      <c r="CQ38" s="6" t="n">
        <v>208</v>
      </c>
      <c r="CR38" s="6" t="n">
        <v>125</v>
      </c>
      <c r="CS38" s="6" t="n">
        <v>87</v>
      </c>
      <c r="CT38" s="6" t="n">
        <v>74</v>
      </c>
      <c r="CU38" s="6" t="n">
        <v>68</v>
      </c>
      <c r="CV38" s="6" t="n">
        <v>45</v>
      </c>
      <c r="CW38" s="6" t="n">
        <v>36</v>
      </c>
      <c r="CX38" s="6" t="n">
        <v>35</v>
      </c>
      <c r="CY38" s="6" t="n">
        <v>10</v>
      </c>
      <c r="CZ38" s="6" t="n">
        <v>21</v>
      </c>
    </row>
    <row r="39" customFormat="false" ht="13.2" hidden="false" customHeight="false" outlineLevel="0" collapsed="false">
      <c r="A39" s="0" t="s">
        <v>1089</v>
      </c>
      <c r="B39" s="0" t="s">
        <v>187</v>
      </c>
      <c r="C39" s="6" t="n">
        <v>112863</v>
      </c>
      <c r="D39" s="6" t="n">
        <v>1275</v>
      </c>
      <c r="E39" s="6" t="n">
        <v>1166</v>
      </c>
      <c r="F39" s="6" t="n">
        <v>1202</v>
      </c>
      <c r="G39" s="6" t="n">
        <v>1261</v>
      </c>
      <c r="H39" s="6" t="n">
        <v>1201</v>
      </c>
      <c r="I39" s="6" t="n">
        <v>1228</v>
      </c>
      <c r="J39" s="6" t="n">
        <v>1169</v>
      </c>
      <c r="K39" s="6" t="n">
        <v>1152</v>
      </c>
      <c r="L39" s="6" t="n">
        <v>1131</v>
      </c>
      <c r="M39" s="6" t="n">
        <v>1146</v>
      </c>
      <c r="N39" s="6" t="n">
        <v>1228</v>
      </c>
      <c r="O39" s="6" t="n">
        <v>1278</v>
      </c>
      <c r="P39" s="6" t="n">
        <v>1464</v>
      </c>
      <c r="Q39" s="6" t="n">
        <v>1353</v>
      </c>
      <c r="R39" s="6" t="n">
        <v>1493</v>
      </c>
      <c r="S39" s="6" t="n">
        <v>1414</v>
      </c>
      <c r="T39" s="6" t="n">
        <v>1567</v>
      </c>
      <c r="U39" s="6" t="n">
        <v>1505</v>
      </c>
      <c r="V39" s="6" t="n">
        <v>1390</v>
      </c>
      <c r="W39" s="6" t="n">
        <v>1223</v>
      </c>
      <c r="X39" s="6" t="n">
        <v>1140</v>
      </c>
      <c r="Y39" s="6" t="n">
        <v>1194</v>
      </c>
      <c r="Z39" s="6" t="n">
        <v>1211</v>
      </c>
      <c r="AA39" s="6" t="n">
        <v>1251</v>
      </c>
      <c r="AB39" s="6" t="n">
        <v>1225</v>
      </c>
      <c r="AC39" s="6" t="n">
        <v>1256</v>
      </c>
      <c r="AD39" s="6" t="n">
        <v>1226</v>
      </c>
      <c r="AE39" s="6" t="n">
        <v>1171</v>
      </c>
      <c r="AF39" s="6" t="n">
        <v>1222</v>
      </c>
      <c r="AG39" s="6" t="n">
        <v>1152</v>
      </c>
      <c r="AH39" s="6" t="n">
        <v>1221</v>
      </c>
      <c r="AI39" s="6" t="n">
        <v>1214</v>
      </c>
      <c r="AJ39" s="6" t="n">
        <v>1153</v>
      </c>
      <c r="AK39" s="6" t="n">
        <v>1139</v>
      </c>
      <c r="AL39" s="6" t="n">
        <v>1191</v>
      </c>
      <c r="AM39" s="6" t="n">
        <v>1256</v>
      </c>
      <c r="AN39" s="6" t="n">
        <v>1282</v>
      </c>
      <c r="AO39" s="6" t="n">
        <v>1400</v>
      </c>
      <c r="AP39" s="6" t="n">
        <v>1481</v>
      </c>
      <c r="AQ39" s="6" t="n">
        <v>1632</v>
      </c>
      <c r="AR39" s="6" t="n">
        <v>1688</v>
      </c>
      <c r="AS39" s="6" t="n">
        <v>1634</v>
      </c>
      <c r="AT39" s="6" t="n">
        <v>1715</v>
      </c>
      <c r="AU39" s="6" t="n">
        <v>1784</v>
      </c>
      <c r="AV39" s="6" t="n">
        <v>1747</v>
      </c>
      <c r="AW39" s="6" t="n">
        <v>1819</v>
      </c>
      <c r="AX39" s="6" t="n">
        <v>1878</v>
      </c>
      <c r="AY39" s="6" t="n">
        <v>1874</v>
      </c>
      <c r="AZ39" s="6" t="n">
        <v>1787</v>
      </c>
      <c r="BA39" s="6" t="n">
        <v>1695</v>
      </c>
      <c r="BB39" s="6" t="n">
        <v>1723</v>
      </c>
      <c r="BC39" s="6" t="n">
        <v>1579</v>
      </c>
      <c r="BD39" s="6" t="n">
        <v>1604</v>
      </c>
      <c r="BE39" s="6" t="n">
        <v>1612</v>
      </c>
      <c r="BF39" s="6" t="n">
        <v>1476</v>
      </c>
      <c r="BG39" s="6" t="n">
        <v>1441</v>
      </c>
      <c r="BH39" s="6" t="n">
        <v>1512</v>
      </c>
      <c r="BI39" s="6" t="n">
        <v>1521</v>
      </c>
      <c r="BJ39" s="6" t="n">
        <v>1500</v>
      </c>
      <c r="BK39" s="6" t="n">
        <v>1382</v>
      </c>
      <c r="BL39" s="6" t="n">
        <v>1487</v>
      </c>
      <c r="BM39" s="6" t="n">
        <v>1550</v>
      </c>
      <c r="BN39" s="6" t="n">
        <v>1633</v>
      </c>
      <c r="BO39" s="6" t="n">
        <v>1754</v>
      </c>
      <c r="BP39" s="6" t="n">
        <v>1664</v>
      </c>
      <c r="BQ39" s="6" t="n">
        <v>1327</v>
      </c>
      <c r="BR39" s="6" t="n">
        <v>1495</v>
      </c>
      <c r="BS39" s="6" t="n">
        <v>1353</v>
      </c>
      <c r="BT39" s="6" t="n">
        <v>1254</v>
      </c>
      <c r="BU39" s="6" t="n">
        <v>1079</v>
      </c>
      <c r="BV39" s="6" t="n">
        <v>1054</v>
      </c>
      <c r="BW39" s="6" t="n">
        <v>1074</v>
      </c>
      <c r="BX39" s="6" t="n">
        <v>1005</v>
      </c>
      <c r="BY39" s="6" t="n">
        <v>1004</v>
      </c>
      <c r="BZ39" s="6" t="n">
        <v>899</v>
      </c>
      <c r="CA39" s="6" t="n">
        <v>920</v>
      </c>
      <c r="CB39" s="6" t="n">
        <v>841</v>
      </c>
      <c r="CC39" s="6" t="n">
        <v>788</v>
      </c>
      <c r="CD39" s="6" t="n">
        <v>690</v>
      </c>
      <c r="CE39" s="6" t="n">
        <v>723</v>
      </c>
      <c r="CF39" s="6" t="n">
        <v>686</v>
      </c>
      <c r="CG39" s="6" t="n">
        <v>619</v>
      </c>
      <c r="CH39" s="6" t="n">
        <v>551</v>
      </c>
      <c r="CI39" s="6" t="n">
        <v>512</v>
      </c>
      <c r="CJ39" s="6" t="n">
        <v>512</v>
      </c>
      <c r="CK39" s="6" t="n">
        <v>416</v>
      </c>
      <c r="CL39" s="6" t="n">
        <v>387</v>
      </c>
      <c r="CM39" s="6" t="n">
        <v>337</v>
      </c>
      <c r="CN39" s="6" t="n">
        <v>318</v>
      </c>
      <c r="CO39" s="6" t="n">
        <v>263</v>
      </c>
      <c r="CP39" s="6" t="n">
        <v>223</v>
      </c>
      <c r="CQ39" s="6" t="n">
        <v>156</v>
      </c>
      <c r="CR39" s="6" t="n">
        <v>123</v>
      </c>
      <c r="CS39" s="6" t="n">
        <v>73</v>
      </c>
      <c r="CT39" s="6" t="n">
        <v>61</v>
      </c>
      <c r="CU39" s="6" t="n">
        <v>60</v>
      </c>
      <c r="CV39" s="6" t="n">
        <v>47</v>
      </c>
      <c r="CW39" s="6" t="n">
        <v>26</v>
      </c>
      <c r="CX39" s="6" t="n">
        <v>21</v>
      </c>
      <c r="CY39" s="6" t="n">
        <v>28</v>
      </c>
      <c r="CZ39" s="6" t="n">
        <v>16</v>
      </c>
    </row>
    <row r="40" customFormat="false" ht="13.2" hidden="false" customHeight="false" outlineLevel="0" collapsed="false">
      <c r="A40" s="0" t="s">
        <v>1090</v>
      </c>
      <c r="B40" s="0" t="s">
        <v>597</v>
      </c>
      <c r="C40" s="6" t="n">
        <v>176016</v>
      </c>
      <c r="D40" s="6" t="n">
        <v>1836</v>
      </c>
      <c r="E40" s="6" t="n">
        <v>1770</v>
      </c>
      <c r="F40" s="6" t="n">
        <v>1781</v>
      </c>
      <c r="G40" s="6" t="n">
        <v>1886</v>
      </c>
      <c r="H40" s="6" t="n">
        <v>1965</v>
      </c>
      <c r="I40" s="6" t="n">
        <v>1801</v>
      </c>
      <c r="J40" s="6" t="n">
        <v>1719</v>
      </c>
      <c r="K40" s="6" t="n">
        <v>1672</v>
      </c>
      <c r="L40" s="6" t="n">
        <v>1771</v>
      </c>
      <c r="M40" s="6" t="n">
        <v>1737</v>
      </c>
      <c r="N40" s="6" t="n">
        <v>1848</v>
      </c>
      <c r="O40" s="6" t="n">
        <v>1854</v>
      </c>
      <c r="P40" s="6" t="n">
        <v>1929</v>
      </c>
      <c r="Q40" s="6" t="n">
        <v>1971</v>
      </c>
      <c r="R40" s="6" t="n">
        <v>1966</v>
      </c>
      <c r="S40" s="6" t="n">
        <v>2071</v>
      </c>
      <c r="T40" s="6" t="n">
        <v>1999</v>
      </c>
      <c r="U40" s="6" t="n">
        <v>2126</v>
      </c>
      <c r="V40" s="6" t="n">
        <v>2871</v>
      </c>
      <c r="W40" s="6" t="n">
        <v>4215</v>
      </c>
      <c r="X40" s="6" t="n">
        <v>4085</v>
      </c>
      <c r="Y40" s="6" t="n">
        <v>3676</v>
      </c>
      <c r="Z40" s="6" t="n">
        <v>3375</v>
      </c>
      <c r="AA40" s="6" t="n">
        <v>2600</v>
      </c>
      <c r="AB40" s="6" t="n">
        <v>2259</v>
      </c>
      <c r="AC40" s="6" t="n">
        <v>2169</v>
      </c>
      <c r="AD40" s="6" t="n">
        <v>2088</v>
      </c>
      <c r="AE40" s="6" t="n">
        <v>1997</v>
      </c>
      <c r="AF40" s="6" t="n">
        <v>2006</v>
      </c>
      <c r="AG40" s="6" t="n">
        <v>1881</v>
      </c>
      <c r="AH40" s="6" t="n">
        <v>1928</v>
      </c>
      <c r="AI40" s="6" t="n">
        <v>1928</v>
      </c>
      <c r="AJ40" s="6" t="n">
        <v>2002</v>
      </c>
      <c r="AK40" s="6" t="n">
        <v>1857</v>
      </c>
      <c r="AL40" s="6" t="n">
        <v>1763</v>
      </c>
      <c r="AM40" s="6" t="n">
        <v>1872</v>
      </c>
      <c r="AN40" s="6" t="n">
        <v>2010</v>
      </c>
      <c r="AO40" s="6" t="n">
        <v>2038</v>
      </c>
      <c r="AP40" s="6" t="n">
        <v>2275</v>
      </c>
      <c r="AQ40" s="6" t="n">
        <v>2531</v>
      </c>
      <c r="AR40" s="6" t="n">
        <v>2341</v>
      </c>
      <c r="AS40" s="6" t="n">
        <v>2371</v>
      </c>
      <c r="AT40" s="6" t="n">
        <v>2459</v>
      </c>
      <c r="AU40" s="6" t="n">
        <v>2515</v>
      </c>
      <c r="AV40" s="6" t="n">
        <v>2510</v>
      </c>
      <c r="AW40" s="6" t="n">
        <v>2596</v>
      </c>
      <c r="AX40" s="6" t="n">
        <v>2602</v>
      </c>
      <c r="AY40" s="6" t="n">
        <v>2638</v>
      </c>
      <c r="AZ40" s="6" t="n">
        <v>2449</v>
      </c>
      <c r="BA40" s="6" t="n">
        <v>2539</v>
      </c>
      <c r="BB40" s="6" t="n">
        <v>2377</v>
      </c>
      <c r="BC40" s="6" t="n">
        <v>2237</v>
      </c>
      <c r="BD40" s="6" t="n">
        <v>2172</v>
      </c>
      <c r="BE40" s="6" t="n">
        <v>2181</v>
      </c>
      <c r="BF40" s="6" t="n">
        <v>2148</v>
      </c>
      <c r="BG40" s="6" t="n">
        <v>2143</v>
      </c>
      <c r="BH40" s="6" t="n">
        <v>1969</v>
      </c>
      <c r="BI40" s="6" t="n">
        <v>2051</v>
      </c>
      <c r="BJ40" s="6" t="n">
        <v>1959</v>
      </c>
      <c r="BK40" s="6" t="n">
        <v>2012</v>
      </c>
      <c r="BL40" s="6" t="n">
        <v>1929</v>
      </c>
      <c r="BM40" s="6" t="n">
        <v>2089</v>
      </c>
      <c r="BN40" s="6" t="n">
        <v>2137</v>
      </c>
      <c r="BO40" s="6" t="n">
        <v>2235</v>
      </c>
      <c r="BP40" s="6" t="n">
        <v>2412</v>
      </c>
      <c r="BQ40" s="6" t="n">
        <v>1803</v>
      </c>
      <c r="BR40" s="6" t="n">
        <v>1998</v>
      </c>
      <c r="BS40" s="6" t="n">
        <v>1835</v>
      </c>
      <c r="BT40" s="6" t="n">
        <v>1706</v>
      </c>
      <c r="BU40" s="6" t="n">
        <v>1461</v>
      </c>
      <c r="BV40" s="6" t="n">
        <v>1380</v>
      </c>
      <c r="BW40" s="6" t="n">
        <v>1437</v>
      </c>
      <c r="BX40" s="6" t="n">
        <v>1487</v>
      </c>
      <c r="BY40" s="6" t="n">
        <v>1466</v>
      </c>
      <c r="BZ40" s="6" t="n">
        <v>1355</v>
      </c>
      <c r="CA40" s="6" t="n">
        <v>1312</v>
      </c>
      <c r="CB40" s="6" t="n">
        <v>1213</v>
      </c>
      <c r="CC40" s="6" t="n">
        <v>1160</v>
      </c>
      <c r="CD40" s="6" t="n">
        <v>1164</v>
      </c>
      <c r="CE40" s="6" t="n">
        <v>1192</v>
      </c>
      <c r="CF40" s="6" t="n">
        <v>1136</v>
      </c>
      <c r="CG40" s="6" t="n">
        <v>1021</v>
      </c>
      <c r="CH40" s="6" t="n">
        <v>1028</v>
      </c>
      <c r="CI40" s="6" t="n">
        <v>888</v>
      </c>
      <c r="CJ40" s="6" t="n">
        <v>867</v>
      </c>
      <c r="CK40" s="6" t="n">
        <v>815</v>
      </c>
      <c r="CL40" s="6" t="n">
        <v>680</v>
      </c>
      <c r="CM40" s="6" t="n">
        <v>654</v>
      </c>
      <c r="CN40" s="6" t="n">
        <v>566</v>
      </c>
      <c r="CO40" s="6" t="n">
        <v>534</v>
      </c>
      <c r="CP40" s="6" t="n">
        <v>440</v>
      </c>
      <c r="CQ40" s="6" t="n">
        <v>338</v>
      </c>
      <c r="CR40" s="6" t="n">
        <v>213</v>
      </c>
      <c r="CS40" s="6" t="n">
        <v>168</v>
      </c>
      <c r="CT40" s="6" t="n">
        <v>128</v>
      </c>
      <c r="CU40" s="6" t="n">
        <v>92</v>
      </c>
      <c r="CV40" s="6" t="n">
        <v>78</v>
      </c>
      <c r="CW40" s="6" t="n">
        <v>65</v>
      </c>
      <c r="CX40" s="6" t="n">
        <v>45</v>
      </c>
      <c r="CY40" s="6" t="n">
        <v>27</v>
      </c>
      <c r="CZ40" s="6" t="n">
        <v>65</v>
      </c>
    </row>
    <row r="41" customFormat="false" ht="13.2" hidden="false" customHeight="false" outlineLevel="0" collapsed="false">
      <c r="A41" s="0" t="s">
        <v>1091</v>
      </c>
      <c r="B41" s="0" t="s">
        <v>31</v>
      </c>
      <c r="C41" s="6" t="n">
        <v>157479</v>
      </c>
      <c r="D41" s="6" t="n">
        <v>2024</v>
      </c>
      <c r="E41" s="6" t="n">
        <v>2106</v>
      </c>
      <c r="F41" s="6" t="n">
        <v>2064</v>
      </c>
      <c r="G41" s="6" t="n">
        <v>1975</v>
      </c>
      <c r="H41" s="6" t="n">
        <v>1930</v>
      </c>
      <c r="I41" s="6" t="n">
        <v>1988</v>
      </c>
      <c r="J41" s="6" t="n">
        <v>1813</v>
      </c>
      <c r="K41" s="6" t="n">
        <v>1941</v>
      </c>
      <c r="L41" s="6" t="n">
        <v>1818</v>
      </c>
      <c r="M41" s="6" t="n">
        <v>1816</v>
      </c>
      <c r="N41" s="6" t="n">
        <v>1894</v>
      </c>
      <c r="O41" s="6" t="n">
        <v>1871</v>
      </c>
      <c r="P41" s="6" t="n">
        <v>2006</v>
      </c>
      <c r="Q41" s="6" t="n">
        <v>2073</v>
      </c>
      <c r="R41" s="6" t="n">
        <v>2111</v>
      </c>
      <c r="S41" s="6" t="n">
        <v>2178</v>
      </c>
      <c r="T41" s="6" t="n">
        <v>2045</v>
      </c>
      <c r="U41" s="6" t="n">
        <v>2222</v>
      </c>
      <c r="V41" s="6" t="n">
        <v>2067</v>
      </c>
      <c r="W41" s="6" t="n">
        <v>1938</v>
      </c>
      <c r="X41" s="6" t="n">
        <v>2015</v>
      </c>
      <c r="Y41" s="6" t="n">
        <v>1894</v>
      </c>
      <c r="Z41" s="6" t="n">
        <v>1870</v>
      </c>
      <c r="AA41" s="6" t="n">
        <v>1994</v>
      </c>
      <c r="AB41" s="6" t="n">
        <v>1867</v>
      </c>
      <c r="AC41" s="6" t="n">
        <v>2016</v>
      </c>
      <c r="AD41" s="6" t="n">
        <v>1942</v>
      </c>
      <c r="AE41" s="6" t="n">
        <v>2008</v>
      </c>
      <c r="AF41" s="6" t="n">
        <v>1995</v>
      </c>
      <c r="AG41" s="6" t="n">
        <v>2173</v>
      </c>
      <c r="AH41" s="6" t="n">
        <v>2222</v>
      </c>
      <c r="AI41" s="6" t="n">
        <v>2172</v>
      </c>
      <c r="AJ41" s="6" t="n">
        <v>2034</v>
      </c>
      <c r="AK41" s="6" t="n">
        <v>1967</v>
      </c>
      <c r="AL41" s="6" t="n">
        <v>1999</v>
      </c>
      <c r="AM41" s="6" t="n">
        <v>1986</v>
      </c>
      <c r="AN41" s="6" t="n">
        <v>2096</v>
      </c>
      <c r="AO41" s="6" t="n">
        <v>2129</v>
      </c>
      <c r="AP41" s="6" t="n">
        <v>2125</v>
      </c>
      <c r="AQ41" s="6" t="n">
        <v>2265</v>
      </c>
      <c r="AR41" s="6" t="n">
        <v>2326</v>
      </c>
      <c r="AS41" s="6" t="n">
        <v>2240</v>
      </c>
      <c r="AT41" s="6" t="n">
        <v>2378</v>
      </c>
      <c r="AU41" s="6" t="n">
        <v>2441</v>
      </c>
      <c r="AV41" s="6" t="n">
        <v>2458</v>
      </c>
      <c r="AW41" s="6" t="n">
        <v>2309</v>
      </c>
      <c r="AX41" s="6" t="n">
        <v>2356</v>
      </c>
      <c r="AY41" s="6" t="n">
        <v>2418</v>
      </c>
      <c r="AZ41" s="6" t="n">
        <v>2392</v>
      </c>
      <c r="BA41" s="6" t="n">
        <v>2218</v>
      </c>
      <c r="BB41" s="6" t="n">
        <v>2126</v>
      </c>
      <c r="BC41" s="6" t="n">
        <v>2126</v>
      </c>
      <c r="BD41" s="6" t="n">
        <v>2083</v>
      </c>
      <c r="BE41" s="6" t="n">
        <v>2025</v>
      </c>
      <c r="BF41" s="6" t="n">
        <v>1846</v>
      </c>
      <c r="BG41" s="6" t="n">
        <v>1902</v>
      </c>
      <c r="BH41" s="6" t="n">
        <v>1818</v>
      </c>
      <c r="BI41" s="6" t="n">
        <v>1787</v>
      </c>
      <c r="BJ41" s="6" t="n">
        <v>1700</v>
      </c>
      <c r="BK41" s="6" t="n">
        <v>1710</v>
      </c>
      <c r="BL41" s="6" t="n">
        <v>1732</v>
      </c>
      <c r="BM41" s="6" t="n">
        <v>1851</v>
      </c>
      <c r="BN41" s="6" t="n">
        <v>1779</v>
      </c>
      <c r="BO41" s="6" t="n">
        <v>2010</v>
      </c>
      <c r="BP41" s="6" t="n">
        <v>1931</v>
      </c>
      <c r="BQ41" s="6" t="n">
        <v>1461</v>
      </c>
      <c r="BR41" s="6" t="n">
        <v>1533</v>
      </c>
      <c r="BS41" s="6" t="n">
        <v>1548</v>
      </c>
      <c r="BT41" s="6" t="n">
        <v>1350</v>
      </c>
      <c r="BU41" s="6" t="n">
        <v>1153</v>
      </c>
      <c r="BV41" s="6" t="n">
        <v>1127</v>
      </c>
      <c r="BW41" s="6" t="n">
        <v>1153</v>
      </c>
      <c r="BX41" s="6" t="n">
        <v>1192</v>
      </c>
      <c r="BY41" s="6" t="n">
        <v>1154</v>
      </c>
      <c r="BZ41" s="6" t="n">
        <v>1090</v>
      </c>
      <c r="CA41" s="6" t="n">
        <v>1035</v>
      </c>
      <c r="CB41" s="6" t="n">
        <v>1047</v>
      </c>
      <c r="CC41" s="6" t="n">
        <v>1011</v>
      </c>
      <c r="CD41" s="6" t="n">
        <v>921</v>
      </c>
      <c r="CE41" s="6" t="n">
        <v>886</v>
      </c>
      <c r="CF41" s="6" t="n">
        <v>867</v>
      </c>
      <c r="CG41" s="6" t="n">
        <v>848</v>
      </c>
      <c r="CH41" s="6" t="n">
        <v>725</v>
      </c>
      <c r="CI41" s="6" t="n">
        <v>696</v>
      </c>
      <c r="CJ41" s="6" t="n">
        <v>644</v>
      </c>
      <c r="CK41" s="6" t="n">
        <v>571</v>
      </c>
      <c r="CL41" s="6" t="n">
        <v>551</v>
      </c>
      <c r="CM41" s="6" t="n">
        <v>434</v>
      </c>
      <c r="CN41" s="6" t="n">
        <v>407</v>
      </c>
      <c r="CO41" s="6" t="n">
        <v>334</v>
      </c>
      <c r="CP41" s="6" t="n">
        <v>291</v>
      </c>
      <c r="CQ41" s="6" t="n">
        <v>247</v>
      </c>
      <c r="CR41" s="6" t="n">
        <v>135</v>
      </c>
      <c r="CS41" s="6" t="n">
        <v>127</v>
      </c>
      <c r="CT41" s="6" t="n">
        <v>98</v>
      </c>
      <c r="CU41" s="6" t="n">
        <v>65</v>
      </c>
      <c r="CV41" s="6" t="n">
        <v>58</v>
      </c>
      <c r="CW41" s="6" t="n">
        <v>36</v>
      </c>
      <c r="CX41" s="6" t="n">
        <v>28</v>
      </c>
      <c r="CY41" s="6" t="n">
        <v>19</v>
      </c>
      <c r="CZ41" s="6" t="n">
        <v>26</v>
      </c>
    </row>
    <row r="42" customFormat="false" ht="13.2" hidden="false" customHeight="false" outlineLevel="0" collapsed="false">
      <c r="A42" s="0" t="s">
        <v>1092</v>
      </c>
      <c r="B42" s="0" t="s">
        <v>854</v>
      </c>
      <c r="C42" s="6" t="n">
        <v>280962</v>
      </c>
      <c r="D42" s="6" t="n">
        <v>3972</v>
      </c>
      <c r="E42" s="6" t="n">
        <v>3638</v>
      </c>
      <c r="F42" s="6" t="n">
        <v>3548</v>
      </c>
      <c r="G42" s="6" t="n">
        <v>3595</v>
      </c>
      <c r="H42" s="6" t="n">
        <v>3293</v>
      </c>
      <c r="I42" s="6" t="n">
        <v>3073</v>
      </c>
      <c r="J42" s="6" t="n">
        <v>2940</v>
      </c>
      <c r="K42" s="6" t="n">
        <v>2995</v>
      </c>
      <c r="L42" s="6" t="n">
        <v>2831</v>
      </c>
      <c r="M42" s="6" t="n">
        <v>2779</v>
      </c>
      <c r="N42" s="6" t="n">
        <v>2976</v>
      </c>
      <c r="O42" s="6" t="n">
        <v>3056</v>
      </c>
      <c r="P42" s="6" t="n">
        <v>3358</v>
      </c>
      <c r="Q42" s="6" t="n">
        <v>3352</v>
      </c>
      <c r="R42" s="6" t="n">
        <v>3525</v>
      </c>
      <c r="S42" s="6" t="n">
        <v>3352</v>
      </c>
      <c r="T42" s="6" t="n">
        <v>3489</v>
      </c>
      <c r="U42" s="6" t="n">
        <v>3750</v>
      </c>
      <c r="V42" s="6" t="n">
        <v>4115</v>
      </c>
      <c r="W42" s="6" t="n">
        <v>5697</v>
      </c>
      <c r="X42" s="6" t="n">
        <v>5822</v>
      </c>
      <c r="Y42" s="6" t="n">
        <v>5204</v>
      </c>
      <c r="Z42" s="6" t="n">
        <v>5097</v>
      </c>
      <c r="AA42" s="6" t="n">
        <v>4913</v>
      </c>
      <c r="AB42" s="6" t="n">
        <v>5086</v>
      </c>
      <c r="AC42" s="6" t="n">
        <v>5151</v>
      </c>
      <c r="AD42" s="6" t="n">
        <v>4883</v>
      </c>
      <c r="AE42" s="6" t="n">
        <v>4796</v>
      </c>
      <c r="AF42" s="6" t="n">
        <v>4759</v>
      </c>
      <c r="AG42" s="6" t="n">
        <v>4696</v>
      </c>
      <c r="AH42" s="6" t="n">
        <v>4630</v>
      </c>
      <c r="AI42" s="6" t="n">
        <v>4502</v>
      </c>
      <c r="AJ42" s="6" t="n">
        <v>4137</v>
      </c>
      <c r="AK42" s="6" t="n">
        <v>3714</v>
      </c>
      <c r="AL42" s="6" t="n">
        <v>3724</v>
      </c>
      <c r="AM42" s="6" t="n">
        <v>3667</v>
      </c>
      <c r="AN42" s="6" t="n">
        <v>3658</v>
      </c>
      <c r="AO42" s="6" t="n">
        <v>3660</v>
      </c>
      <c r="AP42" s="6" t="n">
        <v>3627</v>
      </c>
      <c r="AQ42" s="6" t="n">
        <v>3482</v>
      </c>
      <c r="AR42" s="6" t="n">
        <v>3739</v>
      </c>
      <c r="AS42" s="6" t="n">
        <v>3614</v>
      </c>
      <c r="AT42" s="6" t="n">
        <v>3532</v>
      </c>
      <c r="AU42" s="6" t="n">
        <v>3671</v>
      </c>
      <c r="AV42" s="6" t="n">
        <v>3828</v>
      </c>
      <c r="AW42" s="6" t="n">
        <v>3825</v>
      </c>
      <c r="AX42" s="6" t="n">
        <v>3850</v>
      </c>
      <c r="AY42" s="6" t="n">
        <v>3844</v>
      </c>
      <c r="AZ42" s="6" t="n">
        <v>3727</v>
      </c>
      <c r="BA42" s="6" t="n">
        <v>3735</v>
      </c>
      <c r="BB42" s="6" t="n">
        <v>3741</v>
      </c>
      <c r="BC42" s="6" t="n">
        <v>3515</v>
      </c>
      <c r="BD42" s="6" t="n">
        <v>3464</v>
      </c>
      <c r="BE42" s="6" t="n">
        <v>3443</v>
      </c>
      <c r="BF42" s="6" t="n">
        <v>3313</v>
      </c>
      <c r="BG42" s="6" t="n">
        <v>3023</v>
      </c>
      <c r="BH42" s="6" t="n">
        <v>2875</v>
      </c>
      <c r="BI42" s="6" t="n">
        <v>2851</v>
      </c>
      <c r="BJ42" s="6" t="n">
        <v>2717</v>
      </c>
      <c r="BK42" s="6" t="n">
        <v>2583</v>
      </c>
      <c r="BL42" s="6" t="n">
        <v>2545</v>
      </c>
      <c r="BM42" s="6" t="n">
        <v>2520</v>
      </c>
      <c r="BN42" s="6" t="n">
        <v>2523</v>
      </c>
      <c r="BO42" s="6" t="n">
        <v>2504</v>
      </c>
      <c r="BP42" s="6" t="n">
        <v>2547</v>
      </c>
      <c r="BQ42" s="6" t="n">
        <v>2316</v>
      </c>
      <c r="BR42" s="6" t="n">
        <v>2297</v>
      </c>
      <c r="BS42" s="6" t="n">
        <v>2344</v>
      </c>
      <c r="BT42" s="6" t="n">
        <v>2330</v>
      </c>
      <c r="BU42" s="6" t="n">
        <v>2059</v>
      </c>
      <c r="BV42" s="6" t="n">
        <v>1773</v>
      </c>
      <c r="BW42" s="6" t="n">
        <v>1942</v>
      </c>
      <c r="BX42" s="6" t="n">
        <v>1913</v>
      </c>
      <c r="BY42" s="6" t="n">
        <v>1937</v>
      </c>
      <c r="BZ42" s="6" t="n">
        <v>1910</v>
      </c>
      <c r="CA42" s="6" t="n">
        <v>1738</v>
      </c>
      <c r="CB42" s="6" t="n">
        <v>1675</v>
      </c>
      <c r="CC42" s="6" t="n">
        <v>1627</v>
      </c>
      <c r="CD42" s="6" t="n">
        <v>1608</v>
      </c>
      <c r="CE42" s="6" t="n">
        <v>1545</v>
      </c>
      <c r="CF42" s="6" t="n">
        <v>1506</v>
      </c>
      <c r="CG42" s="6" t="n">
        <v>1370</v>
      </c>
      <c r="CH42" s="6" t="n">
        <v>1196</v>
      </c>
      <c r="CI42" s="6" t="n">
        <v>1155</v>
      </c>
      <c r="CJ42" s="6" t="n">
        <v>1027</v>
      </c>
      <c r="CK42" s="6" t="n">
        <v>924</v>
      </c>
      <c r="CL42" s="6" t="n">
        <v>840</v>
      </c>
      <c r="CM42" s="6" t="n">
        <v>763</v>
      </c>
      <c r="CN42" s="6" t="n">
        <v>622</v>
      </c>
      <c r="CO42" s="6" t="n">
        <v>588</v>
      </c>
      <c r="CP42" s="6" t="n">
        <v>528</v>
      </c>
      <c r="CQ42" s="6" t="n">
        <v>352</v>
      </c>
      <c r="CR42" s="6" t="n">
        <v>232</v>
      </c>
      <c r="CS42" s="6" t="n">
        <v>216</v>
      </c>
      <c r="CT42" s="6" t="n">
        <v>152</v>
      </c>
      <c r="CU42" s="6" t="n">
        <v>116</v>
      </c>
      <c r="CV42" s="6" t="n">
        <v>88</v>
      </c>
      <c r="CW42" s="6" t="n">
        <v>68</v>
      </c>
      <c r="CX42" s="6" t="n">
        <v>54</v>
      </c>
      <c r="CY42" s="6" t="n">
        <v>30</v>
      </c>
      <c r="CZ42" s="6" t="n">
        <v>50</v>
      </c>
    </row>
    <row r="43" customFormat="false" ht="13.2" hidden="false" customHeight="false" outlineLevel="0" collapsed="false">
      <c r="A43" s="0" t="s">
        <v>1093</v>
      </c>
      <c r="B43" s="0" t="s">
        <v>207</v>
      </c>
      <c r="C43" s="6" t="n">
        <v>231997</v>
      </c>
      <c r="D43" s="6" t="n">
        <v>2975</v>
      </c>
      <c r="E43" s="6" t="n">
        <v>3048</v>
      </c>
      <c r="F43" s="6" t="n">
        <v>3020</v>
      </c>
      <c r="G43" s="6" t="n">
        <v>3105</v>
      </c>
      <c r="H43" s="6" t="n">
        <v>3034</v>
      </c>
      <c r="I43" s="6" t="n">
        <v>2926</v>
      </c>
      <c r="J43" s="6" t="n">
        <v>2793</v>
      </c>
      <c r="K43" s="6" t="n">
        <v>2816</v>
      </c>
      <c r="L43" s="6" t="n">
        <v>2668</v>
      </c>
      <c r="M43" s="6" t="n">
        <v>2812</v>
      </c>
      <c r="N43" s="6" t="n">
        <v>2897</v>
      </c>
      <c r="O43" s="6" t="n">
        <v>2985</v>
      </c>
      <c r="P43" s="6" t="n">
        <v>3044</v>
      </c>
      <c r="Q43" s="6" t="n">
        <v>3020</v>
      </c>
      <c r="R43" s="6" t="n">
        <v>3072</v>
      </c>
      <c r="S43" s="6" t="n">
        <v>3351</v>
      </c>
      <c r="T43" s="6" t="n">
        <v>3213</v>
      </c>
      <c r="U43" s="6" t="n">
        <v>3361</v>
      </c>
      <c r="V43" s="6" t="n">
        <v>3075</v>
      </c>
      <c r="W43" s="6" t="n">
        <v>2828</v>
      </c>
      <c r="X43" s="6" t="n">
        <v>3061</v>
      </c>
      <c r="Y43" s="6" t="n">
        <v>2983</v>
      </c>
      <c r="Z43" s="6" t="n">
        <v>3039</v>
      </c>
      <c r="AA43" s="6" t="n">
        <v>2908</v>
      </c>
      <c r="AB43" s="6" t="n">
        <v>2841</v>
      </c>
      <c r="AC43" s="6" t="n">
        <v>2854</v>
      </c>
      <c r="AD43" s="6" t="n">
        <v>2740</v>
      </c>
      <c r="AE43" s="6" t="n">
        <v>2786</v>
      </c>
      <c r="AF43" s="6" t="n">
        <v>2825</v>
      </c>
      <c r="AG43" s="6" t="n">
        <v>2836</v>
      </c>
      <c r="AH43" s="6" t="n">
        <v>2970</v>
      </c>
      <c r="AI43" s="6" t="n">
        <v>3026</v>
      </c>
      <c r="AJ43" s="6" t="n">
        <v>2927</v>
      </c>
      <c r="AK43" s="6" t="n">
        <v>2737</v>
      </c>
      <c r="AL43" s="6" t="n">
        <v>2813</v>
      </c>
      <c r="AM43" s="6" t="n">
        <v>2768</v>
      </c>
      <c r="AN43" s="6" t="n">
        <v>2902</v>
      </c>
      <c r="AO43" s="6" t="n">
        <v>2947</v>
      </c>
      <c r="AP43" s="6" t="n">
        <v>3114</v>
      </c>
      <c r="AQ43" s="6" t="n">
        <v>3261</v>
      </c>
      <c r="AR43" s="6" t="n">
        <v>3371</v>
      </c>
      <c r="AS43" s="6" t="n">
        <v>3466</v>
      </c>
      <c r="AT43" s="6" t="n">
        <v>3578</v>
      </c>
      <c r="AU43" s="6" t="n">
        <v>3485</v>
      </c>
      <c r="AV43" s="6" t="n">
        <v>3781</v>
      </c>
      <c r="AW43" s="6" t="n">
        <v>3700</v>
      </c>
      <c r="AX43" s="6" t="n">
        <v>3670</v>
      </c>
      <c r="AY43" s="6" t="n">
        <v>3706</v>
      </c>
      <c r="AZ43" s="6" t="n">
        <v>3540</v>
      </c>
      <c r="BA43" s="6" t="n">
        <v>3378</v>
      </c>
      <c r="BB43" s="6" t="n">
        <v>3442</v>
      </c>
      <c r="BC43" s="6" t="n">
        <v>3132</v>
      </c>
      <c r="BD43" s="6" t="n">
        <v>3086</v>
      </c>
      <c r="BE43" s="6" t="n">
        <v>3005</v>
      </c>
      <c r="BF43" s="6" t="n">
        <v>2830</v>
      </c>
      <c r="BG43" s="6" t="n">
        <v>2634</v>
      </c>
      <c r="BH43" s="6" t="n">
        <v>2553</v>
      </c>
      <c r="BI43" s="6" t="n">
        <v>2419</v>
      </c>
      <c r="BJ43" s="6" t="n">
        <v>2404</v>
      </c>
      <c r="BK43" s="6" t="n">
        <v>2429</v>
      </c>
      <c r="BL43" s="6" t="n">
        <v>2381</v>
      </c>
      <c r="BM43" s="6" t="n">
        <v>2398</v>
      </c>
      <c r="BN43" s="6" t="n">
        <v>2475</v>
      </c>
      <c r="BO43" s="6" t="n">
        <v>2767</v>
      </c>
      <c r="BP43" s="6" t="n">
        <v>2774</v>
      </c>
      <c r="BQ43" s="6" t="n">
        <v>2141</v>
      </c>
      <c r="BR43" s="6" t="n">
        <v>2174</v>
      </c>
      <c r="BS43" s="6" t="n">
        <v>1959</v>
      </c>
      <c r="BT43" s="6" t="n">
        <v>2024</v>
      </c>
      <c r="BU43" s="6" t="n">
        <v>1618</v>
      </c>
      <c r="BV43" s="6" t="n">
        <v>1637</v>
      </c>
      <c r="BW43" s="6" t="n">
        <v>1831</v>
      </c>
      <c r="BX43" s="6" t="n">
        <v>1809</v>
      </c>
      <c r="BY43" s="6" t="n">
        <v>1760</v>
      </c>
      <c r="BZ43" s="6" t="n">
        <v>1742</v>
      </c>
      <c r="CA43" s="6" t="n">
        <v>1660</v>
      </c>
      <c r="CB43" s="6" t="n">
        <v>1561</v>
      </c>
      <c r="CC43" s="6" t="n">
        <v>1486</v>
      </c>
      <c r="CD43" s="6" t="n">
        <v>1458</v>
      </c>
      <c r="CE43" s="6" t="n">
        <v>1316</v>
      </c>
      <c r="CF43" s="6" t="n">
        <v>1381</v>
      </c>
      <c r="CG43" s="6" t="n">
        <v>1286</v>
      </c>
      <c r="CH43" s="6" t="n">
        <v>1182</v>
      </c>
      <c r="CI43" s="6" t="n">
        <v>1068</v>
      </c>
      <c r="CJ43" s="6" t="n">
        <v>1010</v>
      </c>
      <c r="CK43" s="6" t="n">
        <v>811</v>
      </c>
      <c r="CL43" s="6" t="n">
        <v>762</v>
      </c>
      <c r="CM43" s="6" t="n">
        <v>684</v>
      </c>
      <c r="CN43" s="6" t="n">
        <v>607</v>
      </c>
      <c r="CO43" s="6" t="n">
        <v>539</v>
      </c>
      <c r="CP43" s="6" t="n">
        <v>494</v>
      </c>
      <c r="CQ43" s="6" t="n">
        <v>344</v>
      </c>
      <c r="CR43" s="6" t="n">
        <v>214</v>
      </c>
      <c r="CS43" s="6" t="n">
        <v>154</v>
      </c>
      <c r="CT43" s="6" t="n">
        <v>153</v>
      </c>
      <c r="CU43" s="6" t="n">
        <v>116</v>
      </c>
      <c r="CV43" s="6" t="n">
        <v>70</v>
      </c>
      <c r="CW43" s="6" t="n">
        <v>50</v>
      </c>
      <c r="CX43" s="6" t="n">
        <v>39</v>
      </c>
      <c r="CY43" s="6" t="n">
        <v>34</v>
      </c>
      <c r="CZ43" s="6" t="n">
        <v>38</v>
      </c>
    </row>
    <row r="44" customFormat="false" ht="13.2" hidden="false" customHeight="false" outlineLevel="0" collapsed="false">
      <c r="A44" s="0" t="s">
        <v>1094</v>
      </c>
      <c r="B44" s="0" t="s">
        <v>767</v>
      </c>
      <c r="C44" s="6" t="n">
        <v>1073045</v>
      </c>
      <c r="D44" s="6" t="n">
        <v>16390</v>
      </c>
      <c r="E44" s="6" t="n">
        <v>16559</v>
      </c>
      <c r="F44" s="6" t="n">
        <v>16710</v>
      </c>
      <c r="G44" s="6" t="n">
        <v>16419</v>
      </c>
      <c r="H44" s="6" t="n">
        <v>15823</v>
      </c>
      <c r="I44" s="6" t="n">
        <v>16016</v>
      </c>
      <c r="J44" s="6" t="n">
        <v>15071</v>
      </c>
      <c r="K44" s="6" t="n">
        <v>14865</v>
      </c>
      <c r="L44" s="6" t="n">
        <v>14238</v>
      </c>
      <c r="M44" s="6" t="n">
        <v>14170</v>
      </c>
      <c r="N44" s="6" t="n">
        <v>14389</v>
      </c>
      <c r="O44" s="6" t="n">
        <v>14485</v>
      </c>
      <c r="P44" s="6" t="n">
        <v>14783</v>
      </c>
      <c r="Q44" s="6" t="n">
        <v>14841</v>
      </c>
      <c r="R44" s="6" t="n">
        <v>15161</v>
      </c>
      <c r="S44" s="6" t="n">
        <v>14762</v>
      </c>
      <c r="T44" s="6" t="n">
        <v>14626</v>
      </c>
      <c r="U44" s="6" t="n">
        <v>14827</v>
      </c>
      <c r="V44" s="6" t="n">
        <v>16432</v>
      </c>
      <c r="W44" s="6" t="n">
        <v>19631</v>
      </c>
      <c r="X44" s="6" t="n">
        <v>20660</v>
      </c>
      <c r="Y44" s="6" t="n">
        <v>19281</v>
      </c>
      <c r="Z44" s="6" t="n">
        <v>18347</v>
      </c>
      <c r="AA44" s="6" t="n">
        <v>17896</v>
      </c>
      <c r="AB44" s="6" t="n">
        <v>17730</v>
      </c>
      <c r="AC44" s="6" t="n">
        <v>17286</v>
      </c>
      <c r="AD44" s="6" t="n">
        <v>17389</v>
      </c>
      <c r="AE44" s="6" t="n">
        <v>17133</v>
      </c>
      <c r="AF44" s="6" t="n">
        <v>17121</v>
      </c>
      <c r="AG44" s="6" t="n">
        <v>16672</v>
      </c>
      <c r="AH44" s="6" t="n">
        <v>17336</v>
      </c>
      <c r="AI44" s="6" t="n">
        <v>16639</v>
      </c>
      <c r="AJ44" s="6" t="n">
        <v>15723</v>
      </c>
      <c r="AK44" s="6" t="n">
        <v>14652</v>
      </c>
      <c r="AL44" s="6" t="n">
        <v>14819</v>
      </c>
      <c r="AM44" s="6" t="n">
        <v>14149</v>
      </c>
      <c r="AN44" s="6" t="n">
        <v>14157</v>
      </c>
      <c r="AO44" s="6" t="n">
        <v>13944</v>
      </c>
      <c r="AP44" s="6" t="n">
        <v>14395</v>
      </c>
      <c r="AQ44" s="6" t="n">
        <v>14760</v>
      </c>
      <c r="AR44" s="6" t="n">
        <v>14661</v>
      </c>
      <c r="AS44" s="6" t="n">
        <v>14545</v>
      </c>
      <c r="AT44" s="6" t="n">
        <v>14426</v>
      </c>
      <c r="AU44" s="6" t="n">
        <v>14314</v>
      </c>
      <c r="AV44" s="6" t="n">
        <v>14138</v>
      </c>
      <c r="AW44" s="6" t="n">
        <v>14012</v>
      </c>
      <c r="AX44" s="6" t="n">
        <v>13853</v>
      </c>
      <c r="AY44" s="6" t="n">
        <v>13542</v>
      </c>
      <c r="AZ44" s="6" t="n">
        <v>13595</v>
      </c>
      <c r="BA44" s="6" t="n">
        <v>13107</v>
      </c>
      <c r="BB44" s="6" t="n">
        <v>12335</v>
      </c>
      <c r="BC44" s="6" t="n">
        <v>11795</v>
      </c>
      <c r="BD44" s="6" t="n">
        <v>11595</v>
      </c>
      <c r="BE44" s="6" t="n">
        <v>11309</v>
      </c>
      <c r="BF44" s="6" t="n">
        <v>10664</v>
      </c>
      <c r="BG44" s="6" t="n">
        <v>10355</v>
      </c>
      <c r="BH44" s="6" t="n">
        <v>10272</v>
      </c>
      <c r="BI44" s="6" t="n">
        <v>10143</v>
      </c>
      <c r="BJ44" s="6" t="n">
        <v>10097</v>
      </c>
      <c r="BK44" s="6" t="n">
        <v>9352</v>
      </c>
      <c r="BL44" s="6" t="n">
        <v>9084</v>
      </c>
      <c r="BM44" s="6" t="n">
        <v>9194</v>
      </c>
      <c r="BN44" s="6" t="n">
        <v>9182</v>
      </c>
      <c r="BO44" s="6" t="n">
        <v>9470</v>
      </c>
      <c r="BP44" s="6" t="n">
        <v>9505</v>
      </c>
      <c r="BQ44" s="6" t="n">
        <v>7425</v>
      </c>
      <c r="BR44" s="6" t="n">
        <v>8109</v>
      </c>
      <c r="BS44" s="6" t="n">
        <v>7842</v>
      </c>
      <c r="BT44" s="6" t="n">
        <v>7530</v>
      </c>
      <c r="BU44" s="6" t="n">
        <v>6637</v>
      </c>
      <c r="BV44" s="6" t="n">
        <v>6329</v>
      </c>
      <c r="BW44" s="6" t="n">
        <v>6711</v>
      </c>
      <c r="BX44" s="6" t="n">
        <v>6651</v>
      </c>
      <c r="BY44" s="6" t="n">
        <v>6454</v>
      </c>
      <c r="BZ44" s="6" t="n">
        <v>6414</v>
      </c>
      <c r="CA44" s="6" t="n">
        <v>6174</v>
      </c>
      <c r="CB44" s="6" t="n">
        <v>5708</v>
      </c>
      <c r="CC44" s="6" t="n">
        <v>5320</v>
      </c>
      <c r="CD44" s="6" t="n">
        <v>5497</v>
      </c>
      <c r="CE44" s="6" t="n">
        <v>5203</v>
      </c>
      <c r="CF44" s="6" t="n">
        <v>5025</v>
      </c>
      <c r="CG44" s="6" t="n">
        <v>4527</v>
      </c>
      <c r="CH44" s="6" t="n">
        <v>4130</v>
      </c>
      <c r="CI44" s="6" t="n">
        <v>3841</v>
      </c>
      <c r="CJ44" s="6" t="n">
        <v>3618</v>
      </c>
      <c r="CK44" s="6" t="n">
        <v>3134</v>
      </c>
      <c r="CL44" s="6" t="n">
        <v>2773</v>
      </c>
      <c r="CM44" s="6" t="n">
        <v>2538</v>
      </c>
      <c r="CN44" s="6" t="n">
        <v>2202</v>
      </c>
      <c r="CO44" s="6" t="n">
        <v>2009</v>
      </c>
      <c r="CP44" s="6" t="n">
        <v>1792</v>
      </c>
      <c r="CQ44" s="6" t="n">
        <v>1258</v>
      </c>
      <c r="CR44" s="6" t="n">
        <v>810</v>
      </c>
      <c r="CS44" s="6" t="n">
        <v>667</v>
      </c>
      <c r="CT44" s="6" t="n">
        <v>508</v>
      </c>
      <c r="CU44" s="6" t="n">
        <v>383</v>
      </c>
      <c r="CV44" s="6" t="n">
        <v>328</v>
      </c>
      <c r="CW44" s="6" t="n">
        <v>244</v>
      </c>
      <c r="CX44" s="6" t="n">
        <v>160</v>
      </c>
      <c r="CY44" s="6" t="n">
        <v>96</v>
      </c>
      <c r="CZ44" s="6" t="n">
        <v>166</v>
      </c>
    </row>
    <row r="45" customFormat="false" ht="13.2" hidden="false" customHeight="false" outlineLevel="0" collapsed="false">
      <c r="A45" s="0" t="s">
        <v>1095</v>
      </c>
      <c r="B45" s="0" t="s">
        <v>143</v>
      </c>
      <c r="C45" s="6" t="n">
        <v>93915</v>
      </c>
      <c r="D45" s="6" t="n">
        <v>1052</v>
      </c>
      <c r="E45" s="6" t="n">
        <v>1048</v>
      </c>
      <c r="F45" s="6" t="n">
        <v>1090</v>
      </c>
      <c r="G45" s="6" t="n">
        <v>1146</v>
      </c>
      <c r="H45" s="6" t="n">
        <v>1110</v>
      </c>
      <c r="I45" s="6" t="n">
        <v>1097</v>
      </c>
      <c r="J45" s="6" t="n">
        <v>1072</v>
      </c>
      <c r="K45" s="6" t="n">
        <v>1094</v>
      </c>
      <c r="L45" s="6" t="n">
        <v>1019</v>
      </c>
      <c r="M45" s="6" t="n">
        <v>1042</v>
      </c>
      <c r="N45" s="6" t="n">
        <v>1041</v>
      </c>
      <c r="O45" s="6" t="n">
        <v>1078</v>
      </c>
      <c r="P45" s="6" t="n">
        <v>1143</v>
      </c>
      <c r="Q45" s="6" t="n">
        <v>1151</v>
      </c>
      <c r="R45" s="6" t="n">
        <v>1177</v>
      </c>
      <c r="S45" s="6" t="n">
        <v>1221</v>
      </c>
      <c r="T45" s="6" t="n">
        <v>1233</v>
      </c>
      <c r="U45" s="6" t="n">
        <v>1229</v>
      </c>
      <c r="V45" s="6" t="n">
        <v>1155</v>
      </c>
      <c r="W45" s="6" t="n">
        <v>1034</v>
      </c>
      <c r="X45" s="6" t="n">
        <v>1088</v>
      </c>
      <c r="Y45" s="6" t="n">
        <v>948</v>
      </c>
      <c r="Z45" s="6" t="n">
        <v>950</v>
      </c>
      <c r="AA45" s="6" t="n">
        <v>1024</v>
      </c>
      <c r="AB45" s="6" t="n">
        <v>980</v>
      </c>
      <c r="AC45" s="6" t="n">
        <v>979</v>
      </c>
      <c r="AD45" s="6" t="n">
        <v>947</v>
      </c>
      <c r="AE45" s="6" t="n">
        <v>1005</v>
      </c>
      <c r="AF45" s="6" t="n">
        <v>1011</v>
      </c>
      <c r="AG45" s="6" t="n">
        <v>1063</v>
      </c>
      <c r="AH45" s="6" t="n">
        <v>1067</v>
      </c>
      <c r="AI45" s="6" t="n">
        <v>1059</v>
      </c>
      <c r="AJ45" s="6" t="n">
        <v>1003</v>
      </c>
      <c r="AK45" s="6" t="n">
        <v>987</v>
      </c>
      <c r="AL45" s="6" t="n">
        <v>1018</v>
      </c>
      <c r="AM45" s="6" t="n">
        <v>1152</v>
      </c>
      <c r="AN45" s="6" t="n">
        <v>1226</v>
      </c>
      <c r="AO45" s="6" t="n">
        <v>1228</v>
      </c>
      <c r="AP45" s="6" t="n">
        <v>1453</v>
      </c>
      <c r="AQ45" s="6" t="n">
        <v>1309</v>
      </c>
      <c r="AR45" s="6" t="n">
        <v>1455</v>
      </c>
      <c r="AS45" s="6" t="n">
        <v>1428</v>
      </c>
      <c r="AT45" s="6" t="n">
        <v>1506</v>
      </c>
      <c r="AU45" s="6" t="n">
        <v>1567</v>
      </c>
      <c r="AV45" s="6" t="n">
        <v>1495</v>
      </c>
      <c r="AW45" s="6" t="n">
        <v>1471</v>
      </c>
      <c r="AX45" s="6" t="n">
        <v>1501</v>
      </c>
      <c r="AY45" s="6" t="n">
        <v>1483</v>
      </c>
      <c r="AZ45" s="6" t="n">
        <v>1397</v>
      </c>
      <c r="BA45" s="6" t="n">
        <v>1513</v>
      </c>
      <c r="BB45" s="6" t="n">
        <v>1439</v>
      </c>
      <c r="BC45" s="6" t="n">
        <v>1348</v>
      </c>
      <c r="BD45" s="6" t="n">
        <v>1300</v>
      </c>
      <c r="BE45" s="6" t="n">
        <v>1230</v>
      </c>
      <c r="BF45" s="6" t="n">
        <v>1175</v>
      </c>
      <c r="BG45" s="6" t="n">
        <v>1145</v>
      </c>
      <c r="BH45" s="6" t="n">
        <v>1082</v>
      </c>
      <c r="BI45" s="6" t="n">
        <v>1133</v>
      </c>
      <c r="BJ45" s="6" t="n">
        <v>1169</v>
      </c>
      <c r="BK45" s="6" t="n">
        <v>1117</v>
      </c>
      <c r="BL45" s="6" t="n">
        <v>1112</v>
      </c>
      <c r="BM45" s="6" t="n">
        <v>1247</v>
      </c>
      <c r="BN45" s="6" t="n">
        <v>1253</v>
      </c>
      <c r="BO45" s="6" t="n">
        <v>1377</v>
      </c>
      <c r="BP45" s="6" t="n">
        <v>1368</v>
      </c>
      <c r="BQ45" s="6" t="n">
        <v>999</v>
      </c>
      <c r="BR45" s="6" t="n">
        <v>1150</v>
      </c>
      <c r="BS45" s="6" t="n">
        <v>1087</v>
      </c>
      <c r="BT45" s="6" t="n">
        <v>964</v>
      </c>
      <c r="BU45" s="6" t="n">
        <v>826</v>
      </c>
      <c r="BV45" s="6" t="n">
        <v>803</v>
      </c>
      <c r="BW45" s="6" t="n">
        <v>829</v>
      </c>
      <c r="BX45" s="6" t="n">
        <v>850</v>
      </c>
      <c r="BY45" s="6" t="n">
        <v>806</v>
      </c>
      <c r="BZ45" s="6" t="n">
        <v>785</v>
      </c>
      <c r="CA45" s="6" t="n">
        <v>741</v>
      </c>
      <c r="CB45" s="6" t="n">
        <v>667</v>
      </c>
      <c r="CC45" s="6" t="n">
        <v>646</v>
      </c>
      <c r="CD45" s="6" t="n">
        <v>639</v>
      </c>
      <c r="CE45" s="6" t="n">
        <v>567</v>
      </c>
      <c r="CF45" s="6" t="n">
        <v>597</v>
      </c>
      <c r="CG45" s="6" t="n">
        <v>516</v>
      </c>
      <c r="CH45" s="6" t="n">
        <v>449</v>
      </c>
      <c r="CI45" s="6" t="n">
        <v>439</v>
      </c>
      <c r="CJ45" s="6" t="n">
        <v>396</v>
      </c>
      <c r="CK45" s="6" t="n">
        <v>358</v>
      </c>
      <c r="CL45" s="6" t="n">
        <v>340</v>
      </c>
      <c r="CM45" s="6" t="n">
        <v>265</v>
      </c>
      <c r="CN45" s="6" t="n">
        <v>254</v>
      </c>
      <c r="CO45" s="6" t="n">
        <v>230</v>
      </c>
      <c r="CP45" s="6" t="n">
        <v>206</v>
      </c>
      <c r="CQ45" s="6" t="n">
        <v>134</v>
      </c>
      <c r="CR45" s="6" t="n">
        <v>83</v>
      </c>
      <c r="CS45" s="6" t="n">
        <v>54</v>
      </c>
      <c r="CT45" s="6" t="n">
        <v>48</v>
      </c>
      <c r="CU45" s="6" t="n">
        <v>59</v>
      </c>
      <c r="CV45" s="6" t="n">
        <v>30</v>
      </c>
      <c r="CW45" s="6" t="n">
        <v>24</v>
      </c>
      <c r="CX45" s="6" t="n">
        <v>7</v>
      </c>
      <c r="CY45" s="6" t="n">
        <v>7</v>
      </c>
      <c r="CZ45" s="6" t="n">
        <v>20</v>
      </c>
    </row>
    <row r="46" customFormat="false" ht="13.2" hidden="false" customHeight="false" outlineLevel="0" collapsed="false">
      <c r="A46" s="0" t="s">
        <v>1096</v>
      </c>
      <c r="B46" s="0" t="s">
        <v>299</v>
      </c>
      <c r="C46" s="6" t="n">
        <v>147489</v>
      </c>
      <c r="D46" s="6" t="n">
        <v>2169</v>
      </c>
      <c r="E46" s="6" t="n">
        <v>2299</v>
      </c>
      <c r="F46" s="6" t="n">
        <v>2236</v>
      </c>
      <c r="G46" s="6" t="n">
        <v>2340</v>
      </c>
      <c r="H46" s="6" t="n">
        <v>2234</v>
      </c>
      <c r="I46" s="6" t="n">
        <v>2187</v>
      </c>
      <c r="J46" s="6" t="n">
        <v>2116</v>
      </c>
      <c r="K46" s="6" t="n">
        <v>2083</v>
      </c>
      <c r="L46" s="6" t="n">
        <v>2066</v>
      </c>
      <c r="M46" s="6" t="n">
        <v>2026</v>
      </c>
      <c r="N46" s="6" t="n">
        <v>1969</v>
      </c>
      <c r="O46" s="6" t="n">
        <v>2025</v>
      </c>
      <c r="P46" s="6" t="n">
        <v>2075</v>
      </c>
      <c r="Q46" s="6" t="n">
        <v>2063</v>
      </c>
      <c r="R46" s="6" t="n">
        <v>2190</v>
      </c>
      <c r="S46" s="6" t="n">
        <v>2289</v>
      </c>
      <c r="T46" s="6" t="n">
        <v>2106</v>
      </c>
      <c r="U46" s="6" t="n">
        <v>2172</v>
      </c>
      <c r="V46" s="6" t="n">
        <v>1865</v>
      </c>
      <c r="W46" s="6" t="n">
        <v>1786</v>
      </c>
      <c r="X46" s="6" t="n">
        <v>1785</v>
      </c>
      <c r="Y46" s="6" t="n">
        <v>1831</v>
      </c>
      <c r="Z46" s="6" t="n">
        <v>1951</v>
      </c>
      <c r="AA46" s="6" t="n">
        <v>2080</v>
      </c>
      <c r="AB46" s="6" t="n">
        <v>2071</v>
      </c>
      <c r="AC46" s="6" t="n">
        <v>2212</v>
      </c>
      <c r="AD46" s="6" t="n">
        <v>2065</v>
      </c>
      <c r="AE46" s="6" t="n">
        <v>2213</v>
      </c>
      <c r="AF46" s="6" t="n">
        <v>2280</v>
      </c>
      <c r="AG46" s="6" t="n">
        <v>2181</v>
      </c>
      <c r="AH46" s="6" t="n">
        <v>2174</v>
      </c>
      <c r="AI46" s="6" t="n">
        <v>2056</v>
      </c>
      <c r="AJ46" s="6" t="n">
        <v>1908</v>
      </c>
      <c r="AK46" s="6" t="n">
        <v>1909</v>
      </c>
      <c r="AL46" s="6" t="n">
        <v>1860</v>
      </c>
      <c r="AM46" s="6" t="n">
        <v>1834</v>
      </c>
      <c r="AN46" s="6" t="n">
        <v>2018</v>
      </c>
      <c r="AO46" s="6" t="n">
        <v>1999</v>
      </c>
      <c r="AP46" s="6" t="n">
        <v>2103</v>
      </c>
      <c r="AQ46" s="6" t="n">
        <v>2183</v>
      </c>
      <c r="AR46" s="6" t="n">
        <v>2145</v>
      </c>
      <c r="AS46" s="6" t="n">
        <v>2132</v>
      </c>
      <c r="AT46" s="6" t="n">
        <v>2185</v>
      </c>
      <c r="AU46" s="6" t="n">
        <v>2233</v>
      </c>
      <c r="AV46" s="6" t="n">
        <v>2123</v>
      </c>
      <c r="AW46" s="6" t="n">
        <v>1946</v>
      </c>
      <c r="AX46" s="6" t="n">
        <v>1995</v>
      </c>
      <c r="AY46" s="6" t="n">
        <v>1904</v>
      </c>
      <c r="AZ46" s="6" t="n">
        <v>2036</v>
      </c>
      <c r="BA46" s="6" t="n">
        <v>2020</v>
      </c>
      <c r="BB46" s="6" t="n">
        <v>1963</v>
      </c>
      <c r="BC46" s="6" t="n">
        <v>1778</v>
      </c>
      <c r="BD46" s="6" t="n">
        <v>1775</v>
      </c>
      <c r="BE46" s="6" t="n">
        <v>1716</v>
      </c>
      <c r="BF46" s="6" t="n">
        <v>1702</v>
      </c>
      <c r="BG46" s="6" t="n">
        <v>1658</v>
      </c>
      <c r="BH46" s="6" t="n">
        <v>1609</v>
      </c>
      <c r="BI46" s="6" t="n">
        <v>1492</v>
      </c>
      <c r="BJ46" s="6" t="n">
        <v>1642</v>
      </c>
      <c r="BK46" s="6" t="n">
        <v>1481</v>
      </c>
      <c r="BL46" s="6" t="n">
        <v>1478</v>
      </c>
      <c r="BM46" s="6" t="n">
        <v>1585</v>
      </c>
      <c r="BN46" s="6" t="n">
        <v>1576</v>
      </c>
      <c r="BO46" s="6" t="n">
        <v>1611</v>
      </c>
      <c r="BP46" s="6" t="n">
        <v>1634</v>
      </c>
      <c r="BQ46" s="6" t="n">
        <v>1194</v>
      </c>
      <c r="BR46" s="6" t="n">
        <v>1240</v>
      </c>
      <c r="BS46" s="6" t="n">
        <v>1118</v>
      </c>
      <c r="BT46" s="6" t="n">
        <v>1159</v>
      </c>
      <c r="BU46" s="6" t="n">
        <v>978</v>
      </c>
      <c r="BV46" s="6" t="n">
        <v>910</v>
      </c>
      <c r="BW46" s="6" t="n">
        <v>948</v>
      </c>
      <c r="BX46" s="6" t="n">
        <v>1031</v>
      </c>
      <c r="BY46" s="6" t="n">
        <v>936</v>
      </c>
      <c r="BZ46" s="6" t="n">
        <v>842</v>
      </c>
      <c r="CA46" s="6" t="n">
        <v>841</v>
      </c>
      <c r="CB46" s="6" t="n">
        <v>760</v>
      </c>
      <c r="CC46" s="6" t="n">
        <v>711</v>
      </c>
      <c r="CD46" s="6" t="n">
        <v>680</v>
      </c>
      <c r="CE46" s="6" t="n">
        <v>667</v>
      </c>
      <c r="CF46" s="6" t="n">
        <v>651</v>
      </c>
      <c r="CG46" s="6" t="n">
        <v>581</v>
      </c>
      <c r="CH46" s="6" t="n">
        <v>502</v>
      </c>
      <c r="CI46" s="6" t="n">
        <v>500</v>
      </c>
      <c r="CJ46" s="6" t="n">
        <v>467</v>
      </c>
      <c r="CK46" s="6" t="n">
        <v>387</v>
      </c>
      <c r="CL46" s="6" t="n">
        <v>337</v>
      </c>
      <c r="CM46" s="6" t="n">
        <v>288</v>
      </c>
      <c r="CN46" s="6" t="n">
        <v>275</v>
      </c>
      <c r="CO46" s="6" t="n">
        <v>260</v>
      </c>
      <c r="CP46" s="6" t="n">
        <v>258</v>
      </c>
      <c r="CQ46" s="6" t="n">
        <v>152</v>
      </c>
      <c r="CR46" s="6" t="n">
        <v>68</v>
      </c>
      <c r="CS46" s="6" t="n">
        <v>53</v>
      </c>
      <c r="CT46" s="6" t="n">
        <v>84</v>
      </c>
      <c r="CU46" s="6" t="n">
        <v>61</v>
      </c>
      <c r="CV46" s="6" t="n">
        <v>38</v>
      </c>
      <c r="CW46" s="6" t="n">
        <v>31</v>
      </c>
      <c r="CX46" s="6" t="n">
        <v>18</v>
      </c>
      <c r="CY46" s="6" t="n">
        <v>16</v>
      </c>
      <c r="CZ46" s="6" t="n">
        <v>19</v>
      </c>
    </row>
    <row r="47" customFormat="false" ht="13.2" hidden="false" customHeight="false" outlineLevel="0" collapsed="false">
      <c r="A47" s="0" t="s">
        <v>1097</v>
      </c>
      <c r="B47" s="0" t="s">
        <v>301</v>
      </c>
      <c r="C47" s="6" t="n">
        <v>142065</v>
      </c>
      <c r="D47" s="6" t="n">
        <v>1673</v>
      </c>
      <c r="E47" s="6" t="n">
        <v>1677</v>
      </c>
      <c r="F47" s="6" t="n">
        <v>1696</v>
      </c>
      <c r="G47" s="6" t="n">
        <v>1593</v>
      </c>
      <c r="H47" s="6" t="n">
        <v>1579</v>
      </c>
      <c r="I47" s="6" t="n">
        <v>1613</v>
      </c>
      <c r="J47" s="6" t="n">
        <v>1560</v>
      </c>
      <c r="K47" s="6" t="n">
        <v>1479</v>
      </c>
      <c r="L47" s="6" t="n">
        <v>1376</v>
      </c>
      <c r="M47" s="6" t="n">
        <v>1408</v>
      </c>
      <c r="N47" s="6" t="n">
        <v>1456</v>
      </c>
      <c r="O47" s="6" t="n">
        <v>1549</v>
      </c>
      <c r="P47" s="6" t="n">
        <v>1648</v>
      </c>
      <c r="Q47" s="6" t="n">
        <v>1620</v>
      </c>
      <c r="R47" s="6" t="n">
        <v>1779</v>
      </c>
      <c r="S47" s="6" t="n">
        <v>1660</v>
      </c>
      <c r="T47" s="6" t="n">
        <v>1699</v>
      </c>
      <c r="U47" s="6" t="n">
        <v>1788</v>
      </c>
      <c r="V47" s="6" t="n">
        <v>1751</v>
      </c>
      <c r="W47" s="6" t="n">
        <v>1750</v>
      </c>
      <c r="X47" s="6" t="n">
        <v>1629</v>
      </c>
      <c r="Y47" s="6" t="n">
        <v>1665</v>
      </c>
      <c r="Z47" s="6" t="n">
        <v>1699</v>
      </c>
      <c r="AA47" s="6" t="n">
        <v>1780</v>
      </c>
      <c r="AB47" s="6" t="n">
        <v>1756</v>
      </c>
      <c r="AC47" s="6" t="n">
        <v>1787</v>
      </c>
      <c r="AD47" s="6" t="n">
        <v>1769</v>
      </c>
      <c r="AE47" s="6" t="n">
        <v>1703</v>
      </c>
      <c r="AF47" s="6" t="n">
        <v>1704</v>
      </c>
      <c r="AG47" s="6" t="n">
        <v>1617</v>
      </c>
      <c r="AH47" s="6" t="n">
        <v>1662</v>
      </c>
      <c r="AI47" s="6" t="n">
        <v>1667</v>
      </c>
      <c r="AJ47" s="6" t="n">
        <v>1536</v>
      </c>
      <c r="AK47" s="6" t="n">
        <v>1428</v>
      </c>
      <c r="AL47" s="6" t="n">
        <v>1463</v>
      </c>
      <c r="AM47" s="6" t="n">
        <v>1467</v>
      </c>
      <c r="AN47" s="6" t="n">
        <v>1545</v>
      </c>
      <c r="AO47" s="6" t="n">
        <v>1756</v>
      </c>
      <c r="AP47" s="6" t="n">
        <v>1844</v>
      </c>
      <c r="AQ47" s="6" t="n">
        <v>1997</v>
      </c>
      <c r="AR47" s="6" t="n">
        <v>1980</v>
      </c>
      <c r="AS47" s="6" t="n">
        <v>1998</v>
      </c>
      <c r="AT47" s="6" t="n">
        <v>2100</v>
      </c>
      <c r="AU47" s="6" t="n">
        <v>2158</v>
      </c>
      <c r="AV47" s="6" t="n">
        <v>2253</v>
      </c>
      <c r="AW47" s="6" t="n">
        <v>2189</v>
      </c>
      <c r="AX47" s="6" t="n">
        <v>2276</v>
      </c>
      <c r="AY47" s="6" t="n">
        <v>2233</v>
      </c>
      <c r="AZ47" s="6" t="n">
        <v>2189</v>
      </c>
      <c r="BA47" s="6" t="n">
        <v>2138</v>
      </c>
      <c r="BB47" s="6" t="n">
        <v>2014</v>
      </c>
      <c r="BC47" s="6" t="n">
        <v>2015</v>
      </c>
      <c r="BD47" s="6" t="n">
        <v>1952</v>
      </c>
      <c r="BE47" s="6" t="n">
        <v>1848</v>
      </c>
      <c r="BF47" s="6" t="n">
        <v>1825</v>
      </c>
      <c r="BG47" s="6" t="n">
        <v>1868</v>
      </c>
      <c r="BH47" s="6" t="n">
        <v>1710</v>
      </c>
      <c r="BI47" s="6" t="n">
        <v>1641</v>
      </c>
      <c r="BJ47" s="6" t="n">
        <v>1578</v>
      </c>
      <c r="BK47" s="6" t="n">
        <v>1618</v>
      </c>
      <c r="BL47" s="6" t="n">
        <v>1736</v>
      </c>
      <c r="BM47" s="6" t="n">
        <v>1697</v>
      </c>
      <c r="BN47" s="6" t="n">
        <v>1912</v>
      </c>
      <c r="BO47" s="6" t="n">
        <v>2062</v>
      </c>
      <c r="BP47" s="6" t="n">
        <v>2008</v>
      </c>
      <c r="BQ47" s="6" t="n">
        <v>1629</v>
      </c>
      <c r="BR47" s="6" t="n">
        <v>1678</v>
      </c>
      <c r="BS47" s="6" t="n">
        <v>1547</v>
      </c>
      <c r="BT47" s="6" t="n">
        <v>1511</v>
      </c>
      <c r="BU47" s="6" t="n">
        <v>1364</v>
      </c>
      <c r="BV47" s="6" t="n">
        <v>1381</v>
      </c>
      <c r="BW47" s="6" t="n">
        <v>1395</v>
      </c>
      <c r="BX47" s="6" t="n">
        <v>1317</v>
      </c>
      <c r="BY47" s="6" t="n">
        <v>1262</v>
      </c>
      <c r="BZ47" s="6" t="n">
        <v>1269</v>
      </c>
      <c r="CA47" s="6" t="n">
        <v>1169</v>
      </c>
      <c r="CB47" s="6" t="n">
        <v>1115</v>
      </c>
      <c r="CC47" s="6" t="n">
        <v>1009</v>
      </c>
      <c r="CD47" s="6" t="n">
        <v>982</v>
      </c>
      <c r="CE47" s="6" t="n">
        <v>963</v>
      </c>
      <c r="CF47" s="6" t="n">
        <v>866</v>
      </c>
      <c r="CG47" s="6" t="n">
        <v>870</v>
      </c>
      <c r="CH47" s="6" t="n">
        <v>794</v>
      </c>
      <c r="CI47" s="6" t="n">
        <v>707</v>
      </c>
      <c r="CJ47" s="6" t="n">
        <v>673</v>
      </c>
      <c r="CK47" s="6" t="n">
        <v>607</v>
      </c>
      <c r="CL47" s="6" t="n">
        <v>533</v>
      </c>
      <c r="CM47" s="6" t="n">
        <v>446</v>
      </c>
      <c r="CN47" s="6" t="n">
        <v>422</v>
      </c>
      <c r="CO47" s="6" t="n">
        <v>423</v>
      </c>
      <c r="CP47" s="6" t="n">
        <v>346</v>
      </c>
      <c r="CQ47" s="6" t="n">
        <v>273</v>
      </c>
      <c r="CR47" s="6" t="n">
        <v>166</v>
      </c>
      <c r="CS47" s="6" t="n">
        <v>126</v>
      </c>
      <c r="CT47" s="6" t="n">
        <v>109</v>
      </c>
      <c r="CU47" s="6" t="n">
        <v>79</v>
      </c>
      <c r="CV47" s="6" t="n">
        <v>70</v>
      </c>
      <c r="CW47" s="6" t="n">
        <v>47</v>
      </c>
      <c r="CX47" s="6" t="n">
        <v>33</v>
      </c>
      <c r="CY47" s="6" t="n">
        <v>18</v>
      </c>
      <c r="CZ47" s="6" t="n">
        <v>40</v>
      </c>
    </row>
    <row r="48" customFormat="false" ht="13.2" hidden="false" customHeight="false" outlineLevel="0" collapsed="false">
      <c r="A48" s="0" t="s">
        <v>1098</v>
      </c>
      <c r="B48" s="0" t="s">
        <v>707</v>
      </c>
      <c r="C48" s="6" t="n">
        <v>69814</v>
      </c>
      <c r="D48" s="6" t="n">
        <v>836</v>
      </c>
      <c r="E48" s="6" t="n">
        <v>825</v>
      </c>
      <c r="F48" s="6" t="n">
        <v>805</v>
      </c>
      <c r="G48" s="6" t="n">
        <v>791</v>
      </c>
      <c r="H48" s="6" t="n">
        <v>759</v>
      </c>
      <c r="I48" s="6" t="n">
        <v>794</v>
      </c>
      <c r="J48" s="6" t="n">
        <v>718</v>
      </c>
      <c r="K48" s="6" t="n">
        <v>711</v>
      </c>
      <c r="L48" s="6" t="n">
        <v>658</v>
      </c>
      <c r="M48" s="6" t="n">
        <v>676</v>
      </c>
      <c r="N48" s="6" t="n">
        <v>727</v>
      </c>
      <c r="O48" s="6" t="n">
        <v>819</v>
      </c>
      <c r="P48" s="6" t="n">
        <v>819</v>
      </c>
      <c r="Q48" s="6" t="n">
        <v>851</v>
      </c>
      <c r="R48" s="6" t="n">
        <v>837</v>
      </c>
      <c r="S48" s="6" t="n">
        <v>867</v>
      </c>
      <c r="T48" s="6" t="n">
        <v>926</v>
      </c>
      <c r="U48" s="6" t="n">
        <v>1020</v>
      </c>
      <c r="V48" s="6" t="n">
        <v>936</v>
      </c>
      <c r="W48" s="6" t="n">
        <v>896</v>
      </c>
      <c r="X48" s="6" t="n">
        <v>910</v>
      </c>
      <c r="Y48" s="6" t="n">
        <v>913</v>
      </c>
      <c r="Z48" s="6" t="n">
        <v>955</v>
      </c>
      <c r="AA48" s="6" t="n">
        <v>911</v>
      </c>
      <c r="AB48" s="6" t="n">
        <v>947</v>
      </c>
      <c r="AC48" s="6" t="n">
        <v>928</v>
      </c>
      <c r="AD48" s="6" t="n">
        <v>874</v>
      </c>
      <c r="AE48" s="6" t="n">
        <v>831</v>
      </c>
      <c r="AF48" s="6" t="n">
        <v>847</v>
      </c>
      <c r="AG48" s="6" t="n">
        <v>804</v>
      </c>
      <c r="AH48" s="6" t="n">
        <v>877</v>
      </c>
      <c r="AI48" s="6" t="n">
        <v>850</v>
      </c>
      <c r="AJ48" s="6" t="n">
        <v>811</v>
      </c>
      <c r="AK48" s="6" t="n">
        <v>702</v>
      </c>
      <c r="AL48" s="6" t="n">
        <v>756</v>
      </c>
      <c r="AM48" s="6" t="n">
        <v>750</v>
      </c>
      <c r="AN48" s="6" t="n">
        <v>755</v>
      </c>
      <c r="AO48" s="6" t="n">
        <v>852</v>
      </c>
      <c r="AP48" s="6" t="n">
        <v>911</v>
      </c>
      <c r="AQ48" s="6" t="n">
        <v>927</v>
      </c>
      <c r="AR48" s="6" t="n">
        <v>1029</v>
      </c>
      <c r="AS48" s="6" t="n">
        <v>1046</v>
      </c>
      <c r="AT48" s="6" t="n">
        <v>1145</v>
      </c>
      <c r="AU48" s="6" t="n">
        <v>1037</v>
      </c>
      <c r="AV48" s="6" t="n">
        <v>1121</v>
      </c>
      <c r="AW48" s="6" t="n">
        <v>1039</v>
      </c>
      <c r="AX48" s="6" t="n">
        <v>1050</v>
      </c>
      <c r="AY48" s="6" t="n">
        <v>1065</v>
      </c>
      <c r="AZ48" s="6" t="n">
        <v>1060</v>
      </c>
      <c r="BA48" s="6" t="n">
        <v>1014</v>
      </c>
      <c r="BB48" s="6" t="n">
        <v>983</v>
      </c>
      <c r="BC48" s="6" t="n">
        <v>908</v>
      </c>
      <c r="BD48" s="6" t="n">
        <v>958</v>
      </c>
      <c r="BE48" s="6" t="n">
        <v>897</v>
      </c>
      <c r="BF48" s="6" t="n">
        <v>890</v>
      </c>
      <c r="BG48" s="6" t="n">
        <v>788</v>
      </c>
      <c r="BH48" s="6" t="n">
        <v>774</v>
      </c>
      <c r="BI48" s="6" t="n">
        <v>863</v>
      </c>
      <c r="BJ48" s="6" t="n">
        <v>810</v>
      </c>
      <c r="BK48" s="6" t="n">
        <v>859</v>
      </c>
      <c r="BL48" s="6" t="n">
        <v>839</v>
      </c>
      <c r="BM48" s="6" t="n">
        <v>876</v>
      </c>
      <c r="BN48" s="6" t="n">
        <v>962</v>
      </c>
      <c r="BO48" s="6" t="n">
        <v>932</v>
      </c>
      <c r="BP48" s="6" t="n">
        <v>1010</v>
      </c>
      <c r="BQ48" s="6" t="n">
        <v>797</v>
      </c>
      <c r="BR48" s="6" t="n">
        <v>805</v>
      </c>
      <c r="BS48" s="6" t="n">
        <v>775</v>
      </c>
      <c r="BT48" s="6" t="n">
        <v>807</v>
      </c>
      <c r="BU48" s="6" t="n">
        <v>729</v>
      </c>
      <c r="BV48" s="6" t="n">
        <v>654</v>
      </c>
      <c r="BW48" s="6" t="n">
        <v>649</v>
      </c>
      <c r="BX48" s="6" t="n">
        <v>624</v>
      </c>
      <c r="BY48" s="6" t="n">
        <v>547</v>
      </c>
      <c r="BZ48" s="6" t="n">
        <v>578</v>
      </c>
      <c r="CA48" s="6" t="n">
        <v>547</v>
      </c>
      <c r="CB48" s="6" t="n">
        <v>535</v>
      </c>
      <c r="CC48" s="6" t="n">
        <v>455</v>
      </c>
      <c r="CD48" s="6" t="n">
        <v>456</v>
      </c>
      <c r="CE48" s="6" t="n">
        <v>429</v>
      </c>
      <c r="CF48" s="6" t="n">
        <v>362</v>
      </c>
      <c r="CG48" s="6" t="n">
        <v>366</v>
      </c>
      <c r="CH48" s="6" t="n">
        <v>297</v>
      </c>
      <c r="CI48" s="6" t="n">
        <v>291</v>
      </c>
      <c r="CJ48" s="6" t="n">
        <v>277</v>
      </c>
      <c r="CK48" s="6" t="n">
        <v>243</v>
      </c>
      <c r="CL48" s="6" t="n">
        <v>220</v>
      </c>
      <c r="CM48" s="6" t="n">
        <v>191</v>
      </c>
      <c r="CN48" s="6" t="n">
        <v>186</v>
      </c>
      <c r="CO48" s="6" t="n">
        <v>153</v>
      </c>
      <c r="CP48" s="6" t="n">
        <v>157</v>
      </c>
      <c r="CQ48" s="6" t="n">
        <v>107</v>
      </c>
      <c r="CR48" s="6" t="n">
        <v>69</v>
      </c>
      <c r="CS48" s="6" t="n">
        <v>44</v>
      </c>
      <c r="CT48" s="6" t="n">
        <v>35</v>
      </c>
      <c r="CU48" s="6" t="n">
        <v>20</v>
      </c>
      <c r="CV48" s="6" t="n">
        <v>33</v>
      </c>
      <c r="CW48" s="6" t="n">
        <v>17</v>
      </c>
      <c r="CX48" s="6" t="n">
        <v>9</v>
      </c>
      <c r="CY48" s="6" t="n">
        <v>4</v>
      </c>
      <c r="CZ48" s="6" t="n">
        <v>9</v>
      </c>
    </row>
    <row r="49" customFormat="false" ht="13.2" hidden="false" customHeight="false" outlineLevel="0" collapsed="false">
      <c r="A49" s="0" t="s">
        <v>1099</v>
      </c>
      <c r="B49" s="0" t="s">
        <v>129</v>
      </c>
      <c r="C49" s="6" t="n">
        <v>75866</v>
      </c>
      <c r="D49" s="6" t="n">
        <v>861</v>
      </c>
      <c r="E49" s="6" t="n">
        <v>808</v>
      </c>
      <c r="F49" s="6" t="n">
        <v>855</v>
      </c>
      <c r="G49" s="6" t="n">
        <v>885</v>
      </c>
      <c r="H49" s="6" t="n">
        <v>866</v>
      </c>
      <c r="I49" s="6" t="n">
        <v>925</v>
      </c>
      <c r="J49" s="6" t="n">
        <v>798</v>
      </c>
      <c r="K49" s="6" t="n">
        <v>769</v>
      </c>
      <c r="L49" s="6" t="n">
        <v>741</v>
      </c>
      <c r="M49" s="6" t="n">
        <v>770</v>
      </c>
      <c r="N49" s="6" t="n">
        <v>801</v>
      </c>
      <c r="O49" s="6" t="n">
        <v>863</v>
      </c>
      <c r="P49" s="6" t="n">
        <v>887</v>
      </c>
      <c r="Q49" s="6" t="n">
        <v>894</v>
      </c>
      <c r="R49" s="6" t="n">
        <v>934</v>
      </c>
      <c r="S49" s="6" t="n">
        <v>1017</v>
      </c>
      <c r="T49" s="6" t="n">
        <v>1019</v>
      </c>
      <c r="U49" s="6" t="n">
        <v>937</v>
      </c>
      <c r="V49" s="6" t="n">
        <v>931</v>
      </c>
      <c r="W49" s="6" t="n">
        <v>834</v>
      </c>
      <c r="X49" s="6" t="n">
        <v>843</v>
      </c>
      <c r="Y49" s="6" t="n">
        <v>847</v>
      </c>
      <c r="Z49" s="6" t="n">
        <v>892</v>
      </c>
      <c r="AA49" s="6" t="n">
        <v>845</v>
      </c>
      <c r="AB49" s="6" t="n">
        <v>840</v>
      </c>
      <c r="AC49" s="6" t="n">
        <v>956</v>
      </c>
      <c r="AD49" s="6" t="n">
        <v>920</v>
      </c>
      <c r="AE49" s="6" t="n">
        <v>905</v>
      </c>
      <c r="AF49" s="6" t="n">
        <v>922</v>
      </c>
      <c r="AG49" s="6" t="n">
        <v>861</v>
      </c>
      <c r="AH49" s="6" t="n">
        <v>900</v>
      </c>
      <c r="AI49" s="6" t="n">
        <v>863</v>
      </c>
      <c r="AJ49" s="6" t="n">
        <v>813</v>
      </c>
      <c r="AK49" s="6" t="n">
        <v>756</v>
      </c>
      <c r="AL49" s="6" t="n">
        <v>797</v>
      </c>
      <c r="AM49" s="6" t="n">
        <v>823</v>
      </c>
      <c r="AN49" s="6" t="n">
        <v>852</v>
      </c>
      <c r="AO49" s="6" t="n">
        <v>978</v>
      </c>
      <c r="AP49" s="6" t="n">
        <v>1119</v>
      </c>
      <c r="AQ49" s="6" t="n">
        <v>1137</v>
      </c>
      <c r="AR49" s="6" t="n">
        <v>1188</v>
      </c>
      <c r="AS49" s="6" t="n">
        <v>1116</v>
      </c>
      <c r="AT49" s="6" t="n">
        <v>1322</v>
      </c>
      <c r="AU49" s="6" t="n">
        <v>1253</v>
      </c>
      <c r="AV49" s="6" t="n">
        <v>1247</v>
      </c>
      <c r="AW49" s="6" t="n">
        <v>1288</v>
      </c>
      <c r="AX49" s="6" t="n">
        <v>1201</v>
      </c>
      <c r="AY49" s="6" t="n">
        <v>1190</v>
      </c>
      <c r="AZ49" s="6" t="n">
        <v>1144</v>
      </c>
      <c r="BA49" s="6" t="n">
        <v>1053</v>
      </c>
      <c r="BB49" s="6" t="n">
        <v>1077</v>
      </c>
      <c r="BC49" s="6" t="n">
        <v>1049</v>
      </c>
      <c r="BD49" s="6" t="n">
        <v>1013</v>
      </c>
      <c r="BE49" s="6" t="n">
        <v>1002</v>
      </c>
      <c r="BF49" s="6" t="n">
        <v>1032</v>
      </c>
      <c r="BG49" s="6" t="n">
        <v>956</v>
      </c>
      <c r="BH49" s="6" t="n">
        <v>907</v>
      </c>
      <c r="BI49" s="6" t="n">
        <v>943</v>
      </c>
      <c r="BJ49" s="6" t="n">
        <v>923</v>
      </c>
      <c r="BK49" s="6" t="n">
        <v>882</v>
      </c>
      <c r="BL49" s="6" t="n">
        <v>937</v>
      </c>
      <c r="BM49" s="6" t="n">
        <v>986</v>
      </c>
      <c r="BN49" s="6" t="n">
        <v>931</v>
      </c>
      <c r="BO49" s="6" t="n">
        <v>1055</v>
      </c>
      <c r="BP49" s="6" t="n">
        <v>1123</v>
      </c>
      <c r="BQ49" s="6" t="n">
        <v>883</v>
      </c>
      <c r="BR49" s="6" t="n">
        <v>1037</v>
      </c>
      <c r="BS49" s="6" t="n">
        <v>879</v>
      </c>
      <c r="BT49" s="6" t="n">
        <v>843</v>
      </c>
      <c r="BU49" s="6" t="n">
        <v>712</v>
      </c>
      <c r="BV49" s="6" t="n">
        <v>689</v>
      </c>
      <c r="BW49" s="6" t="n">
        <v>651</v>
      </c>
      <c r="BX49" s="6" t="n">
        <v>633</v>
      </c>
      <c r="BY49" s="6" t="n">
        <v>619</v>
      </c>
      <c r="BZ49" s="6" t="n">
        <v>591</v>
      </c>
      <c r="CA49" s="6" t="n">
        <v>571</v>
      </c>
      <c r="CB49" s="6" t="n">
        <v>542</v>
      </c>
      <c r="CC49" s="6" t="n">
        <v>558</v>
      </c>
      <c r="CD49" s="6" t="n">
        <v>479</v>
      </c>
      <c r="CE49" s="6" t="n">
        <v>451</v>
      </c>
      <c r="CF49" s="6" t="n">
        <v>427</v>
      </c>
      <c r="CG49" s="6" t="n">
        <v>421</v>
      </c>
      <c r="CH49" s="6" t="n">
        <v>390</v>
      </c>
      <c r="CI49" s="6" t="n">
        <v>354</v>
      </c>
      <c r="CJ49" s="6" t="n">
        <v>312</v>
      </c>
      <c r="CK49" s="6" t="n">
        <v>276</v>
      </c>
      <c r="CL49" s="6" t="n">
        <v>284</v>
      </c>
      <c r="CM49" s="6" t="n">
        <v>238</v>
      </c>
      <c r="CN49" s="6" t="n">
        <v>170</v>
      </c>
      <c r="CO49" s="6" t="n">
        <v>168</v>
      </c>
      <c r="CP49" s="6" t="n">
        <v>150</v>
      </c>
      <c r="CQ49" s="6" t="n">
        <v>139</v>
      </c>
      <c r="CR49" s="6" t="n">
        <v>72</v>
      </c>
      <c r="CS49" s="6" t="n">
        <v>63</v>
      </c>
      <c r="CT49" s="6" t="n">
        <v>53</v>
      </c>
      <c r="CU49" s="6" t="n">
        <v>37</v>
      </c>
      <c r="CV49" s="6" t="n">
        <v>29</v>
      </c>
      <c r="CW49" s="6" t="n">
        <v>29</v>
      </c>
      <c r="CX49" s="6" t="n">
        <v>16</v>
      </c>
      <c r="CY49" s="6" t="n">
        <v>11</v>
      </c>
      <c r="CZ49" s="6" t="n">
        <v>7</v>
      </c>
    </row>
    <row r="50" customFormat="false" ht="13.2" hidden="false" customHeight="false" outlineLevel="0" collapsed="false">
      <c r="A50" s="0" t="s">
        <v>1100</v>
      </c>
      <c r="B50" s="0" t="s">
        <v>343</v>
      </c>
      <c r="C50" s="6" t="n">
        <v>276786</v>
      </c>
      <c r="D50" s="6" t="n">
        <v>3790</v>
      </c>
      <c r="E50" s="6" t="n">
        <v>3850</v>
      </c>
      <c r="F50" s="6" t="n">
        <v>3734</v>
      </c>
      <c r="G50" s="6" t="n">
        <v>3696</v>
      </c>
      <c r="H50" s="6" t="n">
        <v>3695</v>
      </c>
      <c r="I50" s="6" t="n">
        <v>3662</v>
      </c>
      <c r="J50" s="6" t="n">
        <v>3343</v>
      </c>
      <c r="K50" s="6" t="n">
        <v>3378</v>
      </c>
      <c r="L50" s="6" t="n">
        <v>3208</v>
      </c>
      <c r="M50" s="6" t="n">
        <v>3287</v>
      </c>
      <c r="N50" s="6" t="n">
        <v>3316</v>
      </c>
      <c r="O50" s="6" t="n">
        <v>3485</v>
      </c>
      <c r="P50" s="6" t="n">
        <v>3560</v>
      </c>
      <c r="Q50" s="6" t="n">
        <v>3650</v>
      </c>
      <c r="R50" s="6" t="n">
        <v>3782</v>
      </c>
      <c r="S50" s="6" t="n">
        <v>3640</v>
      </c>
      <c r="T50" s="6" t="n">
        <v>3658</v>
      </c>
      <c r="U50" s="6" t="n">
        <v>3825</v>
      </c>
      <c r="V50" s="6" t="n">
        <v>3461</v>
      </c>
      <c r="W50" s="6" t="n">
        <v>3338</v>
      </c>
      <c r="X50" s="6" t="n">
        <v>3442</v>
      </c>
      <c r="Y50" s="6" t="n">
        <v>3521</v>
      </c>
      <c r="Z50" s="6" t="n">
        <v>3625</v>
      </c>
      <c r="AA50" s="6" t="n">
        <v>3850</v>
      </c>
      <c r="AB50" s="6" t="n">
        <v>3633</v>
      </c>
      <c r="AC50" s="6" t="n">
        <v>3698</v>
      </c>
      <c r="AD50" s="6" t="n">
        <v>3738</v>
      </c>
      <c r="AE50" s="6" t="n">
        <v>3708</v>
      </c>
      <c r="AF50" s="6" t="n">
        <v>3475</v>
      </c>
      <c r="AG50" s="6" t="n">
        <v>3666</v>
      </c>
      <c r="AH50" s="6" t="n">
        <v>3641</v>
      </c>
      <c r="AI50" s="6" t="n">
        <v>3639</v>
      </c>
      <c r="AJ50" s="6" t="n">
        <v>3385</v>
      </c>
      <c r="AK50" s="6" t="n">
        <v>3252</v>
      </c>
      <c r="AL50" s="6" t="n">
        <v>3278</v>
      </c>
      <c r="AM50" s="6" t="n">
        <v>3514</v>
      </c>
      <c r="AN50" s="6" t="n">
        <v>3481</v>
      </c>
      <c r="AO50" s="6" t="n">
        <v>3613</v>
      </c>
      <c r="AP50" s="6" t="n">
        <v>3865</v>
      </c>
      <c r="AQ50" s="6" t="n">
        <v>4071</v>
      </c>
      <c r="AR50" s="6" t="n">
        <v>4254</v>
      </c>
      <c r="AS50" s="6" t="n">
        <v>4137</v>
      </c>
      <c r="AT50" s="6" t="n">
        <v>4240</v>
      </c>
      <c r="AU50" s="6" t="n">
        <v>4118</v>
      </c>
      <c r="AV50" s="6" t="n">
        <v>4232</v>
      </c>
      <c r="AW50" s="6" t="n">
        <v>4119</v>
      </c>
      <c r="AX50" s="6" t="n">
        <v>4098</v>
      </c>
      <c r="AY50" s="6" t="n">
        <v>4027</v>
      </c>
      <c r="AZ50" s="6" t="n">
        <v>3931</v>
      </c>
      <c r="BA50" s="6" t="n">
        <v>3883</v>
      </c>
      <c r="BB50" s="6" t="n">
        <v>3754</v>
      </c>
      <c r="BC50" s="6" t="n">
        <v>3533</v>
      </c>
      <c r="BD50" s="6" t="n">
        <v>3482</v>
      </c>
      <c r="BE50" s="6" t="n">
        <v>3437</v>
      </c>
      <c r="BF50" s="6" t="n">
        <v>3359</v>
      </c>
      <c r="BG50" s="6" t="n">
        <v>3043</v>
      </c>
      <c r="BH50" s="6" t="n">
        <v>3098</v>
      </c>
      <c r="BI50" s="6" t="n">
        <v>3110</v>
      </c>
      <c r="BJ50" s="6" t="n">
        <v>3131</v>
      </c>
      <c r="BK50" s="6" t="n">
        <v>2962</v>
      </c>
      <c r="BL50" s="6" t="n">
        <v>3032</v>
      </c>
      <c r="BM50" s="6" t="n">
        <v>3279</v>
      </c>
      <c r="BN50" s="6" t="n">
        <v>3243</v>
      </c>
      <c r="BO50" s="6" t="n">
        <v>3710</v>
      </c>
      <c r="BP50" s="6" t="n">
        <v>3581</v>
      </c>
      <c r="BQ50" s="6" t="n">
        <v>2703</v>
      </c>
      <c r="BR50" s="6" t="n">
        <v>2809</v>
      </c>
      <c r="BS50" s="6" t="n">
        <v>2686</v>
      </c>
      <c r="BT50" s="6" t="n">
        <v>2603</v>
      </c>
      <c r="BU50" s="6" t="n">
        <v>2233</v>
      </c>
      <c r="BV50" s="6" t="n">
        <v>2208</v>
      </c>
      <c r="BW50" s="6" t="n">
        <v>2242</v>
      </c>
      <c r="BX50" s="6" t="n">
        <v>2230</v>
      </c>
      <c r="BY50" s="6" t="n">
        <v>2049</v>
      </c>
      <c r="BZ50" s="6" t="n">
        <v>1790</v>
      </c>
      <c r="CA50" s="6" t="n">
        <v>1818</v>
      </c>
      <c r="CB50" s="6" t="n">
        <v>1696</v>
      </c>
      <c r="CC50" s="6" t="n">
        <v>1479</v>
      </c>
      <c r="CD50" s="6" t="n">
        <v>1469</v>
      </c>
      <c r="CE50" s="6" t="n">
        <v>1469</v>
      </c>
      <c r="CF50" s="6" t="n">
        <v>1351</v>
      </c>
      <c r="CG50" s="6" t="n">
        <v>1322</v>
      </c>
      <c r="CH50" s="6" t="n">
        <v>1096</v>
      </c>
      <c r="CI50" s="6" t="n">
        <v>948</v>
      </c>
      <c r="CJ50" s="6" t="n">
        <v>1011</v>
      </c>
      <c r="CK50" s="6" t="n">
        <v>958</v>
      </c>
      <c r="CL50" s="6" t="n">
        <v>805</v>
      </c>
      <c r="CM50" s="6" t="n">
        <v>710</v>
      </c>
      <c r="CN50" s="6" t="n">
        <v>586</v>
      </c>
      <c r="CO50" s="6" t="n">
        <v>593</v>
      </c>
      <c r="CP50" s="6" t="n">
        <v>492</v>
      </c>
      <c r="CQ50" s="6" t="n">
        <v>341</v>
      </c>
      <c r="CR50" s="6" t="n">
        <v>201</v>
      </c>
      <c r="CS50" s="6" t="n">
        <v>139</v>
      </c>
      <c r="CT50" s="6" t="n">
        <v>138</v>
      </c>
      <c r="CU50" s="6" t="n">
        <v>108</v>
      </c>
      <c r="CV50" s="6" t="n">
        <v>89</v>
      </c>
      <c r="CW50" s="6" t="n">
        <v>60</v>
      </c>
      <c r="CX50" s="6" t="n">
        <v>36</v>
      </c>
      <c r="CY50" s="6" t="n">
        <v>29</v>
      </c>
      <c r="CZ50" s="6" t="n">
        <v>43</v>
      </c>
    </row>
    <row r="51" customFormat="false" ht="13.2" hidden="false" customHeight="false" outlineLevel="0" collapsed="false">
      <c r="A51" s="0" t="s">
        <v>1101</v>
      </c>
      <c r="B51" s="0" t="s">
        <v>157</v>
      </c>
      <c r="C51" s="6" t="n">
        <v>64637</v>
      </c>
      <c r="D51" s="6" t="n">
        <v>797</v>
      </c>
      <c r="E51" s="6" t="n">
        <v>805</v>
      </c>
      <c r="F51" s="6" t="n">
        <v>792</v>
      </c>
      <c r="G51" s="6" t="n">
        <v>752</v>
      </c>
      <c r="H51" s="6" t="n">
        <v>695</v>
      </c>
      <c r="I51" s="6" t="n">
        <v>694</v>
      </c>
      <c r="J51" s="6" t="n">
        <v>670</v>
      </c>
      <c r="K51" s="6" t="n">
        <v>616</v>
      </c>
      <c r="L51" s="6" t="n">
        <v>615</v>
      </c>
      <c r="M51" s="6" t="n">
        <v>628</v>
      </c>
      <c r="N51" s="6" t="n">
        <v>672</v>
      </c>
      <c r="O51" s="6" t="n">
        <v>676</v>
      </c>
      <c r="P51" s="6" t="n">
        <v>740</v>
      </c>
      <c r="Q51" s="6" t="n">
        <v>708</v>
      </c>
      <c r="R51" s="6" t="n">
        <v>731</v>
      </c>
      <c r="S51" s="6" t="n">
        <v>771</v>
      </c>
      <c r="T51" s="6" t="n">
        <v>733</v>
      </c>
      <c r="U51" s="6" t="n">
        <v>760</v>
      </c>
      <c r="V51" s="6" t="n">
        <v>718</v>
      </c>
      <c r="W51" s="6" t="n">
        <v>703</v>
      </c>
      <c r="X51" s="6" t="n">
        <v>650</v>
      </c>
      <c r="Y51" s="6" t="n">
        <v>736</v>
      </c>
      <c r="Z51" s="6" t="n">
        <v>798</v>
      </c>
      <c r="AA51" s="6" t="n">
        <v>862</v>
      </c>
      <c r="AB51" s="6" t="n">
        <v>896</v>
      </c>
      <c r="AC51" s="6" t="n">
        <v>853</v>
      </c>
      <c r="AD51" s="6" t="n">
        <v>891</v>
      </c>
      <c r="AE51" s="6" t="n">
        <v>888</v>
      </c>
      <c r="AF51" s="6" t="n">
        <v>839</v>
      </c>
      <c r="AG51" s="6" t="n">
        <v>901</v>
      </c>
      <c r="AH51" s="6" t="n">
        <v>862</v>
      </c>
      <c r="AI51" s="6" t="n">
        <v>828</v>
      </c>
      <c r="AJ51" s="6" t="n">
        <v>746</v>
      </c>
      <c r="AK51" s="6" t="n">
        <v>738</v>
      </c>
      <c r="AL51" s="6" t="n">
        <v>676</v>
      </c>
      <c r="AM51" s="6" t="n">
        <v>703</v>
      </c>
      <c r="AN51" s="6" t="n">
        <v>764</v>
      </c>
      <c r="AO51" s="6" t="n">
        <v>747</v>
      </c>
      <c r="AP51" s="6" t="n">
        <v>807</v>
      </c>
      <c r="AQ51" s="6" t="n">
        <v>871</v>
      </c>
      <c r="AR51" s="6" t="n">
        <v>817</v>
      </c>
      <c r="AS51" s="6" t="n">
        <v>888</v>
      </c>
      <c r="AT51" s="6" t="n">
        <v>881</v>
      </c>
      <c r="AU51" s="6" t="n">
        <v>876</v>
      </c>
      <c r="AV51" s="6" t="n">
        <v>885</v>
      </c>
      <c r="AW51" s="6" t="n">
        <v>893</v>
      </c>
      <c r="AX51" s="6" t="n">
        <v>951</v>
      </c>
      <c r="AY51" s="6" t="n">
        <v>912</v>
      </c>
      <c r="AZ51" s="6" t="n">
        <v>880</v>
      </c>
      <c r="BA51" s="6" t="n">
        <v>903</v>
      </c>
      <c r="BB51" s="6" t="n">
        <v>914</v>
      </c>
      <c r="BC51" s="6" t="n">
        <v>781</v>
      </c>
      <c r="BD51" s="6" t="n">
        <v>810</v>
      </c>
      <c r="BE51" s="6" t="n">
        <v>900</v>
      </c>
      <c r="BF51" s="6" t="n">
        <v>803</v>
      </c>
      <c r="BG51" s="6" t="n">
        <v>810</v>
      </c>
      <c r="BH51" s="6" t="n">
        <v>793</v>
      </c>
      <c r="BI51" s="6" t="n">
        <v>853</v>
      </c>
      <c r="BJ51" s="6" t="n">
        <v>795</v>
      </c>
      <c r="BK51" s="6" t="n">
        <v>823</v>
      </c>
      <c r="BL51" s="6" t="n">
        <v>803</v>
      </c>
      <c r="BM51" s="6" t="n">
        <v>879</v>
      </c>
      <c r="BN51" s="6" t="n">
        <v>805</v>
      </c>
      <c r="BO51" s="6" t="n">
        <v>939</v>
      </c>
      <c r="BP51" s="6" t="n">
        <v>969</v>
      </c>
      <c r="BQ51" s="6" t="n">
        <v>793</v>
      </c>
      <c r="BR51" s="6" t="n">
        <v>822</v>
      </c>
      <c r="BS51" s="6" t="n">
        <v>783</v>
      </c>
      <c r="BT51" s="6" t="n">
        <v>697</v>
      </c>
      <c r="BU51" s="6" t="n">
        <v>640</v>
      </c>
      <c r="BV51" s="6" t="n">
        <v>616</v>
      </c>
      <c r="BW51" s="6" t="n">
        <v>656</v>
      </c>
      <c r="BX51" s="6" t="n">
        <v>627</v>
      </c>
      <c r="BY51" s="6" t="n">
        <v>572</v>
      </c>
      <c r="BZ51" s="6" t="n">
        <v>567</v>
      </c>
      <c r="CA51" s="6" t="n">
        <v>512</v>
      </c>
      <c r="CB51" s="6" t="n">
        <v>533</v>
      </c>
      <c r="CC51" s="6" t="n">
        <v>463</v>
      </c>
      <c r="CD51" s="6" t="n">
        <v>480</v>
      </c>
      <c r="CE51" s="6" t="n">
        <v>434</v>
      </c>
      <c r="CF51" s="6" t="n">
        <v>484</v>
      </c>
      <c r="CG51" s="6" t="n">
        <v>402</v>
      </c>
      <c r="CH51" s="6" t="n">
        <v>380</v>
      </c>
      <c r="CI51" s="6" t="n">
        <v>332</v>
      </c>
      <c r="CJ51" s="6" t="n">
        <v>324</v>
      </c>
      <c r="CK51" s="6" t="n">
        <v>296</v>
      </c>
      <c r="CL51" s="6" t="n">
        <v>231</v>
      </c>
      <c r="CM51" s="6" t="n">
        <v>226</v>
      </c>
      <c r="CN51" s="6" t="n">
        <v>178</v>
      </c>
      <c r="CO51" s="6" t="n">
        <v>165</v>
      </c>
      <c r="CP51" s="6" t="n">
        <v>140</v>
      </c>
      <c r="CQ51" s="6" t="n">
        <v>96</v>
      </c>
      <c r="CR51" s="6" t="n">
        <v>63</v>
      </c>
      <c r="CS51" s="6" t="n">
        <v>60</v>
      </c>
      <c r="CT51" s="6" t="n">
        <v>44</v>
      </c>
      <c r="CU51" s="6" t="n">
        <v>36</v>
      </c>
      <c r="CV51" s="6" t="n">
        <v>31</v>
      </c>
      <c r="CW51" s="6" t="n">
        <v>19</v>
      </c>
      <c r="CX51" s="6" t="n">
        <v>15</v>
      </c>
      <c r="CY51" s="6" t="n">
        <v>5</v>
      </c>
      <c r="CZ51" s="6" t="n">
        <v>20</v>
      </c>
    </row>
    <row r="52" customFormat="false" ht="13.2" hidden="false" customHeight="false" outlineLevel="0" collapsed="false">
      <c r="A52" s="0" t="s">
        <v>1102</v>
      </c>
      <c r="B52" s="0" t="s">
        <v>609</v>
      </c>
      <c r="C52" s="6" t="n">
        <v>183491</v>
      </c>
      <c r="D52" s="6" t="n">
        <v>2193</v>
      </c>
      <c r="E52" s="6" t="n">
        <v>2152</v>
      </c>
      <c r="F52" s="6" t="n">
        <v>2050</v>
      </c>
      <c r="G52" s="6" t="n">
        <v>2014</v>
      </c>
      <c r="H52" s="6" t="n">
        <v>1866</v>
      </c>
      <c r="I52" s="6" t="n">
        <v>1657</v>
      </c>
      <c r="J52" s="6" t="n">
        <v>1589</v>
      </c>
      <c r="K52" s="6" t="n">
        <v>1616</v>
      </c>
      <c r="L52" s="6" t="n">
        <v>1553</v>
      </c>
      <c r="M52" s="6" t="n">
        <v>1446</v>
      </c>
      <c r="N52" s="6" t="n">
        <v>1606</v>
      </c>
      <c r="O52" s="6" t="n">
        <v>1566</v>
      </c>
      <c r="P52" s="6" t="n">
        <v>1717</v>
      </c>
      <c r="Q52" s="6" t="n">
        <v>1784</v>
      </c>
      <c r="R52" s="6" t="n">
        <v>1726</v>
      </c>
      <c r="S52" s="6" t="n">
        <v>1732</v>
      </c>
      <c r="T52" s="6" t="n">
        <v>1765</v>
      </c>
      <c r="U52" s="6" t="n">
        <v>1752</v>
      </c>
      <c r="V52" s="6" t="n">
        <v>2444</v>
      </c>
      <c r="W52" s="6" t="n">
        <v>3697</v>
      </c>
      <c r="X52" s="6" t="n">
        <v>4127</v>
      </c>
      <c r="Y52" s="6" t="n">
        <v>3837</v>
      </c>
      <c r="Z52" s="6" t="n">
        <v>3445</v>
      </c>
      <c r="AA52" s="6" t="n">
        <v>2969</v>
      </c>
      <c r="AB52" s="6" t="n">
        <v>2752</v>
      </c>
      <c r="AC52" s="6" t="n">
        <v>2879</v>
      </c>
      <c r="AD52" s="6" t="n">
        <v>3043</v>
      </c>
      <c r="AE52" s="6" t="n">
        <v>2948</v>
      </c>
      <c r="AF52" s="6" t="n">
        <v>2997</v>
      </c>
      <c r="AG52" s="6" t="n">
        <v>3068</v>
      </c>
      <c r="AH52" s="6" t="n">
        <v>3270</v>
      </c>
      <c r="AI52" s="6" t="n">
        <v>3091</v>
      </c>
      <c r="AJ52" s="6" t="n">
        <v>2946</v>
      </c>
      <c r="AK52" s="6" t="n">
        <v>2543</v>
      </c>
      <c r="AL52" s="6" t="n">
        <v>2459</v>
      </c>
      <c r="AM52" s="6" t="n">
        <v>2376</v>
      </c>
      <c r="AN52" s="6" t="n">
        <v>2527</v>
      </c>
      <c r="AO52" s="6" t="n">
        <v>2412</v>
      </c>
      <c r="AP52" s="6" t="n">
        <v>2460</v>
      </c>
      <c r="AQ52" s="6" t="n">
        <v>2617</v>
      </c>
      <c r="AR52" s="6" t="n">
        <v>2504</v>
      </c>
      <c r="AS52" s="6" t="n">
        <v>2443</v>
      </c>
      <c r="AT52" s="6" t="n">
        <v>2413</v>
      </c>
      <c r="AU52" s="6" t="n">
        <v>2439</v>
      </c>
      <c r="AV52" s="6" t="n">
        <v>2570</v>
      </c>
      <c r="AW52" s="6" t="n">
        <v>2542</v>
      </c>
      <c r="AX52" s="6" t="n">
        <v>2560</v>
      </c>
      <c r="AY52" s="6" t="n">
        <v>2427</v>
      </c>
      <c r="AZ52" s="6" t="n">
        <v>2372</v>
      </c>
      <c r="BA52" s="6" t="n">
        <v>2383</v>
      </c>
      <c r="BB52" s="6" t="n">
        <v>2144</v>
      </c>
      <c r="BC52" s="6" t="n">
        <v>2118</v>
      </c>
      <c r="BD52" s="6" t="n">
        <v>2031</v>
      </c>
      <c r="BE52" s="6" t="n">
        <v>2040</v>
      </c>
      <c r="BF52" s="6" t="n">
        <v>2028</v>
      </c>
      <c r="BG52" s="6" t="n">
        <v>1805</v>
      </c>
      <c r="BH52" s="6" t="n">
        <v>1851</v>
      </c>
      <c r="BI52" s="6" t="n">
        <v>1958</v>
      </c>
      <c r="BJ52" s="6" t="n">
        <v>1780</v>
      </c>
      <c r="BK52" s="6" t="n">
        <v>1891</v>
      </c>
      <c r="BL52" s="6" t="n">
        <v>1893</v>
      </c>
      <c r="BM52" s="6" t="n">
        <v>1907</v>
      </c>
      <c r="BN52" s="6" t="n">
        <v>1960</v>
      </c>
      <c r="BO52" s="6" t="n">
        <v>2179</v>
      </c>
      <c r="BP52" s="6" t="n">
        <v>2251</v>
      </c>
      <c r="BQ52" s="6" t="n">
        <v>1690</v>
      </c>
      <c r="BR52" s="6" t="n">
        <v>1792</v>
      </c>
      <c r="BS52" s="6" t="n">
        <v>1652</v>
      </c>
      <c r="BT52" s="6" t="n">
        <v>1596</v>
      </c>
      <c r="BU52" s="6" t="n">
        <v>1318</v>
      </c>
      <c r="BV52" s="6" t="n">
        <v>1256</v>
      </c>
      <c r="BW52" s="6" t="n">
        <v>1376</v>
      </c>
      <c r="BX52" s="6" t="n">
        <v>1386</v>
      </c>
      <c r="BY52" s="6" t="n">
        <v>1284</v>
      </c>
      <c r="BZ52" s="6" t="n">
        <v>1311</v>
      </c>
      <c r="CA52" s="6" t="n">
        <v>1246</v>
      </c>
      <c r="CB52" s="6" t="n">
        <v>1245</v>
      </c>
      <c r="CC52" s="6" t="n">
        <v>1239</v>
      </c>
      <c r="CD52" s="6" t="n">
        <v>1244</v>
      </c>
      <c r="CE52" s="6" t="n">
        <v>1175</v>
      </c>
      <c r="CF52" s="6" t="n">
        <v>1241</v>
      </c>
      <c r="CG52" s="6" t="n">
        <v>1125</v>
      </c>
      <c r="CH52" s="6" t="n">
        <v>1062</v>
      </c>
      <c r="CI52" s="6" t="n">
        <v>1042</v>
      </c>
      <c r="CJ52" s="6" t="n">
        <v>885</v>
      </c>
      <c r="CK52" s="6" t="n">
        <v>902</v>
      </c>
      <c r="CL52" s="6" t="n">
        <v>809</v>
      </c>
      <c r="CM52" s="6" t="n">
        <v>738</v>
      </c>
      <c r="CN52" s="6" t="n">
        <v>736</v>
      </c>
      <c r="CO52" s="6" t="n">
        <v>649</v>
      </c>
      <c r="CP52" s="6" t="n">
        <v>610</v>
      </c>
      <c r="CQ52" s="6" t="n">
        <v>451</v>
      </c>
      <c r="CR52" s="6" t="n">
        <v>244</v>
      </c>
      <c r="CS52" s="6" t="n">
        <v>196</v>
      </c>
      <c r="CT52" s="6" t="n">
        <v>224</v>
      </c>
      <c r="CU52" s="6" t="n">
        <v>172</v>
      </c>
      <c r="CV52" s="6" t="n">
        <v>114</v>
      </c>
      <c r="CW52" s="6" t="n">
        <v>92</v>
      </c>
      <c r="CX52" s="6" t="n">
        <v>81</v>
      </c>
      <c r="CY52" s="6" t="n">
        <v>44</v>
      </c>
      <c r="CZ52" s="6" t="n">
        <v>84</v>
      </c>
    </row>
    <row r="53" customFormat="false" ht="13.2" hidden="false" customHeight="false" outlineLevel="0" collapsed="false">
      <c r="A53" s="0" t="s">
        <v>1103</v>
      </c>
      <c r="B53" s="0" t="s">
        <v>463</v>
      </c>
      <c r="C53" s="6" t="n">
        <v>113205</v>
      </c>
      <c r="D53" s="6" t="n">
        <v>1585</v>
      </c>
      <c r="E53" s="6" t="n">
        <v>1672</v>
      </c>
      <c r="F53" s="6" t="n">
        <v>1655</v>
      </c>
      <c r="G53" s="6" t="n">
        <v>1601</v>
      </c>
      <c r="H53" s="6" t="n">
        <v>1514</v>
      </c>
      <c r="I53" s="6" t="n">
        <v>1455</v>
      </c>
      <c r="J53" s="6" t="n">
        <v>1394</v>
      </c>
      <c r="K53" s="6" t="n">
        <v>1369</v>
      </c>
      <c r="L53" s="6" t="n">
        <v>1270</v>
      </c>
      <c r="M53" s="6" t="n">
        <v>1257</v>
      </c>
      <c r="N53" s="6" t="n">
        <v>1314</v>
      </c>
      <c r="O53" s="6" t="n">
        <v>1368</v>
      </c>
      <c r="P53" s="6" t="n">
        <v>1426</v>
      </c>
      <c r="Q53" s="6" t="n">
        <v>1486</v>
      </c>
      <c r="R53" s="6" t="n">
        <v>1488</v>
      </c>
      <c r="S53" s="6" t="n">
        <v>1608</v>
      </c>
      <c r="T53" s="6" t="n">
        <v>1580</v>
      </c>
      <c r="U53" s="6" t="n">
        <v>1618</v>
      </c>
      <c r="V53" s="6" t="n">
        <v>1323</v>
      </c>
      <c r="W53" s="6" t="n">
        <v>1102</v>
      </c>
      <c r="X53" s="6" t="n">
        <v>979</v>
      </c>
      <c r="Y53" s="6" t="n">
        <v>1101</v>
      </c>
      <c r="Z53" s="6" t="n">
        <v>1372</v>
      </c>
      <c r="AA53" s="6" t="n">
        <v>1432</v>
      </c>
      <c r="AB53" s="6" t="n">
        <v>1465</v>
      </c>
      <c r="AC53" s="6" t="n">
        <v>1526</v>
      </c>
      <c r="AD53" s="6" t="n">
        <v>1506</v>
      </c>
      <c r="AE53" s="6" t="n">
        <v>1543</v>
      </c>
      <c r="AF53" s="6" t="n">
        <v>1556</v>
      </c>
      <c r="AG53" s="6" t="n">
        <v>1590</v>
      </c>
      <c r="AH53" s="6" t="n">
        <v>1723</v>
      </c>
      <c r="AI53" s="6" t="n">
        <v>1748</v>
      </c>
      <c r="AJ53" s="6" t="n">
        <v>1708</v>
      </c>
      <c r="AK53" s="6" t="n">
        <v>1613</v>
      </c>
      <c r="AL53" s="6" t="n">
        <v>1622</v>
      </c>
      <c r="AM53" s="6" t="n">
        <v>1664</v>
      </c>
      <c r="AN53" s="6" t="n">
        <v>1675</v>
      </c>
      <c r="AO53" s="6" t="n">
        <v>1766</v>
      </c>
      <c r="AP53" s="6" t="n">
        <v>1808</v>
      </c>
      <c r="AQ53" s="6" t="n">
        <v>1879</v>
      </c>
      <c r="AR53" s="6" t="n">
        <v>1950</v>
      </c>
      <c r="AS53" s="6" t="n">
        <v>1796</v>
      </c>
      <c r="AT53" s="6" t="n">
        <v>1863</v>
      </c>
      <c r="AU53" s="6" t="n">
        <v>1852</v>
      </c>
      <c r="AV53" s="6" t="n">
        <v>1964</v>
      </c>
      <c r="AW53" s="6" t="n">
        <v>1890</v>
      </c>
      <c r="AX53" s="6" t="n">
        <v>1828</v>
      </c>
      <c r="AY53" s="6" t="n">
        <v>1888</v>
      </c>
      <c r="AZ53" s="6" t="n">
        <v>1805</v>
      </c>
      <c r="BA53" s="6" t="n">
        <v>1770</v>
      </c>
      <c r="BB53" s="6" t="n">
        <v>1734</v>
      </c>
      <c r="BC53" s="6" t="n">
        <v>1623</v>
      </c>
      <c r="BD53" s="6" t="n">
        <v>1573</v>
      </c>
      <c r="BE53" s="6" t="n">
        <v>1517</v>
      </c>
      <c r="BF53" s="6" t="n">
        <v>1464</v>
      </c>
      <c r="BG53" s="6" t="n">
        <v>1364</v>
      </c>
      <c r="BH53" s="6" t="n">
        <v>1334</v>
      </c>
      <c r="BI53" s="6" t="n">
        <v>1221</v>
      </c>
      <c r="BJ53" s="6" t="n">
        <v>1250</v>
      </c>
      <c r="BK53" s="6" t="n">
        <v>1178</v>
      </c>
      <c r="BL53" s="6" t="n">
        <v>1179</v>
      </c>
      <c r="BM53" s="6" t="n">
        <v>1095</v>
      </c>
      <c r="BN53" s="6" t="n">
        <v>1129</v>
      </c>
      <c r="BO53" s="6" t="n">
        <v>1244</v>
      </c>
      <c r="BP53" s="6" t="n">
        <v>1186</v>
      </c>
      <c r="BQ53" s="6" t="n">
        <v>937</v>
      </c>
      <c r="BR53" s="6" t="n">
        <v>940</v>
      </c>
      <c r="BS53" s="6" t="n">
        <v>850</v>
      </c>
      <c r="BT53" s="6" t="n">
        <v>784</v>
      </c>
      <c r="BU53" s="6" t="n">
        <v>702</v>
      </c>
      <c r="BV53" s="6" t="n">
        <v>610</v>
      </c>
      <c r="BW53" s="6" t="n">
        <v>717</v>
      </c>
      <c r="BX53" s="6" t="n">
        <v>675</v>
      </c>
      <c r="BY53" s="6" t="n">
        <v>679</v>
      </c>
      <c r="BZ53" s="6" t="n">
        <v>626</v>
      </c>
      <c r="CA53" s="6" t="n">
        <v>652</v>
      </c>
      <c r="CB53" s="6" t="n">
        <v>601</v>
      </c>
      <c r="CC53" s="6" t="n">
        <v>562</v>
      </c>
      <c r="CD53" s="6" t="n">
        <v>506</v>
      </c>
      <c r="CE53" s="6" t="n">
        <v>468</v>
      </c>
      <c r="CF53" s="6" t="n">
        <v>421</v>
      </c>
      <c r="CG53" s="6" t="n">
        <v>456</v>
      </c>
      <c r="CH53" s="6" t="n">
        <v>386</v>
      </c>
      <c r="CI53" s="6" t="n">
        <v>368</v>
      </c>
      <c r="CJ53" s="6" t="n">
        <v>322</v>
      </c>
      <c r="CK53" s="6" t="n">
        <v>315</v>
      </c>
      <c r="CL53" s="6" t="n">
        <v>253</v>
      </c>
      <c r="CM53" s="6" t="n">
        <v>235</v>
      </c>
      <c r="CN53" s="6" t="n">
        <v>218</v>
      </c>
      <c r="CO53" s="6" t="n">
        <v>226</v>
      </c>
      <c r="CP53" s="6" t="n">
        <v>186</v>
      </c>
      <c r="CQ53" s="6" t="n">
        <v>141</v>
      </c>
      <c r="CR53" s="6" t="n">
        <v>71</v>
      </c>
      <c r="CS53" s="6" t="n">
        <v>64</v>
      </c>
      <c r="CT53" s="6" t="n">
        <v>51</v>
      </c>
      <c r="CU53" s="6" t="n">
        <v>42</v>
      </c>
      <c r="CV53" s="6" t="n">
        <v>22</v>
      </c>
      <c r="CW53" s="6" t="n">
        <v>27</v>
      </c>
      <c r="CX53" s="6" t="n">
        <v>13</v>
      </c>
      <c r="CY53" s="6" t="n">
        <v>12</v>
      </c>
      <c r="CZ53" s="6" t="n">
        <v>9</v>
      </c>
    </row>
    <row r="54" customFormat="false" ht="13.2" hidden="false" customHeight="false" outlineLevel="0" collapsed="false">
      <c r="A54" s="0" t="s">
        <v>1104</v>
      </c>
      <c r="B54" s="0" t="s">
        <v>815</v>
      </c>
      <c r="C54" s="6" t="n">
        <v>522452</v>
      </c>
      <c r="D54" s="6" t="n">
        <v>8219</v>
      </c>
      <c r="E54" s="6" t="n">
        <v>8326</v>
      </c>
      <c r="F54" s="6" t="n">
        <v>8299</v>
      </c>
      <c r="G54" s="6" t="n">
        <v>8248</v>
      </c>
      <c r="H54" s="6" t="n">
        <v>8075</v>
      </c>
      <c r="I54" s="6" t="n">
        <v>8121</v>
      </c>
      <c r="J54" s="6" t="n">
        <v>7487</v>
      </c>
      <c r="K54" s="6" t="n">
        <v>7295</v>
      </c>
      <c r="L54" s="6" t="n">
        <v>7361</v>
      </c>
      <c r="M54" s="6" t="n">
        <v>7218</v>
      </c>
      <c r="N54" s="6" t="n">
        <v>7001</v>
      </c>
      <c r="O54" s="6" t="n">
        <v>7439</v>
      </c>
      <c r="P54" s="6" t="n">
        <v>7402</v>
      </c>
      <c r="Q54" s="6" t="n">
        <v>7160</v>
      </c>
      <c r="R54" s="6" t="n">
        <v>7266</v>
      </c>
      <c r="S54" s="6" t="n">
        <v>7414</v>
      </c>
      <c r="T54" s="6" t="n">
        <v>7064</v>
      </c>
      <c r="U54" s="6" t="n">
        <v>7184</v>
      </c>
      <c r="V54" s="6" t="n">
        <v>6893</v>
      </c>
      <c r="W54" s="6" t="n">
        <v>6813</v>
      </c>
      <c r="X54" s="6" t="n">
        <v>6851</v>
      </c>
      <c r="Y54" s="6" t="n">
        <v>6874</v>
      </c>
      <c r="Z54" s="6" t="n">
        <v>7221</v>
      </c>
      <c r="AA54" s="6" t="n">
        <v>7528</v>
      </c>
      <c r="AB54" s="6" t="n">
        <v>7205</v>
      </c>
      <c r="AC54" s="6" t="n">
        <v>7748</v>
      </c>
      <c r="AD54" s="6" t="n">
        <v>7701</v>
      </c>
      <c r="AE54" s="6" t="n">
        <v>7855</v>
      </c>
      <c r="AF54" s="6" t="n">
        <v>7722</v>
      </c>
      <c r="AG54" s="6" t="n">
        <v>7784</v>
      </c>
      <c r="AH54" s="6" t="n">
        <v>7794</v>
      </c>
      <c r="AI54" s="6" t="n">
        <v>7912</v>
      </c>
      <c r="AJ54" s="6" t="n">
        <v>7463</v>
      </c>
      <c r="AK54" s="6" t="n">
        <v>6945</v>
      </c>
      <c r="AL54" s="6" t="n">
        <v>6707</v>
      </c>
      <c r="AM54" s="6" t="n">
        <v>6911</v>
      </c>
      <c r="AN54" s="6" t="n">
        <v>6931</v>
      </c>
      <c r="AO54" s="6" t="n">
        <v>7121</v>
      </c>
      <c r="AP54" s="6" t="n">
        <v>7147</v>
      </c>
      <c r="AQ54" s="6" t="n">
        <v>7594</v>
      </c>
      <c r="AR54" s="6" t="n">
        <v>7427</v>
      </c>
      <c r="AS54" s="6" t="n">
        <v>7354</v>
      </c>
      <c r="AT54" s="6" t="n">
        <v>7057</v>
      </c>
      <c r="AU54" s="6" t="n">
        <v>6983</v>
      </c>
      <c r="AV54" s="6" t="n">
        <v>7093</v>
      </c>
      <c r="AW54" s="6" t="n">
        <v>6844</v>
      </c>
      <c r="AX54" s="6" t="n">
        <v>6911</v>
      </c>
      <c r="AY54" s="6" t="n">
        <v>6843</v>
      </c>
      <c r="AZ54" s="6" t="n">
        <v>6799</v>
      </c>
      <c r="BA54" s="6" t="n">
        <v>6609</v>
      </c>
      <c r="BB54" s="6" t="n">
        <v>6606</v>
      </c>
      <c r="BC54" s="6" t="n">
        <v>6449</v>
      </c>
      <c r="BD54" s="6" t="n">
        <v>6191</v>
      </c>
      <c r="BE54" s="6" t="n">
        <v>6269</v>
      </c>
      <c r="BF54" s="6" t="n">
        <v>5978</v>
      </c>
      <c r="BG54" s="6" t="n">
        <v>5820</v>
      </c>
      <c r="BH54" s="6" t="n">
        <v>5572</v>
      </c>
      <c r="BI54" s="6" t="n">
        <v>5587</v>
      </c>
      <c r="BJ54" s="6" t="n">
        <v>5462</v>
      </c>
      <c r="BK54" s="6" t="n">
        <v>5147</v>
      </c>
      <c r="BL54" s="6" t="n">
        <v>5212</v>
      </c>
      <c r="BM54" s="6" t="n">
        <v>5149</v>
      </c>
      <c r="BN54" s="6" t="n">
        <v>5218</v>
      </c>
      <c r="BO54" s="6" t="n">
        <v>5681</v>
      </c>
      <c r="BP54" s="6" t="n">
        <v>5500</v>
      </c>
      <c r="BQ54" s="6" t="n">
        <v>3788</v>
      </c>
      <c r="BR54" s="6" t="n">
        <v>4070</v>
      </c>
      <c r="BS54" s="6" t="n">
        <v>3915</v>
      </c>
      <c r="BT54" s="6" t="n">
        <v>3598</v>
      </c>
      <c r="BU54" s="6" t="n">
        <v>3199</v>
      </c>
      <c r="BV54" s="6" t="n">
        <v>3320</v>
      </c>
      <c r="BW54" s="6" t="n">
        <v>3503</v>
      </c>
      <c r="BX54" s="6" t="n">
        <v>3354</v>
      </c>
      <c r="BY54" s="6" t="n">
        <v>3386</v>
      </c>
      <c r="BZ54" s="6" t="n">
        <v>3355</v>
      </c>
      <c r="CA54" s="6" t="n">
        <v>3006</v>
      </c>
      <c r="CB54" s="6" t="n">
        <v>3019</v>
      </c>
      <c r="CC54" s="6" t="n">
        <v>2806</v>
      </c>
      <c r="CD54" s="6" t="n">
        <v>2602</v>
      </c>
      <c r="CE54" s="6" t="n">
        <v>2484</v>
      </c>
      <c r="CF54" s="6" t="n">
        <v>2457</v>
      </c>
      <c r="CG54" s="6" t="n">
        <v>2289</v>
      </c>
      <c r="CH54" s="6" t="n">
        <v>2030</v>
      </c>
      <c r="CI54" s="6" t="n">
        <v>1818</v>
      </c>
      <c r="CJ54" s="6" t="n">
        <v>1789</v>
      </c>
      <c r="CK54" s="6" t="n">
        <v>1595</v>
      </c>
      <c r="CL54" s="6" t="n">
        <v>1406</v>
      </c>
      <c r="CM54" s="6" t="n">
        <v>1330</v>
      </c>
      <c r="CN54" s="6" t="n">
        <v>1136</v>
      </c>
      <c r="CO54" s="6" t="n">
        <v>1026</v>
      </c>
      <c r="CP54" s="6" t="n">
        <v>867</v>
      </c>
      <c r="CQ54" s="6" t="n">
        <v>582</v>
      </c>
      <c r="CR54" s="6" t="n">
        <v>368</v>
      </c>
      <c r="CS54" s="6" t="n">
        <v>271</v>
      </c>
      <c r="CT54" s="6" t="n">
        <v>269</v>
      </c>
      <c r="CU54" s="6" t="n">
        <v>213</v>
      </c>
      <c r="CV54" s="6" t="n">
        <v>166</v>
      </c>
      <c r="CW54" s="6" t="n">
        <v>132</v>
      </c>
      <c r="CX54" s="6" t="n">
        <v>68</v>
      </c>
      <c r="CY54" s="6" t="n">
        <v>66</v>
      </c>
      <c r="CZ54" s="6" t="n">
        <v>109</v>
      </c>
    </row>
    <row r="55" customFormat="false" ht="13.2" hidden="false" customHeight="false" outlineLevel="0" collapsed="false">
      <c r="A55" s="0" t="s">
        <v>1105</v>
      </c>
      <c r="B55" s="0" t="s">
        <v>47</v>
      </c>
      <c r="C55" s="6" t="n">
        <v>147084</v>
      </c>
      <c r="D55" s="6" t="n">
        <v>1877</v>
      </c>
      <c r="E55" s="6" t="n">
        <v>1956</v>
      </c>
      <c r="F55" s="6" t="n">
        <v>1888</v>
      </c>
      <c r="G55" s="6" t="n">
        <v>1905</v>
      </c>
      <c r="H55" s="6" t="n">
        <v>1841</v>
      </c>
      <c r="I55" s="6" t="n">
        <v>1863</v>
      </c>
      <c r="J55" s="6" t="n">
        <v>1741</v>
      </c>
      <c r="K55" s="6" t="n">
        <v>1741</v>
      </c>
      <c r="L55" s="6" t="n">
        <v>1673</v>
      </c>
      <c r="M55" s="6" t="n">
        <v>1711</v>
      </c>
      <c r="N55" s="6" t="n">
        <v>1738</v>
      </c>
      <c r="O55" s="6" t="n">
        <v>1744</v>
      </c>
      <c r="P55" s="6" t="n">
        <v>1804</v>
      </c>
      <c r="Q55" s="6" t="n">
        <v>1763</v>
      </c>
      <c r="R55" s="6" t="n">
        <v>1894</v>
      </c>
      <c r="S55" s="6" t="n">
        <v>1847</v>
      </c>
      <c r="T55" s="6" t="n">
        <v>1780</v>
      </c>
      <c r="U55" s="6" t="n">
        <v>1860</v>
      </c>
      <c r="V55" s="6" t="n">
        <v>1726</v>
      </c>
      <c r="W55" s="6" t="n">
        <v>1456</v>
      </c>
      <c r="X55" s="6" t="n">
        <v>1460</v>
      </c>
      <c r="Y55" s="6" t="n">
        <v>1477</v>
      </c>
      <c r="Z55" s="6" t="n">
        <v>1699</v>
      </c>
      <c r="AA55" s="6" t="n">
        <v>1657</v>
      </c>
      <c r="AB55" s="6" t="n">
        <v>1664</v>
      </c>
      <c r="AC55" s="6" t="n">
        <v>1694</v>
      </c>
      <c r="AD55" s="6" t="n">
        <v>1631</v>
      </c>
      <c r="AE55" s="6" t="n">
        <v>1679</v>
      </c>
      <c r="AF55" s="6" t="n">
        <v>1602</v>
      </c>
      <c r="AG55" s="6" t="n">
        <v>1767</v>
      </c>
      <c r="AH55" s="6" t="n">
        <v>1848</v>
      </c>
      <c r="AI55" s="6" t="n">
        <v>1741</v>
      </c>
      <c r="AJ55" s="6" t="n">
        <v>1722</v>
      </c>
      <c r="AK55" s="6" t="n">
        <v>1678</v>
      </c>
      <c r="AL55" s="6" t="n">
        <v>1736</v>
      </c>
      <c r="AM55" s="6" t="n">
        <v>1769</v>
      </c>
      <c r="AN55" s="6" t="n">
        <v>1983</v>
      </c>
      <c r="AO55" s="6" t="n">
        <v>2056</v>
      </c>
      <c r="AP55" s="6" t="n">
        <v>2092</v>
      </c>
      <c r="AQ55" s="6" t="n">
        <v>2142</v>
      </c>
      <c r="AR55" s="6" t="n">
        <v>2314</v>
      </c>
      <c r="AS55" s="6" t="n">
        <v>2307</v>
      </c>
      <c r="AT55" s="6" t="n">
        <v>2299</v>
      </c>
      <c r="AU55" s="6" t="n">
        <v>2385</v>
      </c>
      <c r="AV55" s="6" t="n">
        <v>2415</v>
      </c>
      <c r="AW55" s="6" t="n">
        <v>2287</v>
      </c>
      <c r="AX55" s="6" t="n">
        <v>2330</v>
      </c>
      <c r="AY55" s="6" t="n">
        <v>2289</v>
      </c>
      <c r="AZ55" s="6" t="n">
        <v>2320</v>
      </c>
      <c r="BA55" s="6" t="n">
        <v>2132</v>
      </c>
      <c r="BB55" s="6" t="n">
        <v>2051</v>
      </c>
      <c r="BC55" s="6" t="n">
        <v>1862</v>
      </c>
      <c r="BD55" s="6" t="n">
        <v>1934</v>
      </c>
      <c r="BE55" s="6" t="n">
        <v>1949</v>
      </c>
      <c r="BF55" s="6" t="n">
        <v>1877</v>
      </c>
      <c r="BG55" s="6" t="n">
        <v>1774</v>
      </c>
      <c r="BH55" s="6" t="n">
        <v>1852</v>
      </c>
      <c r="BI55" s="6" t="n">
        <v>1846</v>
      </c>
      <c r="BJ55" s="6" t="n">
        <v>1798</v>
      </c>
      <c r="BK55" s="6" t="n">
        <v>1778</v>
      </c>
      <c r="BL55" s="6" t="n">
        <v>1800</v>
      </c>
      <c r="BM55" s="6" t="n">
        <v>1802</v>
      </c>
      <c r="BN55" s="6" t="n">
        <v>1929</v>
      </c>
      <c r="BO55" s="6" t="n">
        <v>2177</v>
      </c>
      <c r="BP55" s="6" t="n">
        <v>2259</v>
      </c>
      <c r="BQ55" s="6" t="n">
        <v>1583</v>
      </c>
      <c r="BR55" s="6" t="n">
        <v>1603</v>
      </c>
      <c r="BS55" s="6" t="n">
        <v>1579</v>
      </c>
      <c r="BT55" s="6" t="n">
        <v>1461</v>
      </c>
      <c r="BU55" s="6" t="n">
        <v>1192</v>
      </c>
      <c r="BV55" s="6" t="n">
        <v>1167</v>
      </c>
      <c r="BW55" s="6" t="n">
        <v>1154</v>
      </c>
      <c r="BX55" s="6" t="n">
        <v>1204</v>
      </c>
      <c r="BY55" s="6" t="n">
        <v>1054</v>
      </c>
      <c r="BZ55" s="6" t="n">
        <v>1036</v>
      </c>
      <c r="CA55" s="6" t="n">
        <v>939</v>
      </c>
      <c r="CB55" s="6" t="n">
        <v>928</v>
      </c>
      <c r="CC55" s="6" t="n">
        <v>831</v>
      </c>
      <c r="CD55" s="6" t="n">
        <v>816</v>
      </c>
      <c r="CE55" s="6" t="n">
        <v>862</v>
      </c>
      <c r="CF55" s="6" t="n">
        <v>777</v>
      </c>
      <c r="CG55" s="6" t="n">
        <v>755</v>
      </c>
      <c r="CH55" s="6" t="n">
        <v>738</v>
      </c>
      <c r="CI55" s="6" t="n">
        <v>630</v>
      </c>
      <c r="CJ55" s="6" t="n">
        <v>596</v>
      </c>
      <c r="CK55" s="6" t="n">
        <v>525</v>
      </c>
      <c r="CL55" s="6" t="n">
        <v>498</v>
      </c>
      <c r="CM55" s="6" t="n">
        <v>450</v>
      </c>
      <c r="CN55" s="6" t="n">
        <v>388</v>
      </c>
      <c r="CO55" s="6" t="n">
        <v>397</v>
      </c>
      <c r="CP55" s="6" t="n">
        <v>326</v>
      </c>
      <c r="CQ55" s="6" t="n">
        <v>267</v>
      </c>
      <c r="CR55" s="6" t="n">
        <v>154</v>
      </c>
      <c r="CS55" s="6" t="n">
        <v>96</v>
      </c>
      <c r="CT55" s="6" t="n">
        <v>97</v>
      </c>
      <c r="CU55" s="6" t="n">
        <v>86</v>
      </c>
      <c r="CV55" s="6" t="n">
        <v>77</v>
      </c>
      <c r="CW55" s="6" t="n">
        <v>57</v>
      </c>
      <c r="CX55" s="6" t="n">
        <v>34</v>
      </c>
      <c r="CY55" s="6" t="n">
        <v>22</v>
      </c>
      <c r="CZ55" s="6" t="n">
        <v>34</v>
      </c>
    </row>
    <row r="56" customFormat="false" ht="13.2" hidden="false" customHeight="false" outlineLevel="0" collapsed="false">
      <c r="A56" s="0" t="s">
        <v>1106</v>
      </c>
      <c r="B56" s="0" t="s">
        <v>81</v>
      </c>
      <c r="C56" s="6" t="n">
        <v>130491</v>
      </c>
      <c r="D56" s="6" t="n">
        <v>1511</v>
      </c>
      <c r="E56" s="6" t="n">
        <v>1466</v>
      </c>
      <c r="F56" s="6" t="n">
        <v>1531</v>
      </c>
      <c r="G56" s="6" t="n">
        <v>1436</v>
      </c>
      <c r="H56" s="6" t="n">
        <v>1468</v>
      </c>
      <c r="I56" s="6" t="n">
        <v>1354</v>
      </c>
      <c r="J56" s="6" t="n">
        <v>1310</v>
      </c>
      <c r="K56" s="6" t="n">
        <v>1253</v>
      </c>
      <c r="L56" s="6" t="n">
        <v>1288</v>
      </c>
      <c r="M56" s="6" t="n">
        <v>1228</v>
      </c>
      <c r="N56" s="6" t="n">
        <v>1410</v>
      </c>
      <c r="O56" s="6" t="n">
        <v>1457</v>
      </c>
      <c r="P56" s="6" t="n">
        <v>1506</v>
      </c>
      <c r="Q56" s="6" t="n">
        <v>1493</v>
      </c>
      <c r="R56" s="6" t="n">
        <v>1545</v>
      </c>
      <c r="S56" s="6" t="n">
        <v>1728</v>
      </c>
      <c r="T56" s="6" t="n">
        <v>1563</v>
      </c>
      <c r="U56" s="6" t="n">
        <v>1592</v>
      </c>
      <c r="V56" s="6" t="n">
        <v>1448</v>
      </c>
      <c r="W56" s="6" t="n">
        <v>1301</v>
      </c>
      <c r="X56" s="6" t="n">
        <v>1312</v>
      </c>
      <c r="Y56" s="6" t="n">
        <v>1390</v>
      </c>
      <c r="Z56" s="6" t="n">
        <v>1479</v>
      </c>
      <c r="AA56" s="6" t="n">
        <v>1554</v>
      </c>
      <c r="AB56" s="6" t="n">
        <v>1568</v>
      </c>
      <c r="AC56" s="6" t="n">
        <v>1534</v>
      </c>
      <c r="AD56" s="6" t="n">
        <v>1436</v>
      </c>
      <c r="AE56" s="6" t="n">
        <v>1408</v>
      </c>
      <c r="AF56" s="6" t="n">
        <v>1477</v>
      </c>
      <c r="AG56" s="6" t="n">
        <v>1479</v>
      </c>
      <c r="AH56" s="6" t="n">
        <v>1429</v>
      </c>
      <c r="AI56" s="6" t="n">
        <v>1446</v>
      </c>
      <c r="AJ56" s="6" t="n">
        <v>1337</v>
      </c>
      <c r="AK56" s="6" t="n">
        <v>1228</v>
      </c>
      <c r="AL56" s="6" t="n">
        <v>1311</v>
      </c>
      <c r="AM56" s="6" t="n">
        <v>1364</v>
      </c>
      <c r="AN56" s="6" t="n">
        <v>1394</v>
      </c>
      <c r="AO56" s="6" t="n">
        <v>1536</v>
      </c>
      <c r="AP56" s="6" t="n">
        <v>1587</v>
      </c>
      <c r="AQ56" s="6" t="n">
        <v>1695</v>
      </c>
      <c r="AR56" s="6" t="n">
        <v>1768</v>
      </c>
      <c r="AS56" s="6" t="n">
        <v>1792</v>
      </c>
      <c r="AT56" s="6" t="n">
        <v>1793</v>
      </c>
      <c r="AU56" s="6" t="n">
        <v>1778</v>
      </c>
      <c r="AV56" s="6" t="n">
        <v>1895</v>
      </c>
      <c r="AW56" s="6" t="n">
        <v>2018</v>
      </c>
      <c r="AX56" s="6" t="n">
        <v>1941</v>
      </c>
      <c r="AY56" s="6" t="n">
        <v>1903</v>
      </c>
      <c r="AZ56" s="6" t="n">
        <v>1866</v>
      </c>
      <c r="BA56" s="6" t="n">
        <v>1808</v>
      </c>
      <c r="BB56" s="6" t="n">
        <v>1780</v>
      </c>
      <c r="BC56" s="6" t="n">
        <v>1649</v>
      </c>
      <c r="BD56" s="6" t="n">
        <v>1644</v>
      </c>
      <c r="BE56" s="6" t="n">
        <v>1583</v>
      </c>
      <c r="BF56" s="6" t="n">
        <v>1599</v>
      </c>
      <c r="BG56" s="6" t="n">
        <v>1526</v>
      </c>
      <c r="BH56" s="6" t="n">
        <v>1556</v>
      </c>
      <c r="BI56" s="6" t="n">
        <v>1645</v>
      </c>
      <c r="BJ56" s="6" t="n">
        <v>1596</v>
      </c>
      <c r="BK56" s="6" t="n">
        <v>1590</v>
      </c>
      <c r="BL56" s="6" t="n">
        <v>1689</v>
      </c>
      <c r="BM56" s="6" t="n">
        <v>1724</v>
      </c>
      <c r="BN56" s="6" t="n">
        <v>1977</v>
      </c>
      <c r="BO56" s="6" t="n">
        <v>2127</v>
      </c>
      <c r="BP56" s="6" t="n">
        <v>2254</v>
      </c>
      <c r="BQ56" s="6" t="n">
        <v>1701</v>
      </c>
      <c r="BR56" s="6" t="n">
        <v>1775</v>
      </c>
      <c r="BS56" s="6" t="n">
        <v>1675</v>
      </c>
      <c r="BT56" s="6" t="n">
        <v>1550</v>
      </c>
      <c r="BU56" s="6" t="n">
        <v>1387</v>
      </c>
      <c r="BV56" s="6" t="n">
        <v>1349</v>
      </c>
      <c r="BW56" s="6" t="n">
        <v>1362</v>
      </c>
      <c r="BX56" s="6" t="n">
        <v>1370</v>
      </c>
      <c r="BY56" s="6" t="n">
        <v>1351</v>
      </c>
      <c r="BZ56" s="6" t="n">
        <v>1287</v>
      </c>
      <c r="CA56" s="6" t="n">
        <v>1208</v>
      </c>
      <c r="CB56" s="6" t="n">
        <v>1107</v>
      </c>
      <c r="CC56" s="6" t="n">
        <v>1091</v>
      </c>
      <c r="CD56" s="6" t="n">
        <v>1042</v>
      </c>
      <c r="CE56" s="6" t="n">
        <v>978</v>
      </c>
      <c r="CF56" s="6" t="n">
        <v>964</v>
      </c>
      <c r="CG56" s="6" t="n">
        <v>869</v>
      </c>
      <c r="CH56" s="6" t="n">
        <v>790</v>
      </c>
      <c r="CI56" s="6" t="n">
        <v>745</v>
      </c>
      <c r="CJ56" s="6" t="n">
        <v>675</v>
      </c>
      <c r="CK56" s="6" t="n">
        <v>610</v>
      </c>
      <c r="CL56" s="6" t="n">
        <v>553</v>
      </c>
      <c r="CM56" s="6" t="n">
        <v>476</v>
      </c>
      <c r="CN56" s="6" t="n">
        <v>488</v>
      </c>
      <c r="CO56" s="6" t="n">
        <v>417</v>
      </c>
      <c r="CP56" s="6" t="n">
        <v>381</v>
      </c>
      <c r="CQ56" s="6" t="n">
        <v>288</v>
      </c>
      <c r="CR56" s="6" t="n">
        <v>163</v>
      </c>
      <c r="CS56" s="6" t="n">
        <v>110</v>
      </c>
      <c r="CT56" s="6" t="n">
        <v>98</v>
      </c>
      <c r="CU56" s="6" t="n">
        <v>87</v>
      </c>
      <c r="CV56" s="6" t="n">
        <v>61</v>
      </c>
      <c r="CW56" s="6" t="n">
        <v>45</v>
      </c>
      <c r="CX56" s="6" t="n">
        <v>29</v>
      </c>
      <c r="CY56" s="6" t="n">
        <v>24</v>
      </c>
      <c r="CZ56" s="6" t="n">
        <v>32</v>
      </c>
    </row>
    <row r="57" customFormat="false" ht="13.2" hidden="false" customHeight="false" outlineLevel="0" collapsed="false">
      <c r="A57" s="0" t="s">
        <v>1107</v>
      </c>
      <c r="B57" s="0" t="s">
        <v>209</v>
      </c>
      <c r="C57" s="6" t="n">
        <v>311215</v>
      </c>
      <c r="D57" s="6" t="n">
        <v>4783</v>
      </c>
      <c r="E57" s="6" t="n">
        <v>4625</v>
      </c>
      <c r="F57" s="6" t="n">
        <v>4427</v>
      </c>
      <c r="G57" s="6" t="n">
        <v>4353</v>
      </c>
      <c r="H57" s="6" t="n">
        <v>4258</v>
      </c>
      <c r="I57" s="6" t="n">
        <v>3907</v>
      </c>
      <c r="J57" s="6" t="n">
        <v>3845</v>
      </c>
      <c r="K57" s="6" t="n">
        <v>3769</v>
      </c>
      <c r="L57" s="6" t="n">
        <v>3529</v>
      </c>
      <c r="M57" s="6" t="n">
        <v>3598</v>
      </c>
      <c r="N57" s="6" t="n">
        <v>3606</v>
      </c>
      <c r="O57" s="6" t="n">
        <v>3629</v>
      </c>
      <c r="P57" s="6" t="n">
        <v>3414</v>
      </c>
      <c r="Q57" s="6" t="n">
        <v>3634</v>
      </c>
      <c r="R57" s="6" t="n">
        <v>3659</v>
      </c>
      <c r="S57" s="6" t="n">
        <v>3721</v>
      </c>
      <c r="T57" s="6" t="n">
        <v>3722</v>
      </c>
      <c r="U57" s="6" t="n">
        <v>3885</v>
      </c>
      <c r="V57" s="6" t="n">
        <v>3686</v>
      </c>
      <c r="W57" s="6" t="n">
        <v>3575</v>
      </c>
      <c r="X57" s="6" t="n">
        <v>3834</v>
      </c>
      <c r="Y57" s="6" t="n">
        <v>4188</v>
      </c>
      <c r="Z57" s="6" t="n">
        <v>4873</v>
      </c>
      <c r="AA57" s="6" t="n">
        <v>5582</v>
      </c>
      <c r="AB57" s="6" t="n">
        <v>5721</v>
      </c>
      <c r="AC57" s="6" t="n">
        <v>6831</v>
      </c>
      <c r="AD57" s="6" t="n">
        <v>6872</v>
      </c>
      <c r="AE57" s="6" t="n">
        <v>6987</v>
      </c>
      <c r="AF57" s="6" t="n">
        <v>7023</v>
      </c>
      <c r="AG57" s="6" t="n">
        <v>6985</v>
      </c>
      <c r="AH57" s="6" t="n">
        <v>6820</v>
      </c>
      <c r="AI57" s="6" t="n">
        <v>6495</v>
      </c>
      <c r="AJ57" s="6" t="n">
        <v>5925</v>
      </c>
      <c r="AK57" s="6" t="n">
        <v>5612</v>
      </c>
      <c r="AL57" s="6" t="n">
        <v>5338</v>
      </c>
      <c r="AM57" s="6" t="n">
        <v>5240</v>
      </c>
      <c r="AN57" s="6" t="n">
        <v>4919</v>
      </c>
      <c r="AO57" s="6" t="n">
        <v>4789</v>
      </c>
      <c r="AP57" s="6" t="n">
        <v>4833</v>
      </c>
      <c r="AQ57" s="6" t="n">
        <v>4543</v>
      </c>
      <c r="AR57" s="6" t="n">
        <v>4442</v>
      </c>
      <c r="AS57" s="6" t="n">
        <v>4539</v>
      </c>
      <c r="AT57" s="6" t="n">
        <v>4345</v>
      </c>
      <c r="AU57" s="6" t="n">
        <v>4351</v>
      </c>
      <c r="AV57" s="6" t="n">
        <v>4097</v>
      </c>
      <c r="AW57" s="6" t="n">
        <v>4286</v>
      </c>
      <c r="AX57" s="6" t="n">
        <v>4248</v>
      </c>
      <c r="AY57" s="6" t="n">
        <v>4128</v>
      </c>
      <c r="AZ57" s="6" t="n">
        <v>4023</v>
      </c>
      <c r="BA57" s="6" t="n">
        <v>3861</v>
      </c>
      <c r="BB57" s="6" t="n">
        <v>3965</v>
      </c>
      <c r="BC57" s="6" t="n">
        <v>3845</v>
      </c>
      <c r="BD57" s="6" t="n">
        <v>3797</v>
      </c>
      <c r="BE57" s="6" t="n">
        <v>3507</v>
      </c>
      <c r="BF57" s="6" t="n">
        <v>3359</v>
      </c>
      <c r="BG57" s="6" t="n">
        <v>3290</v>
      </c>
      <c r="BH57" s="6" t="n">
        <v>2994</v>
      </c>
      <c r="BI57" s="6" t="n">
        <v>2803</v>
      </c>
      <c r="BJ57" s="6" t="n">
        <v>2741</v>
      </c>
      <c r="BK57" s="6" t="n">
        <v>2615</v>
      </c>
      <c r="BL57" s="6" t="n">
        <v>2628</v>
      </c>
      <c r="BM57" s="6" t="n">
        <v>2625</v>
      </c>
      <c r="BN57" s="6" t="n">
        <v>2374</v>
      </c>
      <c r="BO57" s="6" t="n">
        <v>2363</v>
      </c>
      <c r="BP57" s="6" t="n">
        <v>2278</v>
      </c>
      <c r="BQ57" s="6" t="n">
        <v>2037</v>
      </c>
      <c r="BR57" s="6" t="n">
        <v>1971</v>
      </c>
      <c r="BS57" s="6" t="n">
        <v>1885</v>
      </c>
      <c r="BT57" s="6" t="n">
        <v>1907</v>
      </c>
      <c r="BU57" s="6" t="n">
        <v>1780</v>
      </c>
      <c r="BV57" s="6" t="n">
        <v>1646</v>
      </c>
      <c r="BW57" s="6" t="n">
        <v>1788</v>
      </c>
      <c r="BX57" s="6" t="n">
        <v>1710</v>
      </c>
      <c r="BY57" s="6" t="n">
        <v>1580</v>
      </c>
      <c r="BZ57" s="6" t="n">
        <v>1640</v>
      </c>
      <c r="CA57" s="6" t="n">
        <v>1464</v>
      </c>
      <c r="CB57" s="6" t="n">
        <v>1460</v>
      </c>
      <c r="CC57" s="6" t="n">
        <v>1328</v>
      </c>
      <c r="CD57" s="6" t="n">
        <v>1262</v>
      </c>
      <c r="CE57" s="6" t="n">
        <v>1170</v>
      </c>
      <c r="CF57" s="6" t="n">
        <v>1110</v>
      </c>
      <c r="CG57" s="6" t="n">
        <v>1021</v>
      </c>
      <c r="CH57" s="6" t="n">
        <v>857</v>
      </c>
      <c r="CI57" s="6" t="n">
        <v>760</v>
      </c>
      <c r="CJ57" s="6" t="n">
        <v>705</v>
      </c>
      <c r="CK57" s="6" t="n">
        <v>574</v>
      </c>
      <c r="CL57" s="6" t="n">
        <v>591</v>
      </c>
      <c r="CM57" s="6" t="n">
        <v>484</v>
      </c>
      <c r="CN57" s="6" t="n">
        <v>400</v>
      </c>
      <c r="CO57" s="6" t="n">
        <v>359</v>
      </c>
      <c r="CP57" s="6" t="n">
        <v>283</v>
      </c>
      <c r="CQ57" s="6" t="n">
        <v>268</v>
      </c>
      <c r="CR57" s="6" t="n">
        <v>138</v>
      </c>
      <c r="CS57" s="6" t="n">
        <v>117</v>
      </c>
      <c r="CT57" s="6" t="n">
        <v>80</v>
      </c>
      <c r="CU57" s="6" t="n">
        <v>86</v>
      </c>
      <c r="CV57" s="6" t="n">
        <v>64</v>
      </c>
      <c r="CW57" s="6" t="n">
        <v>55</v>
      </c>
      <c r="CX57" s="6" t="n">
        <v>34</v>
      </c>
      <c r="CY57" s="6" t="n">
        <v>23</v>
      </c>
      <c r="CZ57" s="6" t="n">
        <v>39</v>
      </c>
    </row>
    <row r="58" customFormat="false" ht="13.2" hidden="false" customHeight="false" outlineLevel="0" collapsed="false">
      <c r="A58" s="0" t="s">
        <v>1108</v>
      </c>
      <c r="B58" s="0" t="s">
        <v>49</v>
      </c>
      <c r="C58" s="6" t="n">
        <v>73601</v>
      </c>
      <c r="D58" s="6" t="n">
        <v>726</v>
      </c>
      <c r="E58" s="6" t="n">
        <v>760</v>
      </c>
      <c r="F58" s="6" t="n">
        <v>822</v>
      </c>
      <c r="G58" s="6" t="n">
        <v>802</v>
      </c>
      <c r="H58" s="6" t="n">
        <v>816</v>
      </c>
      <c r="I58" s="6" t="n">
        <v>793</v>
      </c>
      <c r="J58" s="6" t="n">
        <v>795</v>
      </c>
      <c r="K58" s="6" t="n">
        <v>864</v>
      </c>
      <c r="L58" s="6" t="n">
        <v>803</v>
      </c>
      <c r="M58" s="6" t="n">
        <v>802</v>
      </c>
      <c r="N58" s="6" t="n">
        <v>866</v>
      </c>
      <c r="O58" s="6" t="n">
        <v>868</v>
      </c>
      <c r="P58" s="6" t="n">
        <v>906</v>
      </c>
      <c r="Q58" s="6" t="n">
        <v>985</v>
      </c>
      <c r="R58" s="6" t="n">
        <v>960</v>
      </c>
      <c r="S58" s="6" t="n">
        <v>918</v>
      </c>
      <c r="T58" s="6" t="n">
        <v>1058</v>
      </c>
      <c r="U58" s="6" t="n">
        <v>1010</v>
      </c>
      <c r="V58" s="6" t="n">
        <v>877</v>
      </c>
      <c r="W58" s="6" t="n">
        <v>632</v>
      </c>
      <c r="X58" s="6" t="n">
        <v>650</v>
      </c>
      <c r="Y58" s="6" t="n">
        <v>600</v>
      </c>
      <c r="Z58" s="6" t="n">
        <v>788</v>
      </c>
      <c r="AA58" s="6" t="n">
        <v>817</v>
      </c>
      <c r="AB58" s="6" t="n">
        <v>793</v>
      </c>
      <c r="AC58" s="6" t="n">
        <v>759</v>
      </c>
      <c r="AD58" s="6" t="n">
        <v>772</v>
      </c>
      <c r="AE58" s="6" t="n">
        <v>743</v>
      </c>
      <c r="AF58" s="6" t="n">
        <v>744</v>
      </c>
      <c r="AG58" s="6" t="n">
        <v>801</v>
      </c>
      <c r="AH58" s="6" t="n">
        <v>814</v>
      </c>
      <c r="AI58" s="6" t="n">
        <v>782</v>
      </c>
      <c r="AJ58" s="6" t="n">
        <v>857</v>
      </c>
      <c r="AK58" s="6" t="n">
        <v>884</v>
      </c>
      <c r="AL58" s="6" t="n">
        <v>892</v>
      </c>
      <c r="AM58" s="6" t="n">
        <v>844</v>
      </c>
      <c r="AN58" s="6" t="n">
        <v>933</v>
      </c>
      <c r="AO58" s="6" t="n">
        <v>986</v>
      </c>
      <c r="AP58" s="6" t="n">
        <v>994</v>
      </c>
      <c r="AQ58" s="6" t="n">
        <v>1027</v>
      </c>
      <c r="AR58" s="6" t="n">
        <v>1060</v>
      </c>
      <c r="AS58" s="6" t="n">
        <v>1059</v>
      </c>
      <c r="AT58" s="6" t="n">
        <v>1084</v>
      </c>
      <c r="AU58" s="6" t="n">
        <v>1143</v>
      </c>
      <c r="AV58" s="6" t="n">
        <v>1256</v>
      </c>
      <c r="AW58" s="6" t="n">
        <v>1220</v>
      </c>
      <c r="AX58" s="6" t="n">
        <v>1208</v>
      </c>
      <c r="AY58" s="6" t="n">
        <v>1222</v>
      </c>
      <c r="AZ58" s="6" t="n">
        <v>1267</v>
      </c>
      <c r="BA58" s="6" t="n">
        <v>1230</v>
      </c>
      <c r="BB58" s="6" t="n">
        <v>1100</v>
      </c>
      <c r="BC58" s="6" t="n">
        <v>1055</v>
      </c>
      <c r="BD58" s="6" t="n">
        <v>997</v>
      </c>
      <c r="BE58" s="6" t="n">
        <v>1008</v>
      </c>
      <c r="BF58" s="6" t="n">
        <v>987</v>
      </c>
      <c r="BG58" s="6" t="n">
        <v>898</v>
      </c>
      <c r="BH58" s="6" t="n">
        <v>886</v>
      </c>
      <c r="BI58" s="6" t="n">
        <v>865</v>
      </c>
      <c r="BJ58" s="6" t="n">
        <v>860</v>
      </c>
      <c r="BK58" s="6" t="n">
        <v>845</v>
      </c>
      <c r="BL58" s="6" t="n">
        <v>853</v>
      </c>
      <c r="BM58" s="6" t="n">
        <v>824</v>
      </c>
      <c r="BN58" s="6" t="n">
        <v>896</v>
      </c>
      <c r="BO58" s="6" t="n">
        <v>1092</v>
      </c>
      <c r="BP58" s="6" t="n">
        <v>1094</v>
      </c>
      <c r="BQ58" s="6" t="n">
        <v>789</v>
      </c>
      <c r="BR58" s="6" t="n">
        <v>852</v>
      </c>
      <c r="BS58" s="6" t="n">
        <v>756</v>
      </c>
      <c r="BT58" s="6" t="n">
        <v>748</v>
      </c>
      <c r="BU58" s="6" t="n">
        <v>556</v>
      </c>
      <c r="BV58" s="6" t="n">
        <v>607</v>
      </c>
      <c r="BW58" s="6" t="n">
        <v>646</v>
      </c>
      <c r="BX58" s="6" t="n">
        <v>626</v>
      </c>
      <c r="BY58" s="6" t="n">
        <v>656</v>
      </c>
      <c r="BZ58" s="6" t="n">
        <v>657</v>
      </c>
      <c r="CA58" s="6" t="n">
        <v>607</v>
      </c>
      <c r="CB58" s="6" t="n">
        <v>544</v>
      </c>
      <c r="CC58" s="6" t="n">
        <v>562</v>
      </c>
      <c r="CD58" s="6" t="n">
        <v>517</v>
      </c>
      <c r="CE58" s="6" t="n">
        <v>556</v>
      </c>
      <c r="CF58" s="6" t="n">
        <v>506</v>
      </c>
      <c r="CG58" s="6" t="n">
        <v>490</v>
      </c>
      <c r="CH58" s="6" t="n">
        <v>399</v>
      </c>
      <c r="CI58" s="6" t="n">
        <v>424</v>
      </c>
      <c r="CJ58" s="6" t="n">
        <v>361</v>
      </c>
      <c r="CK58" s="6" t="n">
        <v>385</v>
      </c>
      <c r="CL58" s="6" t="n">
        <v>313</v>
      </c>
      <c r="CM58" s="6" t="n">
        <v>283</v>
      </c>
      <c r="CN58" s="6" t="n">
        <v>263</v>
      </c>
      <c r="CO58" s="6" t="n">
        <v>209</v>
      </c>
      <c r="CP58" s="6" t="n">
        <v>201</v>
      </c>
      <c r="CQ58" s="6" t="n">
        <v>177</v>
      </c>
      <c r="CR58" s="6" t="n">
        <v>73</v>
      </c>
      <c r="CS58" s="6" t="n">
        <v>67</v>
      </c>
      <c r="CT58" s="6" t="n">
        <v>63</v>
      </c>
      <c r="CU58" s="6" t="n">
        <v>55</v>
      </c>
      <c r="CV58" s="6" t="n">
        <v>32</v>
      </c>
      <c r="CW58" s="6" t="n">
        <v>33</v>
      </c>
      <c r="CX58" s="6" t="n">
        <v>13</v>
      </c>
      <c r="CY58" s="6" t="n">
        <v>10</v>
      </c>
      <c r="CZ58" s="6" t="n">
        <v>13</v>
      </c>
    </row>
    <row r="59" customFormat="false" ht="13.2" hidden="false" customHeight="false" outlineLevel="0" collapsed="false">
      <c r="A59" s="0" t="s">
        <v>1109</v>
      </c>
      <c r="B59" s="0" t="s">
        <v>697</v>
      </c>
      <c r="C59" s="6" t="n">
        <v>139178</v>
      </c>
      <c r="D59" s="6" t="n">
        <v>1545</v>
      </c>
      <c r="E59" s="6" t="n">
        <v>1566</v>
      </c>
      <c r="F59" s="6" t="n">
        <v>1522</v>
      </c>
      <c r="G59" s="6" t="n">
        <v>1571</v>
      </c>
      <c r="H59" s="6" t="n">
        <v>1523</v>
      </c>
      <c r="I59" s="6" t="n">
        <v>1605</v>
      </c>
      <c r="J59" s="6" t="n">
        <v>1502</v>
      </c>
      <c r="K59" s="6" t="n">
        <v>1513</v>
      </c>
      <c r="L59" s="6" t="n">
        <v>1468</v>
      </c>
      <c r="M59" s="6" t="n">
        <v>1491</v>
      </c>
      <c r="N59" s="6" t="n">
        <v>1602</v>
      </c>
      <c r="O59" s="6" t="n">
        <v>1593</v>
      </c>
      <c r="P59" s="6" t="n">
        <v>1661</v>
      </c>
      <c r="Q59" s="6" t="n">
        <v>1744</v>
      </c>
      <c r="R59" s="6" t="n">
        <v>1769</v>
      </c>
      <c r="S59" s="6" t="n">
        <v>1613</v>
      </c>
      <c r="T59" s="6" t="n">
        <v>1808</v>
      </c>
      <c r="U59" s="6" t="n">
        <v>1750</v>
      </c>
      <c r="V59" s="6" t="n">
        <v>1711</v>
      </c>
      <c r="W59" s="6" t="n">
        <v>1515</v>
      </c>
      <c r="X59" s="6" t="n">
        <v>1587</v>
      </c>
      <c r="Y59" s="6" t="n">
        <v>1443</v>
      </c>
      <c r="Z59" s="6" t="n">
        <v>1785</v>
      </c>
      <c r="AA59" s="6" t="n">
        <v>1688</v>
      </c>
      <c r="AB59" s="6" t="n">
        <v>1731</v>
      </c>
      <c r="AC59" s="6" t="n">
        <v>1673</v>
      </c>
      <c r="AD59" s="6" t="n">
        <v>1733</v>
      </c>
      <c r="AE59" s="6" t="n">
        <v>1724</v>
      </c>
      <c r="AF59" s="6" t="n">
        <v>1640</v>
      </c>
      <c r="AG59" s="6" t="n">
        <v>1669</v>
      </c>
      <c r="AH59" s="6" t="n">
        <v>1870</v>
      </c>
      <c r="AI59" s="6" t="n">
        <v>1810</v>
      </c>
      <c r="AJ59" s="6" t="n">
        <v>1589</v>
      </c>
      <c r="AK59" s="6" t="n">
        <v>1495</v>
      </c>
      <c r="AL59" s="6" t="n">
        <v>1568</v>
      </c>
      <c r="AM59" s="6" t="n">
        <v>1593</v>
      </c>
      <c r="AN59" s="6" t="n">
        <v>1761</v>
      </c>
      <c r="AO59" s="6" t="n">
        <v>1751</v>
      </c>
      <c r="AP59" s="6" t="n">
        <v>1922</v>
      </c>
      <c r="AQ59" s="6" t="n">
        <v>2109</v>
      </c>
      <c r="AR59" s="6" t="n">
        <v>2050</v>
      </c>
      <c r="AS59" s="6" t="n">
        <v>2026</v>
      </c>
      <c r="AT59" s="6" t="n">
        <v>2156</v>
      </c>
      <c r="AU59" s="6" t="n">
        <v>2065</v>
      </c>
      <c r="AV59" s="6" t="n">
        <v>2159</v>
      </c>
      <c r="AW59" s="6" t="n">
        <v>2033</v>
      </c>
      <c r="AX59" s="6" t="n">
        <v>2239</v>
      </c>
      <c r="AY59" s="6" t="n">
        <v>2196</v>
      </c>
      <c r="AZ59" s="6" t="n">
        <v>2048</v>
      </c>
      <c r="BA59" s="6" t="n">
        <v>2117</v>
      </c>
      <c r="BB59" s="6" t="n">
        <v>1941</v>
      </c>
      <c r="BC59" s="6" t="n">
        <v>1901</v>
      </c>
      <c r="BD59" s="6" t="n">
        <v>1896</v>
      </c>
      <c r="BE59" s="6" t="n">
        <v>1829</v>
      </c>
      <c r="BF59" s="6" t="n">
        <v>1799</v>
      </c>
      <c r="BG59" s="6" t="n">
        <v>1697</v>
      </c>
      <c r="BH59" s="6" t="n">
        <v>1616</v>
      </c>
      <c r="BI59" s="6" t="n">
        <v>1712</v>
      </c>
      <c r="BJ59" s="6" t="n">
        <v>1725</v>
      </c>
      <c r="BK59" s="6" t="n">
        <v>1771</v>
      </c>
      <c r="BL59" s="6" t="n">
        <v>1705</v>
      </c>
      <c r="BM59" s="6" t="n">
        <v>1755</v>
      </c>
      <c r="BN59" s="6" t="n">
        <v>1838</v>
      </c>
      <c r="BO59" s="6" t="n">
        <v>1948</v>
      </c>
      <c r="BP59" s="6" t="n">
        <v>1889</v>
      </c>
      <c r="BQ59" s="6" t="n">
        <v>1547</v>
      </c>
      <c r="BR59" s="6" t="n">
        <v>1568</v>
      </c>
      <c r="BS59" s="6" t="n">
        <v>1591</v>
      </c>
      <c r="BT59" s="6" t="n">
        <v>1454</v>
      </c>
      <c r="BU59" s="6" t="n">
        <v>1358</v>
      </c>
      <c r="BV59" s="6" t="n">
        <v>1337</v>
      </c>
      <c r="BW59" s="6" t="n">
        <v>1259</v>
      </c>
      <c r="BX59" s="6" t="n">
        <v>1267</v>
      </c>
      <c r="BY59" s="6" t="n">
        <v>1208</v>
      </c>
      <c r="BZ59" s="6" t="n">
        <v>1180</v>
      </c>
      <c r="CA59" s="6" t="n">
        <v>1054</v>
      </c>
      <c r="CB59" s="6" t="n">
        <v>1057</v>
      </c>
      <c r="CC59" s="6" t="n">
        <v>869</v>
      </c>
      <c r="CD59" s="6" t="n">
        <v>900</v>
      </c>
      <c r="CE59" s="6" t="n">
        <v>881</v>
      </c>
      <c r="CF59" s="6" t="n">
        <v>791</v>
      </c>
      <c r="CG59" s="6" t="n">
        <v>716</v>
      </c>
      <c r="CH59" s="6" t="n">
        <v>680</v>
      </c>
      <c r="CI59" s="6" t="n">
        <v>528</v>
      </c>
      <c r="CJ59" s="6" t="n">
        <v>569</v>
      </c>
      <c r="CK59" s="6" t="n">
        <v>524</v>
      </c>
      <c r="CL59" s="6" t="n">
        <v>426</v>
      </c>
      <c r="CM59" s="6" t="n">
        <v>404</v>
      </c>
      <c r="CN59" s="6" t="n">
        <v>355</v>
      </c>
      <c r="CO59" s="6" t="n">
        <v>345</v>
      </c>
      <c r="CP59" s="6" t="n">
        <v>271</v>
      </c>
      <c r="CQ59" s="6" t="n">
        <v>212</v>
      </c>
      <c r="CR59" s="6" t="n">
        <v>118</v>
      </c>
      <c r="CS59" s="6" t="n">
        <v>88</v>
      </c>
      <c r="CT59" s="6" t="n">
        <v>96</v>
      </c>
      <c r="CU59" s="6" t="n">
        <v>62</v>
      </c>
      <c r="CV59" s="6" t="n">
        <v>44</v>
      </c>
      <c r="CW59" s="6" t="n">
        <v>41</v>
      </c>
      <c r="CX59" s="6" t="n">
        <v>19</v>
      </c>
      <c r="CY59" s="6" t="n">
        <v>12</v>
      </c>
      <c r="CZ59" s="6" t="n">
        <v>23</v>
      </c>
    </row>
    <row r="60" customFormat="false" ht="13.2" hidden="false" customHeight="false" outlineLevel="0" collapsed="false">
      <c r="A60" s="0" t="s">
        <v>1110</v>
      </c>
      <c r="B60" s="0" t="s">
        <v>477</v>
      </c>
      <c r="C60" s="6" t="n">
        <v>273369</v>
      </c>
      <c r="D60" s="6" t="n">
        <v>3083</v>
      </c>
      <c r="E60" s="6" t="n">
        <v>3064</v>
      </c>
      <c r="F60" s="6" t="n">
        <v>2984</v>
      </c>
      <c r="G60" s="6" t="n">
        <v>3076</v>
      </c>
      <c r="H60" s="6" t="n">
        <v>2808</v>
      </c>
      <c r="I60" s="6" t="n">
        <v>2844</v>
      </c>
      <c r="J60" s="6" t="n">
        <v>2618</v>
      </c>
      <c r="K60" s="6" t="n">
        <v>2724</v>
      </c>
      <c r="L60" s="6" t="n">
        <v>2571</v>
      </c>
      <c r="M60" s="6" t="n">
        <v>2534</v>
      </c>
      <c r="N60" s="6" t="n">
        <v>2728</v>
      </c>
      <c r="O60" s="6" t="n">
        <v>2586</v>
      </c>
      <c r="P60" s="6" t="n">
        <v>2679</v>
      </c>
      <c r="Q60" s="6" t="n">
        <v>2717</v>
      </c>
      <c r="R60" s="6" t="n">
        <v>2702</v>
      </c>
      <c r="S60" s="6" t="n">
        <v>2627</v>
      </c>
      <c r="T60" s="6" t="n">
        <v>2663</v>
      </c>
      <c r="U60" s="6" t="n">
        <v>2939</v>
      </c>
      <c r="V60" s="6" t="n">
        <v>3890</v>
      </c>
      <c r="W60" s="6" t="n">
        <v>5920</v>
      </c>
      <c r="X60" s="6" t="n">
        <v>6673</v>
      </c>
      <c r="Y60" s="6" t="n">
        <v>6184</v>
      </c>
      <c r="Z60" s="6" t="n">
        <v>5457</v>
      </c>
      <c r="AA60" s="6" t="n">
        <v>5140</v>
      </c>
      <c r="AB60" s="6" t="n">
        <v>4675</v>
      </c>
      <c r="AC60" s="6" t="n">
        <v>4569</v>
      </c>
      <c r="AD60" s="6" t="n">
        <v>4581</v>
      </c>
      <c r="AE60" s="6" t="n">
        <v>4460</v>
      </c>
      <c r="AF60" s="6" t="n">
        <v>4611</v>
      </c>
      <c r="AG60" s="6" t="n">
        <v>4777</v>
      </c>
      <c r="AH60" s="6" t="n">
        <v>4623</v>
      </c>
      <c r="AI60" s="6" t="n">
        <v>4614</v>
      </c>
      <c r="AJ60" s="6" t="n">
        <v>4396</v>
      </c>
      <c r="AK60" s="6" t="n">
        <v>4215</v>
      </c>
      <c r="AL60" s="6" t="n">
        <v>4111</v>
      </c>
      <c r="AM60" s="6" t="n">
        <v>4087</v>
      </c>
      <c r="AN60" s="6" t="n">
        <v>4086</v>
      </c>
      <c r="AO60" s="6" t="n">
        <v>4383</v>
      </c>
      <c r="AP60" s="6" t="n">
        <v>4650</v>
      </c>
      <c r="AQ60" s="6" t="n">
        <v>4583</v>
      </c>
      <c r="AR60" s="6" t="n">
        <v>4512</v>
      </c>
      <c r="AS60" s="6" t="n">
        <v>4388</v>
      </c>
      <c r="AT60" s="6" t="n">
        <v>4340</v>
      </c>
      <c r="AU60" s="6" t="n">
        <v>4275</v>
      </c>
      <c r="AV60" s="6" t="n">
        <v>4390</v>
      </c>
      <c r="AW60" s="6" t="n">
        <v>4393</v>
      </c>
      <c r="AX60" s="6" t="n">
        <v>4349</v>
      </c>
      <c r="AY60" s="6" t="n">
        <v>4145</v>
      </c>
      <c r="AZ60" s="6" t="n">
        <v>3928</v>
      </c>
      <c r="BA60" s="6" t="n">
        <v>3628</v>
      </c>
      <c r="BB60" s="6" t="n">
        <v>3367</v>
      </c>
      <c r="BC60" s="6" t="n">
        <v>3265</v>
      </c>
      <c r="BD60" s="6" t="n">
        <v>2987</v>
      </c>
      <c r="BE60" s="6" t="n">
        <v>3026</v>
      </c>
      <c r="BF60" s="6" t="n">
        <v>2700</v>
      </c>
      <c r="BG60" s="6" t="n">
        <v>2645</v>
      </c>
      <c r="BH60" s="6" t="n">
        <v>2668</v>
      </c>
      <c r="BI60" s="6" t="n">
        <v>2531</v>
      </c>
      <c r="BJ60" s="6" t="n">
        <v>2454</v>
      </c>
      <c r="BK60" s="6" t="n">
        <v>2340</v>
      </c>
      <c r="BL60" s="6" t="n">
        <v>2376</v>
      </c>
      <c r="BM60" s="6" t="n">
        <v>2458</v>
      </c>
      <c r="BN60" s="6" t="n">
        <v>2494</v>
      </c>
      <c r="BO60" s="6" t="n">
        <v>2729</v>
      </c>
      <c r="BP60" s="6" t="n">
        <v>2657</v>
      </c>
      <c r="BQ60" s="6" t="n">
        <v>2083</v>
      </c>
      <c r="BR60" s="6" t="n">
        <v>2104</v>
      </c>
      <c r="BS60" s="6" t="n">
        <v>1930</v>
      </c>
      <c r="BT60" s="6" t="n">
        <v>1820</v>
      </c>
      <c r="BU60" s="6" t="n">
        <v>1598</v>
      </c>
      <c r="BV60" s="6" t="n">
        <v>1598</v>
      </c>
      <c r="BW60" s="6" t="n">
        <v>1662</v>
      </c>
      <c r="BX60" s="6" t="n">
        <v>1584</v>
      </c>
      <c r="BY60" s="6" t="n">
        <v>1545</v>
      </c>
      <c r="BZ60" s="6" t="n">
        <v>1536</v>
      </c>
      <c r="CA60" s="6" t="n">
        <v>1377</v>
      </c>
      <c r="CB60" s="6" t="n">
        <v>1363</v>
      </c>
      <c r="CC60" s="6" t="n">
        <v>1304</v>
      </c>
      <c r="CD60" s="6" t="n">
        <v>1335</v>
      </c>
      <c r="CE60" s="6" t="n">
        <v>1297</v>
      </c>
      <c r="CF60" s="6" t="n">
        <v>1240</v>
      </c>
      <c r="CG60" s="6" t="n">
        <v>1173</v>
      </c>
      <c r="CH60" s="6" t="n">
        <v>1074</v>
      </c>
      <c r="CI60" s="6" t="n">
        <v>1115</v>
      </c>
      <c r="CJ60" s="6" t="n">
        <v>970</v>
      </c>
      <c r="CK60" s="6" t="n">
        <v>922</v>
      </c>
      <c r="CL60" s="6" t="n">
        <v>802</v>
      </c>
      <c r="CM60" s="6" t="n">
        <v>716</v>
      </c>
      <c r="CN60" s="6" t="n">
        <v>678</v>
      </c>
      <c r="CO60" s="6" t="n">
        <v>640</v>
      </c>
      <c r="CP60" s="6" t="n">
        <v>569</v>
      </c>
      <c r="CQ60" s="6" t="n">
        <v>448</v>
      </c>
      <c r="CR60" s="6" t="n">
        <v>275</v>
      </c>
      <c r="CS60" s="6" t="n">
        <v>209</v>
      </c>
      <c r="CT60" s="6" t="n">
        <v>199</v>
      </c>
      <c r="CU60" s="6" t="n">
        <v>146</v>
      </c>
      <c r="CV60" s="6" t="n">
        <v>135</v>
      </c>
      <c r="CW60" s="6" t="n">
        <v>78</v>
      </c>
      <c r="CX60" s="6" t="n">
        <v>63</v>
      </c>
      <c r="CY60" s="6" t="n">
        <v>35</v>
      </c>
      <c r="CZ60" s="6" t="n">
        <v>69</v>
      </c>
    </row>
    <row r="61" customFormat="false" ht="13.2" hidden="false" customHeight="false" outlineLevel="0" collapsed="false">
      <c r="A61" s="0" t="s">
        <v>1111</v>
      </c>
      <c r="B61" s="0" t="s">
        <v>599</v>
      </c>
      <c r="C61" s="6" t="n">
        <v>428234</v>
      </c>
      <c r="D61" s="6" t="n">
        <v>6459</v>
      </c>
      <c r="E61" s="6" t="n">
        <v>6150</v>
      </c>
      <c r="F61" s="6" t="n">
        <v>5927</v>
      </c>
      <c r="G61" s="6" t="n">
        <v>5698</v>
      </c>
      <c r="H61" s="6" t="n">
        <v>5399</v>
      </c>
      <c r="I61" s="6" t="n">
        <v>5005</v>
      </c>
      <c r="J61" s="6" t="n">
        <v>4784</v>
      </c>
      <c r="K61" s="6" t="n">
        <v>4582</v>
      </c>
      <c r="L61" s="6" t="n">
        <v>4240</v>
      </c>
      <c r="M61" s="6" t="n">
        <v>4226</v>
      </c>
      <c r="N61" s="6" t="n">
        <v>4174</v>
      </c>
      <c r="O61" s="6" t="n">
        <v>4326</v>
      </c>
      <c r="P61" s="6" t="n">
        <v>4362</v>
      </c>
      <c r="Q61" s="6" t="n">
        <v>4474</v>
      </c>
      <c r="R61" s="6" t="n">
        <v>4367</v>
      </c>
      <c r="S61" s="6" t="n">
        <v>4408</v>
      </c>
      <c r="T61" s="6" t="n">
        <v>4486</v>
      </c>
      <c r="U61" s="6" t="n">
        <v>4436</v>
      </c>
      <c r="V61" s="6" t="n">
        <v>5650</v>
      </c>
      <c r="W61" s="6" t="n">
        <v>8061</v>
      </c>
      <c r="X61" s="6" t="n">
        <v>9611</v>
      </c>
      <c r="Y61" s="6" t="n">
        <v>9412</v>
      </c>
      <c r="Z61" s="6" t="n">
        <v>8860</v>
      </c>
      <c r="AA61" s="6" t="n">
        <v>8364</v>
      </c>
      <c r="AB61" s="6" t="n">
        <v>8124</v>
      </c>
      <c r="AC61" s="6" t="n">
        <v>8066</v>
      </c>
      <c r="AD61" s="6" t="n">
        <v>8514</v>
      </c>
      <c r="AE61" s="6" t="n">
        <v>8051</v>
      </c>
      <c r="AF61" s="6" t="n">
        <v>7947</v>
      </c>
      <c r="AG61" s="6" t="n">
        <v>8174</v>
      </c>
      <c r="AH61" s="6" t="n">
        <v>8019</v>
      </c>
      <c r="AI61" s="6" t="n">
        <v>7956</v>
      </c>
      <c r="AJ61" s="6" t="n">
        <v>7166</v>
      </c>
      <c r="AK61" s="6" t="n">
        <v>6726</v>
      </c>
      <c r="AL61" s="6" t="n">
        <v>6551</v>
      </c>
      <c r="AM61" s="6" t="n">
        <v>6277</v>
      </c>
      <c r="AN61" s="6" t="n">
        <v>6152</v>
      </c>
      <c r="AO61" s="6" t="n">
        <v>5939</v>
      </c>
      <c r="AP61" s="6" t="n">
        <v>5987</v>
      </c>
      <c r="AQ61" s="6" t="n">
        <v>6080</v>
      </c>
      <c r="AR61" s="6" t="n">
        <v>5892</v>
      </c>
      <c r="AS61" s="6" t="n">
        <v>5638</v>
      </c>
      <c r="AT61" s="6" t="n">
        <v>5584</v>
      </c>
      <c r="AU61" s="6" t="n">
        <v>5428</v>
      </c>
      <c r="AV61" s="6" t="n">
        <v>5765</v>
      </c>
      <c r="AW61" s="6" t="n">
        <v>5651</v>
      </c>
      <c r="AX61" s="6" t="n">
        <v>5650</v>
      </c>
      <c r="AY61" s="6" t="n">
        <v>5379</v>
      </c>
      <c r="AZ61" s="6" t="n">
        <v>5337</v>
      </c>
      <c r="BA61" s="6" t="n">
        <v>5059</v>
      </c>
      <c r="BB61" s="6" t="n">
        <v>4931</v>
      </c>
      <c r="BC61" s="6" t="n">
        <v>4685</v>
      </c>
      <c r="BD61" s="6" t="n">
        <v>4693</v>
      </c>
      <c r="BE61" s="6" t="n">
        <v>4687</v>
      </c>
      <c r="BF61" s="6" t="n">
        <v>4323</v>
      </c>
      <c r="BG61" s="6" t="n">
        <v>4257</v>
      </c>
      <c r="BH61" s="6" t="n">
        <v>4165</v>
      </c>
      <c r="BI61" s="6" t="n">
        <v>4146</v>
      </c>
      <c r="BJ61" s="6" t="n">
        <v>3984</v>
      </c>
      <c r="BK61" s="6" t="n">
        <v>3840</v>
      </c>
      <c r="BL61" s="6" t="n">
        <v>3847</v>
      </c>
      <c r="BM61" s="6" t="n">
        <v>3932</v>
      </c>
      <c r="BN61" s="6" t="n">
        <v>4004</v>
      </c>
      <c r="BO61" s="6" t="n">
        <v>4280</v>
      </c>
      <c r="BP61" s="6" t="n">
        <v>4015</v>
      </c>
      <c r="BQ61" s="6" t="n">
        <v>3113</v>
      </c>
      <c r="BR61" s="6" t="n">
        <v>3262</v>
      </c>
      <c r="BS61" s="6" t="n">
        <v>3175</v>
      </c>
      <c r="BT61" s="6" t="n">
        <v>3083</v>
      </c>
      <c r="BU61" s="6" t="n">
        <v>2589</v>
      </c>
      <c r="BV61" s="6" t="n">
        <v>2539</v>
      </c>
      <c r="BW61" s="6" t="n">
        <v>2668</v>
      </c>
      <c r="BX61" s="6" t="n">
        <v>2591</v>
      </c>
      <c r="BY61" s="6" t="n">
        <v>2383</v>
      </c>
      <c r="BZ61" s="6" t="n">
        <v>2322</v>
      </c>
      <c r="CA61" s="6" t="n">
        <v>2234</v>
      </c>
      <c r="CB61" s="6" t="n">
        <v>2233</v>
      </c>
      <c r="CC61" s="6" t="n">
        <v>2072</v>
      </c>
      <c r="CD61" s="6" t="n">
        <v>2060</v>
      </c>
      <c r="CE61" s="6" t="n">
        <v>2098</v>
      </c>
      <c r="CF61" s="6" t="n">
        <v>1925</v>
      </c>
      <c r="CG61" s="6" t="n">
        <v>1889</v>
      </c>
      <c r="CH61" s="6" t="n">
        <v>1730</v>
      </c>
      <c r="CI61" s="6" t="n">
        <v>1464</v>
      </c>
      <c r="CJ61" s="6" t="n">
        <v>1530</v>
      </c>
      <c r="CK61" s="6" t="n">
        <v>1386</v>
      </c>
      <c r="CL61" s="6" t="n">
        <v>1257</v>
      </c>
      <c r="CM61" s="6" t="n">
        <v>1173</v>
      </c>
      <c r="CN61" s="6" t="n">
        <v>997</v>
      </c>
      <c r="CO61" s="6" t="n">
        <v>985</v>
      </c>
      <c r="CP61" s="6" t="n">
        <v>830</v>
      </c>
      <c r="CQ61" s="6" t="n">
        <v>618</v>
      </c>
      <c r="CR61" s="6" t="n">
        <v>390</v>
      </c>
      <c r="CS61" s="6" t="n">
        <v>325</v>
      </c>
      <c r="CT61" s="6" t="n">
        <v>255</v>
      </c>
      <c r="CU61" s="6" t="n">
        <v>219</v>
      </c>
      <c r="CV61" s="6" t="n">
        <v>151</v>
      </c>
      <c r="CW61" s="6" t="n">
        <v>114</v>
      </c>
      <c r="CX61" s="6" t="n">
        <v>78</v>
      </c>
      <c r="CY61" s="6" t="n">
        <v>57</v>
      </c>
      <c r="CZ61" s="6" t="n">
        <v>77</v>
      </c>
    </row>
    <row r="62" customFormat="false" ht="13.2" hidden="false" customHeight="false" outlineLevel="0" collapsed="false">
      <c r="A62" s="0" t="s">
        <v>1112</v>
      </c>
      <c r="B62" s="0" t="s">
        <v>83</v>
      </c>
      <c r="C62" s="6" t="n">
        <v>124646</v>
      </c>
      <c r="D62" s="6" t="n">
        <v>1163</v>
      </c>
      <c r="E62" s="6" t="n">
        <v>1204</v>
      </c>
      <c r="F62" s="6" t="n">
        <v>1192</v>
      </c>
      <c r="G62" s="6" t="n">
        <v>1231</v>
      </c>
      <c r="H62" s="6" t="n">
        <v>1263</v>
      </c>
      <c r="I62" s="6" t="n">
        <v>1212</v>
      </c>
      <c r="J62" s="6" t="n">
        <v>1275</v>
      </c>
      <c r="K62" s="6" t="n">
        <v>1276</v>
      </c>
      <c r="L62" s="6" t="n">
        <v>1208</v>
      </c>
      <c r="M62" s="6" t="n">
        <v>1268</v>
      </c>
      <c r="N62" s="6" t="n">
        <v>1351</v>
      </c>
      <c r="O62" s="6" t="n">
        <v>1347</v>
      </c>
      <c r="P62" s="6" t="n">
        <v>1499</v>
      </c>
      <c r="Q62" s="6" t="n">
        <v>1507</v>
      </c>
      <c r="R62" s="6" t="n">
        <v>1469</v>
      </c>
      <c r="S62" s="6" t="n">
        <v>1524</v>
      </c>
      <c r="T62" s="6" t="n">
        <v>1518</v>
      </c>
      <c r="U62" s="6" t="n">
        <v>1546</v>
      </c>
      <c r="V62" s="6" t="n">
        <v>1368</v>
      </c>
      <c r="W62" s="6" t="n">
        <v>1131</v>
      </c>
      <c r="X62" s="6" t="n">
        <v>1006</v>
      </c>
      <c r="Y62" s="6" t="n">
        <v>1124</v>
      </c>
      <c r="Z62" s="6" t="n">
        <v>1115</v>
      </c>
      <c r="AA62" s="6" t="n">
        <v>1105</v>
      </c>
      <c r="AB62" s="6" t="n">
        <v>1132</v>
      </c>
      <c r="AC62" s="6" t="n">
        <v>1081</v>
      </c>
      <c r="AD62" s="6" t="n">
        <v>1041</v>
      </c>
      <c r="AE62" s="6" t="n">
        <v>1072</v>
      </c>
      <c r="AF62" s="6" t="n">
        <v>1043</v>
      </c>
      <c r="AG62" s="6" t="n">
        <v>1108</v>
      </c>
      <c r="AH62" s="6" t="n">
        <v>1253</v>
      </c>
      <c r="AI62" s="6" t="n">
        <v>1199</v>
      </c>
      <c r="AJ62" s="6" t="n">
        <v>1216</v>
      </c>
      <c r="AK62" s="6" t="n">
        <v>1249</v>
      </c>
      <c r="AL62" s="6" t="n">
        <v>1197</v>
      </c>
      <c r="AM62" s="6" t="n">
        <v>1263</v>
      </c>
      <c r="AN62" s="6" t="n">
        <v>1459</v>
      </c>
      <c r="AO62" s="6" t="n">
        <v>1531</v>
      </c>
      <c r="AP62" s="6" t="n">
        <v>1657</v>
      </c>
      <c r="AQ62" s="6" t="n">
        <v>1779</v>
      </c>
      <c r="AR62" s="6" t="n">
        <v>1784</v>
      </c>
      <c r="AS62" s="6" t="n">
        <v>1803</v>
      </c>
      <c r="AT62" s="6" t="n">
        <v>1926</v>
      </c>
      <c r="AU62" s="6" t="n">
        <v>1913</v>
      </c>
      <c r="AV62" s="6" t="n">
        <v>1929</v>
      </c>
      <c r="AW62" s="6" t="n">
        <v>2003</v>
      </c>
      <c r="AX62" s="6" t="n">
        <v>2001</v>
      </c>
      <c r="AY62" s="6" t="n">
        <v>1961</v>
      </c>
      <c r="AZ62" s="6" t="n">
        <v>1916</v>
      </c>
      <c r="BA62" s="6" t="n">
        <v>1894</v>
      </c>
      <c r="BB62" s="6" t="n">
        <v>1806</v>
      </c>
      <c r="BC62" s="6" t="n">
        <v>1739</v>
      </c>
      <c r="BD62" s="6" t="n">
        <v>1731</v>
      </c>
      <c r="BE62" s="6" t="n">
        <v>1656</v>
      </c>
      <c r="BF62" s="6" t="n">
        <v>1708</v>
      </c>
      <c r="BG62" s="6" t="n">
        <v>1660</v>
      </c>
      <c r="BH62" s="6" t="n">
        <v>1624</v>
      </c>
      <c r="BI62" s="6" t="n">
        <v>1648</v>
      </c>
      <c r="BJ62" s="6" t="n">
        <v>1639</v>
      </c>
      <c r="BK62" s="6" t="n">
        <v>1600</v>
      </c>
      <c r="BL62" s="6" t="n">
        <v>1684</v>
      </c>
      <c r="BM62" s="6" t="n">
        <v>1813</v>
      </c>
      <c r="BN62" s="6" t="n">
        <v>1898</v>
      </c>
      <c r="BO62" s="6" t="n">
        <v>2082</v>
      </c>
      <c r="BP62" s="6" t="n">
        <v>2230</v>
      </c>
      <c r="BQ62" s="6" t="n">
        <v>1658</v>
      </c>
      <c r="BR62" s="6" t="n">
        <v>1782</v>
      </c>
      <c r="BS62" s="6" t="n">
        <v>1618</v>
      </c>
      <c r="BT62" s="6" t="n">
        <v>1571</v>
      </c>
      <c r="BU62" s="6" t="n">
        <v>1302</v>
      </c>
      <c r="BV62" s="6" t="n">
        <v>1327</v>
      </c>
      <c r="BW62" s="6" t="n">
        <v>1307</v>
      </c>
      <c r="BX62" s="6" t="n">
        <v>1313</v>
      </c>
      <c r="BY62" s="6" t="n">
        <v>1351</v>
      </c>
      <c r="BZ62" s="6" t="n">
        <v>1235</v>
      </c>
      <c r="CA62" s="6" t="n">
        <v>1161</v>
      </c>
      <c r="CB62" s="6" t="n">
        <v>1166</v>
      </c>
      <c r="CC62" s="6" t="n">
        <v>1033</v>
      </c>
      <c r="CD62" s="6" t="n">
        <v>1062</v>
      </c>
      <c r="CE62" s="6" t="n">
        <v>991</v>
      </c>
      <c r="CF62" s="6" t="n">
        <v>957</v>
      </c>
      <c r="CG62" s="6" t="n">
        <v>895</v>
      </c>
      <c r="CH62" s="6" t="n">
        <v>799</v>
      </c>
      <c r="CI62" s="6" t="n">
        <v>800</v>
      </c>
      <c r="CJ62" s="6" t="n">
        <v>657</v>
      </c>
      <c r="CK62" s="6" t="n">
        <v>628</v>
      </c>
      <c r="CL62" s="6" t="n">
        <v>528</v>
      </c>
      <c r="CM62" s="6" t="n">
        <v>476</v>
      </c>
      <c r="CN62" s="6" t="n">
        <v>438</v>
      </c>
      <c r="CO62" s="6" t="n">
        <v>429</v>
      </c>
      <c r="CP62" s="6" t="n">
        <v>369</v>
      </c>
      <c r="CQ62" s="6" t="n">
        <v>290</v>
      </c>
      <c r="CR62" s="6" t="n">
        <v>145</v>
      </c>
      <c r="CS62" s="6" t="n">
        <v>118</v>
      </c>
      <c r="CT62" s="6" t="n">
        <v>123</v>
      </c>
      <c r="CU62" s="6" t="n">
        <v>98</v>
      </c>
      <c r="CV62" s="6" t="n">
        <v>64</v>
      </c>
      <c r="CW62" s="6" t="n">
        <v>48</v>
      </c>
      <c r="CX62" s="6" t="n">
        <v>31</v>
      </c>
      <c r="CY62" s="6" t="n">
        <v>20</v>
      </c>
      <c r="CZ62" s="6" t="n">
        <v>26</v>
      </c>
    </row>
    <row r="63" customFormat="false" ht="13.2" hidden="false" customHeight="false" outlineLevel="0" collapsed="false">
      <c r="A63" s="0" t="s">
        <v>1113</v>
      </c>
      <c r="B63" s="0" t="s">
        <v>211</v>
      </c>
      <c r="C63" s="6" t="n">
        <v>309392</v>
      </c>
      <c r="D63" s="6" t="n">
        <v>3963</v>
      </c>
      <c r="E63" s="6" t="n">
        <v>4119</v>
      </c>
      <c r="F63" s="6" t="n">
        <v>4011</v>
      </c>
      <c r="G63" s="6" t="n">
        <v>3988</v>
      </c>
      <c r="H63" s="6" t="n">
        <v>4014</v>
      </c>
      <c r="I63" s="6" t="n">
        <v>3814</v>
      </c>
      <c r="J63" s="6" t="n">
        <v>3711</v>
      </c>
      <c r="K63" s="6" t="n">
        <v>3636</v>
      </c>
      <c r="L63" s="6" t="n">
        <v>3517</v>
      </c>
      <c r="M63" s="6" t="n">
        <v>3383</v>
      </c>
      <c r="N63" s="6" t="n">
        <v>3639</v>
      </c>
      <c r="O63" s="6" t="n">
        <v>3563</v>
      </c>
      <c r="P63" s="6" t="n">
        <v>3779</v>
      </c>
      <c r="Q63" s="6" t="n">
        <v>3778</v>
      </c>
      <c r="R63" s="6" t="n">
        <v>3853</v>
      </c>
      <c r="S63" s="6" t="n">
        <v>3818</v>
      </c>
      <c r="T63" s="6" t="n">
        <v>3888</v>
      </c>
      <c r="U63" s="6" t="n">
        <v>4024</v>
      </c>
      <c r="V63" s="6" t="n">
        <v>3459</v>
      </c>
      <c r="W63" s="6" t="n">
        <v>2723</v>
      </c>
      <c r="X63" s="6" t="n">
        <v>2793</v>
      </c>
      <c r="Y63" s="6" t="n">
        <v>2949</v>
      </c>
      <c r="Z63" s="6" t="n">
        <v>3354</v>
      </c>
      <c r="AA63" s="6" t="n">
        <v>3571</v>
      </c>
      <c r="AB63" s="6" t="n">
        <v>3452</v>
      </c>
      <c r="AC63" s="6" t="n">
        <v>3503</v>
      </c>
      <c r="AD63" s="6" t="n">
        <v>3399</v>
      </c>
      <c r="AE63" s="6" t="n">
        <v>3526</v>
      </c>
      <c r="AF63" s="6" t="n">
        <v>3654</v>
      </c>
      <c r="AG63" s="6" t="n">
        <v>3805</v>
      </c>
      <c r="AH63" s="6" t="n">
        <v>4194</v>
      </c>
      <c r="AI63" s="6" t="n">
        <v>4363</v>
      </c>
      <c r="AJ63" s="6" t="n">
        <v>4199</v>
      </c>
      <c r="AK63" s="6" t="n">
        <v>4125</v>
      </c>
      <c r="AL63" s="6" t="n">
        <v>4183</v>
      </c>
      <c r="AM63" s="6" t="n">
        <v>4162</v>
      </c>
      <c r="AN63" s="6" t="n">
        <v>4424</v>
      </c>
      <c r="AO63" s="6" t="n">
        <v>4377</v>
      </c>
      <c r="AP63" s="6" t="n">
        <v>4618</v>
      </c>
      <c r="AQ63" s="6" t="n">
        <v>4633</v>
      </c>
      <c r="AR63" s="6" t="n">
        <v>4980</v>
      </c>
      <c r="AS63" s="6" t="n">
        <v>4883</v>
      </c>
      <c r="AT63" s="6" t="n">
        <v>4914</v>
      </c>
      <c r="AU63" s="6" t="n">
        <v>5065</v>
      </c>
      <c r="AV63" s="6" t="n">
        <v>5012</v>
      </c>
      <c r="AW63" s="6" t="n">
        <v>5053</v>
      </c>
      <c r="AX63" s="6" t="n">
        <v>5012</v>
      </c>
      <c r="AY63" s="6" t="n">
        <v>5088</v>
      </c>
      <c r="AZ63" s="6" t="n">
        <v>4632</v>
      </c>
      <c r="BA63" s="6" t="n">
        <v>4527</v>
      </c>
      <c r="BB63" s="6" t="n">
        <v>4596</v>
      </c>
      <c r="BC63" s="6" t="n">
        <v>4195</v>
      </c>
      <c r="BD63" s="6" t="n">
        <v>4121</v>
      </c>
      <c r="BE63" s="6" t="n">
        <v>3960</v>
      </c>
      <c r="BF63" s="6" t="n">
        <v>3812</v>
      </c>
      <c r="BG63" s="6" t="n">
        <v>3615</v>
      </c>
      <c r="BH63" s="6" t="n">
        <v>3454</v>
      </c>
      <c r="BI63" s="6" t="n">
        <v>3394</v>
      </c>
      <c r="BJ63" s="6" t="n">
        <v>3328</v>
      </c>
      <c r="BK63" s="6" t="n">
        <v>3258</v>
      </c>
      <c r="BL63" s="6" t="n">
        <v>3367</v>
      </c>
      <c r="BM63" s="6" t="n">
        <v>3469</v>
      </c>
      <c r="BN63" s="6" t="n">
        <v>3606</v>
      </c>
      <c r="BO63" s="6" t="n">
        <v>3964</v>
      </c>
      <c r="BP63" s="6" t="n">
        <v>4086</v>
      </c>
      <c r="BQ63" s="6" t="n">
        <v>3075</v>
      </c>
      <c r="BR63" s="6" t="n">
        <v>3087</v>
      </c>
      <c r="BS63" s="6" t="n">
        <v>2879</v>
      </c>
      <c r="BT63" s="6" t="n">
        <v>2794</v>
      </c>
      <c r="BU63" s="6" t="n">
        <v>2342</v>
      </c>
      <c r="BV63" s="6" t="n">
        <v>2258</v>
      </c>
      <c r="BW63" s="6" t="n">
        <v>2386</v>
      </c>
      <c r="BX63" s="6" t="n">
        <v>2380</v>
      </c>
      <c r="BY63" s="6" t="n">
        <v>2353</v>
      </c>
      <c r="BZ63" s="6" t="n">
        <v>2216</v>
      </c>
      <c r="CA63" s="6" t="n">
        <v>2119</v>
      </c>
      <c r="CB63" s="6" t="n">
        <v>2031</v>
      </c>
      <c r="CC63" s="6" t="n">
        <v>1974</v>
      </c>
      <c r="CD63" s="6" t="n">
        <v>2030</v>
      </c>
      <c r="CE63" s="6" t="n">
        <v>2070</v>
      </c>
      <c r="CF63" s="6" t="n">
        <v>1861</v>
      </c>
      <c r="CG63" s="6" t="n">
        <v>1868</v>
      </c>
      <c r="CH63" s="6" t="n">
        <v>1683</v>
      </c>
      <c r="CI63" s="6" t="n">
        <v>1489</v>
      </c>
      <c r="CJ63" s="6" t="n">
        <v>1327</v>
      </c>
      <c r="CK63" s="6" t="n">
        <v>1248</v>
      </c>
      <c r="CL63" s="6" t="n">
        <v>1097</v>
      </c>
      <c r="CM63" s="6" t="n">
        <v>1011</v>
      </c>
      <c r="CN63" s="6" t="n">
        <v>899</v>
      </c>
      <c r="CO63" s="6" t="n">
        <v>831</v>
      </c>
      <c r="CP63" s="6" t="n">
        <v>798</v>
      </c>
      <c r="CQ63" s="6" t="n">
        <v>525</v>
      </c>
      <c r="CR63" s="6" t="n">
        <v>314</v>
      </c>
      <c r="CS63" s="6" t="n">
        <v>251</v>
      </c>
      <c r="CT63" s="6" t="n">
        <v>232</v>
      </c>
      <c r="CU63" s="6" t="n">
        <v>182</v>
      </c>
      <c r="CV63" s="6" t="n">
        <v>141</v>
      </c>
      <c r="CW63" s="6" t="n">
        <v>112</v>
      </c>
      <c r="CX63" s="6" t="n">
        <v>67</v>
      </c>
      <c r="CY63" s="6" t="n">
        <v>39</v>
      </c>
      <c r="CZ63" s="6" t="n">
        <v>68</v>
      </c>
    </row>
    <row r="64" customFormat="false" ht="13.2" hidden="false" customHeight="false" outlineLevel="0" collapsed="false">
      <c r="A64" s="0" t="s">
        <v>1114</v>
      </c>
      <c r="B64" s="0" t="s">
        <v>755</v>
      </c>
      <c r="C64" s="6" t="n">
        <v>93637</v>
      </c>
      <c r="D64" s="6" t="n">
        <v>961</v>
      </c>
      <c r="E64" s="6" t="n">
        <v>854</v>
      </c>
      <c r="F64" s="6" t="n">
        <v>961</v>
      </c>
      <c r="G64" s="6" t="n">
        <v>972</v>
      </c>
      <c r="H64" s="6" t="n">
        <v>1074</v>
      </c>
      <c r="I64" s="6" t="n">
        <v>987</v>
      </c>
      <c r="J64" s="6" t="n">
        <v>1028</v>
      </c>
      <c r="K64" s="6" t="n">
        <v>993</v>
      </c>
      <c r="L64" s="6" t="n">
        <v>943</v>
      </c>
      <c r="M64" s="6" t="n">
        <v>969</v>
      </c>
      <c r="N64" s="6" t="n">
        <v>1034</v>
      </c>
      <c r="O64" s="6" t="n">
        <v>1036</v>
      </c>
      <c r="P64" s="6" t="n">
        <v>1125</v>
      </c>
      <c r="Q64" s="6" t="n">
        <v>1136</v>
      </c>
      <c r="R64" s="6" t="n">
        <v>1198</v>
      </c>
      <c r="S64" s="6" t="n">
        <v>1259</v>
      </c>
      <c r="T64" s="6" t="n">
        <v>1229</v>
      </c>
      <c r="U64" s="6" t="n">
        <v>1260</v>
      </c>
      <c r="V64" s="6" t="n">
        <v>1138</v>
      </c>
      <c r="W64" s="6" t="n">
        <v>866</v>
      </c>
      <c r="X64" s="6" t="n">
        <v>859</v>
      </c>
      <c r="Y64" s="6" t="n">
        <v>902</v>
      </c>
      <c r="Z64" s="6" t="n">
        <v>993</v>
      </c>
      <c r="AA64" s="6" t="n">
        <v>973</v>
      </c>
      <c r="AB64" s="6" t="n">
        <v>950</v>
      </c>
      <c r="AC64" s="6" t="n">
        <v>917</v>
      </c>
      <c r="AD64" s="6" t="n">
        <v>834</v>
      </c>
      <c r="AE64" s="6" t="n">
        <v>819</v>
      </c>
      <c r="AF64" s="6" t="n">
        <v>821</v>
      </c>
      <c r="AG64" s="6" t="n">
        <v>859</v>
      </c>
      <c r="AH64" s="6" t="n">
        <v>916</v>
      </c>
      <c r="AI64" s="6" t="n">
        <v>888</v>
      </c>
      <c r="AJ64" s="6" t="n">
        <v>870</v>
      </c>
      <c r="AK64" s="6" t="n">
        <v>868</v>
      </c>
      <c r="AL64" s="6" t="n">
        <v>909</v>
      </c>
      <c r="AM64" s="6" t="n">
        <v>1041</v>
      </c>
      <c r="AN64" s="6" t="n">
        <v>1039</v>
      </c>
      <c r="AO64" s="6" t="n">
        <v>1185</v>
      </c>
      <c r="AP64" s="6" t="n">
        <v>1309</v>
      </c>
      <c r="AQ64" s="6" t="n">
        <v>1345</v>
      </c>
      <c r="AR64" s="6" t="n">
        <v>1376</v>
      </c>
      <c r="AS64" s="6" t="n">
        <v>1414</v>
      </c>
      <c r="AT64" s="6" t="n">
        <v>1438</v>
      </c>
      <c r="AU64" s="6" t="n">
        <v>1494</v>
      </c>
      <c r="AV64" s="6" t="n">
        <v>1551</v>
      </c>
      <c r="AW64" s="6" t="n">
        <v>1579</v>
      </c>
      <c r="AX64" s="6" t="n">
        <v>1524</v>
      </c>
      <c r="AY64" s="6" t="n">
        <v>1502</v>
      </c>
      <c r="AZ64" s="6" t="n">
        <v>1490</v>
      </c>
      <c r="BA64" s="6" t="n">
        <v>1453</v>
      </c>
      <c r="BB64" s="6" t="n">
        <v>1453</v>
      </c>
      <c r="BC64" s="6" t="n">
        <v>1336</v>
      </c>
      <c r="BD64" s="6" t="n">
        <v>1335</v>
      </c>
      <c r="BE64" s="6" t="n">
        <v>1333</v>
      </c>
      <c r="BF64" s="6" t="n">
        <v>1221</v>
      </c>
      <c r="BG64" s="6" t="n">
        <v>1246</v>
      </c>
      <c r="BH64" s="6" t="n">
        <v>1232</v>
      </c>
      <c r="BI64" s="6" t="n">
        <v>1342</v>
      </c>
      <c r="BJ64" s="6" t="n">
        <v>1237</v>
      </c>
      <c r="BK64" s="6" t="n">
        <v>1169</v>
      </c>
      <c r="BL64" s="6" t="n">
        <v>1149</v>
      </c>
      <c r="BM64" s="6" t="n">
        <v>1297</v>
      </c>
      <c r="BN64" s="6" t="n">
        <v>1326</v>
      </c>
      <c r="BO64" s="6" t="n">
        <v>1339</v>
      </c>
      <c r="BP64" s="6" t="n">
        <v>1346</v>
      </c>
      <c r="BQ64" s="6" t="n">
        <v>1125</v>
      </c>
      <c r="BR64" s="6" t="n">
        <v>1239</v>
      </c>
      <c r="BS64" s="6" t="n">
        <v>1185</v>
      </c>
      <c r="BT64" s="6" t="n">
        <v>1016</v>
      </c>
      <c r="BU64" s="6" t="n">
        <v>938</v>
      </c>
      <c r="BV64" s="6" t="n">
        <v>858</v>
      </c>
      <c r="BW64" s="6" t="n">
        <v>904</v>
      </c>
      <c r="BX64" s="6" t="n">
        <v>909</v>
      </c>
      <c r="BY64" s="6" t="n">
        <v>866</v>
      </c>
      <c r="BZ64" s="6" t="n">
        <v>795</v>
      </c>
      <c r="CA64" s="6" t="n">
        <v>817</v>
      </c>
      <c r="CB64" s="6" t="n">
        <v>734</v>
      </c>
      <c r="CC64" s="6" t="n">
        <v>724</v>
      </c>
      <c r="CD64" s="6" t="n">
        <v>668</v>
      </c>
      <c r="CE64" s="6" t="n">
        <v>730</v>
      </c>
      <c r="CF64" s="6" t="n">
        <v>695</v>
      </c>
      <c r="CG64" s="6" t="n">
        <v>587</v>
      </c>
      <c r="CH64" s="6" t="n">
        <v>563</v>
      </c>
      <c r="CI64" s="6" t="n">
        <v>523</v>
      </c>
      <c r="CJ64" s="6" t="n">
        <v>494</v>
      </c>
      <c r="CK64" s="6" t="n">
        <v>421</v>
      </c>
      <c r="CL64" s="6" t="n">
        <v>378</v>
      </c>
      <c r="CM64" s="6" t="n">
        <v>350</v>
      </c>
      <c r="CN64" s="6" t="n">
        <v>314</v>
      </c>
      <c r="CO64" s="6" t="n">
        <v>308</v>
      </c>
      <c r="CP64" s="6" t="n">
        <v>269</v>
      </c>
      <c r="CQ64" s="6" t="n">
        <v>196</v>
      </c>
      <c r="CR64" s="6" t="n">
        <v>119</v>
      </c>
      <c r="CS64" s="6" t="n">
        <v>103</v>
      </c>
      <c r="CT64" s="6" t="n">
        <v>85</v>
      </c>
      <c r="CU64" s="6" t="n">
        <v>57</v>
      </c>
      <c r="CV64" s="6" t="n">
        <v>65</v>
      </c>
      <c r="CW64" s="6" t="n">
        <v>43</v>
      </c>
      <c r="CX64" s="6" t="n">
        <v>12</v>
      </c>
      <c r="CY64" s="6" t="n">
        <v>17</v>
      </c>
      <c r="CZ64" s="6" t="n">
        <v>28</v>
      </c>
    </row>
    <row r="65" customFormat="false" ht="13.2" hidden="false" customHeight="false" outlineLevel="0" collapsed="false">
      <c r="A65" s="0" t="s">
        <v>1115</v>
      </c>
      <c r="B65" s="0" t="s">
        <v>69</v>
      </c>
      <c r="C65" s="6" t="n">
        <v>93609</v>
      </c>
      <c r="D65" s="6" t="n">
        <v>1266</v>
      </c>
      <c r="E65" s="6" t="n">
        <v>1235</v>
      </c>
      <c r="F65" s="6" t="n">
        <v>1207</v>
      </c>
      <c r="G65" s="6" t="n">
        <v>1242</v>
      </c>
      <c r="H65" s="6" t="n">
        <v>1225</v>
      </c>
      <c r="I65" s="6" t="n">
        <v>1151</v>
      </c>
      <c r="J65" s="6" t="n">
        <v>1113</v>
      </c>
      <c r="K65" s="6" t="n">
        <v>1145</v>
      </c>
      <c r="L65" s="6" t="n">
        <v>1038</v>
      </c>
      <c r="M65" s="6" t="n">
        <v>1103</v>
      </c>
      <c r="N65" s="6" t="n">
        <v>1100</v>
      </c>
      <c r="O65" s="6" t="n">
        <v>1163</v>
      </c>
      <c r="P65" s="6" t="n">
        <v>1163</v>
      </c>
      <c r="Q65" s="6" t="n">
        <v>1215</v>
      </c>
      <c r="R65" s="6" t="n">
        <v>1262</v>
      </c>
      <c r="S65" s="6" t="n">
        <v>1131</v>
      </c>
      <c r="T65" s="6" t="n">
        <v>1260</v>
      </c>
      <c r="U65" s="6" t="n">
        <v>1199</v>
      </c>
      <c r="V65" s="6" t="n">
        <v>1231</v>
      </c>
      <c r="W65" s="6" t="n">
        <v>1009</v>
      </c>
      <c r="X65" s="6" t="n">
        <v>1014</v>
      </c>
      <c r="Y65" s="6" t="n">
        <v>1111</v>
      </c>
      <c r="Z65" s="6" t="n">
        <v>1156</v>
      </c>
      <c r="AA65" s="6" t="n">
        <v>1179</v>
      </c>
      <c r="AB65" s="6" t="n">
        <v>1160</v>
      </c>
      <c r="AC65" s="6" t="n">
        <v>1155</v>
      </c>
      <c r="AD65" s="6" t="n">
        <v>1125</v>
      </c>
      <c r="AE65" s="6" t="n">
        <v>1119</v>
      </c>
      <c r="AF65" s="6" t="n">
        <v>1144</v>
      </c>
      <c r="AG65" s="6" t="n">
        <v>1128</v>
      </c>
      <c r="AH65" s="6" t="n">
        <v>1285</v>
      </c>
      <c r="AI65" s="6" t="n">
        <v>1303</v>
      </c>
      <c r="AJ65" s="6" t="n">
        <v>1236</v>
      </c>
      <c r="AK65" s="6" t="n">
        <v>1156</v>
      </c>
      <c r="AL65" s="6" t="n">
        <v>1108</v>
      </c>
      <c r="AM65" s="6" t="n">
        <v>1164</v>
      </c>
      <c r="AN65" s="6" t="n">
        <v>1290</v>
      </c>
      <c r="AO65" s="6" t="n">
        <v>1188</v>
      </c>
      <c r="AP65" s="6" t="n">
        <v>1286</v>
      </c>
      <c r="AQ65" s="6" t="n">
        <v>1410</v>
      </c>
      <c r="AR65" s="6" t="n">
        <v>1419</v>
      </c>
      <c r="AS65" s="6" t="n">
        <v>1429</v>
      </c>
      <c r="AT65" s="6" t="n">
        <v>1476</v>
      </c>
      <c r="AU65" s="6" t="n">
        <v>1501</v>
      </c>
      <c r="AV65" s="6" t="n">
        <v>1558</v>
      </c>
      <c r="AW65" s="6" t="n">
        <v>1469</v>
      </c>
      <c r="AX65" s="6" t="n">
        <v>1474</v>
      </c>
      <c r="AY65" s="6" t="n">
        <v>1433</v>
      </c>
      <c r="AZ65" s="6" t="n">
        <v>1458</v>
      </c>
      <c r="BA65" s="6" t="n">
        <v>1395</v>
      </c>
      <c r="BB65" s="6" t="n">
        <v>1334</v>
      </c>
      <c r="BC65" s="6" t="n">
        <v>1198</v>
      </c>
      <c r="BD65" s="6" t="n">
        <v>1227</v>
      </c>
      <c r="BE65" s="6" t="n">
        <v>1224</v>
      </c>
      <c r="BF65" s="6" t="n">
        <v>1146</v>
      </c>
      <c r="BG65" s="6" t="n">
        <v>1057</v>
      </c>
      <c r="BH65" s="6" t="n">
        <v>1028</v>
      </c>
      <c r="BI65" s="6" t="n">
        <v>975</v>
      </c>
      <c r="BJ65" s="6" t="n">
        <v>1028</v>
      </c>
      <c r="BK65" s="6" t="n">
        <v>960</v>
      </c>
      <c r="BL65" s="6" t="n">
        <v>955</v>
      </c>
      <c r="BM65" s="6" t="n">
        <v>990</v>
      </c>
      <c r="BN65" s="6" t="n">
        <v>1027</v>
      </c>
      <c r="BO65" s="6" t="n">
        <v>1123</v>
      </c>
      <c r="BP65" s="6" t="n">
        <v>1254</v>
      </c>
      <c r="BQ65" s="6" t="n">
        <v>913</v>
      </c>
      <c r="BR65" s="6" t="n">
        <v>985</v>
      </c>
      <c r="BS65" s="6" t="n">
        <v>866</v>
      </c>
      <c r="BT65" s="6" t="n">
        <v>856</v>
      </c>
      <c r="BU65" s="6" t="n">
        <v>704</v>
      </c>
      <c r="BV65" s="6" t="n">
        <v>731</v>
      </c>
      <c r="BW65" s="6" t="n">
        <v>764</v>
      </c>
      <c r="BX65" s="6" t="n">
        <v>806</v>
      </c>
      <c r="BY65" s="6" t="n">
        <v>736</v>
      </c>
      <c r="BZ65" s="6" t="n">
        <v>684</v>
      </c>
      <c r="CA65" s="6" t="n">
        <v>670</v>
      </c>
      <c r="CB65" s="6" t="n">
        <v>665</v>
      </c>
      <c r="CC65" s="6" t="n">
        <v>600</v>
      </c>
      <c r="CD65" s="6" t="n">
        <v>591</v>
      </c>
      <c r="CE65" s="6" t="n">
        <v>610</v>
      </c>
      <c r="CF65" s="6" t="n">
        <v>593</v>
      </c>
      <c r="CG65" s="6" t="n">
        <v>475</v>
      </c>
      <c r="CH65" s="6" t="n">
        <v>452</v>
      </c>
      <c r="CI65" s="6" t="n">
        <v>412</v>
      </c>
      <c r="CJ65" s="6" t="n">
        <v>368</v>
      </c>
      <c r="CK65" s="6" t="n">
        <v>327</v>
      </c>
      <c r="CL65" s="6" t="n">
        <v>280</v>
      </c>
      <c r="CM65" s="6" t="n">
        <v>259</v>
      </c>
      <c r="CN65" s="6" t="n">
        <v>206</v>
      </c>
      <c r="CO65" s="6" t="n">
        <v>174</v>
      </c>
      <c r="CP65" s="6" t="n">
        <v>172</v>
      </c>
      <c r="CQ65" s="6" t="n">
        <v>136</v>
      </c>
      <c r="CR65" s="6" t="n">
        <v>71</v>
      </c>
      <c r="CS65" s="6" t="n">
        <v>47</v>
      </c>
      <c r="CT65" s="6" t="n">
        <v>53</v>
      </c>
      <c r="CU65" s="6" t="n">
        <v>34</v>
      </c>
      <c r="CV65" s="6" t="n">
        <v>23</v>
      </c>
      <c r="CW65" s="6" t="n">
        <v>15</v>
      </c>
      <c r="CX65" s="6" t="n">
        <v>3</v>
      </c>
      <c r="CY65" s="6" t="n">
        <v>7</v>
      </c>
      <c r="CZ65" s="6" t="n">
        <v>8</v>
      </c>
    </row>
    <row r="66" customFormat="false" ht="13.2" hidden="false" customHeight="false" outlineLevel="0" collapsed="false">
      <c r="A66" s="0" t="s">
        <v>1116</v>
      </c>
      <c r="B66" s="0" t="s">
        <v>189</v>
      </c>
      <c r="C66" s="6" t="n">
        <v>109487</v>
      </c>
      <c r="D66" s="6" t="n">
        <v>1265</v>
      </c>
      <c r="E66" s="6" t="n">
        <v>1264</v>
      </c>
      <c r="F66" s="6" t="n">
        <v>1200</v>
      </c>
      <c r="G66" s="6" t="n">
        <v>1229</v>
      </c>
      <c r="H66" s="6" t="n">
        <v>1205</v>
      </c>
      <c r="I66" s="6" t="n">
        <v>1100</v>
      </c>
      <c r="J66" s="6" t="n">
        <v>1073</v>
      </c>
      <c r="K66" s="6" t="n">
        <v>1035</v>
      </c>
      <c r="L66" s="6" t="n">
        <v>1065</v>
      </c>
      <c r="M66" s="6" t="n">
        <v>1028</v>
      </c>
      <c r="N66" s="6" t="n">
        <v>1077</v>
      </c>
      <c r="O66" s="6" t="n">
        <v>1140</v>
      </c>
      <c r="P66" s="6" t="n">
        <v>1191</v>
      </c>
      <c r="Q66" s="6" t="n">
        <v>1171</v>
      </c>
      <c r="R66" s="6" t="n">
        <v>1269</v>
      </c>
      <c r="S66" s="6" t="n">
        <v>1237</v>
      </c>
      <c r="T66" s="6" t="n">
        <v>1355</v>
      </c>
      <c r="U66" s="6" t="n">
        <v>1355</v>
      </c>
      <c r="V66" s="6" t="n">
        <v>1273</v>
      </c>
      <c r="W66" s="6" t="n">
        <v>1235</v>
      </c>
      <c r="X66" s="6" t="n">
        <v>1331</v>
      </c>
      <c r="Y66" s="6" t="n">
        <v>1341</v>
      </c>
      <c r="Z66" s="6" t="n">
        <v>1328</v>
      </c>
      <c r="AA66" s="6" t="n">
        <v>1343</v>
      </c>
      <c r="AB66" s="6" t="n">
        <v>1379</v>
      </c>
      <c r="AC66" s="6" t="n">
        <v>1283</v>
      </c>
      <c r="AD66" s="6" t="n">
        <v>1401</v>
      </c>
      <c r="AE66" s="6" t="n">
        <v>1314</v>
      </c>
      <c r="AF66" s="6" t="n">
        <v>1273</v>
      </c>
      <c r="AG66" s="6" t="n">
        <v>1354</v>
      </c>
      <c r="AH66" s="6" t="n">
        <v>1376</v>
      </c>
      <c r="AI66" s="6" t="n">
        <v>1369</v>
      </c>
      <c r="AJ66" s="6" t="n">
        <v>1277</v>
      </c>
      <c r="AK66" s="6" t="n">
        <v>1208</v>
      </c>
      <c r="AL66" s="6" t="n">
        <v>1311</v>
      </c>
      <c r="AM66" s="6" t="n">
        <v>1338</v>
      </c>
      <c r="AN66" s="6" t="n">
        <v>1409</v>
      </c>
      <c r="AO66" s="6" t="n">
        <v>1432</v>
      </c>
      <c r="AP66" s="6" t="n">
        <v>1516</v>
      </c>
      <c r="AQ66" s="6" t="n">
        <v>1577</v>
      </c>
      <c r="AR66" s="6" t="n">
        <v>1695</v>
      </c>
      <c r="AS66" s="6" t="n">
        <v>1544</v>
      </c>
      <c r="AT66" s="6" t="n">
        <v>1638</v>
      </c>
      <c r="AU66" s="6" t="n">
        <v>1692</v>
      </c>
      <c r="AV66" s="6" t="n">
        <v>1690</v>
      </c>
      <c r="AW66" s="6" t="n">
        <v>1732</v>
      </c>
      <c r="AX66" s="6" t="n">
        <v>1718</v>
      </c>
      <c r="AY66" s="6" t="n">
        <v>1696</v>
      </c>
      <c r="AZ66" s="6" t="n">
        <v>1730</v>
      </c>
      <c r="BA66" s="6" t="n">
        <v>1604</v>
      </c>
      <c r="BB66" s="6" t="n">
        <v>1537</v>
      </c>
      <c r="BC66" s="6" t="n">
        <v>1551</v>
      </c>
      <c r="BD66" s="6" t="n">
        <v>1475</v>
      </c>
      <c r="BE66" s="6" t="n">
        <v>1499</v>
      </c>
      <c r="BF66" s="6" t="n">
        <v>1427</v>
      </c>
      <c r="BG66" s="6" t="n">
        <v>1295</v>
      </c>
      <c r="BH66" s="6" t="n">
        <v>1338</v>
      </c>
      <c r="BI66" s="6" t="n">
        <v>1325</v>
      </c>
      <c r="BJ66" s="6" t="n">
        <v>1358</v>
      </c>
      <c r="BK66" s="6" t="n">
        <v>1370</v>
      </c>
      <c r="BL66" s="6" t="n">
        <v>1368</v>
      </c>
      <c r="BM66" s="6" t="n">
        <v>1447</v>
      </c>
      <c r="BN66" s="6" t="n">
        <v>1440</v>
      </c>
      <c r="BO66" s="6" t="n">
        <v>1637</v>
      </c>
      <c r="BP66" s="6" t="n">
        <v>1656</v>
      </c>
      <c r="BQ66" s="6" t="n">
        <v>1226</v>
      </c>
      <c r="BR66" s="6" t="n">
        <v>1375</v>
      </c>
      <c r="BS66" s="6" t="n">
        <v>1215</v>
      </c>
      <c r="BT66" s="6" t="n">
        <v>1109</v>
      </c>
      <c r="BU66" s="6" t="n">
        <v>1005</v>
      </c>
      <c r="BV66" s="6" t="n">
        <v>982</v>
      </c>
      <c r="BW66" s="6" t="n">
        <v>1007</v>
      </c>
      <c r="BX66" s="6" t="n">
        <v>965</v>
      </c>
      <c r="BY66" s="6" t="n">
        <v>940</v>
      </c>
      <c r="BZ66" s="6" t="n">
        <v>909</v>
      </c>
      <c r="CA66" s="6" t="n">
        <v>791</v>
      </c>
      <c r="CB66" s="6" t="n">
        <v>816</v>
      </c>
      <c r="CC66" s="6" t="n">
        <v>765</v>
      </c>
      <c r="CD66" s="6" t="n">
        <v>768</v>
      </c>
      <c r="CE66" s="6" t="n">
        <v>718</v>
      </c>
      <c r="CF66" s="6" t="n">
        <v>647</v>
      </c>
      <c r="CG66" s="6" t="n">
        <v>598</v>
      </c>
      <c r="CH66" s="6" t="n">
        <v>609</v>
      </c>
      <c r="CI66" s="6" t="n">
        <v>528</v>
      </c>
      <c r="CJ66" s="6" t="n">
        <v>464</v>
      </c>
      <c r="CK66" s="6" t="n">
        <v>431</v>
      </c>
      <c r="CL66" s="6" t="n">
        <v>430</v>
      </c>
      <c r="CM66" s="6" t="n">
        <v>361</v>
      </c>
      <c r="CN66" s="6" t="n">
        <v>276</v>
      </c>
      <c r="CO66" s="6" t="n">
        <v>273</v>
      </c>
      <c r="CP66" s="6" t="n">
        <v>242</v>
      </c>
      <c r="CQ66" s="6" t="n">
        <v>190</v>
      </c>
      <c r="CR66" s="6" t="n">
        <v>124</v>
      </c>
      <c r="CS66" s="6" t="n">
        <v>76</v>
      </c>
      <c r="CT66" s="6" t="n">
        <v>74</v>
      </c>
      <c r="CU66" s="6" t="n">
        <v>56</v>
      </c>
      <c r="CV66" s="6" t="n">
        <v>47</v>
      </c>
      <c r="CW66" s="6" t="n">
        <v>34</v>
      </c>
      <c r="CX66" s="6" t="n">
        <v>23</v>
      </c>
      <c r="CY66" s="6" t="n">
        <v>8</v>
      </c>
      <c r="CZ66" s="6" t="n">
        <v>16</v>
      </c>
    </row>
    <row r="67" customFormat="false" ht="13.2" hidden="false" customHeight="false" outlineLevel="0" collapsed="false">
      <c r="A67" s="0" t="s">
        <v>1117</v>
      </c>
      <c r="B67" s="0" t="s">
        <v>319</v>
      </c>
      <c r="C67" s="6" t="n">
        <v>87059</v>
      </c>
      <c r="D67" s="6" t="n">
        <v>1169</v>
      </c>
      <c r="E67" s="6" t="n">
        <v>1162</v>
      </c>
      <c r="F67" s="6" t="n">
        <v>1220</v>
      </c>
      <c r="G67" s="6" t="n">
        <v>1201</v>
      </c>
      <c r="H67" s="6" t="n">
        <v>1095</v>
      </c>
      <c r="I67" s="6" t="n">
        <v>1141</v>
      </c>
      <c r="J67" s="6" t="n">
        <v>1029</v>
      </c>
      <c r="K67" s="6" t="n">
        <v>1041</v>
      </c>
      <c r="L67" s="6" t="n">
        <v>954</v>
      </c>
      <c r="M67" s="6" t="n">
        <v>1002</v>
      </c>
      <c r="N67" s="6" t="n">
        <v>939</v>
      </c>
      <c r="O67" s="6" t="n">
        <v>940</v>
      </c>
      <c r="P67" s="6" t="n">
        <v>1041</v>
      </c>
      <c r="Q67" s="6" t="n">
        <v>1068</v>
      </c>
      <c r="R67" s="6" t="n">
        <v>1052</v>
      </c>
      <c r="S67" s="6" t="n">
        <v>1090</v>
      </c>
      <c r="T67" s="6" t="n">
        <v>1062</v>
      </c>
      <c r="U67" s="6" t="n">
        <v>1159</v>
      </c>
      <c r="V67" s="6" t="n">
        <v>1172</v>
      </c>
      <c r="W67" s="6" t="n">
        <v>1057</v>
      </c>
      <c r="X67" s="6" t="n">
        <v>1083</v>
      </c>
      <c r="Y67" s="6" t="n">
        <v>1004</v>
      </c>
      <c r="Z67" s="6" t="n">
        <v>1102</v>
      </c>
      <c r="AA67" s="6" t="n">
        <v>1217</v>
      </c>
      <c r="AB67" s="6" t="n">
        <v>1168</v>
      </c>
      <c r="AC67" s="6" t="n">
        <v>1194</v>
      </c>
      <c r="AD67" s="6" t="n">
        <v>1157</v>
      </c>
      <c r="AE67" s="6" t="n">
        <v>1206</v>
      </c>
      <c r="AF67" s="6" t="n">
        <v>1104</v>
      </c>
      <c r="AG67" s="6" t="n">
        <v>1090</v>
      </c>
      <c r="AH67" s="6" t="n">
        <v>1131</v>
      </c>
      <c r="AI67" s="6" t="n">
        <v>1040</v>
      </c>
      <c r="AJ67" s="6" t="n">
        <v>1046</v>
      </c>
      <c r="AK67" s="6" t="n">
        <v>1023</v>
      </c>
      <c r="AL67" s="6" t="n">
        <v>1075</v>
      </c>
      <c r="AM67" s="6" t="n">
        <v>1037</v>
      </c>
      <c r="AN67" s="6" t="n">
        <v>1066</v>
      </c>
      <c r="AO67" s="6" t="n">
        <v>1085</v>
      </c>
      <c r="AP67" s="6" t="n">
        <v>1101</v>
      </c>
      <c r="AQ67" s="6" t="n">
        <v>1153</v>
      </c>
      <c r="AR67" s="6" t="n">
        <v>1202</v>
      </c>
      <c r="AS67" s="6" t="n">
        <v>1207</v>
      </c>
      <c r="AT67" s="6" t="n">
        <v>1312</v>
      </c>
      <c r="AU67" s="6" t="n">
        <v>1218</v>
      </c>
      <c r="AV67" s="6" t="n">
        <v>1283</v>
      </c>
      <c r="AW67" s="6" t="n">
        <v>1230</v>
      </c>
      <c r="AX67" s="6" t="n">
        <v>1261</v>
      </c>
      <c r="AY67" s="6" t="n">
        <v>1226</v>
      </c>
      <c r="AZ67" s="6" t="n">
        <v>1243</v>
      </c>
      <c r="BA67" s="6" t="n">
        <v>1183</v>
      </c>
      <c r="BB67" s="6" t="n">
        <v>1217</v>
      </c>
      <c r="BC67" s="6" t="n">
        <v>1120</v>
      </c>
      <c r="BD67" s="6" t="n">
        <v>1201</v>
      </c>
      <c r="BE67" s="6" t="n">
        <v>1195</v>
      </c>
      <c r="BF67" s="6" t="n">
        <v>1071</v>
      </c>
      <c r="BG67" s="6" t="n">
        <v>1062</v>
      </c>
      <c r="BH67" s="6" t="n">
        <v>1061</v>
      </c>
      <c r="BI67" s="6" t="n">
        <v>1044</v>
      </c>
      <c r="BJ67" s="6" t="n">
        <v>1028</v>
      </c>
      <c r="BK67" s="6" t="n">
        <v>1044</v>
      </c>
      <c r="BL67" s="6" t="n">
        <v>1009</v>
      </c>
      <c r="BM67" s="6" t="n">
        <v>1043</v>
      </c>
      <c r="BN67" s="6" t="n">
        <v>1243</v>
      </c>
      <c r="BO67" s="6" t="n">
        <v>1283</v>
      </c>
      <c r="BP67" s="6" t="n">
        <v>1263</v>
      </c>
      <c r="BQ67" s="6" t="n">
        <v>858</v>
      </c>
      <c r="BR67" s="6" t="n">
        <v>921</v>
      </c>
      <c r="BS67" s="6" t="n">
        <v>884</v>
      </c>
      <c r="BT67" s="6" t="n">
        <v>809</v>
      </c>
      <c r="BU67" s="6" t="n">
        <v>753</v>
      </c>
      <c r="BV67" s="6" t="n">
        <v>718</v>
      </c>
      <c r="BW67" s="6" t="n">
        <v>665</v>
      </c>
      <c r="BX67" s="6" t="n">
        <v>655</v>
      </c>
      <c r="BY67" s="6" t="n">
        <v>696</v>
      </c>
      <c r="BZ67" s="6" t="n">
        <v>636</v>
      </c>
      <c r="CA67" s="6" t="n">
        <v>619</v>
      </c>
      <c r="CB67" s="6" t="n">
        <v>527</v>
      </c>
      <c r="CC67" s="6" t="n">
        <v>509</v>
      </c>
      <c r="CD67" s="6" t="n">
        <v>493</v>
      </c>
      <c r="CE67" s="6" t="n">
        <v>474</v>
      </c>
      <c r="CF67" s="6" t="n">
        <v>453</v>
      </c>
      <c r="CG67" s="6" t="n">
        <v>427</v>
      </c>
      <c r="CH67" s="6" t="n">
        <v>402</v>
      </c>
      <c r="CI67" s="6" t="n">
        <v>361</v>
      </c>
      <c r="CJ67" s="6" t="n">
        <v>341</v>
      </c>
      <c r="CK67" s="6" t="n">
        <v>280</v>
      </c>
      <c r="CL67" s="6" t="n">
        <v>271</v>
      </c>
      <c r="CM67" s="6" t="n">
        <v>259</v>
      </c>
      <c r="CN67" s="6" t="n">
        <v>228</v>
      </c>
      <c r="CO67" s="6" t="n">
        <v>238</v>
      </c>
      <c r="CP67" s="6" t="n">
        <v>178</v>
      </c>
      <c r="CQ67" s="6" t="n">
        <v>137</v>
      </c>
      <c r="CR67" s="6" t="n">
        <v>84</v>
      </c>
      <c r="CS67" s="6" t="n">
        <v>52</v>
      </c>
      <c r="CT67" s="6" t="n">
        <v>50</v>
      </c>
      <c r="CU67" s="6" t="n">
        <v>39</v>
      </c>
      <c r="CV67" s="6" t="n">
        <v>32</v>
      </c>
      <c r="CW67" s="6" t="n">
        <v>31</v>
      </c>
      <c r="CX67" s="6" t="n">
        <v>26</v>
      </c>
      <c r="CY67" s="6" t="n">
        <v>6</v>
      </c>
      <c r="CZ67" s="6" t="n">
        <v>22</v>
      </c>
    </row>
    <row r="68" customFormat="false" ht="13.2" hidden="false" customHeight="false" outlineLevel="0" collapsed="false">
      <c r="A68" s="0" t="s">
        <v>1118</v>
      </c>
      <c r="B68" s="0" t="s">
        <v>345</v>
      </c>
      <c r="C68" s="6" t="n">
        <v>185060</v>
      </c>
      <c r="D68" s="6" t="n">
        <v>2548</v>
      </c>
      <c r="E68" s="6" t="n">
        <v>2388</v>
      </c>
      <c r="F68" s="6" t="n">
        <v>2424</v>
      </c>
      <c r="G68" s="6" t="n">
        <v>2491</v>
      </c>
      <c r="H68" s="6" t="n">
        <v>2384</v>
      </c>
      <c r="I68" s="6" t="n">
        <v>2339</v>
      </c>
      <c r="J68" s="6" t="n">
        <v>2317</v>
      </c>
      <c r="K68" s="6" t="n">
        <v>2219</v>
      </c>
      <c r="L68" s="6" t="n">
        <v>2127</v>
      </c>
      <c r="M68" s="6" t="n">
        <v>2106</v>
      </c>
      <c r="N68" s="6" t="n">
        <v>2136</v>
      </c>
      <c r="O68" s="6" t="n">
        <v>2223</v>
      </c>
      <c r="P68" s="6" t="n">
        <v>2305</v>
      </c>
      <c r="Q68" s="6" t="n">
        <v>2314</v>
      </c>
      <c r="R68" s="6" t="n">
        <v>2383</v>
      </c>
      <c r="S68" s="6" t="n">
        <v>2421</v>
      </c>
      <c r="T68" s="6" t="n">
        <v>2372</v>
      </c>
      <c r="U68" s="6" t="n">
        <v>2455</v>
      </c>
      <c r="V68" s="6" t="n">
        <v>2329</v>
      </c>
      <c r="W68" s="6" t="n">
        <v>1968</v>
      </c>
      <c r="X68" s="6" t="n">
        <v>1946</v>
      </c>
      <c r="Y68" s="6" t="n">
        <v>2039</v>
      </c>
      <c r="Z68" s="6" t="n">
        <v>2212</v>
      </c>
      <c r="AA68" s="6" t="n">
        <v>2171</v>
      </c>
      <c r="AB68" s="6" t="n">
        <v>2320</v>
      </c>
      <c r="AC68" s="6" t="n">
        <v>2314</v>
      </c>
      <c r="AD68" s="6" t="n">
        <v>2284</v>
      </c>
      <c r="AE68" s="6" t="n">
        <v>2303</v>
      </c>
      <c r="AF68" s="6" t="n">
        <v>2317</v>
      </c>
      <c r="AG68" s="6" t="n">
        <v>2404</v>
      </c>
      <c r="AH68" s="6" t="n">
        <v>2399</v>
      </c>
      <c r="AI68" s="6" t="n">
        <v>2361</v>
      </c>
      <c r="AJ68" s="6" t="n">
        <v>2318</v>
      </c>
      <c r="AK68" s="6" t="n">
        <v>2167</v>
      </c>
      <c r="AL68" s="6" t="n">
        <v>2238</v>
      </c>
      <c r="AM68" s="6" t="n">
        <v>2194</v>
      </c>
      <c r="AN68" s="6" t="n">
        <v>2467</v>
      </c>
      <c r="AO68" s="6" t="n">
        <v>2326</v>
      </c>
      <c r="AP68" s="6" t="n">
        <v>2639</v>
      </c>
      <c r="AQ68" s="6" t="n">
        <v>2688</v>
      </c>
      <c r="AR68" s="6" t="n">
        <v>2749</v>
      </c>
      <c r="AS68" s="6" t="n">
        <v>2786</v>
      </c>
      <c r="AT68" s="6" t="n">
        <v>2840</v>
      </c>
      <c r="AU68" s="6" t="n">
        <v>2806</v>
      </c>
      <c r="AV68" s="6" t="n">
        <v>2999</v>
      </c>
      <c r="AW68" s="6" t="n">
        <v>2841</v>
      </c>
      <c r="AX68" s="6" t="n">
        <v>2940</v>
      </c>
      <c r="AY68" s="6" t="n">
        <v>2921</v>
      </c>
      <c r="AZ68" s="6" t="n">
        <v>2872</v>
      </c>
      <c r="BA68" s="6" t="n">
        <v>2780</v>
      </c>
      <c r="BB68" s="6" t="n">
        <v>2636</v>
      </c>
      <c r="BC68" s="6" t="n">
        <v>2546</v>
      </c>
      <c r="BD68" s="6" t="n">
        <v>2466</v>
      </c>
      <c r="BE68" s="6" t="n">
        <v>2402</v>
      </c>
      <c r="BF68" s="6" t="n">
        <v>2287</v>
      </c>
      <c r="BG68" s="6" t="n">
        <v>2080</v>
      </c>
      <c r="BH68" s="6" t="n">
        <v>1989</v>
      </c>
      <c r="BI68" s="6" t="n">
        <v>2214</v>
      </c>
      <c r="BJ68" s="6" t="n">
        <v>2159</v>
      </c>
      <c r="BK68" s="6" t="n">
        <v>2139</v>
      </c>
      <c r="BL68" s="6" t="n">
        <v>2071</v>
      </c>
      <c r="BM68" s="6" t="n">
        <v>2255</v>
      </c>
      <c r="BN68" s="6" t="n">
        <v>2323</v>
      </c>
      <c r="BO68" s="6" t="n">
        <v>2540</v>
      </c>
      <c r="BP68" s="6" t="n">
        <v>2523</v>
      </c>
      <c r="BQ68" s="6" t="n">
        <v>1868</v>
      </c>
      <c r="BR68" s="6" t="n">
        <v>1970</v>
      </c>
      <c r="BS68" s="6" t="n">
        <v>1906</v>
      </c>
      <c r="BT68" s="6" t="n">
        <v>1691</v>
      </c>
      <c r="BU68" s="6" t="n">
        <v>1533</v>
      </c>
      <c r="BV68" s="6" t="n">
        <v>1480</v>
      </c>
      <c r="BW68" s="6" t="n">
        <v>1583</v>
      </c>
      <c r="BX68" s="6" t="n">
        <v>1453</v>
      </c>
      <c r="BY68" s="6" t="n">
        <v>1405</v>
      </c>
      <c r="BZ68" s="6" t="n">
        <v>1403</v>
      </c>
      <c r="CA68" s="6" t="n">
        <v>1312</v>
      </c>
      <c r="CB68" s="6" t="n">
        <v>1181</v>
      </c>
      <c r="CC68" s="6" t="n">
        <v>1123</v>
      </c>
      <c r="CD68" s="6" t="n">
        <v>1063</v>
      </c>
      <c r="CE68" s="6" t="n">
        <v>937</v>
      </c>
      <c r="CF68" s="6" t="n">
        <v>966</v>
      </c>
      <c r="CG68" s="6" t="n">
        <v>888</v>
      </c>
      <c r="CH68" s="6" t="n">
        <v>801</v>
      </c>
      <c r="CI68" s="6" t="n">
        <v>676</v>
      </c>
      <c r="CJ68" s="6" t="n">
        <v>676</v>
      </c>
      <c r="CK68" s="6" t="n">
        <v>622</v>
      </c>
      <c r="CL68" s="6" t="n">
        <v>509</v>
      </c>
      <c r="CM68" s="6" t="n">
        <v>462</v>
      </c>
      <c r="CN68" s="6" t="n">
        <v>396</v>
      </c>
      <c r="CO68" s="6" t="n">
        <v>408</v>
      </c>
      <c r="CP68" s="6" t="n">
        <v>343</v>
      </c>
      <c r="CQ68" s="6" t="n">
        <v>246</v>
      </c>
      <c r="CR68" s="6" t="n">
        <v>152</v>
      </c>
      <c r="CS68" s="6" t="n">
        <v>113</v>
      </c>
      <c r="CT68" s="6" t="n">
        <v>105</v>
      </c>
      <c r="CU68" s="6" t="n">
        <v>80</v>
      </c>
      <c r="CV68" s="6" t="n">
        <v>62</v>
      </c>
      <c r="CW68" s="6" t="n">
        <v>45</v>
      </c>
      <c r="CX68" s="6" t="n">
        <v>27</v>
      </c>
      <c r="CY68" s="6" t="n">
        <v>15</v>
      </c>
      <c r="CZ68" s="6" t="n">
        <v>40</v>
      </c>
    </row>
    <row r="69" customFormat="false" ht="13.2" hidden="false" customHeight="false" outlineLevel="0" collapsed="false">
      <c r="A69" s="0" t="s">
        <v>1119</v>
      </c>
      <c r="B69" s="0" t="s">
        <v>705</v>
      </c>
      <c r="C69" s="6" t="n">
        <v>178806</v>
      </c>
      <c r="D69" s="6" t="n">
        <v>2301</v>
      </c>
      <c r="E69" s="6" t="n">
        <v>2294</v>
      </c>
      <c r="F69" s="6" t="n">
        <v>2239</v>
      </c>
      <c r="G69" s="6" t="n">
        <v>2246</v>
      </c>
      <c r="H69" s="6" t="n">
        <v>2233</v>
      </c>
      <c r="I69" s="6" t="n">
        <v>2162</v>
      </c>
      <c r="J69" s="6" t="n">
        <v>2032</v>
      </c>
      <c r="K69" s="6" t="n">
        <v>2095</v>
      </c>
      <c r="L69" s="6" t="n">
        <v>2087</v>
      </c>
      <c r="M69" s="6" t="n">
        <v>2054</v>
      </c>
      <c r="N69" s="6" t="n">
        <v>2042</v>
      </c>
      <c r="O69" s="6" t="n">
        <v>2135</v>
      </c>
      <c r="P69" s="6" t="n">
        <v>2150</v>
      </c>
      <c r="Q69" s="6" t="n">
        <v>2237</v>
      </c>
      <c r="R69" s="6" t="n">
        <v>2427</v>
      </c>
      <c r="S69" s="6" t="n">
        <v>2247</v>
      </c>
      <c r="T69" s="6" t="n">
        <v>2360</v>
      </c>
      <c r="U69" s="6" t="n">
        <v>2350</v>
      </c>
      <c r="V69" s="6" t="n">
        <v>2289</v>
      </c>
      <c r="W69" s="6" t="n">
        <v>2072</v>
      </c>
      <c r="X69" s="6" t="n">
        <v>2073</v>
      </c>
      <c r="Y69" s="6" t="n">
        <v>2076</v>
      </c>
      <c r="Z69" s="6" t="n">
        <v>2268</v>
      </c>
      <c r="AA69" s="6" t="n">
        <v>2243</v>
      </c>
      <c r="AB69" s="6" t="n">
        <v>2160</v>
      </c>
      <c r="AC69" s="6" t="n">
        <v>2251</v>
      </c>
      <c r="AD69" s="6" t="n">
        <v>2311</v>
      </c>
      <c r="AE69" s="6" t="n">
        <v>2195</v>
      </c>
      <c r="AF69" s="6" t="n">
        <v>2269</v>
      </c>
      <c r="AG69" s="6" t="n">
        <v>2196</v>
      </c>
      <c r="AH69" s="6" t="n">
        <v>2418</v>
      </c>
      <c r="AI69" s="6" t="n">
        <v>2303</v>
      </c>
      <c r="AJ69" s="6" t="n">
        <v>2153</v>
      </c>
      <c r="AK69" s="6" t="n">
        <v>2037</v>
      </c>
      <c r="AL69" s="6" t="n">
        <v>2078</v>
      </c>
      <c r="AM69" s="6" t="n">
        <v>2054</v>
      </c>
      <c r="AN69" s="6" t="n">
        <v>2086</v>
      </c>
      <c r="AO69" s="6" t="n">
        <v>2223</v>
      </c>
      <c r="AP69" s="6" t="n">
        <v>2496</v>
      </c>
      <c r="AQ69" s="6" t="n">
        <v>2549</v>
      </c>
      <c r="AR69" s="6" t="n">
        <v>2597</v>
      </c>
      <c r="AS69" s="6" t="n">
        <v>2552</v>
      </c>
      <c r="AT69" s="6" t="n">
        <v>2792</v>
      </c>
      <c r="AU69" s="6" t="n">
        <v>2637</v>
      </c>
      <c r="AV69" s="6" t="n">
        <v>2678</v>
      </c>
      <c r="AW69" s="6" t="n">
        <v>2644</v>
      </c>
      <c r="AX69" s="6" t="n">
        <v>2640</v>
      </c>
      <c r="AY69" s="6" t="n">
        <v>2609</v>
      </c>
      <c r="AZ69" s="6" t="n">
        <v>2591</v>
      </c>
      <c r="BA69" s="6" t="n">
        <v>2573</v>
      </c>
      <c r="BB69" s="6" t="n">
        <v>2434</v>
      </c>
      <c r="BC69" s="6" t="n">
        <v>2319</v>
      </c>
      <c r="BD69" s="6" t="n">
        <v>2321</v>
      </c>
      <c r="BE69" s="6" t="n">
        <v>2351</v>
      </c>
      <c r="BF69" s="6" t="n">
        <v>2365</v>
      </c>
      <c r="BG69" s="6" t="n">
        <v>2127</v>
      </c>
      <c r="BH69" s="6" t="n">
        <v>2165</v>
      </c>
      <c r="BI69" s="6" t="n">
        <v>2222</v>
      </c>
      <c r="BJ69" s="6" t="n">
        <v>2206</v>
      </c>
      <c r="BK69" s="6" t="n">
        <v>2112</v>
      </c>
      <c r="BL69" s="6" t="n">
        <v>2218</v>
      </c>
      <c r="BM69" s="6" t="n">
        <v>2357</v>
      </c>
      <c r="BN69" s="6" t="n">
        <v>2303</v>
      </c>
      <c r="BO69" s="6" t="n">
        <v>2476</v>
      </c>
      <c r="BP69" s="6" t="n">
        <v>2461</v>
      </c>
      <c r="BQ69" s="6" t="n">
        <v>1892</v>
      </c>
      <c r="BR69" s="6" t="n">
        <v>2032</v>
      </c>
      <c r="BS69" s="6" t="n">
        <v>1887</v>
      </c>
      <c r="BT69" s="6" t="n">
        <v>1771</v>
      </c>
      <c r="BU69" s="6" t="n">
        <v>1694</v>
      </c>
      <c r="BV69" s="6" t="n">
        <v>1550</v>
      </c>
      <c r="BW69" s="6" t="n">
        <v>1568</v>
      </c>
      <c r="BX69" s="6" t="n">
        <v>1517</v>
      </c>
      <c r="BY69" s="6" t="n">
        <v>1445</v>
      </c>
      <c r="BZ69" s="6" t="n">
        <v>1334</v>
      </c>
      <c r="CA69" s="6" t="n">
        <v>1242</v>
      </c>
      <c r="CB69" s="6" t="n">
        <v>1240</v>
      </c>
      <c r="CC69" s="6" t="n">
        <v>1164</v>
      </c>
      <c r="CD69" s="6" t="n">
        <v>1072</v>
      </c>
      <c r="CE69" s="6" t="n">
        <v>988</v>
      </c>
      <c r="CF69" s="6" t="n">
        <v>917</v>
      </c>
      <c r="CG69" s="6" t="n">
        <v>815</v>
      </c>
      <c r="CH69" s="6" t="n">
        <v>742</v>
      </c>
      <c r="CI69" s="6" t="n">
        <v>616</v>
      </c>
      <c r="CJ69" s="6" t="n">
        <v>671</v>
      </c>
      <c r="CK69" s="6" t="n">
        <v>652</v>
      </c>
      <c r="CL69" s="6" t="n">
        <v>507</v>
      </c>
      <c r="CM69" s="6" t="n">
        <v>465</v>
      </c>
      <c r="CN69" s="6" t="n">
        <v>357</v>
      </c>
      <c r="CO69" s="6" t="n">
        <v>351</v>
      </c>
      <c r="CP69" s="6" t="n">
        <v>283</v>
      </c>
      <c r="CQ69" s="6" t="n">
        <v>235</v>
      </c>
      <c r="CR69" s="6" t="n">
        <v>158</v>
      </c>
      <c r="CS69" s="6" t="n">
        <v>107</v>
      </c>
      <c r="CT69" s="6" t="n">
        <v>77</v>
      </c>
      <c r="CU69" s="6" t="n">
        <v>61</v>
      </c>
      <c r="CV69" s="6" t="n">
        <v>49</v>
      </c>
      <c r="CW69" s="6" t="n">
        <v>42</v>
      </c>
      <c r="CX69" s="6" t="n">
        <v>21</v>
      </c>
      <c r="CY69" s="6" t="n">
        <v>21</v>
      </c>
      <c r="CZ69" s="6" t="n">
        <v>22</v>
      </c>
    </row>
    <row r="70" customFormat="false" ht="13.2" hidden="false" customHeight="false" outlineLevel="0" collapsed="false">
      <c r="A70" s="0" t="s">
        <v>1120</v>
      </c>
      <c r="B70" s="0" t="s">
        <v>817</v>
      </c>
      <c r="C70" s="6" t="n">
        <v>203826</v>
      </c>
      <c r="D70" s="6" t="n">
        <v>2617</v>
      </c>
      <c r="E70" s="6" t="n">
        <v>2579</v>
      </c>
      <c r="F70" s="6" t="n">
        <v>2606</v>
      </c>
      <c r="G70" s="6" t="n">
        <v>2581</v>
      </c>
      <c r="H70" s="6" t="n">
        <v>2523</v>
      </c>
      <c r="I70" s="6" t="n">
        <v>2547</v>
      </c>
      <c r="J70" s="6" t="n">
        <v>2432</v>
      </c>
      <c r="K70" s="6" t="n">
        <v>2424</v>
      </c>
      <c r="L70" s="6" t="n">
        <v>2279</v>
      </c>
      <c r="M70" s="6" t="n">
        <v>2300</v>
      </c>
      <c r="N70" s="6" t="n">
        <v>2328</v>
      </c>
      <c r="O70" s="6" t="n">
        <v>2534</v>
      </c>
      <c r="P70" s="6" t="n">
        <v>2556</v>
      </c>
      <c r="Q70" s="6" t="n">
        <v>2577</v>
      </c>
      <c r="R70" s="6" t="n">
        <v>2568</v>
      </c>
      <c r="S70" s="6" t="n">
        <v>2730</v>
      </c>
      <c r="T70" s="6" t="n">
        <v>2521</v>
      </c>
      <c r="U70" s="6" t="n">
        <v>2642</v>
      </c>
      <c r="V70" s="6" t="n">
        <v>2578</v>
      </c>
      <c r="W70" s="6" t="n">
        <v>2158</v>
      </c>
      <c r="X70" s="6" t="n">
        <v>2128</v>
      </c>
      <c r="Y70" s="6" t="n">
        <v>2178</v>
      </c>
      <c r="Z70" s="6" t="n">
        <v>2262</v>
      </c>
      <c r="AA70" s="6" t="n">
        <v>2446</v>
      </c>
      <c r="AB70" s="6" t="n">
        <v>2407</v>
      </c>
      <c r="AC70" s="6" t="n">
        <v>2304</v>
      </c>
      <c r="AD70" s="6" t="n">
        <v>2515</v>
      </c>
      <c r="AE70" s="6" t="n">
        <v>2444</v>
      </c>
      <c r="AF70" s="6" t="n">
        <v>2413</v>
      </c>
      <c r="AG70" s="6" t="n">
        <v>2413</v>
      </c>
      <c r="AH70" s="6" t="n">
        <v>2533</v>
      </c>
      <c r="AI70" s="6" t="n">
        <v>2640</v>
      </c>
      <c r="AJ70" s="6" t="n">
        <v>2521</v>
      </c>
      <c r="AK70" s="6" t="n">
        <v>2262</v>
      </c>
      <c r="AL70" s="6" t="n">
        <v>2419</v>
      </c>
      <c r="AM70" s="6" t="n">
        <v>2489</v>
      </c>
      <c r="AN70" s="6" t="n">
        <v>2441</v>
      </c>
      <c r="AO70" s="6" t="n">
        <v>2710</v>
      </c>
      <c r="AP70" s="6" t="n">
        <v>2893</v>
      </c>
      <c r="AQ70" s="6" t="n">
        <v>3071</v>
      </c>
      <c r="AR70" s="6" t="n">
        <v>3268</v>
      </c>
      <c r="AS70" s="6" t="n">
        <v>3194</v>
      </c>
      <c r="AT70" s="6" t="n">
        <v>3203</v>
      </c>
      <c r="AU70" s="6" t="n">
        <v>3132</v>
      </c>
      <c r="AV70" s="6" t="n">
        <v>3162</v>
      </c>
      <c r="AW70" s="6" t="n">
        <v>3202</v>
      </c>
      <c r="AX70" s="6" t="n">
        <v>3237</v>
      </c>
      <c r="AY70" s="6" t="n">
        <v>3266</v>
      </c>
      <c r="AZ70" s="6" t="n">
        <v>3171</v>
      </c>
      <c r="BA70" s="6" t="n">
        <v>3010</v>
      </c>
      <c r="BB70" s="6" t="n">
        <v>2943</v>
      </c>
      <c r="BC70" s="6" t="n">
        <v>2823</v>
      </c>
      <c r="BD70" s="6" t="n">
        <v>2822</v>
      </c>
      <c r="BE70" s="6" t="n">
        <v>2826</v>
      </c>
      <c r="BF70" s="6" t="n">
        <v>2781</v>
      </c>
      <c r="BG70" s="6" t="n">
        <v>2615</v>
      </c>
      <c r="BH70" s="6" t="n">
        <v>2463</v>
      </c>
      <c r="BI70" s="6" t="n">
        <v>2589</v>
      </c>
      <c r="BJ70" s="6" t="n">
        <v>2381</v>
      </c>
      <c r="BK70" s="6" t="n">
        <v>2353</v>
      </c>
      <c r="BL70" s="6" t="n">
        <v>2555</v>
      </c>
      <c r="BM70" s="6" t="n">
        <v>2599</v>
      </c>
      <c r="BN70" s="6" t="n">
        <v>2570</v>
      </c>
      <c r="BO70" s="6" t="n">
        <v>2848</v>
      </c>
      <c r="BP70" s="6" t="n">
        <v>2772</v>
      </c>
      <c r="BQ70" s="6" t="n">
        <v>2080</v>
      </c>
      <c r="BR70" s="6" t="n">
        <v>2203</v>
      </c>
      <c r="BS70" s="6" t="n">
        <v>2049</v>
      </c>
      <c r="BT70" s="6" t="n">
        <v>1904</v>
      </c>
      <c r="BU70" s="6" t="n">
        <v>1612</v>
      </c>
      <c r="BV70" s="6" t="n">
        <v>1555</v>
      </c>
      <c r="BW70" s="6" t="n">
        <v>1640</v>
      </c>
      <c r="BX70" s="6" t="n">
        <v>1553</v>
      </c>
      <c r="BY70" s="6" t="n">
        <v>1502</v>
      </c>
      <c r="BZ70" s="6" t="n">
        <v>1495</v>
      </c>
      <c r="CA70" s="6" t="n">
        <v>1316</v>
      </c>
      <c r="CB70" s="6" t="n">
        <v>1250</v>
      </c>
      <c r="CC70" s="6" t="n">
        <v>1187</v>
      </c>
      <c r="CD70" s="6" t="n">
        <v>1121</v>
      </c>
      <c r="CE70" s="6" t="n">
        <v>1082</v>
      </c>
      <c r="CF70" s="6" t="n">
        <v>1064</v>
      </c>
      <c r="CG70" s="6" t="n">
        <v>999</v>
      </c>
      <c r="CH70" s="6" t="n">
        <v>892</v>
      </c>
      <c r="CI70" s="6" t="n">
        <v>825</v>
      </c>
      <c r="CJ70" s="6" t="n">
        <v>849</v>
      </c>
      <c r="CK70" s="6" t="n">
        <v>717</v>
      </c>
      <c r="CL70" s="6" t="n">
        <v>605</v>
      </c>
      <c r="CM70" s="6" t="n">
        <v>544</v>
      </c>
      <c r="CN70" s="6" t="n">
        <v>511</v>
      </c>
      <c r="CO70" s="6" t="n">
        <v>454</v>
      </c>
      <c r="CP70" s="6" t="n">
        <v>385</v>
      </c>
      <c r="CQ70" s="6" t="n">
        <v>323</v>
      </c>
      <c r="CR70" s="6" t="n">
        <v>181</v>
      </c>
      <c r="CS70" s="6" t="n">
        <v>156</v>
      </c>
      <c r="CT70" s="6" t="n">
        <v>128</v>
      </c>
      <c r="CU70" s="6" t="n">
        <v>77</v>
      </c>
      <c r="CV70" s="6" t="n">
        <v>76</v>
      </c>
      <c r="CW70" s="6" t="n">
        <v>46</v>
      </c>
      <c r="CX70" s="6" t="n">
        <v>38</v>
      </c>
      <c r="CY70" s="6" t="n">
        <v>24</v>
      </c>
      <c r="CZ70" s="6" t="n">
        <v>29</v>
      </c>
    </row>
    <row r="71" customFormat="false" ht="13.2" hidden="false" customHeight="false" outlineLevel="0" collapsed="false">
      <c r="A71" s="0" t="s">
        <v>1121</v>
      </c>
      <c r="B71" s="0" t="s">
        <v>35</v>
      </c>
      <c r="C71" s="6" t="n">
        <v>123867</v>
      </c>
      <c r="D71" s="6" t="n">
        <v>1482</v>
      </c>
      <c r="E71" s="6" t="n">
        <v>1384</v>
      </c>
      <c r="F71" s="6" t="n">
        <v>1343</v>
      </c>
      <c r="G71" s="6" t="n">
        <v>1246</v>
      </c>
      <c r="H71" s="6" t="n">
        <v>1248</v>
      </c>
      <c r="I71" s="6" t="n">
        <v>1109</v>
      </c>
      <c r="J71" s="6" t="n">
        <v>1074</v>
      </c>
      <c r="K71" s="6" t="n">
        <v>1003</v>
      </c>
      <c r="L71" s="6" t="n">
        <v>920</v>
      </c>
      <c r="M71" s="6" t="n">
        <v>967</v>
      </c>
      <c r="N71" s="6" t="n">
        <v>991</v>
      </c>
      <c r="O71" s="6" t="n">
        <v>1010</v>
      </c>
      <c r="P71" s="6" t="n">
        <v>990</v>
      </c>
      <c r="Q71" s="6" t="n">
        <v>1033</v>
      </c>
      <c r="R71" s="6" t="n">
        <v>982</v>
      </c>
      <c r="S71" s="6" t="n">
        <v>1078</v>
      </c>
      <c r="T71" s="6" t="n">
        <v>1089</v>
      </c>
      <c r="U71" s="6" t="n">
        <v>1357</v>
      </c>
      <c r="V71" s="6" t="n">
        <v>2474</v>
      </c>
      <c r="W71" s="6" t="n">
        <v>4240</v>
      </c>
      <c r="X71" s="6" t="n">
        <v>4566</v>
      </c>
      <c r="Y71" s="6" t="n">
        <v>4196</v>
      </c>
      <c r="Z71" s="6" t="n">
        <v>3457</v>
      </c>
      <c r="AA71" s="6" t="n">
        <v>3049</v>
      </c>
      <c r="AB71" s="6" t="n">
        <v>2808</v>
      </c>
      <c r="AC71" s="6" t="n">
        <v>2907</v>
      </c>
      <c r="AD71" s="6" t="n">
        <v>2747</v>
      </c>
      <c r="AE71" s="6" t="n">
        <v>2575</v>
      </c>
      <c r="AF71" s="6" t="n">
        <v>2586</v>
      </c>
      <c r="AG71" s="6" t="n">
        <v>2526</v>
      </c>
      <c r="AH71" s="6" t="n">
        <v>2610</v>
      </c>
      <c r="AI71" s="6" t="n">
        <v>2460</v>
      </c>
      <c r="AJ71" s="6" t="n">
        <v>2243</v>
      </c>
      <c r="AK71" s="6" t="n">
        <v>2083</v>
      </c>
      <c r="AL71" s="6" t="n">
        <v>1988</v>
      </c>
      <c r="AM71" s="6" t="n">
        <v>1807</v>
      </c>
      <c r="AN71" s="6" t="n">
        <v>1727</v>
      </c>
      <c r="AO71" s="6" t="n">
        <v>1697</v>
      </c>
      <c r="AP71" s="6" t="n">
        <v>1570</v>
      </c>
      <c r="AQ71" s="6" t="n">
        <v>1668</v>
      </c>
      <c r="AR71" s="6" t="n">
        <v>1676</v>
      </c>
      <c r="AS71" s="6" t="n">
        <v>1502</v>
      </c>
      <c r="AT71" s="6" t="n">
        <v>1531</v>
      </c>
      <c r="AU71" s="6" t="n">
        <v>1491</v>
      </c>
      <c r="AV71" s="6" t="n">
        <v>1454</v>
      </c>
      <c r="AW71" s="6" t="n">
        <v>1513</v>
      </c>
      <c r="AX71" s="6" t="n">
        <v>1497</v>
      </c>
      <c r="AY71" s="6" t="n">
        <v>1392</v>
      </c>
      <c r="AZ71" s="6" t="n">
        <v>1368</v>
      </c>
      <c r="BA71" s="6" t="n">
        <v>1314</v>
      </c>
      <c r="BB71" s="6" t="n">
        <v>1212</v>
      </c>
      <c r="BC71" s="6" t="n">
        <v>1145</v>
      </c>
      <c r="BD71" s="6" t="n">
        <v>1219</v>
      </c>
      <c r="BE71" s="6" t="n">
        <v>1196</v>
      </c>
      <c r="BF71" s="6" t="n">
        <v>1136</v>
      </c>
      <c r="BG71" s="6" t="n">
        <v>1156</v>
      </c>
      <c r="BH71" s="6" t="n">
        <v>1095</v>
      </c>
      <c r="BI71" s="6" t="n">
        <v>1025</v>
      </c>
      <c r="BJ71" s="6" t="n">
        <v>1038</v>
      </c>
      <c r="BK71" s="6" t="n">
        <v>1043</v>
      </c>
      <c r="BL71" s="6" t="n">
        <v>987</v>
      </c>
      <c r="BM71" s="6" t="n">
        <v>979</v>
      </c>
      <c r="BN71" s="6" t="n">
        <v>1023</v>
      </c>
      <c r="BO71" s="6" t="n">
        <v>964</v>
      </c>
      <c r="BP71" s="6" t="n">
        <v>1020</v>
      </c>
      <c r="BQ71" s="6" t="n">
        <v>801</v>
      </c>
      <c r="BR71" s="6" t="n">
        <v>877</v>
      </c>
      <c r="BS71" s="6" t="n">
        <v>739</v>
      </c>
      <c r="BT71" s="6" t="n">
        <v>744</v>
      </c>
      <c r="BU71" s="6" t="n">
        <v>671</v>
      </c>
      <c r="BV71" s="6" t="n">
        <v>613</v>
      </c>
      <c r="BW71" s="6" t="n">
        <v>611</v>
      </c>
      <c r="BX71" s="6" t="n">
        <v>630</v>
      </c>
      <c r="BY71" s="6" t="n">
        <v>604</v>
      </c>
      <c r="BZ71" s="6" t="n">
        <v>587</v>
      </c>
      <c r="CA71" s="6" t="n">
        <v>586</v>
      </c>
      <c r="CB71" s="6" t="n">
        <v>595</v>
      </c>
      <c r="CC71" s="6" t="n">
        <v>523</v>
      </c>
      <c r="CD71" s="6" t="n">
        <v>549</v>
      </c>
      <c r="CE71" s="6" t="n">
        <v>469</v>
      </c>
      <c r="CF71" s="6" t="n">
        <v>487</v>
      </c>
      <c r="CG71" s="6" t="n">
        <v>494</v>
      </c>
      <c r="CH71" s="6" t="n">
        <v>477</v>
      </c>
      <c r="CI71" s="6" t="n">
        <v>453</v>
      </c>
      <c r="CJ71" s="6" t="n">
        <v>395</v>
      </c>
      <c r="CK71" s="6" t="n">
        <v>435</v>
      </c>
      <c r="CL71" s="6" t="n">
        <v>364</v>
      </c>
      <c r="CM71" s="6" t="n">
        <v>322</v>
      </c>
      <c r="CN71" s="6" t="n">
        <v>283</v>
      </c>
      <c r="CO71" s="6" t="n">
        <v>278</v>
      </c>
      <c r="CP71" s="6" t="n">
        <v>270</v>
      </c>
      <c r="CQ71" s="6" t="n">
        <v>197</v>
      </c>
      <c r="CR71" s="6" t="n">
        <v>117</v>
      </c>
      <c r="CS71" s="6" t="n">
        <v>87</v>
      </c>
      <c r="CT71" s="6" t="n">
        <v>101</v>
      </c>
      <c r="CU71" s="6" t="n">
        <v>75</v>
      </c>
      <c r="CV71" s="6" t="n">
        <v>48</v>
      </c>
      <c r="CW71" s="6" t="n">
        <v>43</v>
      </c>
      <c r="CX71" s="6" t="n">
        <v>27</v>
      </c>
      <c r="CY71" s="6" t="n">
        <v>21</v>
      </c>
      <c r="CZ71" s="6" t="n">
        <v>28</v>
      </c>
    </row>
    <row r="72" customFormat="false" ht="13.2" hidden="false" customHeight="false" outlineLevel="0" collapsed="false">
      <c r="A72" s="0" t="s">
        <v>1122</v>
      </c>
      <c r="B72" s="0" t="s">
        <v>213</v>
      </c>
      <c r="C72" s="6" t="n">
        <v>220338</v>
      </c>
      <c r="D72" s="6" t="n">
        <v>2889</v>
      </c>
      <c r="E72" s="6" t="n">
        <v>2761</v>
      </c>
      <c r="F72" s="6" t="n">
        <v>2599</v>
      </c>
      <c r="G72" s="6" t="n">
        <v>2551</v>
      </c>
      <c r="H72" s="6" t="n">
        <v>2368</v>
      </c>
      <c r="I72" s="6" t="n">
        <v>2263</v>
      </c>
      <c r="J72" s="6" t="n">
        <v>2247</v>
      </c>
      <c r="K72" s="6" t="n">
        <v>2271</v>
      </c>
      <c r="L72" s="6" t="n">
        <v>2035</v>
      </c>
      <c r="M72" s="6" t="n">
        <v>2082</v>
      </c>
      <c r="N72" s="6" t="n">
        <v>2097</v>
      </c>
      <c r="O72" s="6" t="n">
        <v>1963</v>
      </c>
      <c r="P72" s="6" t="n">
        <v>1826</v>
      </c>
      <c r="Q72" s="6" t="n">
        <v>1853</v>
      </c>
      <c r="R72" s="6" t="n">
        <v>1855</v>
      </c>
      <c r="S72" s="6" t="n">
        <v>1805</v>
      </c>
      <c r="T72" s="6" t="n">
        <v>1763</v>
      </c>
      <c r="U72" s="6" t="n">
        <v>1777</v>
      </c>
      <c r="V72" s="6" t="n">
        <v>2842</v>
      </c>
      <c r="W72" s="6" t="n">
        <v>4336</v>
      </c>
      <c r="X72" s="6" t="n">
        <v>4539</v>
      </c>
      <c r="Y72" s="6" t="n">
        <v>4171</v>
      </c>
      <c r="Z72" s="6" t="n">
        <v>4328</v>
      </c>
      <c r="AA72" s="6" t="n">
        <v>4478</v>
      </c>
      <c r="AB72" s="6" t="n">
        <v>4347</v>
      </c>
      <c r="AC72" s="6" t="n">
        <v>4863</v>
      </c>
      <c r="AD72" s="6" t="n">
        <v>5083</v>
      </c>
      <c r="AE72" s="6" t="n">
        <v>5128</v>
      </c>
      <c r="AF72" s="6" t="n">
        <v>5347</v>
      </c>
      <c r="AG72" s="6" t="n">
        <v>5502</v>
      </c>
      <c r="AH72" s="6" t="n">
        <v>5519</v>
      </c>
      <c r="AI72" s="6" t="n">
        <v>5382</v>
      </c>
      <c r="AJ72" s="6" t="n">
        <v>4888</v>
      </c>
      <c r="AK72" s="6" t="n">
        <v>4436</v>
      </c>
      <c r="AL72" s="6" t="n">
        <v>4202</v>
      </c>
      <c r="AM72" s="6" t="n">
        <v>4207</v>
      </c>
      <c r="AN72" s="6" t="n">
        <v>3978</v>
      </c>
      <c r="AO72" s="6" t="n">
        <v>3791</v>
      </c>
      <c r="AP72" s="6" t="n">
        <v>3730</v>
      </c>
      <c r="AQ72" s="6" t="n">
        <v>3463</v>
      </c>
      <c r="AR72" s="6" t="n">
        <v>3440</v>
      </c>
      <c r="AS72" s="6" t="n">
        <v>3229</v>
      </c>
      <c r="AT72" s="6" t="n">
        <v>3306</v>
      </c>
      <c r="AU72" s="6" t="n">
        <v>3045</v>
      </c>
      <c r="AV72" s="6" t="n">
        <v>2957</v>
      </c>
      <c r="AW72" s="6" t="n">
        <v>2839</v>
      </c>
      <c r="AX72" s="6" t="n">
        <v>2783</v>
      </c>
      <c r="AY72" s="6" t="n">
        <v>2712</v>
      </c>
      <c r="AZ72" s="6" t="n">
        <v>2515</v>
      </c>
      <c r="BA72" s="6" t="n">
        <v>2395</v>
      </c>
      <c r="BB72" s="6" t="n">
        <v>2449</v>
      </c>
      <c r="BC72" s="6" t="n">
        <v>2213</v>
      </c>
      <c r="BD72" s="6" t="n">
        <v>2215</v>
      </c>
      <c r="BE72" s="6" t="n">
        <v>2150</v>
      </c>
      <c r="BF72" s="6" t="n">
        <v>1931</v>
      </c>
      <c r="BG72" s="6" t="n">
        <v>2019</v>
      </c>
      <c r="BH72" s="6" t="n">
        <v>1864</v>
      </c>
      <c r="BI72" s="6" t="n">
        <v>1875</v>
      </c>
      <c r="BJ72" s="6" t="n">
        <v>1832</v>
      </c>
      <c r="BK72" s="6" t="n">
        <v>1772</v>
      </c>
      <c r="BL72" s="6" t="n">
        <v>1766</v>
      </c>
      <c r="BM72" s="6" t="n">
        <v>1817</v>
      </c>
      <c r="BN72" s="6" t="n">
        <v>1913</v>
      </c>
      <c r="BO72" s="6" t="n">
        <v>1896</v>
      </c>
      <c r="BP72" s="6" t="n">
        <v>1863</v>
      </c>
      <c r="BQ72" s="6" t="n">
        <v>1592</v>
      </c>
      <c r="BR72" s="6" t="n">
        <v>1661</v>
      </c>
      <c r="BS72" s="6" t="n">
        <v>1481</v>
      </c>
      <c r="BT72" s="6" t="n">
        <v>1373</v>
      </c>
      <c r="BU72" s="6" t="n">
        <v>1199</v>
      </c>
      <c r="BV72" s="6" t="n">
        <v>1145</v>
      </c>
      <c r="BW72" s="6" t="n">
        <v>1179</v>
      </c>
      <c r="BX72" s="6" t="n">
        <v>1228</v>
      </c>
      <c r="BY72" s="6" t="n">
        <v>1039</v>
      </c>
      <c r="BZ72" s="6" t="n">
        <v>1040</v>
      </c>
      <c r="CA72" s="6" t="n">
        <v>990</v>
      </c>
      <c r="CB72" s="6" t="n">
        <v>968</v>
      </c>
      <c r="CC72" s="6" t="n">
        <v>850</v>
      </c>
      <c r="CD72" s="6" t="n">
        <v>841</v>
      </c>
      <c r="CE72" s="6" t="n">
        <v>793</v>
      </c>
      <c r="CF72" s="6" t="n">
        <v>866</v>
      </c>
      <c r="CG72" s="6" t="n">
        <v>756</v>
      </c>
      <c r="CH72" s="6" t="n">
        <v>692</v>
      </c>
      <c r="CI72" s="6" t="n">
        <v>584</v>
      </c>
      <c r="CJ72" s="6" t="n">
        <v>557</v>
      </c>
      <c r="CK72" s="6" t="n">
        <v>492</v>
      </c>
      <c r="CL72" s="6" t="n">
        <v>491</v>
      </c>
      <c r="CM72" s="6" t="n">
        <v>396</v>
      </c>
      <c r="CN72" s="6" t="n">
        <v>356</v>
      </c>
      <c r="CO72" s="6" t="n">
        <v>313</v>
      </c>
      <c r="CP72" s="6" t="n">
        <v>270</v>
      </c>
      <c r="CQ72" s="6" t="n">
        <v>224</v>
      </c>
      <c r="CR72" s="6" t="n">
        <v>133</v>
      </c>
      <c r="CS72" s="6" t="n">
        <v>84</v>
      </c>
      <c r="CT72" s="6" t="n">
        <v>93</v>
      </c>
      <c r="CU72" s="6" t="n">
        <v>78</v>
      </c>
      <c r="CV72" s="6" t="n">
        <v>70</v>
      </c>
      <c r="CW72" s="6" t="n">
        <v>52</v>
      </c>
      <c r="CX72" s="6" t="n">
        <v>40</v>
      </c>
      <c r="CY72" s="6" t="n">
        <v>22</v>
      </c>
      <c r="CZ72" s="6" t="n">
        <v>29</v>
      </c>
    </row>
    <row r="73" customFormat="false" ht="13.2" hidden="false" customHeight="false" outlineLevel="0" collapsed="false">
      <c r="A73" s="0" t="s">
        <v>1123</v>
      </c>
      <c r="B73" s="0" t="s">
        <v>729</v>
      </c>
      <c r="C73" s="6" t="n">
        <v>97462</v>
      </c>
      <c r="D73" s="6" t="n">
        <v>1193</v>
      </c>
      <c r="E73" s="6" t="n">
        <v>1145</v>
      </c>
      <c r="F73" s="6" t="n">
        <v>1182</v>
      </c>
      <c r="G73" s="6" t="n">
        <v>1147</v>
      </c>
      <c r="H73" s="6" t="n">
        <v>1204</v>
      </c>
      <c r="I73" s="6" t="n">
        <v>1133</v>
      </c>
      <c r="J73" s="6" t="n">
        <v>1039</v>
      </c>
      <c r="K73" s="6" t="n">
        <v>1147</v>
      </c>
      <c r="L73" s="6" t="n">
        <v>1043</v>
      </c>
      <c r="M73" s="6" t="n">
        <v>1043</v>
      </c>
      <c r="N73" s="6" t="n">
        <v>1045</v>
      </c>
      <c r="O73" s="6" t="n">
        <v>1115</v>
      </c>
      <c r="P73" s="6" t="n">
        <v>1192</v>
      </c>
      <c r="Q73" s="6" t="n">
        <v>1203</v>
      </c>
      <c r="R73" s="6" t="n">
        <v>1306</v>
      </c>
      <c r="S73" s="6" t="n">
        <v>1298</v>
      </c>
      <c r="T73" s="6" t="n">
        <v>1262</v>
      </c>
      <c r="U73" s="6" t="n">
        <v>1311</v>
      </c>
      <c r="V73" s="6" t="n">
        <v>1224</v>
      </c>
      <c r="W73" s="6" t="n">
        <v>1149</v>
      </c>
      <c r="X73" s="6" t="n">
        <v>1135</v>
      </c>
      <c r="Y73" s="6" t="n">
        <v>1127</v>
      </c>
      <c r="Z73" s="6" t="n">
        <v>1168</v>
      </c>
      <c r="AA73" s="6" t="n">
        <v>1237</v>
      </c>
      <c r="AB73" s="6" t="n">
        <v>1226</v>
      </c>
      <c r="AC73" s="6" t="n">
        <v>1309</v>
      </c>
      <c r="AD73" s="6" t="n">
        <v>1206</v>
      </c>
      <c r="AE73" s="6" t="n">
        <v>1220</v>
      </c>
      <c r="AF73" s="6" t="n">
        <v>1190</v>
      </c>
      <c r="AG73" s="6" t="n">
        <v>1204</v>
      </c>
      <c r="AH73" s="6" t="n">
        <v>1281</v>
      </c>
      <c r="AI73" s="6" t="n">
        <v>1231</v>
      </c>
      <c r="AJ73" s="6" t="n">
        <v>1161</v>
      </c>
      <c r="AK73" s="6" t="n">
        <v>969</v>
      </c>
      <c r="AL73" s="6" t="n">
        <v>1096</v>
      </c>
      <c r="AM73" s="6" t="n">
        <v>1134</v>
      </c>
      <c r="AN73" s="6" t="n">
        <v>1237</v>
      </c>
      <c r="AO73" s="6" t="n">
        <v>1307</v>
      </c>
      <c r="AP73" s="6" t="n">
        <v>1446</v>
      </c>
      <c r="AQ73" s="6" t="n">
        <v>1576</v>
      </c>
      <c r="AR73" s="6" t="n">
        <v>1522</v>
      </c>
      <c r="AS73" s="6" t="n">
        <v>1597</v>
      </c>
      <c r="AT73" s="6" t="n">
        <v>1666</v>
      </c>
      <c r="AU73" s="6" t="n">
        <v>1571</v>
      </c>
      <c r="AV73" s="6" t="n">
        <v>1575</v>
      </c>
      <c r="AW73" s="6" t="n">
        <v>1608</v>
      </c>
      <c r="AX73" s="6" t="n">
        <v>1575</v>
      </c>
      <c r="AY73" s="6" t="n">
        <v>1611</v>
      </c>
      <c r="AZ73" s="6" t="n">
        <v>1505</v>
      </c>
      <c r="BA73" s="6" t="n">
        <v>1455</v>
      </c>
      <c r="BB73" s="6" t="n">
        <v>1367</v>
      </c>
      <c r="BC73" s="6" t="n">
        <v>1238</v>
      </c>
      <c r="BD73" s="6" t="n">
        <v>1361</v>
      </c>
      <c r="BE73" s="6" t="n">
        <v>1196</v>
      </c>
      <c r="BF73" s="6" t="n">
        <v>1225</v>
      </c>
      <c r="BG73" s="6" t="n">
        <v>1142</v>
      </c>
      <c r="BH73" s="6" t="n">
        <v>1177</v>
      </c>
      <c r="BI73" s="6" t="n">
        <v>1193</v>
      </c>
      <c r="BJ73" s="6" t="n">
        <v>1154</v>
      </c>
      <c r="BK73" s="6" t="n">
        <v>1117</v>
      </c>
      <c r="BL73" s="6" t="n">
        <v>1146</v>
      </c>
      <c r="BM73" s="6" t="n">
        <v>1195</v>
      </c>
      <c r="BN73" s="6" t="n">
        <v>1196</v>
      </c>
      <c r="BO73" s="6" t="n">
        <v>1277</v>
      </c>
      <c r="BP73" s="6" t="n">
        <v>1295</v>
      </c>
      <c r="BQ73" s="6" t="n">
        <v>1074</v>
      </c>
      <c r="BR73" s="6" t="n">
        <v>1111</v>
      </c>
      <c r="BS73" s="6" t="n">
        <v>1018</v>
      </c>
      <c r="BT73" s="6" t="n">
        <v>997</v>
      </c>
      <c r="BU73" s="6" t="n">
        <v>844</v>
      </c>
      <c r="BV73" s="6" t="n">
        <v>739</v>
      </c>
      <c r="BW73" s="6" t="n">
        <v>858</v>
      </c>
      <c r="BX73" s="6" t="n">
        <v>785</v>
      </c>
      <c r="BY73" s="6" t="n">
        <v>796</v>
      </c>
      <c r="BZ73" s="6" t="n">
        <v>682</v>
      </c>
      <c r="CA73" s="6" t="n">
        <v>648</v>
      </c>
      <c r="CB73" s="6" t="n">
        <v>535</v>
      </c>
      <c r="CC73" s="6" t="n">
        <v>578</v>
      </c>
      <c r="CD73" s="6" t="n">
        <v>531</v>
      </c>
      <c r="CE73" s="6" t="n">
        <v>529</v>
      </c>
      <c r="CF73" s="6" t="n">
        <v>516</v>
      </c>
      <c r="CG73" s="6" t="n">
        <v>437</v>
      </c>
      <c r="CH73" s="6" t="n">
        <v>429</v>
      </c>
      <c r="CI73" s="6" t="n">
        <v>384</v>
      </c>
      <c r="CJ73" s="6" t="n">
        <v>379</v>
      </c>
      <c r="CK73" s="6" t="n">
        <v>292</v>
      </c>
      <c r="CL73" s="6" t="n">
        <v>309</v>
      </c>
      <c r="CM73" s="6" t="n">
        <v>224</v>
      </c>
      <c r="CN73" s="6" t="n">
        <v>219</v>
      </c>
      <c r="CO73" s="6" t="n">
        <v>183</v>
      </c>
      <c r="CP73" s="6" t="n">
        <v>168</v>
      </c>
      <c r="CQ73" s="6" t="n">
        <v>97</v>
      </c>
      <c r="CR73" s="6" t="n">
        <v>99</v>
      </c>
      <c r="CS73" s="6" t="n">
        <v>57</v>
      </c>
      <c r="CT73" s="6" t="n">
        <v>37</v>
      </c>
      <c r="CU73" s="6" t="n">
        <v>31</v>
      </c>
      <c r="CV73" s="6" t="n">
        <v>27</v>
      </c>
      <c r="CW73" s="6" t="n">
        <v>18</v>
      </c>
      <c r="CX73" s="6" t="n">
        <v>10</v>
      </c>
      <c r="CY73" s="6" t="n">
        <v>7</v>
      </c>
      <c r="CZ73" s="6" t="n">
        <v>9</v>
      </c>
    </row>
    <row r="74" customFormat="false" ht="13.2" hidden="false" customHeight="false" outlineLevel="0" collapsed="false">
      <c r="A74" s="0" t="s">
        <v>1124</v>
      </c>
      <c r="B74" s="0" t="s">
        <v>527</v>
      </c>
      <c r="C74" s="6" t="n">
        <v>151145</v>
      </c>
      <c r="D74" s="6" t="n">
        <v>1547</v>
      </c>
      <c r="E74" s="6" t="n">
        <v>1492</v>
      </c>
      <c r="F74" s="6" t="n">
        <v>1505</v>
      </c>
      <c r="G74" s="6" t="n">
        <v>1444</v>
      </c>
      <c r="H74" s="6" t="n">
        <v>1526</v>
      </c>
      <c r="I74" s="6" t="n">
        <v>1585</v>
      </c>
      <c r="J74" s="6" t="n">
        <v>1462</v>
      </c>
      <c r="K74" s="6" t="n">
        <v>1486</v>
      </c>
      <c r="L74" s="6" t="n">
        <v>1505</v>
      </c>
      <c r="M74" s="6" t="n">
        <v>1468</v>
      </c>
      <c r="N74" s="6" t="n">
        <v>1537</v>
      </c>
      <c r="O74" s="6" t="n">
        <v>1611</v>
      </c>
      <c r="P74" s="6" t="n">
        <v>1666</v>
      </c>
      <c r="Q74" s="6" t="n">
        <v>1775</v>
      </c>
      <c r="R74" s="6" t="n">
        <v>1804</v>
      </c>
      <c r="S74" s="6" t="n">
        <v>1761</v>
      </c>
      <c r="T74" s="6" t="n">
        <v>1815</v>
      </c>
      <c r="U74" s="6" t="n">
        <v>1841</v>
      </c>
      <c r="V74" s="6" t="n">
        <v>3066</v>
      </c>
      <c r="W74" s="6" t="n">
        <v>4826</v>
      </c>
      <c r="X74" s="6" t="n">
        <v>5068</v>
      </c>
      <c r="Y74" s="6" t="n">
        <v>3992</v>
      </c>
      <c r="Z74" s="6" t="n">
        <v>2955</v>
      </c>
      <c r="AA74" s="6" t="n">
        <v>2280</v>
      </c>
      <c r="AB74" s="6" t="n">
        <v>1927</v>
      </c>
      <c r="AC74" s="6" t="n">
        <v>1875</v>
      </c>
      <c r="AD74" s="6" t="n">
        <v>1899</v>
      </c>
      <c r="AE74" s="6" t="n">
        <v>1696</v>
      </c>
      <c r="AF74" s="6" t="n">
        <v>1648</v>
      </c>
      <c r="AG74" s="6" t="n">
        <v>1540</v>
      </c>
      <c r="AH74" s="6" t="n">
        <v>1545</v>
      </c>
      <c r="AI74" s="6" t="n">
        <v>1526</v>
      </c>
      <c r="AJ74" s="6" t="n">
        <v>1442</v>
      </c>
      <c r="AK74" s="6" t="n">
        <v>1387</v>
      </c>
      <c r="AL74" s="6" t="n">
        <v>1358</v>
      </c>
      <c r="AM74" s="6" t="n">
        <v>1461</v>
      </c>
      <c r="AN74" s="6" t="n">
        <v>1494</v>
      </c>
      <c r="AO74" s="6" t="n">
        <v>1571</v>
      </c>
      <c r="AP74" s="6" t="n">
        <v>1620</v>
      </c>
      <c r="AQ74" s="6" t="n">
        <v>1732</v>
      </c>
      <c r="AR74" s="6" t="n">
        <v>1872</v>
      </c>
      <c r="AS74" s="6" t="n">
        <v>1827</v>
      </c>
      <c r="AT74" s="6" t="n">
        <v>1925</v>
      </c>
      <c r="AU74" s="6" t="n">
        <v>1890</v>
      </c>
      <c r="AV74" s="6" t="n">
        <v>1992</v>
      </c>
      <c r="AW74" s="6" t="n">
        <v>1968</v>
      </c>
      <c r="AX74" s="6" t="n">
        <v>2006</v>
      </c>
      <c r="AY74" s="6" t="n">
        <v>1929</v>
      </c>
      <c r="AZ74" s="6" t="n">
        <v>1903</v>
      </c>
      <c r="BA74" s="6" t="n">
        <v>1880</v>
      </c>
      <c r="BB74" s="6" t="n">
        <v>1777</v>
      </c>
      <c r="BC74" s="6" t="n">
        <v>1766</v>
      </c>
      <c r="BD74" s="6" t="n">
        <v>1830</v>
      </c>
      <c r="BE74" s="6" t="n">
        <v>1693</v>
      </c>
      <c r="BF74" s="6" t="n">
        <v>1661</v>
      </c>
      <c r="BG74" s="6" t="n">
        <v>1735</v>
      </c>
      <c r="BH74" s="6" t="n">
        <v>1684</v>
      </c>
      <c r="BI74" s="6" t="n">
        <v>1616</v>
      </c>
      <c r="BJ74" s="6" t="n">
        <v>1707</v>
      </c>
      <c r="BK74" s="6" t="n">
        <v>1645</v>
      </c>
      <c r="BL74" s="6" t="n">
        <v>1705</v>
      </c>
      <c r="BM74" s="6" t="n">
        <v>1772</v>
      </c>
      <c r="BN74" s="6" t="n">
        <v>1887</v>
      </c>
      <c r="BO74" s="6" t="n">
        <v>2073</v>
      </c>
      <c r="BP74" s="6" t="n">
        <v>2219</v>
      </c>
      <c r="BQ74" s="6" t="n">
        <v>1716</v>
      </c>
      <c r="BR74" s="6" t="n">
        <v>1727</v>
      </c>
      <c r="BS74" s="6" t="n">
        <v>1599</v>
      </c>
      <c r="BT74" s="6" t="n">
        <v>1570</v>
      </c>
      <c r="BU74" s="6" t="n">
        <v>1338</v>
      </c>
      <c r="BV74" s="6" t="n">
        <v>1235</v>
      </c>
      <c r="BW74" s="6" t="n">
        <v>1395</v>
      </c>
      <c r="BX74" s="6" t="n">
        <v>1278</v>
      </c>
      <c r="BY74" s="6" t="n">
        <v>1293</v>
      </c>
      <c r="BZ74" s="6" t="n">
        <v>1190</v>
      </c>
      <c r="CA74" s="6" t="n">
        <v>1152</v>
      </c>
      <c r="CB74" s="6" t="n">
        <v>1095</v>
      </c>
      <c r="CC74" s="6" t="n">
        <v>1010</v>
      </c>
      <c r="CD74" s="6" t="n">
        <v>988</v>
      </c>
      <c r="CE74" s="6" t="n">
        <v>953</v>
      </c>
      <c r="CF74" s="6" t="n">
        <v>1001</v>
      </c>
      <c r="CG74" s="6" t="n">
        <v>936</v>
      </c>
      <c r="CH74" s="6" t="n">
        <v>882</v>
      </c>
      <c r="CI74" s="6" t="n">
        <v>791</v>
      </c>
      <c r="CJ74" s="6" t="n">
        <v>732</v>
      </c>
      <c r="CK74" s="6" t="n">
        <v>703</v>
      </c>
      <c r="CL74" s="6" t="n">
        <v>643</v>
      </c>
      <c r="CM74" s="6" t="n">
        <v>590</v>
      </c>
      <c r="CN74" s="6" t="n">
        <v>518</v>
      </c>
      <c r="CO74" s="6" t="n">
        <v>467</v>
      </c>
      <c r="CP74" s="6" t="n">
        <v>462</v>
      </c>
      <c r="CQ74" s="6" t="n">
        <v>325</v>
      </c>
      <c r="CR74" s="6" t="n">
        <v>181</v>
      </c>
      <c r="CS74" s="6" t="n">
        <v>156</v>
      </c>
      <c r="CT74" s="6" t="n">
        <v>147</v>
      </c>
      <c r="CU74" s="6" t="n">
        <v>118</v>
      </c>
      <c r="CV74" s="6" t="n">
        <v>78</v>
      </c>
      <c r="CW74" s="6" t="n">
        <v>66</v>
      </c>
      <c r="CX74" s="6" t="n">
        <v>43</v>
      </c>
      <c r="CY74" s="6" t="n">
        <v>26</v>
      </c>
      <c r="CZ74" s="6" t="n">
        <v>41</v>
      </c>
    </row>
    <row r="75" customFormat="false" ht="13.2" hidden="false" customHeight="false" outlineLevel="0" collapsed="false">
      <c r="A75" s="0" t="s">
        <v>1125</v>
      </c>
      <c r="B75" s="0" t="s">
        <v>701</v>
      </c>
      <c r="C75" s="6" t="n">
        <v>346090</v>
      </c>
      <c r="D75" s="6" t="n">
        <v>4827</v>
      </c>
      <c r="E75" s="6" t="n">
        <v>4528</v>
      </c>
      <c r="F75" s="6" t="n">
        <v>4462</v>
      </c>
      <c r="G75" s="6" t="n">
        <v>4425</v>
      </c>
      <c r="H75" s="6" t="n">
        <v>4136</v>
      </c>
      <c r="I75" s="6" t="n">
        <v>3973</v>
      </c>
      <c r="J75" s="6" t="n">
        <v>3569</v>
      </c>
      <c r="K75" s="6" t="n">
        <v>3621</v>
      </c>
      <c r="L75" s="6" t="n">
        <v>3398</v>
      </c>
      <c r="M75" s="6" t="n">
        <v>3519</v>
      </c>
      <c r="N75" s="6" t="n">
        <v>3547</v>
      </c>
      <c r="O75" s="6" t="n">
        <v>3619</v>
      </c>
      <c r="P75" s="6" t="n">
        <v>3766</v>
      </c>
      <c r="Q75" s="6" t="n">
        <v>3764</v>
      </c>
      <c r="R75" s="6" t="n">
        <v>3842</v>
      </c>
      <c r="S75" s="6" t="n">
        <v>3979</v>
      </c>
      <c r="T75" s="6" t="n">
        <v>3820</v>
      </c>
      <c r="U75" s="6" t="n">
        <v>4016</v>
      </c>
      <c r="V75" s="6" t="n">
        <v>5637</v>
      </c>
      <c r="W75" s="6" t="n">
        <v>8418</v>
      </c>
      <c r="X75" s="6" t="n">
        <v>9253</v>
      </c>
      <c r="Y75" s="6" t="n">
        <v>8483</v>
      </c>
      <c r="Z75" s="6" t="n">
        <v>7887</v>
      </c>
      <c r="AA75" s="6" t="n">
        <v>6815</v>
      </c>
      <c r="AB75" s="6" t="n">
        <v>6297</v>
      </c>
      <c r="AC75" s="6" t="n">
        <v>6322</v>
      </c>
      <c r="AD75" s="6" t="n">
        <v>6287</v>
      </c>
      <c r="AE75" s="6" t="n">
        <v>6122</v>
      </c>
      <c r="AF75" s="6" t="n">
        <v>6088</v>
      </c>
      <c r="AG75" s="6" t="n">
        <v>5696</v>
      </c>
      <c r="AH75" s="6" t="n">
        <v>5650</v>
      </c>
      <c r="AI75" s="6" t="n">
        <v>5322</v>
      </c>
      <c r="AJ75" s="6" t="n">
        <v>4983</v>
      </c>
      <c r="AK75" s="6" t="n">
        <v>4637</v>
      </c>
      <c r="AL75" s="6" t="n">
        <v>4698</v>
      </c>
      <c r="AM75" s="6" t="n">
        <v>4449</v>
      </c>
      <c r="AN75" s="6" t="n">
        <v>4603</v>
      </c>
      <c r="AO75" s="6" t="n">
        <v>4294</v>
      </c>
      <c r="AP75" s="6" t="n">
        <v>4469</v>
      </c>
      <c r="AQ75" s="6" t="n">
        <v>4380</v>
      </c>
      <c r="AR75" s="6" t="n">
        <v>4565</v>
      </c>
      <c r="AS75" s="6" t="n">
        <v>4563</v>
      </c>
      <c r="AT75" s="6" t="n">
        <v>4419</v>
      </c>
      <c r="AU75" s="6" t="n">
        <v>4406</v>
      </c>
      <c r="AV75" s="6" t="n">
        <v>4508</v>
      </c>
      <c r="AW75" s="6" t="n">
        <v>4413</v>
      </c>
      <c r="AX75" s="6" t="n">
        <v>4577</v>
      </c>
      <c r="AY75" s="6" t="n">
        <v>4578</v>
      </c>
      <c r="AZ75" s="6" t="n">
        <v>4410</v>
      </c>
      <c r="BA75" s="6" t="n">
        <v>4432</v>
      </c>
      <c r="BB75" s="6" t="n">
        <v>4288</v>
      </c>
      <c r="BC75" s="6" t="n">
        <v>4127</v>
      </c>
      <c r="BD75" s="6" t="n">
        <v>4005</v>
      </c>
      <c r="BE75" s="6" t="n">
        <v>3927</v>
      </c>
      <c r="BF75" s="6" t="n">
        <v>3884</v>
      </c>
      <c r="BG75" s="6" t="n">
        <v>3507</v>
      </c>
      <c r="BH75" s="6" t="n">
        <v>3549</v>
      </c>
      <c r="BI75" s="6" t="n">
        <v>3581</v>
      </c>
      <c r="BJ75" s="6" t="n">
        <v>3347</v>
      </c>
      <c r="BK75" s="6" t="n">
        <v>3353</v>
      </c>
      <c r="BL75" s="6" t="n">
        <v>3263</v>
      </c>
      <c r="BM75" s="6" t="n">
        <v>3383</v>
      </c>
      <c r="BN75" s="6" t="n">
        <v>3184</v>
      </c>
      <c r="BO75" s="6" t="n">
        <v>3336</v>
      </c>
      <c r="BP75" s="6" t="n">
        <v>3332</v>
      </c>
      <c r="BQ75" s="6" t="n">
        <v>2495</v>
      </c>
      <c r="BR75" s="6" t="n">
        <v>2752</v>
      </c>
      <c r="BS75" s="6" t="n">
        <v>2376</v>
      </c>
      <c r="BT75" s="6" t="n">
        <v>2422</v>
      </c>
      <c r="BU75" s="6" t="n">
        <v>2159</v>
      </c>
      <c r="BV75" s="6" t="n">
        <v>2118</v>
      </c>
      <c r="BW75" s="6" t="n">
        <v>2140</v>
      </c>
      <c r="BX75" s="6" t="n">
        <v>2146</v>
      </c>
      <c r="BY75" s="6" t="n">
        <v>2077</v>
      </c>
      <c r="BZ75" s="6" t="n">
        <v>2020</v>
      </c>
      <c r="CA75" s="6" t="n">
        <v>1956</v>
      </c>
      <c r="CB75" s="6" t="n">
        <v>1909</v>
      </c>
      <c r="CC75" s="6" t="n">
        <v>1817</v>
      </c>
      <c r="CD75" s="6" t="n">
        <v>1674</v>
      </c>
      <c r="CE75" s="6" t="n">
        <v>1687</v>
      </c>
      <c r="CF75" s="6" t="n">
        <v>1623</v>
      </c>
      <c r="CG75" s="6" t="n">
        <v>1442</v>
      </c>
      <c r="CH75" s="6" t="n">
        <v>1413</v>
      </c>
      <c r="CI75" s="6" t="n">
        <v>1252</v>
      </c>
      <c r="CJ75" s="6" t="n">
        <v>1176</v>
      </c>
      <c r="CK75" s="6" t="n">
        <v>1142</v>
      </c>
      <c r="CL75" s="6" t="n">
        <v>1058</v>
      </c>
      <c r="CM75" s="6" t="n">
        <v>914</v>
      </c>
      <c r="CN75" s="6" t="n">
        <v>793</v>
      </c>
      <c r="CO75" s="6" t="n">
        <v>796</v>
      </c>
      <c r="CP75" s="6" t="n">
        <v>628</v>
      </c>
      <c r="CQ75" s="6" t="n">
        <v>450</v>
      </c>
      <c r="CR75" s="6" t="n">
        <v>256</v>
      </c>
      <c r="CS75" s="6" t="n">
        <v>204</v>
      </c>
      <c r="CT75" s="6" t="n">
        <v>163</v>
      </c>
      <c r="CU75" s="6" t="n">
        <v>161</v>
      </c>
      <c r="CV75" s="6" t="n">
        <v>97</v>
      </c>
      <c r="CW75" s="6" t="n">
        <v>87</v>
      </c>
      <c r="CX75" s="6" t="n">
        <v>53</v>
      </c>
      <c r="CY75" s="6" t="n">
        <v>55</v>
      </c>
      <c r="CZ75" s="6" t="n">
        <v>41</v>
      </c>
    </row>
    <row r="76" customFormat="false" ht="13.2" hidden="false" customHeight="false" outlineLevel="0" collapsed="false">
      <c r="A76" s="0" t="s">
        <v>1126</v>
      </c>
      <c r="B76" s="0" t="s">
        <v>311</v>
      </c>
      <c r="C76" s="6" t="n">
        <v>107524</v>
      </c>
      <c r="D76" s="6" t="n">
        <v>1267</v>
      </c>
      <c r="E76" s="6" t="n">
        <v>1254</v>
      </c>
      <c r="F76" s="6" t="n">
        <v>1175</v>
      </c>
      <c r="G76" s="6" t="n">
        <v>1195</v>
      </c>
      <c r="H76" s="6" t="n">
        <v>1173</v>
      </c>
      <c r="I76" s="6" t="n">
        <v>1194</v>
      </c>
      <c r="J76" s="6" t="n">
        <v>1136</v>
      </c>
      <c r="K76" s="6" t="n">
        <v>1119</v>
      </c>
      <c r="L76" s="6" t="n">
        <v>1109</v>
      </c>
      <c r="M76" s="6" t="n">
        <v>957</v>
      </c>
      <c r="N76" s="6" t="n">
        <v>1108</v>
      </c>
      <c r="O76" s="6" t="n">
        <v>1033</v>
      </c>
      <c r="P76" s="6" t="n">
        <v>1142</v>
      </c>
      <c r="Q76" s="6" t="n">
        <v>1167</v>
      </c>
      <c r="R76" s="6" t="n">
        <v>1252</v>
      </c>
      <c r="S76" s="6" t="n">
        <v>1201</v>
      </c>
      <c r="T76" s="6" t="n">
        <v>1177</v>
      </c>
      <c r="U76" s="6" t="n">
        <v>1314</v>
      </c>
      <c r="V76" s="6" t="n">
        <v>1395</v>
      </c>
      <c r="W76" s="6" t="n">
        <v>1503</v>
      </c>
      <c r="X76" s="6" t="n">
        <v>1425</v>
      </c>
      <c r="Y76" s="6" t="n">
        <v>1329</v>
      </c>
      <c r="Z76" s="6" t="n">
        <v>1290</v>
      </c>
      <c r="AA76" s="6" t="n">
        <v>1273</v>
      </c>
      <c r="AB76" s="6" t="n">
        <v>1219</v>
      </c>
      <c r="AC76" s="6" t="n">
        <v>1290</v>
      </c>
      <c r="AD76" s="6" t="n">
        <v>1356</v>
      </c>
      <c r="AE76" s="6" t="n">
        <v>1373</v>
      </c>
      <c r="AF76" s="6" t="n">
        <v>1345</v>
      </c>
      <c r="AG76" s="6" t="n">
        <v>1321</v>
      </c>
      <c r="AH76" s="6" t="n">
        <v>1330</v>
      </c>
      <c r="AI76" s="6" t="n">
        <v>1263</v>
      </c>
      <c r="AJ76" s="6" t="n">
        <v>1211</v>
      </c>
      <c r="AK76" s="6" t="n">
        <v>1149</v>
      </c>
      <c r="AL76" s="6" t="n">
        <v>1137</v>
      </c>
      <c r="AM76" s="6" t="n">
        <v>1149</v>
      </c>
      <c r="AN76" s="6" t="n">
        <v>1282</v>
      </c>
      <c r="AO76" s="6" t="n">
        <v>1296</v>
      </c>
      <c r="AP76" s="6" t="n">
        <v>1470</v>
      </c>
      <c r="AQ76" s="6" t="n">
        <v>1524</v>
      </c>
      <c r="AR76" s="6" t="n">
        <v>1568</v>
      </c>
      <c r="AS76" s="6" t="n">
        <v>1517</v>
      </c>
      <c r="AT76" s="6" t="n">
        <v>1572</v>
      </c>
      <c r="AU76" s="6" t="n">
        <v>1553</v>
      </c>
      <c r="AV76" s="6" t="n">
        <v>1552</v>
      </c>
      <c r="AW76" s="6" t="n">
        <v>1593</v>
      </c>
      <c r="AX76" s="6" t="n">
        <v>1632</v>
      </c>
      <c r="AY76" s="6" t="n">
        <v>1655</v>
      </c>
      <c r="AZ76" s="6" t="n">
        <v>1662</v>
      </c>
      <c r="BA76" s="6" t="n">
        <v>1596</v>
      </c>
      <c r="BB76" s="6" t="n">
        <v>1643</v>
      </c>
      <c r="BC76" s="6" t="n">
        <v>1584</v>
      </c>
      <c r="BD76" s="6" t="n">
        <v>1671</v>
      </c>
      <c r="BE76" s="6" t="n">
        <v>1479</v>
      </c>
      <c r="BF76" s="6" t="n">
        <v>1436</v>
      </c>
      <c r="BG76" s="6" t="n">
        <v>1327</v>
      </c>
      <c r="BH76" s="6" t="n">
        <v>1366</v>
      </c>
      <c r="BI76" s="6" t="n">
        <v>1365</v>
      </c>
      <c r="BJ76" s="6" t="n">
        <v>1380</v>
      </c>
      <c r="BK76" s="6" t="n">
        <v>1326</v>
      </c>
      <c r="BL76" s="6" t="n">
        <v>1340</v>
      </c>
      <c r="BM76" s="6" t="n">
        <v>1442</v>
      </c>
      <c r="BN76" s="6" t="n">
        <v>1435</v>
      </c>
      <c r="BO76" s="6" t="n">
        <v>1468</v>
      </c>
      <c r="BP76" s="6" t="n">
        <v>1562</v>
      </c>
      <c r="BQ76" s="6" t="n">
        <v>1200</v>
      </c>
      <c r="BR76" s="6" t="n">
        <v>1167</v>
      </c>
      <c r="BS76" s="6" t="n">
        <v>1152</v>
      </c>
      <c r="BT76" s="6" t="n">
        <v>1127</v>
      </c>
      <c r="BU76" s="6" t="n">
        <v>1019</v>
      </c>
      <c r="BV76" s="6" t="n">
        <v>996</v>
      </c>
      <c r="BW76" s="6" t="n">
        <v>970</v>
      </c>
      <c r="BX76" s="6" t="n">
        <v>910</v>
      </c>
      <c r="BY76" s="6" t="n">
        <v>945</v>
      </c>
      <c r="BZ76" s="6" t="n">
        <v>900</v>
      </c>
      <c r="CA76" s="6" t="n">
        <v>856</v>
      </c>
      <c r="CB76" s="6" t="n">
        <v>781</v>
      </c>
      <c r="CC76" s="6" t="n">
        <v>769</v>
      </c>
      <c r="CD76" s="6" t="n">
        <v>779</v>
      </c>
      <c r="CE76" s="6" t="n">
        <v>723</v>
      </c>
      <c r="CF76" s="6" t="n">
        <v>654</v>
      </c>
      <c r="CG76" s="6" t="n">
        <v>655</v>
      </c>
      <c r="CH76" s="6" t="n">
        <v>585</v>
      </c>
      <c r="CI76" s="6" t="n">
        <v>500</v>
      </c>
      <c r="CJ76" s="6" t="n">
        <v>525</v>
      </c>
      <c r="CK76" s="6" t="n">
        <v>470</v>
      </c>
      <c r="CL76" s="6" t="n">
        <v>346</v>
      </c>
      <c r="CM76" s="6" t="n">
        <v>369</v>
      </c>
      <c r="CN76" s="6" t="n">
        <v>315</v>
      </c>
      <c r="CO76" s="6" t="n">
        <v>282</v>
      </c>
      <c r="CP76" s="6" t="n">
        <v>240</v>
      </c>
      <c r="CQ76" s="6" t="n">
        <v>175</v>
      </c>
      <c r="CR76" s="6" t="n">
        <v>101</v>
      </c>
      <c r="CS76" s="6" t="n">
        <v>118</v>
      </c>
      <c r="CT76" s="6" t="n">
        <v>66</v>
      </c>
      <c r="CU76" s="6" t="n">
        <v>53</v>
      </c>
      <c r="CV76" s="6" t="n">
        <v>51</v>
      </c>
      <c r="CW76" s="6" t="n">
        <v>46</v>
      </c>
      <c r="CX76" s="6" t="n">
        <v>25</v>
      </c>
      <c r="CY76" s="6" t="n">
        <v>8</v>
      </c>
      <c r="CZ76" s="6" t="n">
        <v>19</v>
      </c>
    </row>
    <row r="77" customFormat="false" ht="13.2" hidden="false" customHeight="false" outlineLevel="0" collapsed="false">
      <c r="A77" s="0" t="s">
        <v>1127</v>
      </c>
      <c r="B77" s="0" t="s">
        <v>691</v>
      </c>
      <c r="C77" s="6" t="n">
        <v>183777</v>
      </c>
      <c r="D77" s="6" t="n">
        <v>2129</v>
      </c>
      <c r="E77" s="6" t="n">
        <v>2013</v>
      </c>
      <c r="F77" s="6" t="n">
        <v>1993</v>
      </c>
      <c r="G77" s="6" t="n">
        <v>2082</v>
      </c>
      <c r="H77" s="6" t="n">
        <v>2093</v>
      </c>
      <c r="I77" s="6" t="n">
        <v>1985</v>
      </c>
      <c r="J77" s="6" t="n">
        <v>1936</v>
      </c>
      <c r="K77" s="6" t="n">
        <v>1914</v>
      </c>
      <c r="L77" s="6" t="n">
        <v>1914</v>
      </c>
      <c r="M77" s="6" t="n">
        <v>1948</v>
      </c>
      <c r="N77" s="6" t="n">
        <v>2035</v>
      </c>
      <c r="O77" s="6" t="n">
        <v>2069</v>
      </c>
      <c r="P77" s="6" t="n">
        <v>2066</v>
      </c>
      <c r="Q77" s="6" t="n">
        <v>2189</v>
      </c>
      <c r="R77" s="6" t="n">
        <v>2283</v>
      </c>
      <c r="S77" s="6" t="n">
        <v>2365</v>
      </c>
      <c r="T77" s="6" t="n">
        <v>2276</v>
      </c>
      <c r="U77" s="6" t="n">
        <v>2352</v>
      </c>
      <c r="V77" s="6" t="n">
        <v>2323</v>
      </c>
      <c r="W77" s="6" t="n">
        <v>2029</v>
      </c>
      <c r="X77" s="6" t="n">
        <v>2092</v>
      </c>
      <c r="Y77" s="6" t="n">
        <v>2012</v>
      </c>
      <c r="Z77" s="6" t="n">
        <v>2040</v>
      </c>
      <c r="AA77" s="6" t="n">
        <v>2289</v>
      </c>
      <c r="AB77" s="6" t="n">
        <v>2165</v>
      </c>
      <c r="AC77" s="6" t="n">
        <v>1965</v>
      </c>
      <c r="AD77" s="6" t="n">
        <v>1912</v>
      </c>
      <c r="AE77" s="6" t="n">
        <v>1873</v>
      </c>
      <c r="AF77" s="6" t="n">
        <v>1907</v>
      </c>
      <c r="AG77" s="6" t="n">
        <v>1874</v>
      </c>
      <c r="AH77" s="6" t="n">
        <v>1976</v>
      </c>
      <c r="AI77" s="6" t="n">
        <v>1930</v>
      </c>
      <c r="AJ77" s="6" t="n">
        <v>1873</v>
      </c>
      <c r="AK77" s="6" t="n">
        <v>1839</v>
      </c>
      <c r="AL77" s="6" t="n">
        <v>1712</v>
      </c>
      <c r="AM77" s="6" t="n">
        <v>1809</v>
      </c>
      <c r="AN77" s="6" t="n">
        <v>1909</v>
      </c>
      <c r="AO77" s="6" t="n">
        <v>1986</v>
      </c>
      <c r="AP77" s="6" t="n">
        <v>2164</v>
      </c>
      <c r="AQ77" s="6" t="n">
        <v>2366</v>
      </c>
      <c r="AR77" s="6" t="n">
        <v>2368</v>
      </c>
      <c r="AS77" s="6" t="n">
        <v>2327</v>
      </c>
      <c r="AT77" s="6" t="n">
        <v>2526</v>
      </c>
      <c r="AU77" s="6" t="n">
        <v>2416</v>
      </c>
      <c r="AV77" s="6" t="n">
        <v>2591</v>
      </c>
      <c r="AW77" s="6" t="n">
        <v>2716</v>
      </c>
      <c r="AX77" s="6" t="n">
        <v>2738</v>
      </c>
      <c r="AY77" s="6" t="n">
        <v>2764</v>
      </c>
      <c r="AZ77" s="6" t="n">
        <v>2659</v>
      </c>
      <c r="BA77" s="6" t="n">
        <v>2691</v>
      </c>
      <c r="BB77" s="6" t="n">
        <v>2565</v>
      </c>
      <c r="BC77" s="6" t="n">
        <v>2494</v>
      </c>
      <c r="BD77" s="6" t="n">
        <v>2494</v>
      </c>
      <c r="BE77" s="6" t="n">
        <v>2541</v>
      </c>
      <c r="BF77" s="6" t="n">
        <v>2434</v>
      </c>
      <c r="BG77" s="6" t="n">
        <v>2421</v>
      </c>
      <c r="BH77" s="6" t="n">
        <v>2480</v>
      </c>
      <c r="BI77" s="6" t="n">
        <v>2471</v>
      </c>
      <c r="BJ77" s="6" t="n">
        <v>2418</v>
      </c>
      <c r="BK77" s="6" t="n">
        <v>2452</v>
      </c>
      <c r="BL77" s="6" t="n">
        <v>2445</v>
      </c>
      <c r="BM77" s="6" t="n">
        <v>2543</v>
      </c>
      <c r="BN77" s="6" t="n">
        <v>2606</v>
      </c>
      <c r="BO77" s="6" t="n">
        <v>2957</v>
      </c>
      <c r="BP77" s="6" t="n">
        <v>2797</v>
      </c>
      <c r="BQ77" s="6" t="n">
        <v>2340</v>
      </c>
      <c r="BR77" s="6" t="n">
        <v>2431</v>
      </c>
      <c r="BS77" s="6" t="n">
        <v>2361</v>
      </c>
      <c r="BT77" s="6" t="n">
        <v>2286</v>
      </c>
      <c r="BU77" s="6" t="n">
        <v>2001</v>
      </c>
      <c r="BV77" s="6" t="n">
        <v>1911</v>
      </c>
      <c r="BW77" s="6" t="n">
        <v>1792</v>
      </c>
      <c r="BX77" s="6" t="n">
        <v>1777</v>
      </c>
      <c r="BY77" s="6" t="n">
        <v>1738</v>
      </c>
      <c r="BZ77" s="6" t="n">
        <v>1706</v>
      </c>
      <c r="CA77" s="6" t="n">
        <v>1563</v>
      </c>
      <c r="CB77" s="6" t="n">
        <v>1554</v>
      </c>
      <c r="CC77" s="6" t="n">
        <v>1428</v>
      </c>
      <c r="CD77" s="6" t="n">
        <v>1432</v>
      </c>
      <c r="CE77" s="6" t="n">
        <v>1296</v>
      </c>
      <c r="CF77" s="6" t="n">
        <v>1169</v>
      </c>
      <c r="CG77" s="6" t="n">
        <v>1159</v>
      </c>
      <c r="CH77" s="6" t="n">
        <v>1078</v>
      </c>
      <c r="CI77" s="6" t="n">
        <v>1013</v>
      </c>
      <c r="CJ77" s="6" t="n">
        <v>959</v>
      </c>
      <c r="CK77" s="6" t="n">
        <v>925</v>
      </c>
      <c r="CL77" s="6" t="n">
        <v>723</v>
      </c>
      <c r="CM77" s="6" t="n">
        <v>667</v>
      </c>
      <c r="CN77" s="6" t="n">
        <v>587</v>
      </c>
      <c r="CO77" s="6" t="n">
        <v>547</v>
      </c>
      <c r="CP77" s="6" t="n">
        <v>448</v>
      </c>
      <c r="CQ77" s="6" t="n">
        <v>355</v>
      </c>
      <c r="CR77" s="6" t="n">
        <v>239</v>
      </c>
      <c r="CS77" s="6" t="n">
        <v>174</v>
      </c>
      <c r="CT77" s="6" t="n">
        <v>149</v>
      </c>
      <c r="CU77" s="6" t="n">
        <v>109</v>
      </c>
      <c r="CV77" s="6" t="n">
        <v>90</v>
      </c>
      <c r="CW77" s="6" t="n">
        <v>54</v>
      </c>
      <c r="CX77" s="6" t="n">
        <v>43</v>
      </c>
      <c r="CY77" s="6" t="n">
        <v>28</v>
      </c>
      <c r="CZ77" s="6" t="n">
        <v>44</v>
      </c>
    </row>
    <row r="78" customFormat="false" ht="13.2" hidden="false" customHeight="false" outlineLevel="0" collapsed="false">
      <c r="A78" s="0" t="s">
        <v>1128</v>
      </c>
      <c r="B78" s="0" t="s">
        <v>856</v>
      </c>
      <c r="C78" s="6" t="n">
        <v>39114</v>
      </c>
      <c r="D78" s="6" t="n">
        <v>454</v>
      </c>
      <c r="E78" s="6" t="n">
        <v>435</v>
      </c>
      <c r="F78" s="6" t="n">
        <v>486</v>
      </c>
      <c r="G78" s="6" t="n">
        <v>465</v>
      </c>
      <c r="H78" s="6" t="n">
        <v>510</v>
      </c>
      <c r="I78" s="6" t="n">
        <v>466</v>
      </c>
      <c r="J78" s="6" t="n">
        <v>460</v>
      </c>
      <c r="K78" s="6" t="n">
        <v>465</v>
      </c>
      <c r="L78" s="6" t="n">
        <v>474</v>
      </c>
      <c r="M78" s="6" t="n">
        <v>417</v>
      </c>
      <c r="N78" s="6" t="n">
        <v>473</v>
      </c>
      <c r="O78" s="6" t="n">
        <v>461</v>
      </c>
      <c r="P78" s="6" t="n">
        <v>527</v>
      </c>
      <c r="Q78" s="6" t="n">
        <v>484</v>
      </c>
      <c r="R78" s="6" t="n">
        <v>551</v>
      </c>
      <c r="S78" s="6" t="n">
        <v>577</v>
      </c>
      <c r="T78" s="6" t="n">
        <v>561</v>
      </c>
      <c r="U78" s="6" t="n">
        <v>572</v>
      </c>
      <c r="V78" s="6" t="n">
        <v>528</v>
      </c>
      <c r="W78" s="6" t="n">
        <v>488</v>
      </c>
      <c r="X78" s="6" t="n">
        <v>440</v>
      </c>
      <c r="Y78" s="6" t="n">
        <v>534</v>
      </c>
      <c r="Z78" s="6" t="n">
        <v>491</v>
      </c>
      <c r="AA78" s="6" t="n">
        <v>454</v>
      </c>
      <c r="AB78" s="6" t="n">
        <v>493</v>
      </c>
      <c r="AC78" s="6" t="n">
        <v>462</v>
      </c>
      <c r="AD78" s="6" t="n">
        <v>455</v>
      </c>
      <c r="AE78" s="6" t="n">
        <v>413</v>
      </c>
      <c r="AF78" s="6" t="n">
        <v>425</v>
      </c>
      <c r="AG78" s="6" t="n">
        <v>442</v>
      </c>
      <c r="AH78" s="6" t="n">
        <v>491</v>
      </c>
      <c r="AI78" s="6" t="n">
        <v>451</v>
      </c>
      <c r="AJ78" s="6" t="n">
        <v>427</v>
      </c>
      <c r="AK78" s="6" t="n">
        <v>456</v>
      </c>
      <c r="AL78" s="6" t="n">
        <v>447</v>
      </c>
      <c r="AM78" s="6" t="n">
        <v>429</v>
      </c>
      <c r="AN78" s="6" t="n">
        <v>477</v>
      </c>
      <c r="AO78" s="6" t="n">
        <v>531</v>
      </c>
      <c r="AP78" s="6" t="n">
        <v>572</v>
      </c>
      <c r="AQ78" s="6" t="n">
        <v>542</v>
      </c>
      <c r="AR78" s="6" t="n">
        <v>575</v>
      </c>
      <c r="AS78" s="6" t="n">
        <v>612</v>
      </c>
      <c r="AT78" s="6" t="n">
        <v>664</v>
      </c>
      <c r="AU78" s="6" t="n">
        <v>602</v>
      </c>
      <c r="AV78" s="6" t="n">
        <v>628</v>
      </c>
      <c r="AW78" s="6" t="n">
        <v>686</v>
      </c>
      <c r="AX78" s="6" t="n">
        <v>648</v>
      </c>
      <c r="AY78" s="6" t="n">
        <v>630</v>
      </c>
      <c r="AZ78" s="6" t="n">
        <v>670</v>
      </c>
      <c r="BA78" s="6" t="n">
        <v>593</v>
      </c>
      <c r="BB78" s="6" t="n">
        <v>583</v>
      </c>
      <c r="BC78" s="6" t="n">
        <v>562</v>
      </c>
      <c r="BD78" s="6" t="n">
        <v>593</v>
      </c>
      <c r="BE78" s="6" t="n">
        <v>546</v>
      </c>
      <c r="BF78" s="6" t="n">
        <v>496</v>
      </c>
      <c r="BG78" s="6" t="n">
        <v>498</v>
      </c>
      <c r="BH78" s="6" t="n">
        <v>448</v>
      </c>
      <c r="BI78" s="6" t="n">
        <v>495</v>
      </c>
      <c r="BJ78" s="6" t="n">
        <v>456</v>
      </c>
      <c r="BK78" s="6" t="n">
        <v>410</v>
      </c>
      <c r="BL78" s="6" t="n">
        <v>450</v>
      </c>
      <c r="BM78" s="6" t="n">
        <v>434</v>
      </c>
      <c r="BN78" s="6" t="n">
        <v>387</v>
      </c>
      <c r="BO78" s="6" t="n">
        <v>453</v>
      </c>
      <c r="BP78" s="6" t="n">
        <v>456</v>
      </c>
      <c r="BQ78" s="6" t="n">
        <v>385</v>
      </c>
      <c r="BR78" s="6" t="n">
        <v>428</v>
      </c>
      <c r="BS78" s="6" t="n">
        <v>409</v>
      </c>
      <c r="BT78" s="6" t="n">
        <v>402</v>
      </c>
      <c r="BU78" s="6" t="n">
        <v>369</v>
      </c>
      <c r="BV78" s="6" t="n">
        <v>302</v>
      </c>
      <c r="BW78" s="6" t="n">
        <v>322</v>
      </c>
      <c r="BX78" s="6" t="n">
        <v>287</v>
      </c>
      <c r="BY78" s="6" t="n">
        <v>311</v>
      </c>
      <c r="BZ78" s="6" t="n">
        <v>286</v>
      </c>
      <c r="CA78" s="6" t="n">
        <v>283</v>
      </c>
      <c r="CB78" s="6" t="n">
        <v>251</v>
      </c>
      <c r="CC78" s="6" t="n">
        <v>245</v>
      </c>
      <c r="CD78" s="6" t="n">
        <v>212</v>
      </c>
      <c r="CE78" s="6" t="n">
        <v>221</v>
      </c>
      <c r="CF78" s="6" t="n">
        <v>229</v>
      </c>
      <c r="CG78" s="6" t="n">
        <v>162</v>
      </c>
      <c r="CH78" s="6" t="n">
        <v>160</v>
      </c>
      <c r="CI78" s="6" t="n">
        <v>145</v>
      </c>
      <c r="CJ78" s="6" t="n">
        <v>132</v>
      </c>
      <c r="CK78" s="6" t="n">
        <v>117</v>
      </c>
      <c r="CL78" s="6" t="n">
        <v>97</v>
      </c>
      <c r="CM78" s="6" t="n">
        <v>102</v>
      </c>
      <c r="CN78" s="6" t="n">
        <v>89</v>
      </c>
      <c r="CO78" s="6" t="n">
        <v>70</v>
      </c>
      <c r="CP78" s="6" t="n">
        <v>71</v>
      </c>
      <c r="CQ78" s="6" t="n">
        <v>43</v>
      </c>
      <c r="CR78" s="6" t="n">
        <v>30</v>
      </c>
      <c r="CS78" s="6" t="n">
        <v>27</v>
      </c>
      <c r="CT78" s="6" t="n">
        <v>26</v>
      </c>
      <c r="CU78" s="6" t="n">
        <v>8</v>
      </c>
      <c r="CV78" s="6" t="n">
        <v>8</v>
      </c>
      <c r="CW78" s="6" t="n">
        <v>10</v>
      </c>
      <c r="CX78" s="6" t="n">
        <v>5</v>
      </c>
      <c r="CY78" s="6" t="n">
        <v>4</v>
      </c>
      <c r="CZ78" s="6" t="n">
        <v>5</v>
      </c>
    </row>
    <row r="79" customFormat="false" ht="13.2" hidden="false" customHeight="false" outlineLevel="0" collapsed="false">
      <c r="A79" s="0" t="s">
        <v>1129</v>
      </c>
      <c r="B79" s="0" t="s">
        <v>51</v>
      </c>
      <c r="C79" s="6" t="n">
        <v>88011</v>
      </c>
      <c r="D79" s="6" t="n">
        <v>809</v>
      </c>
      <c r="E79" s="6" t="n">
        <v>817</v>
      </c>
      <c r="F79" s="6" t="n">
        <v>832</v>
      </c>
      <c r="G79" s="6" t="n">
        <v>856</v>
      </c>
      <c r="H79" s="6" t="n">
        <v>859</v>
      </c>
      <c r="I79" s="6" t="n">
        <v>868</v>
      </c>
      <c r="J79" s="6" t="n">
        <v>874</v>
      </c>
      <c r="K79" s="6" t="n">
        <v>901</v>
      </c>
      <c r="L79" s="6" t="n">
        <v>881</v>
      </c>
      <c r="M79" s="6" t="n">
        <v>871</v>
      </c>
      <c r="N79" s="6" t="n">
        <v>942</v>
      </c>
      <c r="O79" s="6" t="n">
        <v>1017</v>
      </c>
      <c r="P79" s="6" t="n">
        <v>1065</v>
      </c>
      <c r="Q79" s="6" t="n">
        <v>1053</v>
      </c>
      <c r="R79" s="6" t="n">
        <v>1111</v>
      </c>
      <c r="S79" s="6" t="n">
        <v>1113</v>
      </c>
      <c r="T79" s="6" t="n">
        <v>1100</v>
      </c>
      <c r="U79" s="6" t="n">
        <v>1217</v>
      </c>
      <c r="V79" s="6" t="n">
        <v>1064</v>
      </c>
      <c r="W79" s="6" t="n">
        <v>983</v>
      </c>
      <c r="X79" s="6" t="n">
        <v>942</v>
      </c>
      <c r="Y79" s="6" t="n">
        <v>937</v>
      </c>
      <c r="Z79" s="6" t="n">
        <v>963</v>
      </c>
      <c r="AA79" s="6" t="n">
        <v>1005</v>
      </c>
      <c r="AB79" s="6" t="n">
        <v>893</v>
      </c>
      <c r="AC79" s="6" t="n">
        <v>924</v>
      </c>
      <c r="AD79" s="6" t="n">
        <v>880</v>
      </c>
      <c r="AE79" s="6" t="n">
        <v>826</v>
      </c>
      <c r="AF79" s="6" t="n">
        <v>742</v>
      </c>
      <c r="AG79" s="6" t="n">
        <v>840</v>
      </c>
      <c r="AH79" s="6" t="n">
        <v>883</v>
      </c>
      <c r="AI79" s="6" t="n">
        <v>800</v>
      </c>
      <c r="AJ79" s="6" t="n">
        <v>848</v>
      </c>
      <c r="AK79" s="6" t="n">
        <v>761</v>
      </c>
      <c r="AL79" s="6" t="n">
        <v>838</v>
      </c>
      <c r="AM79" s="6" t="n">
        <v>904</v>
      </c>
      <c r="AN79" s="6" t="n">
        <v>1015</v>
      </c>
      <c r="AO79" s="6" t="n">
        <v>1013</v>
      </c>
      <c r="AP79" s="6" t="n">
        <v>1074</v>
      </c>
      <c r="AQ79" s="6" t="n">
        <v>1127</v>
      </c>
      <c r="AR79" s="6" t="n">
        <v>1199</v>
      </c>
      <c r="AS79" s="6" t="n">
        <v>1200</v>
      </c>
      <c r="AT79" s="6" t="n">
        <v>1311</v>
      </c>
      <c r="AU79" s="6" t="n">
        <v>1324</v>
      </c>
      <c r="AV79" s="6" t="n">
        <v>1315</v>
      </c>
      <c r="AW79" s="6" t="n">
        <v>1312</v>
      </c>
      <c r="AX79" s="6" t="n">
        <v>1338</v>
      </c>
      <c r="AY79" s="6" t="n">
        <v>1348</v>
      </c>
      <c r="AZ79" s="6" t="n">
        <v>1287</v>
      </c>
      <c r="BA79" s="6" t="n">
        <v>1232</v>
      </c>
      <c r="BB79" s="6" t="n">
        <v>1260</v>
      </c>
      <c r="BC79" s="6" t="n">
        <v>1198</v>
      </c>
      <c r="BD79" s="6" t="n">
        <v>1157</v>
      </c>
      <c r="BE79" s="6" t="n">
        <v>1131</v>
      </c>
      <c r="BF79" s="6" t="n">
        <v>1172</v>
      </c>
      <c r="BG79" s="6" t="n">
        <v>1068</v>
      </c>
      <c r="BH79" s="6" t="n">
        <v>1130</v>
      </c>
      <c r="BI79" s="6" t="n">
        <v>1170</v>
      </c>
      <c r="BJ79" s="6" t="n">
        <v>1131</v>
      </c>
      <c r="BK79" s="6" t="n">
        <v>1143</v>
      </c>
      <c r="BL79" s="6" t="n">
        <v>1203</v>
      </c>
      <c r="BM79" s="6" t="n">
        <v>1281</v>
      </c>
      <c r="BN79" s="6" t="n">
        <v>1320</v>
      </c>
      <c r="BO79" s="6" t="n">
        <v>1624</v>
      </c>
      <c r="BP79" s="6" t="n">
        <v>1708</v>
      </c>
      <c r="BQ79" s="6" t="n">
        <v>1199</v>
      </c>
      <c r="BR79" s="6" t="n">
        <v>1304</v>
      </c>
      <c r="BS79" s="6" t="n">
        <v>1192</v>
      </c>
      <c r="BT79" s="6" t="n">
        <v>1144</v>
      </c>
      <c r="BU79" s="6" t="n">
        <v>960</v>
      </c>
      <c r="BV79" s="6" t="n">
        <v>937</v>
      </c>
      <c r="BW79" s="6" t="n">
        <v>981</v>
      </c>
      <c r="BX79" s="6" t="n">
        <v>940</v>
      </c>
      <c r="BY79" s="6" t="n">
        <v>961</v>
      </c>
      <c r="BZ79" s="6" t="n">
        <v>867</v>
      </c>
      <c r="CA79" s="6" t="n">
        <v>846</v>
      </c>
      <c r="CB79" s="6" t="n">
        <v>761</v>
      </c>
      <c r="CC79" s="6" t="n">
        <v>716</v>
      </c>
      <c r="CD79" s="6" t="n">
        <v>695</v>
      </c>
      <c r="CE79" s="6" t="n">
        <v>648</v>
      </c>
      <c r="CF79" s="6" t="n">
        <v>643</v>
      </c>
      <c r="CG79" s="6" t="n">
        <v>572</v>
      </c>
      <c r="CH79" s="6" t="n">
        <v>513</v>
      </c>
      <c r="CI79" s="6" t="n">
        <v>410</v>
      </c>
      <c r="CJ79" s="6" t="n">
        <v>398</v>
      </c>
      <c r="CK79" s="6" t="n">
        <v>396</v>
      </c>
      <c r="CL79" s="6" t="n">
        <v>329</v>
      </c>
      <c r="CM79" s="6" t="n">
        <v>299</v>
      </c>
      <c r="CN79" s="6" t="n">
        <v>266</v>
      </c>
      <c r="CO79" s="6" t="n">
        <v>242</v>
      </c>
      <c r="CP79" s="6" t="n">
        <v>206</v>
      </c>
      <c r="CQ79" s="6" t="n">
        <v>175</v>
      </c>
      <c r="CR79" s="6" t="n">
        <v>93</v>
      </c>
      <c r="CS79" s="6" t="n">
        <v>70</v>
      </c>
      <c r="CT79" s="6" t="n">
        <v>63</v>
      </c>
      <c r="CU79" s="6" t="n">
        <v>61</v>
      </c>
      <c r="CV79" s="6" t="n">
        <v>45</v>
      </c>
      <c r="CW79" s="6" t="n">
        <v>24</v>
      </c>
      <c r="CX79" s="6" t="n">
        <v>19</v>
      </c>
      <c r="CY79" s="6" t="n">
        <v>12</v>
      </c>
      <c r="CZ79" s="6" t="n">
        <v>14</v>
      </c>
    </row>
    <row r="80" customFormat="false" ht="13.2" hidden="false" customHeight="false" outlineLevel="0" collapsed="false">
      <c r="A80" s="0" t="s">
        <v>1130</v>
      </c>
      <c r="B80" s="0" t="s">
        <v>858</v>
      </c>
      <c r="C80" s="6" t="n">
        <v>67242</v>
      </c>
      <c r="D80" s="6" t="n">
        <v>836</v>
      </c>
      <c r="E80" s="6" t="n">
        <v>780</v>
      </c>
      <c r="F80" s="6" t="n">
        <v>870</v>
      </c>
      <c r="G80" s="6" t="n">
        <v>784</v>
      </c>
      <c r="H80" s="6" t="n">
        <v>781</v>
      </c>
      <c r="I80" s="6" t="n">
        <v>798</v>
      </c>
      <c r="J80" s="6" t="n">
        <v>721</v>
      </c>
      <c r="K80" s="6" t="n">
        <v>741</v>
      </c>
      <c r="L80" s="6" t="n">
        <v>755</v>
      </c>
      <c r="M80" s="6" t="n">
        <v>753</v>
      </c>
      <c r="N80" s="6" t="n">
        <v>762</v>
      </c>
      <c r="O80" s="6" t="n">
        <v>799</v>
      </c>
      <c r="P80" s="6" t="n">
        <v>821</v>
      </c>
      <c r="Q80" s="6" t="n">
        <v>860</v>
      </c>
      <c r="R80" s="6" t="n">
        <v>925</v>
      </c>
      <c r="S80" s="6" t="n">
        <v>856</v>
      </c>
      <c r="T80" s="6" t="n">
        <v>917</v>
      </c>
      <c r="U80" s="6" t="n">
        <v>881</v>
      </c>
      <c r="V80" s="6" t="n">
        <v>894</v>
      </c>
      <c r="W80" s="6" t="n">
        <v>861</v>
      </c>
      <c r="X80" s="6" t="n">
        <v>762</v>
      </c>
      <c r="Y80" s="6" t="n">
        <v>759</v>
      </c>
      <c r="Z80" s="6" t="n">
        <v>753</v>
      </c>
      <c r="AA80" s="6" t="n">
        <v>783</v>
      </c>
      <c r="AB80" s="6" t="n">
        <v>725</v>
      </c>
      <c r="AC80" s="6" t="n">
        <v>717</v>
      </c>
      <c r="AD80" s="6" t="n">
        <v>740</v>
      </c>
      <c r="AE80" s="6" t="n">
        <v>738</v>
      </c>
      <c r="AF80" s="6" t="n">
        <v>773</v>
      </c>
      <c r="AG80" s="6" t="n">
        <v>750</v>
      </c>
      <c r="AH80" s="6" t="n">
        <v>847</v>
      </c>
      <c r="AI80" s="6" t="n">
        <v>839</v>
      </c>
      <c r="AJ80" s="6" t="n">
        <v>853</v>
      </c>
      <c r="AK80" s="6" t="n">
        <v>821</v>
      </c>
      <c r="AL80" s="6" t="n">
        <v>819</v>
      </c>
      <c r="AM80" s="6" t="n">
        <v>902</v>
      </c>
      <c r="AN80" s="6" t="n">
        <v>859</v>
      </c>
      <c r="AO80" s="6" t="n">
        <v>920</v>
      </c>
      <c r="AP80" s="6" t="n">
        <v>965</v>
      </c>
      <c r="AQ80" s="6" t="n">
        <v>924</v>
      </c>
      <c r="AR80" s="6" t="n">
        <v>955</v>
      </c>
      <c r="AS80" s="6" t="n">
        <v>1010</v>
      </c>
      <c r="AT80" s="6" t="n">
        <v>994</v>
      </c>
      <c r="AU80" s="6" t="n">
        <v>1092</v>
      </c>
      <c r="AV80" s="6" t="n">
        <v>1146</v>
      </c>
      <c r="AW80" s="6" t="n">
        <v>1102</v>
      </c>
      <c r="AX80" s="6" t="n">
        <v>1174</v>
      </c>
      <c r="AY80" s="6" t="n">
        <v>1104</v>
      </c>
      <c r="AZ80" s="6" t="n">
        <v>1101</v>
      </c>
      <c r="BA80" s="6" t="n">
        <v>1125</v>
      </c>
      <c r="BB80" s="6" t="n">
        <v>1079</v>
      </c>
      <c r="BC80" s="6" t="n">
        <v>1004</v>
      </c>
      <c r="BD80" s="6" t="n">
        <v>993</v>
      </c>
      <c r="BE80" s="6" t="n">
        <v>951</v>
      </c>
      <c r="BF80" s="6" t="n">
        <v>864</v>
      </c>
      <c r="BG80" s="6" t="n">
        <v>836</v>
      </c>
      <c r="BH80" s="6" t="n">
        <v>762</v>
      </c>
      <c r="BI80" s="6" t="n">
        <v>764</v>
      </c>
      <c r="BJ80" s="6" t="n">
        <v>723</v>
      </c>
      <c r="BK80" s="6" t="n">
        <v>670</v>
      </c>
      <c r="BL80" s="6" t="n">
        <v>645</v>
      </c>
      <c r="BM80" s="6" t="n">
        <v>633</v>
      </c>
      <c r="BN80" s="6" t="n">
        <v>644</v>
      </c>
      <c r="BO80" s="6" t="n">
        <v>686</v>
      </c>
      <c r="BP80" s="6" t="n">
        <v>727</v>
      </c>
      <c r="BQ80" s="6" t="n">
        <v>596</v>
      </c>
      <c r="BR80" s="6" t="n">
        <v>664</v>
      </c>
      <c r="BS80" s="6" t="n">
        <v>706</v>
      </c>
      <c r="BT80" s="6" t="n">
        <v>636</v>
      </c>
      <c r="BU80" s="6" t="n">
        <v>635</v>
      </c>
      <c r="BV80" s="6" t="n">
        <v>547</v>
      </c>
      <c r="BW80" s="6" t="n">
        <v>525</v>
      </c>
      <c r="BX80" s="6" t="n">
        <v>586</v>
      </c>
      <c r="BY80" s="6" t="n">
        <v>527</v>
      </c>
      <c r="BZ80" s="6" t="n">
        <v>543</v>
      </c>
      <c r="CA80" s="6" t="n">
        <v>507</v>
      </c>
      <c r="CB80" s="6" t="n">
        <v>462</v>
      </c>
      <c r="CC80" s="6" t="n">
        <v>424</v>
      </c>
      <c r="CD80" s="6" t="n">
        <v>500</v>
      </c>
      <c r="CE80" s="6" t="n">
        <v>462</v>
      </c>
      <c r="CF80" s="6" t="n">
        <v>462</v>
      </c>
      <c r="CG80" s="6" t="n">
        <v>449</v>
      </c>
      <c r="CH80" s="6" t="n">
        <v>387</v>
      </c>
      <c r="CI80" s="6" t="n">
        <v>335</v>
      </c>
      <c r="CJ80" s="6" t="n">
        <v>317</v>
      </c>
      <c r="CK80" s="6" t="n">
        <v>260</v>
      </c>
      <c r="CL80" s="6" t="n">
        <v>260</v>
      </c>
      <c r="CM80" s="6" t="n">
        <v>237</v>
      </c>
      <c r="CN80" s="6" t="n">
        <v>189</v>
      </c>
      <c r="CO80" s="6" t="n">
        <v>153</v>
      </c>
      <c r="CP80" s="6" t="n">
        <v>122</v>
      </c>
      <c r="CQ80" s="6" t="n">
        <v>93</v>
      </c>
      <c r="CR80" s="6" t="n">
        <v>65</v>
      </c>
      <c r="CS80" s="6" t="n">
        <v>49</v>
      </c>
      <c r="CT80" s="6" t="n">
        <v>38</v>
      </c>
      <c r="CU80" s="6" t="n">
        <v>29</v>
      </c>
      <c r="CV80" s="6" t="n">
        <v>23</v>
      </c>
      <c r="CW80" s="6" t="n">
        <v>8</v>
      </c>
      <c r="CX80" s="6" t="n">
        <v>7</v>
      </c>
      <c r="CY80" s="6" t="n">
        <v>1</v>
      </c>
      <c r="CZ80" s="6" t="n">
        <v>10</v>
      </c>
    </row>
    <row r="81" customFormat="false" ht="13.2" hidden="false" customHeight="false" outlineLevel="0" collapsed="false">
      <c r="A81" s="0" t="s">
        <v>1131</v>
      </c>
      <c r="B81" s="0" t="s">
        <v>33</v>
      </c>
      <c r="C81" s="6" t="n">
        <v>254381</v>
      </c>
      <c r="D81" s="6" t="n">
        <v>3179</v>
      </c>
      <c r="E81" s="6" t="n">
        <v>3200</v>
      </c>
      <c r="F81" s="6" t="n">
        <v>3196</v>
      </c>
      <c r="G81" s="6" t="n">
        <v>3248</v>
      </c>
      <c r="H81" s="6" t="n">
        <v>3186</v>
      </c>
      <c r="I81" s="6" t="n">
        <v>3191</v>
      </c>
      <c r="J81" s="6" t="n">
        <v>2983</v>
      </c>
      <c r="K81" s="6" t="n">
        <v>2988</v>
      </c>
      <c r="L81" s="6" t="n">
        <v>2895</v>
      </c>
      <c r="M81" s="6" t="n">
        <v>2910</v>
      </c>
      <c r="N81" s="6" t="n">
        <v>2995</v>
      </c>
      <c r="O81" s="6" t="n">
        <v>3047</v>
      </c>
      <c r="P81" s="6" t="n">
        <v>3047</v>
      </c>
      <c r="Q81" s="6" t="n">
        <v>3180</v>
      </c>
      <c r="R81" s="6" t="n">
        <v>3211</v>
      </c>
      <c r="S81" s="6" t="n">
        <v>3323</v>
      </c>
      <c r="T81" s="6" t="n">
        <v>3302</v>
      </c>
      <c r="U81" s="6" t="n">
        <v>3269</v>
      </c>
      <c r="V81" s="6" t="n">
        <v>2949</v>
      </c>
      <c r="W81" s="6" t="n">
        <v>2492</v>
      </c>
      <c r="X81" s="6" t="n">
        <v>2434</v>
      </c>
      <c r="Y81" s="6" t="n">
        <v>2454</v>
      </c>
      <c r="Z81" s="6" t="n">
        <v>2766</v>
      </c>
      <c r="AA81" s="6" t="n">
        <v>3066</v>
      </c>
      <c r="AB81" s="6" t="n">
        <v>2878</v>
      </c>
      <c r="AC81" s="6" t="n">
        <v>2764</v>
      </c>
      <c r="AD81" s="6" t="n">
        <v>2908</v>
      </c>
      <c r="AE81" s="6" t="n">
        <v>2742</v>
      </c>
      <c r="AF81" s="6" t="n">
        <v>2975</v>
      </c>
      <c r="AG81" s="6" t="n">
        <v>3095</v>
      </c>
      <c r="AH81" s="6" t="n">
        <v>3151</v>
      </c>
      <c r="AI81" s="6" t="n">
        <v>3191</v>
      </c>
      <c r="AJ81" s="6" t="n">
        <v>3226</v>
      </c>
      <c r="AK81" s="6" t="n">
        <v>2936</v>
      </c>
      <c r="AL81" s="6" t="n">
        <v>3117</v>
      </c>
      <c r="AM81" s="6" t="n">
        <v>3172</v>
      </c>
      <c r="AN81" s="6" t="n">
        <v>3510</v>
      </c>
      <c r="AO81" s="6" t="n">
        <v>3482</v>
      </c>
      <c r="AP81" s="6" t="n">
        <v>3765</v>
      </c>
      <c r="AQ81" s="6" t="n">
        <v>3924</v>
      </c>
      <c r="AR81" s="6" t="n">
        <v>4003</v>
      </c>
      <c r="AS81" s="6" t="n">
        <v>3888</v>
      </c>
      <c r="AT81" s="6" t="n">
        <v>4038</v>
      </c>
      <c r="AU81" s="6" t="n">
        <v>4039</v>
      </c>
      <c r="AV81" s="6" t="n">
        <v>4155</v>
      </c>
      <c r="AW81" s="6" t="n">
        <v>4319</v>
      </c>
      <c r="AX81" s="6" t="n">
        <v>4357</v>
      </c>
      <c r="AY81" s="6" t="n">
        <v>4185</v>
      </c>
      <c r="AZ81" s="6" t="n">
        <v>4181</v>
      </c>
      <c r="BA81" s="6" t="n">
        <v>4034</v>
      </c>
      <c r="BB81" s="6" t="n">
        <v>3901</v>
      </c>
      <c r="BC81" s="6" t="n">
        <v>3673</v>
      </c>
      <c r="BD81" s="6" t="n">
        <v>3695</v>
      </c>
      <c r="BE81" s="6" t="n">
        <v>3498</v>
      </c>
      <c r="BF81" s="6" t="n">
        <v>3383</v>
      </c>
      <c r="BG81" s="6" t="n">
        <v>3120</v>
      </c>
      <c r="BH81" s="6" t="n">
        <v>3236</v>
      </c>
      <c r="BI81" s="6" t="n">
        <v>3061</v>
      </c>
      <c r="BJ81" s="6" t="n">
        <v>3033</v>
      </c>
      <c r="BK81" s="6" t="n">
        <v>3054</v>
      </c>
      <c r="BL81" s="6" t="n">
        <v>3066</v>
      </c>
      <c r="BM81" s="6" t="n">
        <v>3108</v>
      </c>
      <c r="BN81" s="6" t="n">
        <v>3121</v>
      </c>
      <c r="BO81" s="6" t="n">
        <v>3516</v>
      </c>
      <c r="BP81" s="6" t="n">
        <v>3481</v>
      </c>
      <c r="BQ81" s="6" t="n">
        <v>2593</v>
      </c>
      <c r="BR81" s="6" t="n">
        <v>2715</v>
      </c>
      <c r="BS81" s="6" t="n">
        <v>2723</v>
      </c>
      <c r="BT81" s="6" t="n">
        <v>2398</v>
      </c>
      <c r="BU81" s="6" t="n">
        <v>2006</v>
      </c>
      <c r="BV81" s="6" t="n">
        <v>1897</v>
      </c>
      <c r="BW81" s="6" t="n">
        <v>1970</v>
      </c>
      <c r="BX81" s="6" t="n">
        <v>1938</v>
      </c>
      <c r="BY81" s="6" t="n">
        <v>1893</v>
      </c>
      <c r="BZ81" s="6" t="n">
        <v>1812</v>
      </c>
      <c r="CA81" s="6" t="n">
        <v>1829</v>
      </c>
      <c r="CB81" s="6" t="n">
        <v>1661</v>
      </c>
      <c r="CC81" s="6" t="n">
        <v>1491</v>
      </c>
      <c r="CD81" s="6" t="n">
        <v>1389</v>
      </c>
      <c r="CE81" s="6" t="n">
        <v>1455</v>
      </c>
      <c r="CF81" s="6" t="n">
        <v>1279</v>
      </c>
      <c r="CG81" s="6" t="n">
        <v>1187</v>
      </c>
      <c r="CH81" s="6" t="n">
        <v>1114</v>
      </c>
      <c r="CI81" s="6" t="n">
        <v>952</v>
      </c>
      <c r="CJ81" s="6" t="n">
        <v>875</v>
      </c>
      <c r="CK81" s="6" t="n">
        <v>795</v>
      </c>
      <c r="CL81" s="6" t="n">
        <v>708</v>
      </c>
      <c r="CM81" s="6" t="n">
        <v>636</v>
      </c>
      <c r="CN81" s="6" t="n">
        <v>542</v>
      </c>
      <c r="CO81" s="6" t="n">
        <v>494</v>
      </c>
      <c r="CP81" s="6" t="n">
        <v>462</v>
      </c>
      <c r="CQ81" s="6" t="n">
        <v>328</v>
      </c>
      <c r="CR81" s="6" t="n">
        <v>188</v>
      </c>
      <c r="CS81" s="6" t="n">
        <v>128</v>
      </c>
      <c r="CT81" s="6" t="n">
        <v>133</v>
      </c>
      <c r="CU81" s="6" t="n">
        <v>103</v>
      </c>
      <c r="CV81" s="6" t="n">
        <v>62</v>
      </c>
      <c r="CW81" s="6" t="n">
        <v>42</v>
      </c>
      <c r="CX81" s="6" t="n">
        <v>39</v>
      </c>
      <c r="CY81" s="6" t="n">
        <v>33</v>
      </c>
      <c r="CZ81" s="6" t="n">
        <v>19</v>
      </c>
    </row>
    <row r="82" customFormat="false" ht="13.2" hidden="false" customHeight="false" outlineLevel="0" collapsed="false">
      <c r="A82" s="0" t="s">
        <v>1132</v>
      </c>
      <c r="B82" s="0" t="s">
        <v>687</v>
      </c>
      <c r="C82" s="6" t="n">
        <v>75922</v>
      </c>
      <c r="D82" s="6" t="n">
        <v>758</v>
      </c>
      <c r="E82" s="6" t="n">
        <v>684</v>
      </c>
      <c r="F82" s="6" t="n">
        <v>633</v>
      </c>
      <c r="G82" s="6" t="n">
        <v>693</v>
      </c>
      <c r="H82" s="6" t="n">
        <v>704</v>
      </c>
      <c r="I82" s="6" t="n">
        <v>692</v>
      </c>
      <c r="J82" s="6" t="n">
        <v>647</v>
      </c>
      <c r="K82" s="6" t="n">
        <v>676</v>
      </c>
      <c r="L82" s="6" t="n">
        <v>663</v>
      </c>
      <c r="M82" s="6" t="n">
        <v>668</v>
      </c>
      <c r="N82" s="6" t="n">
        <v>697</v>
      </c>
      <c r="O82" s="6" t="n">
        <v>707</v>
      </c>
      <c r="P82" s="6" t="n">
        <v>746</v>
      </c>
      <c r="Q82" s="6" t="n">
        <v>741</v>
      </c>
      <c r="R82" s="6" t="n">
        <v>751</v>
      </c>
      <c r="S82" s="6" t="n">
        <v>770</v>
      </c>
      <c r="T82" s="6" t="n">
        <v>809</v>
      </c>
      <c r="U82" s="6" t="n">
        <v>798</v>
      </c>
      <c r="V82" s="6" t="n">
        <v>1527</v>
      </c>
      <c r="W82" s="6" t="n">
        <v>2728</v>
      </c>
      <c r="X82" s="6" t="n">
        <v>2818</v>
      </c>
      <c r="Y82" s="6" t="n">
        <v>2153</v>
      </c>
      <c r="Z82" s="6" t="n">
        <v>1359</v>
      </c>
      <c r="AA82" s="6" t="n">
        <v>1015</v>
      </c>
      <c r="AB82" s="6" t="n">
        <v>846</v>
      </c>
      <c r="AC82" s="6" t="n">
        <v>776</v>
      </c>
      <c r="AD82" s="6" t="n">
        <v>745</v>
      </c>
      <c r="AE82" s="6" t="n">
        <v>685</v>
      </c>
      <c r="AF82" s="6" t="n">
        <v>721</v>
      </c>
      <c r="AG82" s="6" t="n">
        <v>687</v>
      </c>
      <c r="AH82" s="6" t="n">
        <v>706</v>
      </c>
      <c r="AI82" s="6" t="n">
        <v>658</v>
      </c>
      <c r="AJ82" s="6" t="n">
        <v>647</v>
      </c>
      <c r="AK82" s="6" t="n">
        <v>647</v>
      </c>
      <c r="AL82" s="6" t="n">
        <v>646</v>
      </c>
      <c r="AM82" s="6" t="n">
        <v>681</v>
      </c>
      <c r="AN82" s="6" t="n">
        <v>680</v>
      </c>
      <c r="AO82" s="6" t="n">
        <v>696</v>
      </c>
      <c r="AP82" s="6" t="n">
        <v>744</v>
      </c>
      <c r="AQ82" s="6" t="n">
        <v>853</v>
      </c>
      <c r="AR82" s="6" t="n">
        <v>800</v>
      </c>
      <c r="AS82" s="6" t="n">
        <v>813</v>
      </c>
      <c r="AT82" s="6" t="n">
        <v>896</v>
      </c>
      <c r="AU82" s="6" t="n">
        <v>899</v>
      </c>
      <c r="AV82" s="6" t="n">
        <v>917</v>
      </c>
      <c r="AW82" s="6" t="n">
        <v>911</v>
      </c>
      <c r="AX82" s="6" t="n">
        <v>968</v>
      </c>
      <c r="AY82" s="6" t="n">
        <v>1004</v>
      </c>
      <c r="AZ82" s="6" t="n">
        <v>963</v>
      </c>
      <c r="BA82" s="6" t="n">
        <v>892</v>
      </c>
      <c r="BB82" s="6" t="n">
        <v>998</v>
      </c>
      <c r="BC82" s="6" t="n">
        <v>969</v>
      </c>
      <c r="BD82" s="6" t="n">
        <v>937</v>
      </c>
      <c r="BE82" s="6" t="n">
        <v>959</v>
      </c>
      <c r="BF82" s="6" t="n">
        <v>978</v>
      </c>
      <c r="BG82" s="6" t="n">
        <v>962</v>
      </c>
      <c r="BH82" s="6" t="n">
        <v>976</v>
      </c>
      <c r="BI82" s="6" t="n">
        <v>956</v>
      </c>
      <c r="BJ82" s="6" t="n">
        <v>1026</v>
      </c>
      <c r="BK82" s="6" t="n">
        <v>964</v>
      </c>
      <c r="BL82" s="6" t="n">
        <v>942</v>
      </c>
      <c r="BM82" s="6" t="n">
        <v>1072</v>
      </c>
      <c r="BN82" s="6" t="n">
        <v>1134</v>
      </c>
      <c r="BO82" s="6" t="n">
        <v>1215</v>
      </c>
      <c r="BP82" s="6" t="n">
        <v>1211</v>
      </c>
      <c r="BQ82" s="6" t="n">
        <v>963</v>
      </c>
      <c r="BR82" s="6" t="n">
        <v>1045</v>
      </c>
      <c r="BS82" s="6" t="n">
        <v>991</v>
      </c>
      <c r="BT82" s="6" t="n">
        <v>946</v>
      </c>
      <c r="BU82" s="6" t="n">
        <v>779</v>
      </c>
      <c r="BV82" s="6" t="n">
        <v>764</v>
      </c>
      <c r="BW82" s="6" t="n">
        <v>807</v>
      </c>
      <c r="BX82" s="6" t="n">
        <v>724</v>
      </c>
      <c r="BY82" s="6" t="n">
        <v>713</v>
      </c>
      <c r="BZ82" s="6" t="n">
        <v>686</v>
      </c>
      <c r="CA82" s="6" t="n">
        <v>643</v>
      </c>
      <c r="CB82" s="6" t="n">
        <v>648</v>
      </c>
      <c r="CC82" s="6" t="n">
        <v>541</v>
      </c>
      <c r="CD82" s="6" t="n">
        <v>614</v>
      </c>
      <c r="CE82" s="6" t="n">
        <v>511</v>
      </c>
      <c r="CF82" s="6" t="n">
        <v>512</v>
      </c>
      <c r="CG82" s="6" t="n">
        <v>466</v>
      </c>
      <c r="CH82" s="6" t="n">
        <v>439</v>
      </c>
      <c r="CI82" s="6" t="n">
        <v>386</v>
      </c>
      <c r="CJ82" s="6" t="n">
        <v>391</v>
      </c>
      <c r="CK82" s="6" t="n">
        <v>340</v>
      </c>
      <c r="CL82" s="6" t="n">
        <v>322</v>
      </c>
      <c r="CM82" s="6" t="n">
        <v>285</v>
      </c>
      <c r="CN82" s="6" t="n">
        <v>221</v>
      </c>
      <c r="CO82" s="6" t="n">
        <v>238</v>
      </c>
      <c r="CP82" s="6" t="n">
        <v>163</v>
      </c>
      <c r="CQ82" s="6" t="n">
        <v>161</v>
      </c>
      <c r="CR82" s="6" t="n">
        <v>107</v>
      </c>
      <c r="CS82" s="6" t="n">
        <v>73</v>
      </c>
      <c r="CT82" s="6" t="n">
        <v>68</v>
      </c>
      <c r="CU82" s="6" t="n">
        <v>45</v>
      </c>
      <c r="CV82" s="6" t="n">
        <v>38</v>
      </c>
      <c r="CW82" s="6" t="n">
        <v>25</v>
      </c>
      <c r="CX82" s="6" t="n">
        <v>13</v>
      </c>
      <c r="CY82" s="6" t="n">
        <v>15</v>
      </c>
      <c r="CZ82" s="6" t="n">
        <v>22</v>
      </c>
    </row>
    <row r="83" customFormat="false" ht="13.2" hidden="false" customHeight="false" outlineLevel="0" collapsed="false">
      <c r="A83" s="0" t="s">
        <v>1133</v>
      </c>
      <c r="B83" s="0" t="s">
        <v>145</v>
      </c>
      <c r="C83" s="6" t="n">
        <v>166100</v>
      </c>
      <c r="D83" s="6" t="n">
        <v>1930</v>
      </c>
      <c r="E83" s="6" t="n">
        <v>1747</v>
      </c>
      <c r="F83" s="6" t="n">
        <v>1824</v>
      </c>
      <c r="G83" s="6" t="n">
        <v>1819</v>
      </c>
      <c r="H83" s="6" t="n">
        <v>1800</v>
      </c>
      <c r="I83" s="6" t="n">
        <v>1721</v>
      </c>
      <c r="J83" s="6" t="n">
        <v>1643</v>
      </c>
      <c r="K83" s="6" t="n">
        <v>1689</v>
      </c>
      <c r="L83" s="6" t="n">
        <v>1614</v>
      </c>
      <c r="M83" s="6" t="n">
        <v>1612</v>
      </c>
      <c r="N83" s="6" t="n">
        <v>1691</v>
      </c>
      <c r="O83" s="6" t="n">
        <v>1802</v>
      </c>
      <c r="P83" s="6" t="n">
        <v>1783</v>
      </c>
      <c r="Q83" s="6" t="n">
        <v>1830</v>
      </c>
      <c r="R83" s="6" t="n">
        <v>1818</v>
      </c>
      <c r="S83" s="6" t="n">
        <v>1899</v>
      </c>
      <c r="T83" s="6" t="n">
        <v>2037</v>
      </c>
      <c r="U83" s="6" t="n">
        <v>2172</v>
      </c>
      <c r="V83" s="6" t="n">
        <v>2806</v>
      </c>
      <c r="W83" s="6" t="n">
        <v>3972</v>
      </c>
      <c r="X83" s="6" t="n">
        <v>4256</v>
      </c>
      <c r="Y83" s="6" t="n">
        <v>3856</v>
      </c>
      <c r="Z83" s="6" t="n">
        <v>3218</v>
      </c>
      <c r="AA83" s="6" t="n">
        <v>2589</v>
      </c>
      <c r="AB83" s="6" t="n">
        <v>2202</v>
      </c>
      <c r="AC83" s="6" t="n">
        <v>2083</v>
      </c>
      <c r="AD83" s="6" t="n">
        <v>2121</v>
      </c>
      <c r="AE83" s="6" t="n">
        <v>1952</v>
      </c>
      <c r="AF83" s="6" t="n">
        <v>1910</v>
      </c>
      <c r="AG83" s="6" t="n">
        <v>2013</v>
      </c>
      <c r="AH83" s="6" t="n">
        <v>1953</v>
      </c>
      <c r="AI83" s="6" t="n">
        <v>1910</v>
      </c>
      <c r="AJ83" s="6" t="n">
        <v>1862</v>
      </c>
      <c r="AK83" s="6" t="n">
        <v>1770</v>
      </c>
      <c r="AL83" s="6" t="n">
        <v>1766</v>
      </c>
      <c r="AM83" s="6" t="n">
        <v>1843</v>
      </c>
      <c r="AN83" s="6" t="n">
        <v>1886</v>
      </c>
      <c r="AO83" s="6" t="n">
        <v>1996</v>
      </c>
      <c r="AP83" s="6" t="n">
        <v>2153</v>
      </c>
      <c r="AQ83" s="6" t="n">
        <v>2248</v>
      </c>
      <c r="AR83" s="6" t="n">
        <v>2375</v>
      </c>
      <c r="AS83" s="6" t="n">
        <v>2363</v>
      </c>
      <c r="AT83" s="6" t="n">
        <v>2326</v>
      </c>
      <c r="AU83" s="6" t="n">
        <v>2309</v>
      </c>
      <c r="AV83" s="6" t="n">
        <v>2385</v>
      </c>
      <c r="AW83" s="6" t="n">
        <v>2316</v>
      </c>
      <c r="AX83" s="6" t="n">
        <v>2460</v>
      </c>
      <c r="AY83" s="6" t="n">
        <v>2385</v>
      </c>
      <c r="AZ83" s="6" t="n">
        <v>2360</v>
      </c>
      <c r="BA83" s="6" t="n">
        <v>2273</v>
      </c>
      <c r="BB83" s="6" t="n">
        <v>2216</v>
      </c>
      <c r="BC83" s="6" t="n">
        <v>2117</v>
      </c>
      <c r="BD83" s="6" t="n">
        <v>2154</v>
      </c>
      <c r="BE83" s="6" t="n">
        <v>2063</v>
      </c>
      <c r="BF83" s="6" t="n">
        <v>1957</v>
      </c>
      <c r="BG83" s="6" t="n">
        <v>1893</v>
      </c>
      <c r="BH83" s="6" t="n">
        <v>1869</v>
      </c>
      <c r="BI83" s="6" t="n">
        <v>1988</v>
      </c>
      <c r="BJ83" s="6" t="n">
        <v>1977</v>
      </c>
      <c r="BK83" s="6" t="n">
        <v>1923</v>
      </c>
      <c r="BL83" s="6" t="n">
        <v>1995</v>
      </c>
      <c r="BM83" s="6" t="n">
        <v>1951</v>
      </c>
      <c r="BN83" s="6" t="n">
        <v>2046</v>
      </c>
      <c r="BO83" s="6" t="n">
        <v>2189</v>
      </c>
      <c r="BP83" s="6" t="n">
        <v>2152</v>
      </c>
      <c r="BQ83" s="6" t="n">
        <v>1704</v>
      </c>
      <c r="BR83" s="6" t="n">
        <v>1803</v>
      </c>
      <c r="BS83" s="6" t="n">
        <v>1710</v>
      </c>
      <c r="BT83" s="6" t="n">
        <v>1511</v>
      </c>
      <c r="BU83" s="6" t="n">
        <v>1336</v>
      </c>
      <c r="BV83" s="6" t="n">
        <v>1257</v>
      </c>
      <c r="BW83" s="6" t="n">
        <v>1317</v>
      </c>
      <c r="BX83" s="6" t="n">
        <v>1286</v>
      </c>
      <c r="BY83" s="6" t="n">
        <v>1239</v>
      </c>
      <c r="BZ83" s="6" t="n">
        <v>1188</v>
      </c>
      <c r="CA83" s="6" t="n">
        <v>1144</v>
      </c>
      <c r="CB83" s="6" t="n">
        <v>1049</v>
      </c>
      <c r="CC83" s="6" t="n">
        <v>1039</v>
      </c>
      <c r="CD83" s="6" t="n">
        <v>995</v>
      </c>
      <c r="CE83" s="6" t="n">
        <v>992</v>
      </c>
      <c r="CF83" s="6" t="n">
        <v>949</v>
      </c>
      <c r="CG83" s="6" t="n">
        <v>864</v>
      </c>
      <c r="CH83" s="6" t="n">
        <v>798</v>
      </c>
      <c r="CI83" s="6" t="n">
        <v>748</v>
      </c>
      <c r="CJ83" s="6" t="n">
        <v>677</v>
      </c>
      <c r="CK83" s="6" t="n">
        <v>616</v>
      </c>
      <c r="CL83" s="6" t="n">
        <v>449</v>
      </c>
      <c r="CM83" s="6" t="n">
        <v>457</v>
      </c>
      <c r="CN83" s="6" t="n">
        <v>450</v>
      </c>
      <c r="CO83" s="6" t="n">
        <v>400</v>
      </c>
      <c r="CP83" s="6" t="n">
        <v>371</v>
      </c>
      <c r="CQ83" s="6" t="n">
        <v>249</v>
      </c>
      <c r="CR83" s="6" t="n">
        <v>142</v>
      </c>
      <c r="CS83" s="6" t="n">
        <v>104</v>
      </c>
      <c r="CT83" s="6" t="n">
        <v>116</v>
      </c>
      <c r="CU83" s="6" t="n">
        <v>89</v>
      </c>
      <c r="CV83" s="6" t="n">
        <v>77</v>
      </c>
      <c r="CW83" s="6" t="n">
        <v>46</v>
      </c>
      <c r="CX83" s="6" t="n">
        <v>39</v>
      </c>
      <c r="CY83" s="6" t="n">
        <v>19</v>
      </c>
      <c r="CZ83" s="6" t="n">
        <v>32</v>
      </c>
    </row>
    <row r="84" customFormat="false" ht="13.2" hidden="false" customHeight="false" outlineLevel="0" collapsed="false">
      <c r="A84" s="0" t="s">
        <v>1134</v>
      </c>
      <c r="B84" s="0" t="s">
        <v>53</v>
      </c>
      <c r="C84" s="6" t="n">
        <v>168310</v>
      </c>
      <c r="D84" s="6" t="n">
        <v>1982</v>
      </c>
      <c r="E84" s="6" t="n">
        <v>2063</v>
      </c>
      <c r="F84" s="6" t="n">
        <v>1975</v>
      </c>
      <c r="G84" s="6" t="n">
        <v>2068</v>
      </c>
      <c r="H84" s="6" t="n">
        <v>1906</v>
      </c>
      <c r="I84" s="6" t="n">
        <v>2024</v>
      </c>
      <c r="J84" s="6" t="n">
        <v>1908</v>
      </c>
      <c r="K84" s="6" t="n">
        <v>1852</v>
      </c>
      <c r="L84" s="6" t="n">
        <v>1907</v>
      </c>
      <c r="M84" s="6" t="n">
        <v>1840</v>
      </c>
      <c r="N84" s="6" t="n">
        <v>1914</v>
      </c>
      <c r="O84" s="6" t="n">
        <v>1937</v>
      </c>
      <c r="P84" s="6" t="n">
        <v>1885</v>
      </c>
      <c r="Q84" s="6" t="n">
        <v>1962</v>
      </c>
      <c r="R84" s="6" t="n">
        <v>2049</v>
      </c>
      <c r="S84" s="6" t="n">
        <v>2035</v>
      </c>
      <c r="T84" s="6" t="n">
        <v>2140</v>
      </c>
      <c r="U84" s="6" t="n">
        <v>2275</v>
      </c>
      <c r="V84" s="6" t="n">
        <v>2030</v>
      </c>
      <c r="W84" s="6" t="n">
        <v>1774</v>
      </c>
      <c r="X84" s="6" t="n">
        <v>1805</v>
      </c>
      <c r="Y84" s="6" t="n">
        <v>1872</v>
      </c>
      <c r="Z84" s="6" t="n">
        <v>1948</v>
      </c>
      <c r="AA84" s="6" t="n">
        <v>2094</v>
      </c>
      <c r="AB84" s="6" t="n">
        <v>2156</v>
      </c>
      <c r="AC84" s="6" t="n">
        <v>2137</v>
      </c>
      <c r="AD84" s="6" t="n">
        <v>2046</v>
      </c>
      <c r="AE84" s="6" t="n">
        <v>2095</v>
      </c>
      <c r="AF84" s="6" t="n">
        <v>2061</v>
      </c>
      <c r="AG84" s="6" t="n">
        <v>2304</v>
      </c>
      <c r="AH84" s="6" t="n">
        <v>2254</v>
      </c>
      <c r="AI84" s="6" t="n">
        <v>2113</v>
      </c>
      <c r="AJ84" s="6" t="n">
        <v>2059</v>
      </c>
      <c r="AK84" s="6" t="n">
        <v>2048</v>
      </c>
      <c r="AL84" s="6" t="n">
        <v>2057</v>
      </c>
      <c r="AM84" s="6" t="n">
        <v>2186</v>
      </c>
      <c r="AN84" s="6" t="n">
        <v>2283</v>
      </c>
      <c r="AO84" s="6" t="n">
        <v>2281</v>
      </c>
      <c r="AP84" s="6" t="n">
        <v>2483</v>
      </c>
      <c r="AQ84" s="6" t="n">
        <v>2554</v>
      </c>
      <c r="AR84" s="6" t="n">
        <v>2608</v>
      </c>
      <c r="AS84" s="6" t="n">
        <v>2467</v>
      </c>
      <c r="AT84" s="6" t="n">
        <v>2515</v>
      </c>
      <c r="AU84" s="6" t="n">
        <v>2645</v>
      </c>
      <c r="AV84" s="6" t="n">
        <v>2609</v>
      </c>
      <c r="AW84" s="6" t="n">
        <v>2616</v>
      </c>
      <c r="AX84" s="6" t="n">
        <v>2626</v>
      </c>
      <c r="AY84" s="6" t="n">
        <v>2646</v>
      </c>
      <c r="AZ84" s="6" t="n">
        <v>2502</v>
      </c>
      <c r="BA84" s="6" t="n">
        <v>2520</v>
      </c>
      <c r="BB84" s="6" t="n">
        <v>2359</v>
      </c>
      <c r="BC84" s="6" t="n">
        <v>2239</v>
      </c>
      <c r="BD84" s="6" t="n">
        <v>2196</v>
      </c>
      <c r="BE84" s="6" t="n">
        <v>2210</v>
      </c>
      <c r="BF84" s="6" t="n">
        <v>2153</v>
      </c>
      <c r="BG84" s="6" t="n">
        <v>2162</v>
      </c>
      <c r="BH84" s="6" t="n">
        <v>2034</v>
      </c>
      <c r="BI84" s="6" t="n">
        <v>1950</v>
      </c>
      <c r="BJ84" s="6" t="n">
        <v>2033</v>
      </c>
      <c r="BK84" s="6" t="n">
        <v>1868</v>
      </c>
      <c r="BL84" s="6" t="n">
        <v>1908</v>
      </c>
      <c r="BM84" s="6" t="n">
        <v>1983</v>
      </c>
      <c r="BN84" s="6" t="n">
        <v>2135</v>
      </c>
      <c r="BO84" s="6" t="n">
        <v>2405</v>
      </c>
      <c r="BP84" s="6" t="n">
        <v>2541</v>
      </c>
      <c r="BQ84" s="6" t="n">
        <v>1824</v>
      </c>
      <c r="BR84" s="6" t="n">
        <v>1768</v>
      </c>
      <c r="BS84" s="6" t="n">
        <v>1679</v>
      </c>
      <c r="BT84" s="6" t="n">
        <v>1634</v>
      </c>
      <c r="BU84" s="6" t="n">
        <v>1334</v>
      </c>
      <c r="BV84" s="6" t="n">
        <v>1265</v>
      </c>
      <c r="BW84" s="6" t="n">
        <v>1306</v>
      </c>
      <c r="BX84" s="6" t="n">
        <v>1325</v>
      </c>
      <c r="BY84" s="6" t="n">
        <v>1269</v>
      </c>
      <c r="BZ84" s="6" t="n">
        <v>1304</v>
      </c>
      <c r="CA84" s="6" t="n">
        <v>1224</v>
      </c>
      <c r="CB84" s="6" t="n">
        <v>1206</v>
      </c>
      <c r="CC84" s="6" t="n">
        <v>1040</v>
      </c>
      <c r="CD84" s="6" t="n">
        <v>995</v>
      </c>
      <c r="CE84" s="6" t="n">
        <v>981</v>
      </c>
      <c r="CF84" s="6" t="n">
        <v>1005</v>
      </c>
      <c r="CG84" s="6" t="n">
        <v>894</v>
      </c>
      <c r="CH84" s="6" t="n">
        <v>767</v>
      </c>
      <c r="CI84" s="6" t="n">
        <v>763</v>
      </c>
      <c r="CJ84" s="6" t="n">
        <v>663</v>
      </c>
      <c r="CK84" s="6" t="n">
        <v>613</v>
      </c>
      <c r="CL84" s="6" t="n">
        <v>575</v>
      </c>
      <c r="CM84" s="6" t="n">
        <v>508</v>
      </c>
      <c r="CN84" s="6" t="n">
        <v>444</v>
      </c>
      <c r="CO84" s="6" t="n">
        <v>355</v>
      </c>
      <c r="CP84" s="6" t="n">
        <v>358</v>
      </c>
      <c r="CQ84" s="6" t="n">
        <v>263</v>
      </c>
      <c r="CR84" s="6" t="n">
        <v>149</v>
      </c>
      <c r="CS84" s="6" t="n">
        <v>121</v>
      </c>
      <c r="CT84" s="6" t="n">
        <v>95</v>
      </c>
      <c r="CU84" s="6" t="n">
        <v>82</v>
      </c>
      <c r="CV84" s="6" t="n">
        <v>79</v>
      </c>
      <c r="CW84" s="6" t="n">
        <v>55</v>
      </c>
      <c r="CX84" s="6" t="n">
        <v>29</v>
      </c>
      <c r="CY84" s="6" t="n">
        <v>17</v>
      </c>
      <c r="CZ84" s="6" t="n">
        <v>29</v>
      </c>
    </row>
    <row r="85" customFormat="false" ht="13.2" hidden="false" customHeight="false" outlineLevel="0" collapsed="false">
      <c r="A85" s="0" t="s">
        <v>1135</v>
      </c>
      <c r="B85" s="0" t="s">
        <v>649</v>
      </c>
      <c r="C85" s="6" t="n">
        <v>115732</v>
      </c>
      <c r="D85" s="6" t="n">
        <v>1357</v>
      </c>
      <c r="E85" s="6" t="n">
        <v>1311</v>
      </c>
      <c r="F85" s="6" t="n">
        <v>1316</v>
      </c>
      <c r="G85" s="6" t="n">
        <v>1249</v>
      </c>
      <c r="H85" s="6" t="n">
        <v>1253</v>
      </c>
      <c r="I85" s="6" t="n">
        <v>1165</v>
      </c>
      <c r="J85" s="6" t="n">
        <v>1126</v>
      </c>
      <c r="K85" s="6" t="n">
        <v>1192</v>
      </c>
      <c r="L85" s="6" t="n">
        <v>1139</v>
      </c>
      <c r="M85" s="6" t="n">
        <v>1067</v>
      </c>
      <c r="N85" s="6" t="n">
        <v>1077</v>
      </c>
      <c r="O85" s="6" t="n">
        <v>1195</v>
      </c>
      <c r="P85" s="6" t="n">
        <v>1251</v>
      </c>
      <c r="Q85" s="6" t="n">
        <v>1278</v>
      </c>
      <c r="R85" s="6" t="n">
        <v>1400</v>
      </c>
      <c r="S85" s="6" t="n">
        <v>1348</v>
      </c>
      <c r="T85" s="6" t="n">
        <v>1425</v>
      </c>
      <c r="U85" s="6" t="n">
        <v>1449</v>
      </c>
      <c r="V85" s="6" t="n">
        <v>1541</v>
      </c>
      <c r="W85" s="6" t="n">
        <v>1793</v>
      </c>
      <c r="X85" s="6" t="n">
        <v>2044</v>
      </c>
      <c r="Y85" s="6" t="n">
        <v>1938</v>
      </c>
      <c r="Z85" s="6" t="n">
        <v>1807</v>
      </c>
      <c r="AA85" s="6" t="n">
        <v>1675</v>
      </c>
      <c r="AB85" s="6" t="n">
        <v>1721</v>
      </c>
      <c r="AC85" s="6" t="n">
        <v>1871</v>
      </c>
      <c r="AD85" s="6" t="n">
        <v>1910</v>
      </c>
      <c r="AE85" s="6" t="n">
        <v>1848</v>
      </c>
      <c r="AF85" s="6" t="n">
        <v>1812</v>
      </c>
      <c r="AG85" s="6" t="n">
        <v>1883</v>
      </c>
      <c r="AH85" s="6" t="n">
        <v>1845</v>
      </c>
      <c r="AI85" s="6" t="n">
        <v>1811</v>
      </c>
      <c r="AJ85" s="6" t="n">
        <v>1694</v>
      </c>
      <c r="AK85" s="6" t="n">
        <v>1483</v>
      </c>
      <c r="AL85" s="6" t="n">
        <v>1463</v>
      </c>
      <c r="AM85" s="6" t="n">
        <v>1484</v>
      </c>
      <c r="AN85" s="6" t="n">
        <v>1550</v>
      </c>
      <c r="AO85" s="6" t="n">
        <v>1531</v>
      </c>
      <c r="AP85" s="6" t="n">
        <v>1572</v>
      </c>
      <c r="AQ85" s="6" t="n">
        <v>1578</v>
      </c>
      <c r="AR85" s="6" t="n">
        <v>1510</v>
      </c>
      <c r="AS85" s="6" t="n">
        <v>1577</v>
      </c>
      <c r="AT85" s="6" t="n">
        <v>1622</v>
      </c>
      <c r="AU85" s="6" t="n">
        <v>1601</v>
      </c>
      <c r="AV85" s="6" t="n">
        <v>1712</v>
      </c>
      <c r="AW85" s="6" t="n">
        <v>1676</v>
      </c>
      <c r="AX85" s="6" t="n">
        <v>1727</v>
      </c>
      <c r="AY85" s="6" t="n">
        <v>1701</v>
      </c>
      <c r="AZ85" s="6" t="n">
        <v>1581</v>
      </c>
      <c r="BA85" s="6" t="n">
        <v>1545</v>
      </c>
      <c r="BB85" s="6" t="n">
        <v>1537</v>
      </c>
      <c r="BC85" s="6" t="n">
        <v>1473</v>
      </c>
      <c r="BD85" s="6" t="n">
        <v>1408</v>
      </c>
      <c r="BE85" s="6" t="n">
        <v>1337</v>
      </c>
      <c r="BF85" s="6" t="n">
        <v>1296</v>
      </c>
      <c r="BG85" s="6" t="n">
        <v>1291</v>
      </c>
      <c r="BH85" s="6" t="n">
        <v>1231</v>
      </c>
      <c r="BI85" s="6" t="n">
        <v>1252</v>
      </c>
      <c r="BJ85" s="6" t="n">
        <v>1221</v>
      </c>
      <c r="BK85" s="6" t="n">
        <v>1268</v>
      </c>
      <c r="BL85" s="6" t="n">
        <v>1147</v>
      </c>
      <c r="BM85" s="6" t="n">
        <v>1262</v>
      </c>
      <c r="BN85" s="6" t="n">
        <v>1272</v>
      </c>
      <c r="BO85" s="6" t="n">
        <v>1365</v>
      </c>
      <c r="BP85" s="6" t="n">
        <v>1339</v>
      </c>
      <c r="BQ85" s="6" t="n">
        <v>1082</v>
      </c>
      <c r="BR85" s="6" t="n">
        <v>1065</v>
      </c>
      <c r="BS85" s="6" t="n">
        <v>1055</v>
      </c>
      <c r="BT85" s="6" t="n">
        <v>988</v>
      </c>
      <c r="BU85" s="6" t="n">
        <v>900</v>
      </c>
      <c r="BV85" s="6" t="n">
        <v>843</v>
      </c>
      <c r="BW85" s="6" t="n">
        <v>900</v>
      </c>
      <c r="BX85" s="6" t="n">
        <v>884</v>
      </c>
      <c r="BY85" s="6" t="n">
        <v>851</v>
      </c>
      <c r="BZ85" s="6" t="n">
        <v>843</v>
      </c>
      <c r="CA85" s="6" t="n">
        <v>807</v>
      </c>
      <c r="CB85" s="6" t="n">
        <v>734</v>
      </c>
      <c r="CC85" s="6" t="n">
        <v>683</v>
      </c>
      <c r="CD85" s="6" t="n">
        <v>730</v>
      </c>
      <c r="CE85" s="6" t="n">
        <v>674</v>
      </c>
      <c r="CF85" s="6" t="n">
        <v>693</v>
      </c>
      <c r="CG85" s="6" t="n">
        <v>648</v>
      </c>
      <c r="CH85" s="6" t="n">
        <v>553</v>
      </c>
      <c r="CI85" s="6" t="n">
        <v>534</v>
      </c>
      <c r="CJ85" s="6" t="n">
        <v>536</v>
      </c>
      <c r="CK85" s="6" t="n">
        <v>557</v>
      </c>
      <c r="CL85" s="6" t="n">
        <v>482</v>
      </c>
      <c r="CM85" s="6" t="n">
        <v>447</v>
      </c>
      <c r="CN85" s="6" t="n">
        <v>345</v>
      </c>
      <c r="CO85" s="6" t="n">
        <v>330</v>
      </c>
      <c r="CP85" s="6" t="n">
        <v>280</v>
      </c>
      <c r="CQ85" s="6" t="n">
        <v>261</v>
      </c>
      <c r="CR85" s="6" t="n">
        <v>155</v>
      </c>
      <c r="CS85" s="6" t="n">
        <v>118</v>
      </c>
      <c r="CT85" s="6" t="n">
        <v>94</v>
      </c>
      <c r="CU85" s="6" t="n">
        <v>72</v>
      </c>
      <c r="CV85" s="6" t="n">
        <v>54</v>
      </c>
      <c r="CW85" s="6" t="n">
        <v>51</v>
      </c>
      <c r="CX85" s="6" t="n">
        <v>40</v>
      </c>
      <c r="CY85" s="6" t="n">
        <v>19</v>
      </c>
      <c r="CZ85" s="6" t="n">
        <v>21</v>
      </c>
    </row>
    <row r="86" customFormat="false" ht="13.2" hidden="false" customHeight="false" outlineLevel="0" collapsed="false">
      <c r="A86" s="0" t="s">
        <v>1136</v>
      </c>
      <c r="B86" s="0" t="s">
        <v>549</v>
      </c>
      <c r="C86" s="6" t="n">
        <v>141868</v>
      </c>
      <c r="D86" s="6" t="n">
        <v>1975</v>
      </c>
      <c r="E86" s="6" t="n">
        <v>1982</v>
      </c>
      <c r="F86" s="6" t="n">
        <v>1929</v>
      </c>
      <c r="G86" s="6" t="n">
        <v>2009</v>
      </c>
      <c r="H86" s="6" t="n">
        <v>1924</v>
      </c>
      <c r="I86" s="6" t="n">
        <v>1799</v>
      </c>
      <c r="J86" s="6" t="n">
        <v>1725</v>
      </c>
      <c r="K86" s="6" t="n">
        <v>1646</v>
      </c>
      <c r="L86" s="6" t="n">
        <v>1592</v>
      </c>
      <c r="M86" s="6" t="n">
        <v>1534</v>
      </c>
      <c r="N86" s="6" t="n">
        <v>1651</v>
      </c>
      <c r="O86" s="6" t="n">
        <v>1722</v>
      </c>
      <c r="P86" s="6" t="n">
        <v>1746</v>
      </c>
      <c r="Q86" s="6" t="n">
        <v>1733</v>
      </c>
      <c r="R86" s="6" t="n">
        <v>1736</v>
      </c>
      <c r="S86" s="6" t="n">
        <v>1743</v>
      </c>
      <c r="T86" s="6" t="n">
        <v>1793</v>
      </c>
      <c r="U86" s="6" t="n">
        <v>1748</v>
      </c>
      <c r="V86" s="6" t="n">
        <v>1702</v>
      </c>
      <c r="W86" s="6" t="n">
        <v>1422</v>
      </c>
      <c r="X86" s="6" t="n">
        <v>1288</v>
      </c>
      <c r="Y86" s="6" t="n">
        <v>1374</v>
      </c>
      <c r="Z86" s="6" t="n">
        <v>1530</v>
      </c>
      <c r="AA86" s="6" t="n">
        <v>1673</v>
      </c>
      <c r="AB86" s="6" t="n">
        <v>1725</v>
      </c>
      <c r="AC86" s="6" t="n">
        <v>1852</v>
      </c>
      <c r="AD86" s="6" t="n">
        <v>1913</v>
      </c>
      <c r="AE86" s="6" t="n">
        <v>1872</v>
      </c>
      <c r="AF86" s="6" t="n">
        <v>1975</v>
      </c>
      <c r="AG86" s="6" t="n">
        <v>1965</v>
      </c>
      <c r="AH86" s="6" t="n">
        <v>2037</v>
      </c>
      <c r="AI86" s="6" t="n">
        <v>2001</v>
      </c>
      <c r="AJ86" s="6" t="n">
        <v>1987</v>
      </c>
      <c r="AK86" s="6" t="n">
        <v>1842</v>
      </c>
      <c r="AL86" s="6" t="n">
        <v>1846</v>
      </c>
      <c r="AM86" s="6" t="n">
        <v>1839</v>
      </c>
      <c r="AN86" s="6" t="n">
        <v>1941</v>
      </c>
      <c r="AO86" s="6" t="n">
        <v>2046</v>
      </c>
      <c r="AP86" s="6" t="n">
        <v>2143</v>
      </c>
      <c r="AQ86" s="6" t="n">
        <v>2176</v>
      </c>
      <c r="AR86" s="6" t="n">
        <v>2137</v>
      </c>
      <c r="AS86" s="6" t="n">
        <v>2233</v>
      </c>
      <c r="AT86" s="6" t="n">
        <v>2225</v>
      </c>
      <c r="AU86" s="6" t="n">
        <v>2231</v>
      </c>
      <c r="AV86" s="6" t="n">
        <v>2290</v>
      </c>
      <c r="AW86" s="6" t="n">
        <v>2332</v>
      </c>
      <c r="AX86" s="6" t="n">
        <v>2255</v>
      </c>
      <c r="AY86" s="6" t="n">
        <v>2234</v>
      </c>
      <c r="AZ86" s="6" t="n">
        <v>2212</v>
      </c>
      <c r="BA86" s="6" t="n">
        <v>2071</v>
      </c>
      <c r="BB86" s="6" t="n">
        <v>2027</v>
      </c>
      <c r="BC86" s="6" t="n">
        <v>1947</v>
      </c>
      <c r="BD86" s="6" t="n">
        <v>1792</v>
      </c>
      <c r="BE86" s="6" t="n">
        <v>1770</v>
      </c>
      <c r="BF86" s="6" t="n">
        <v>1748</v>
      </c>
      <c r="BG86" s="6" t="n">
        <v>1688</v>
      </c>
      <c r="BH86" s="6" t="n">
        <v>1643</v>
      </c>
      <c r="BI86" s="6" t="n">
        <v>1577</v>
      </c>
      <c r="BJ86" s="6" t="n">
        <v>1582</v>
      </c>
      <c r="BK86" s="6" t="n">
        <v>1598</v>
      </c>
      <c r="BL86" s="6" t="n">
        <v>1593</v>
      </c>
      <c r="BM86" s="6" t="n">
        <v>1667</v>
      </c>
      <c r="BN86" s="6" t="n">
        <v>1688</v>
      </c>
      <c r="BO86" s="6" t="n">
        <v>1765</v>
      </c>
      <c r="BP86" s="6" t="n">
        <v>1728</v>
      </c>
      <c r="BQ86" s="6" t="n">
        <v>1253</v>
      </c>
      <c r="BR86" s="6" t="n">
        <v>1404</v>
      </c>
      <c r="BS86" s="6" t="n">
        <v>1318</v>
      </c>
      <c r="BT86" s="6" t="n">
        <v>1285</v>
      </c>
      <c r="BU86" s="6" t="n">
        <v>1056</v>
      </c>
      <c r="BV86" s="6" t="n">
        <v>1073</v>
      </c>
      <c r="BW86" s="6" t="n">
        <v>1051</v>
      </c>
      <c r="BX86" s="6" t="n">
        <v>1071</v>
      </c>
      <c r="BY86" s="6" t="n">
        <v>1070</v>
      </c>
      <c r="BZ86" s="6" t="n">
        <v>965</v>
      </c>
      <c r="CA86" s="6" t="n">
        <v>941</v>
      </c>
      <c r="CB86" s="6" t="n">
        <v>902</v>
      </c>
      <c r="CC86" s="6" t="n">
        <v>814</v>
      </c>
      <c r="CD86" s="6" t="n">
        <v>771</v>
      </c>
      <c r="CE86" s="6" t="n">
        <v>777</v>
      </c>
      <c r="CF86" s="6" t="n">
        <v>772</v>
      </c>
      <c r="CG86" s="6" t="n">
        <v>688</v>
      </c>
      <c r="CH86" s="6" t="n">
        <v>628</v>
      </c>
      <c r="CI86" s="6" t="n">
        <v>528</v>
      </c>
      <c r="CJ86" s="6" t="n">
        <v>513</v>
      </c>
      <c r="CK86" s="6" t="n">
        <v>485</v>
      </c>
      <c r="CL86" s="6" t="n">
        <v>369</v>
      </c>
      <c r="CM86" s="6" t="n">
        <v>335</v>
      </c>
      <c r="CN86" s="6" t="n">
        <v>330</v>
      </c>
      <c r="CO86" s="6" t="n">
        <v>332</v>
      </c>
      <c r="CP86" s="6" t="n">
        <v>278</v>
      </c>
      <c r="CQ86" s="6" t="n">
        <v>167</v>
      </c>
      <c r="CR86" s="6" t="n">
        <v>118</v>
      </c>
      <c r="CS86" s="6" t="n">
        <v>109</v>
      </c>
      <c r="CT86" s="6" t="n">
        <v>80</v>
      </c>
      <c r="CU86" s="6" t="n">
        <v>52</v>
      </c>
      <c r="CV86" s="6" t="n">
        <v>59</v>
      </c>
      <c r="CW86" s="6" t="n">
        <v>42</v>
      </c>
      <c r="CX86" s="6" t="n">
        <v>25</v>
      </c>
      <c r="CY86" s="6" t="n">
        <v>13</v>
      </c>
      <c r="CZ86" s="6" t="n">
        <v>25</v>
      </c>
    </row>
    <row r="87" customFormat="false" ht="13.2" hidden="false" customHeight="false" outlineLevel="0" collapsed="false">
      <c r="A87" s="0" t="s">
        <v>1137</v>
      </c>
      <c r="B87" s="0" t="s">
        <v>303</v>
      </c>
      <c r="C87" s="6" t="n">
        <v>370127</v>
      </c>
      <c r="D87" s="6" t="n">
        <v>3990</v>
      </c>
      <c r="E87" s="6" t="n">
        <v>3801</v>
      </c>
      <c r="F87" s="6" t="n">
        <v>4068</v>
      </c>
      <c r="G87" s="6" t="n">
        <v>4114</v>
      </c>
      <c r="H87" s="6" t="n">
        <v>4221</v>
      </c>
      <c r="I87" s="6" t="n">
        <v>4071</v>
      </c>
      <c r="J87" s="6" t="n">
        <v>3989</v>
      </c>
      <c r="K87" s="6" t="n">
        <v>3997</v>
      </c>
      <c r="L87" s="6" t="n">
        <v>3806</v>
      </c>
      <c r="M87" s="6" t="n">
        <v>3881</v>
      </c>
      <c r="N87" s="6" t="n">
        <v>4006</v>
      </c>
      <c r="O87" s="6" t="n">
        <v>4248</v>
      </c>
      <c r="P87" s="6" t="n">
        <v>4208</v>
      </c>
      <c r="Q87" s="6" t="n">
        <v>4411</v>
      </c>
      <c r="R87" s="6" t="n">
        <v>4510</v>
      </c>
      <c r="S87" s="6" t="n">
        <v>4432</v>
      </c>
      <c r="T87" s="6" t="n">
        <v>4547</v>
      </c>
      <c r="U87" s="6" t="n">
        <v>4702</v>
      </c>
      <c r="V87" s="6" t="n">
        <v>4592</v>
      </c>
      <c r="W87" s="6" t="n">
        <v>3806</v>
      </c>
      <c r="X87" s="6" t="n">
        <v>3658</v>
      </c>
      <c r="Y87" s="6" t="n">
        <v>3580</v>
      </c>
      <c r="Z87" s="6" t="n">
        <v>3811</v>
      </c>
      <c r="AA87" s="6" t="n">
        <v>3866</v>
      </c>
      <c r="AB87" s="6" t="n">
        <v>3700</v>
      </c>
      <c r="AC87" s="6" t="n">
        <v>3857</v>
      </c>
      <c r="AD87" s="6" t="n">
        <v>3798</v>
      </c>
      <c r="AE87" s="6" t="n">
        <v>3794</v>
      </c>
      <c r="AF87" s="6" t="n">
        <v>3761</v>
      </c>
      <c r="AG87" s="6" t="n">
        <v>3810</v>
      </c>
      <c r="AH87" s="6" t="n">
        <v>3994</v>
      </c>
      <c r="AI87" s="6" t="n">
        <v>3998</v>
      </c>
      <c r="AJ87" s="6" t="n">
        <v>3871</v>
      </c>
      <c r="AK87" s="6" t="n">
        <v>3792</v>
      </c>
      <c r="AL87" s="6" t="n">
        <v>3877</v>
      </c>
      <c r="AM87" s="6" t="n">
        <v>4214</v>
      </c>
      <c r="AN87" s="6" t="n">
        <v>4559</v>
      </c>
      <c r="AO87" s="6" t="n">
        <v>4655</v>
      </c>
      <c r="AP87" s="6" t="n">
        <v>5166</v>
      </c>
      <c r="AQ87" s="6" t="n">
        <v>5535</v>
      </c>
      <c r="AR87" s="6" t="n">
        <v>5489</v>
      </c>
      <c r="AS87" s="6" t="n">
        <v>5469</v>
      </c>
      <c r="AT87" s="6" t="n">
        <v>5708</v>
      </c>
      <c r="AU87" s="6" t="n">
        <v>5934</v>
      </c>
      <c r="AV87" s="6" t="n">
        <v>5786</v>
      </c>
      <c r="AW87" s="6" t="n">
        <v>6011</v>
      </c>
      <c r="AX87" s="6" t="n">
        <v>6084</v>
      </c>
      <c r="AY87" s="6" t="n">
        <v>5917</v>
      </c>
      <c r="AZ87" s="6" t="n">
        <v>5939</v>
      </c>
      <c r="BA87" s="6" t="n">
        <v>5880</v>
      </c>
      <c r="BB87" s="6" t="n">
        <v>5744</v>
      </c>
      <c r="BC87" s="6" t="n">
        <v>5307</v>
      </c>
      <c r="BD87" s="6" t="n">
        <v>5193</v>
      </c>
      <c r="BE87" s="6" t="n">
        <v>5045</v>
      </c>
      <c r="BF87" s="6" t="n">
        <v>4835</v>
      </c>
      <c r="BG87" s="6" t="n">
        <v>4677</v>
      </c>
      <c r="BH87" s="6" t="n">
        <v>4702</v>
      </c>
      <c r="BI87" s="6" t="n">
        <v>4675</v>
      </c>
      <c r="BJ87" s="6" t="n">
        <v>4579</v>
      </c>
      <c r="BK87" s="6" t="n">
        <v>4642</v>
      </c>
      <c r="BL87" s="6" t="n">
        <v>4918</v>
      </c>
      <c r="BM87" s="6" t="n">
        <v>4864</v>
      </c>
      <c r="BN87" s="6" t="n">
        <v>5212</v>
      </c>
      <c r="BO87" s="6" t="n">
        <v>5791</v>
      </c>
      <c r="BP87" s="6" t="n">
        <v>5658</v>
      </c>
      <c r="BQ87" s="6" t="n">
        <v>4274</v>
      </c>
      <c r="BR87" s="6" t="n">
        <v>4766</v>
      </c>
      <c r="BS87" s="6" t="n">
        <v>4434</v>
      </c>
      <c r="BT87" s="6" t="n">
        <v>4007</v>
      </c>
      <c r="BU87" s="6" t="n">
        <v>3593</v>
      </c>
      <c r="BV87" s="6" t="n">
        <v>3459</v>
      </c>
      <c r="BW87" s="6" t="n">
        <v>3465</v>
      </c>
      <c r="BX87" s="6" t="n">
        <v>3450</v>
      </c>
      <c r="BY87" s="6" t="n">
        <v>3308</v>
      </c>
      <c r="BZ87" s="6" t="n">
        <v>3195</v>
      </c>
      <c r="CA87" s="6" t="n">
        <v>3094</v>
      </c>
      <c r="CB87" s="6" t="n">
        <v>2857</v>
      </c>
      <c r="CC87" s="6" t="n">
        <v>2609</v>
      </c>
      <c r="CD87" s="6" t="n">
        <v>2513</v>
      </c>
      <c r="CE87" s="6" t="n">
        <v>2412</v>
      </c>
      <c r="CF87" s="6" t="n">
        <v>2394</v>
      </c>
      <c r="CG87" s="6" t="n">
        <v>2241</v>
      </c>
      <c r="CH87" s="6" t="n">
        <v>2034</v>
      </c>
      <c r="CI87" s="6" t="n">
        <v>1865</v>
      </c>
      <c r="CJ87" s="6" t="n">
        <v>1714</v>
      </c>
      <c r="CK87" s="6" t="n">
        <v>1541</v>
      </c>
      <c r="CL87" s="6" t="n">
        <v>1332</v>
      </c>
      <c r="CM87" s="6" t="n">
        <v>1307</v>
      </c>
      <c r="CN87" s="6" t="n">
        <v>1135</v>
      </c>
      <c r="CO87" s="6" t="n">
        <v>1032</v>
      </c>
      <c r="CP87" s="6" t="n">
        <v>932</v>
      </c>
      <c r="CQ87" s="6" t="n">
        <v>648</v>
      </c>
      <c r="CR87" s="6" t="n">
        <v>415</v>
      </c>
      <c r="CS87" s="6" t="n">
        <v>280</v>
      </c>
      <c r="CT87" s="6" t="n">
        <v>308</v>
      </c>
      <c r="CU87" s="6" t="n">
        <v>233</v>
      </c>
      <c r="CV87" s="6" t="n">
        <v>178</v>
      </c>
      <c r="CW87" s="6" t="n">
        <v>138</v>
      </c>
      <c r="CX87" s="6" t="n">
        <v>84</v>
      </c>
      <c r="CY87" s="6" t="n">
        <v>43</v>
      </c>
      <c r="CZ87" s="6" t="n">
        <v>82</v>
      </c>
    </row>
    <row r="88" customFormat="false" ht="13.2" hidden="false" customHeight="false" outlineLevel="0" collapsed="false">
      <c r="A88" s="0" t="s">
        <v>1138</v>
      </c>
      <c r="B88" s="0" t="s">
        <v>305</v>
      </c>
      <c r="C88" s="6" t="n">
        <v>329608</v>
      </c>
      <c r="D88" s="6" t="n">
        <v>3552</v>
      </c>
      <c r="E88" s="6" t="n">
        <v>3541</v>
      </c>
      <c r="F88" s="6" t="n">
        <v>3573</v>
      </c>
      <c r="G88" s="6" t="n">
        <v>3752</v>
      </c>
      <c r="H88" s="6" t="n">
        <v>3632</v>
      </c>
      <c r="I88" s="6" t="n">
        <v>3697</v>
      </c>
      <c r="J88" s="6" t="n">
        <v>3555</v>
      </c>
      <c r="K88" s="6" t="n">
        <v>3490</v>
      </c>
      <c r="L88" s="6" t="n">
        <v>3342</v>
      </c>
      <c r="M88" s="6" t="n">
        <v>3359</v>
      </c>
      <c r="N88" s="6" t="n">
        <v>3541</v>
      </c>
      <c r="O88" s="6" t="n">
        <v>3541</v>
      </c>
      <c r="P88" s="6" t="n">
        <v>3736</v>
      </c>
      <c r="Q88" s="6" t="n">
        <v>3909</v>
      </c>
      <c r="R88" s="6" t="n">
        <v>4010</v>
      </c>
      <c r="S88" s="6" t="n">
        <v>3905</v>
      </c>
      <c r="T88" s="6" t="n">
        <v>3890</v>
      </c>
      <c r="U88" s="6" t="n">
        <v>4014</v>
      </c>
      <c r="V88" s="6" t="n">
        <v>4141</v>
      </c>
      <c r="W88" s="6" t="n">
        <v>4155</v>
      </c>
      <c r="X88" s="6" t="n">
        <v>3984</v>
      </c>
      <c r="Y88" s="6" t="n">
        <v>3962</v>
      </c>
      <c r="Z88" s="6" t="n">
        <v>4022</v>
      </c>
      <c r="AA88" s="6" t="n">
        <v>3845</v>
      </c>
      <c r="AB88" s="6" t="n">
        <v>3698</v>
      </c>
      <c r="AC88" s="6" t="n">
        <v>3895</v>
      </c>
      <c r="AD88" s="6" t="n">
        <v>3706</v>
      </c>
      <c r="AE88" s="6" t="n">
        <v>3743</v>
      </c>
      <c r="AF88" s="6" t="n">
        <v>3726</v>
      </c>
      <c r="AG88" s="6" t="n">
        <v>3726</v>
      </c>
      <c r="AH88" s="6" t="n">
        <v>3799</v>
      </c>
      <c r="AI88" s="6" t="n">
        <v>3794</v>
      </c>
      <c r="AJ88" s="6" t="n">
        <v>3609</v>
      </c>
      <c r="AK88" s="6" t="n">
        <v>3431</v>
      </c>
      <c r="AL88" s="6" t="n">
        <v>3452</v>
      </c>
      <c r="AM88" s="6" t="n">
        <v>3840</v>
      </c>
      <c r="AN88" s="6" t="n">
        <v>3896</v>
      </c>
      <c r="AO88" s="6" t="n">
        <v>4185</v>
      </c>
      <c r="AP88" s="6" t="n">
        <v>4483</v>
      </c>
      <c r="AQ88" s="6" t="n">
        <v>4892</v>
      </c>
      <c r="AR88" s="6" t="n">
        <v>4874</v>
      </c>
      <c r="AS88" s="6" t="n">
        <v>4782</v>
      </c>
      <c r="AT88" s="6" t="n">
        <v>5083</v>
      </c>
      <c r="AU88" s="6" t="n">
        <v>4904</v>
      </c>
      <c r="AV88" s="6" t="n">
        <v>5034</v>
      </c>
      <c r="AW88" s="6" t="n">
        <v>5243</v>
      </c>
      <c r="AX88" s="6" t="n">
        <v>5152</v>
      </c>
      <c r="AY88" s="6" t="n">
        <v>5168</v>
      </c>
      <c r="AZ88" s="6" t="n">
        <v>5196</v>
      </c>
      <c r="BA88" s="6" t="n">
        <v>4939</v>
      </c>
      <c r="BB88" s="6" t="n">
        <v>4919</v>
      </c>
      <c r="BC88" s="6" t="n">
        <v>4559</v>
      </c>
      <c r="BD88" s="6" t="n">
        <v>4518</v>
      </c>
      <c r="BE88" s="6" t="n">
        <v>4518</v>
      </c>
      <c r="BF88" s="6" t="n">
        <v>4337</v>
      </c>
      <c r="BG88" s="6" t="n">
        <v>4215</v>
      </c>
      <c r="BH88" s="6" t="n">
        <v>3954</v>
      </c>
      <c r="BI88" s="6" t="n">
        <v>4168</v>
      </c>
      <c r="BJ88" s="6" t="n">
        <v>4134</v>
      </c>
      <c r="BK88" s="6" t="n">
        <v>4102</v>
      </c>
      <c r="BL88" s="6" t="n">
        <v>4223</v>
      </c>
      <c r="BM88" s="6" t="n">
        <v>4239</v>
      </c>
      <c r="BN88" s="6" t="n">
        <v>4376</v>
      </c>
      <c r="BO88" s="6" t="n">
        <v>4963</v>
      </c>
      <c r="BP88" s="6" t="n">
        <v>4885</v>
      </c>
      <c r="BQ88" s="6" t="n">
        <v>3694</v>
      </c>
      <c r="BR88" s="6" t="n">
        <v>3990</v>
      </c>
      <c r="BS88" s="6" t="n">
        <v>3680</v>
      </c>
      <c r="BT88" s="6" t="n">
        <v>3395</v>
      </c>
      <c r="BU88" s="6" t="n">
        <v>3073</v>
      </c>
      <c r="BV88" s="6" t="n">
        <v>3119</v>
      </c>
      <c r="BW88" s="6" t="n">
        <v>3162</v>
      </c>
      <c r="BX88" s="6" t="n">
        <v>2970</v>
      </c>
      <c r="BY88" s="6" t="n">
        <v>2919</v>
      </c>
      <c r="BZ88" s="6" t="n">
        <v>2780</v>
      </c>
      <c r="CA88" s="6" t="n">
        <v>2626</v>
      </c>
      <c r="CB88" s="6" t="n">
        <v>2477</v>
      </c>
      <c r="CC88" s="6" t="n">
        <v>2260</v>
      </c>
      <c r="CD88" s="6" t="n">
        <v>2154</v>
      </c>
      <c r="CE88" s="6" t="n">
        <v>2166</v>
      </c>
      <c r="CF88" s="6" t="n">
        <v>2075</v>
      </c>
      <c r="CG88" s="6" t="n">
        <v>1839</v>
      </c>
      <c r="CH88" s="6" t="n">
        <v>1713</v>
      </c>
      <c r="CI88" s="6" t="n">
        <v>1633</v>
      </c>
      <c r="CJ88" s="6" t="n">
        <v>1444</v>
      </c>
      <c r="CK88" s="6" t="n">
        <v>1329</v>
      </c>
      <c r="CL88" s="6" t="n">
        <v>1185</v>
      </c>
      <c r="CM88" s="6" t="n">
        <v>1005</v>
      </c>
      <c r="CN88" s="6" t="n">
        <v>874</v>
      </c>
      <c r="CO88" s="6" t="n">
        <v>822</v>
      </c>
      <c r="CP88" s="6" t="n">
        <v>735</v>
      </c>
      <c r="CQ88" s="6" t="n">
        <v>580</v>
      </c>
      <c r="CR88" s="6" t="n">
        <v>325</v>
      </c>
      <c r="CS88" s="6" t="n">
        <v>239</v>
      </c>
      <c r="CT88" s="6" t="n">
        <v>252</v>
      </c>
      <c r="CU88" s="6" t="n">
        <v>158</v>
      </c>
      <c r="CV88" s="6" t="n">
        <v>148</v>
      </c>
      <c r="CW88" s="6" t="n">
        <v>101</v>
      </c>
      <c r="CX88" s="6" t="n">
        <v>69</v>
      </c>
      <c r="CY88" s="6" t="n">
        <v>46</v>
      </c>
      <c r="CZ88" s="6" t="n">
        <v>63</v>
      </c>
    </row>
    <row r="89" customFormat="false" ht="13.2" hidden="false" customHeight="false" outlineLevel="0" collapsed="false">
      <c r="A89" s="0" t="s">
        <v>1139</v>
      </c>
      <c r="B89" s="0" t="s">
        <v>131</v>
      </c>
      <c r="C89" s="6" t="n">
        <v>103788</v>
      </c>
      <c r="D89" s="6" t="n">
        <v>1180</v>
      </c>
      <c r="E89" s="6" t="n">
        <v>1160</v>
      </c>
      <c r="F89" s="6" t="n">
        <v>1167</v>
      </c>
      <c r="G89" s="6" t="n">
        <v>1183</v>
      </c>
      <c r="H89" s="6" t="n">
        <v>1088</v>
      </c>
      <c r="I89" s="6" t="n">
        <v>1070</v>
      </c>
      <c r="J89" s="6" t="n">
        <v>1035</v>
      </c>
      <c r="K89" s="6" t="n">
        <v>1027</v>
      </c>
      <c r="L89" s="6" t="n">
        <v>994</v>
      </c>
      <c r="M89" s="6" t="n">
        <v>945</v>
      </c>
      <c r="N89" s="6" t="n">
        <v>1112</v>
      </c>
      <c r="O89" s="6" t="n">
        <v>1179</v>
      </c>
      <c r="P89" s="6" t="n">
        <v>1233</v>
      </c>
      <c r="Q89" s="6" t="n">
        <v>1218</v>
      </c>
      <c r="R89" s="6" t="n">
        <v>1299</v>
      </c>
      <c r="S89" s="6" t="n">
        <v>1303</v>
      </c>
      <c r="T89" s="6" t="n">
        <v>1359</v>
      </c>
      <c r="U89" s="6" t="n">
        <v>1388</v>
      </c>
      <c r="V89" s="6" t="n">
        <v>1270</v>
      </c>
      <c r="W89" s="6" t="n">
        <v>1157</v>
      </c>
      <c r="X89" s="6" t="n">
        <v>1088</v>
      </c>
      <c r="Y89" s="6" t="n">
        <v>1063</v>
      </c>
      <c r="Z89" s="6" t="n">
        <v>1214</v>
      </c>
      <c r="AA89" s="6" t="n">
        <v>1196</v>
      </c>
      <c r="AB89" s="6" t="n">
        <v>1223</v>
      </c>
      <c r="AC89" s="6" t="n">
        <v>1161</v>
      </c>
      <c r="AD89" s="6" t="n">
        <v>1217</v>
      </c>
      <c r="AE89" s="6" t="n">
        <v>1205</v>
      </c>
      <c r="AF89" s="6" t="n">
        <v>1205</v>
      </c>
      <c r="AG89" s="6" t="n">
        <v>1283</v>
      </c>
      <c r="AH89" s="6" t="n">
        <v>1215</v>
      </c>
      <c r="AI89" s="6" t="n">
        <v>1278</v>
      </c>
      <c r="AJ89" s="6" t="n">
        <v>1198</v>
      </c>
      <c r="AK89" s="6" t="n">
        <v>1128</v>
      </c>
      <c r="AL89" s="6" t="n">
        <v>1100</v>
      </c>
      <c r="AM89" s="6" t="n">
        <v>1227</v>
      </c>
      <c r="AN89" s="6" t="n">
        <v>1287</v>
      </c>
      <c r="AO89" s="6" t="n">
        <v>1248</v>
      </c>
      <c r="AP89" s="6" t="n">
        <v>1438</v>
      </c>
      <c r="AQ89" s="6" t="n">
        <v>1565</v>
      </c>
      <c r="AR89" s="6" t="n">
        <v>1588</v>
      </c>
      <c r="AS89" s="6" t="n">
        <v>1563</v>
      </c>
      <c r="AT89" s="6" t="n">
        <v>1531</v>
      </c>
      <c r="AU89" s="6" t="n">
        <v>1583</v>
      </c>
      <c r="AV89" s="6" t="n">
        <v>1597</v>
      </c>
      <c r="AW89" s="6" t="n">
        <v>1700</v>
      </c>
      <c r="AX89" s="6" t="n">
        <v>1664</v>
      </c>
      <c r="AY89" s="6" t="n">
        <v>1669</v>
      </c>
      <c r="AZ89" s="6" t="n">
        <v>1571</v>
      </c>
      <c r="BA89" s="6" t="n">
        <v>1509</v>
      </c>
      <c r="BB89" s="6" t="n">
        <v>1535</v>
      </c>
      <c r="BC89" s="6" t="n">
        <v>1437</v>
      </c>
      <c r="BD89" s="6" t="n">
        <v>1428</v>
      </c>
      <c r="BE89" s="6" t="n">
        <v>1421</v>
      </c>
      <c r="BF89" s="6" t="n">
        <v>1386</v>
      </c>
      <c r="BG89" s="6" t="n">
        <v>1340</v>
      </c>
      <c r="BH89" s="6" t="n">
        <v>1271</v>
      </c>
      <c r="BI89" s="6" t="n">
        <v>1315</v>
      </c>
      <c r="BJ89" s="6" t="n">
        <v>1303</v>
      </c>
      <c r="BK89" s="6" t="n">
        <v>1224</v>
      </c>
      <c r="BL89" s="6" t="n">
        <v>1313</v>
      </c>
      <c r="BM89" s="6" t="n">
        <v>1349</v>
      </c>
      <c r="BN89" s="6" t="n">
        <v>1324</v>
      </c>
      <c r="BO89" s="6" t="n">
        <v>1492</v>
      </c>
      <c r="BP89" s="6" t="n">
        <v>1478</v>
      </c>
      <c r="BQ89" s="6" t="n">
        <v>1181</v>
      </c>
      <c r="BR89" s="6" t="n">
        <v>1229</v>
      </c>
      <c r="BS89" s="6" t="n">
        <v>1179</v>
      </c>
      <c r="BT89" s="6" t="n">
        <v>1139</v>
      </c>
      <c r="BU89" s="6" t="n">
        <v>924</v>
      </c>
      <c r="BV89" s="6" t="n">
        <v>907</v>
      </c>
      <c r="BW89" s="6" t="n">
        <v>923</v>
      </c>
      <c r="BX89" s="6" t="n">
        <v>932</v>
      </c>
      <c r="BY89" s="6" t="n">
        <v>907</v>
      </c>
      <c r="BZ89" s="6" t="n">
        <v>784</v>
      </c>
      <c r="CA89" s="6" t="n">
        <v>749</v>
      </c>
      <c r="CB89" s="6" t="n">
        <v>789</v>
      </c>
      <c r="CC89" s="6" t="n">
        <v>690</v>
      </c>
      <c r="CD89" s="6" t="n">
        <v>692</v>
      </c>
      <c r="CE89" s="6" t="n">
        <v>645</v>
      </c>
      <c r="CF89" s="6" t="n">
        <v>636</v>
      </c>
      <c r="CG89" s="6" t="n">
        <v>628</v>
      </c>
      <c r="CH89" s="6" t="n">
        <v>526</v>
      </c>
      <c r="CI89" s="6" t="n">
        <v>545</v>
      </c>
      <c r="CJ89" s="6" t="n">
        <v>508</v>
      </c>
      <c r="CK89" s="6" t="n">
        <v>452</v>
      </c>
      <c r="CL89" s="6" t="n">
        <v>427</v>
      </c>
      <c r="CM89" s="6" t="n">
        <v>359</v>
      </c>
      <c r="CN89" s="6" t="n">
        <v>372</v>
      </c>
      <c r="CO89" s="6" t="n">
        <v>308</v>
      </c>
      <c r="CP89" s="6" t="n">
        <v>244</v>
      </c>
      <c r="CQ89" s="6" t="n">
        <v>189</v>
      </c>
      <c r="CR89" s="6" t="n">
        <v>111</v>
      </c>
      <c r="CS89" s="6" t="n">
        <v>82</v>
      </c>
      <c r="CT89" s="6" t="n">
        <v>58</v>
      </c>
      <c r="CU89" s="6" t="n">
        <v>63</v>
      </c>
      <c r="CV89" s="6" t="n">
        <v>35</v>
      </c>
      <c r="CW89" s="6" t="n">
        <v>29</v>
      </c>
      <c r="CX89" s="6" t="n">
        <v>19</v>
      </c>
      <c r="CY89" s="6" t="n">
        <v>15</v>
      </c>
      <c r="CZ89" s="6" t="n">
        <v>15</v>
      </c>
    </row>
    <row r="90" customFormat="false" ht="13.2" hidden="false" customHeight="false" outlineLevel="0" collapsed="false">
      <c r="A90" s="0" t="s">
        <v>1140</v>
      </c>
      <c r="B90" s="0" t="s">
        <v>585</v>
      </c>
      <c r="C90" s="6" t="n">
        <v>113794</v>
      </c>
      <c r="D90" s="6" t="n">
        <v>1101</v>
      </c>
      <c r="E90" s="6" t="n">
        <v>1086</v>
      </c>
      <c r="F90" s="6" t="n">
        <v>1164</v>
      </c>
      <c r="G90" s="6" t="n">
        <v>1130</v>
      </c>
      <c r="H90" s="6" t="n">
        <v>1171</v>
      </c>
      <c r="I90" s="6" t="n">
        <v>1145</v>
      </c>
      <c r="J90" s="6" t="n">
        <v>1075</v>
      </c>
      <c r="K90" s="6" t="n">
        <v>1155</v>
      </c>
      <c r="L90" s="6" t="n">
        <v>1129</v>
      </c>
      <c r="M90" s="6" t="n">
        <v>1126</v>
      </c>
      <c r="N90" s="6" t="n">
        <v>1134</v>
      </c>
      <c r="O90" s="6" t="n">
        <v>1210</v>
      </c>
      <c r="P90" s="6" t="n">
        <v>1269</v>
      </c>
      <c r="Q90" s="6" t="n">
        <v>1285</v>
      </c>
      <c r="R90" s="6" t="n">
        <v>1194</v>
      </c>
      <c r="S90" s="6" t="n">
        <v>1259</v>
      </c>
      <c r="T90" s="6" t="n">
        <v>1155</v>
      </c>
      <c r="U90" s="6" t="n">
        <v>1213</v>
      </c>
      <c r="V90" s="6" t="n">
        <v>1419</v>
      </c>
      <c r="W90" s="6" t="n">
        <v>1471</v>
      </c>
      <c r="X90" s="6" t="n">
        <v>1512</v>
      </c>
      <c r="Y90" s="6" t="n">
        <v>1327</v>
      </c>
      <c r="Z90" s="6" t="n">
        <v>1224</v>
      </c>
      <c r="AA90" s="6" t="n">
        <v>1138</v>
      </c>
      <c r="AB90" s="6" t="n">
        <v>999</v>
      </c>
      <c r="AC90" s="6" t="n">
        <v>1033</v>
      </c>
      <c r="AD90" s="6" t="n">
        <v>1071</v>
      </c>
      <c r="AE90" s="6" t="n">
        <v>1005</v>
      </c>
      <c r="AF90" s="6" t="n">
        <v>1003</v>
      </c>
      <c r="AG90" s="6" t="n">
        <v>1038</v>
      </c>
      <c r="AH90" s="6" t="n">
        <v>1136</v>
      </c>
      <c r="AI90" s="6" t="n">
        <v>1107</v>
      </c>
      <c r="AJ90" s="6" t="n">
        <v>931</v>
      </c>
      <c r="AK90" s="6" t="n">
        <v>1000</v>
      </c>
      <c r="AL90" s="6" t="n">
        <v>1031</v>
      </c>
      <c r="AM90" s="6" t="n">
        <v>1047</v>
      </c>
      <c r="AN90" s="6" t="n">
        <v>1151</v>
      </c>
      <c r="AO90" s="6" t="n">
        <v>1267</v>
      </c>
      <c r="AP90" s="6" t="n">
        <v>1275</v>
      </c>
      <c r="AQ90" s="6" t="n">
        <v>1381</v>
      </c>
      <c r="AR90" s="6" t="n">
        <v>1420</v>
      </c>
      <c r="AS90" s="6" t="n">
        <v>1390</v>
      </c>
      <c r="AT90" s="6" t="n">
        <v>1500</v>
      </c>
      <c r="AU90" s="6" t="n">
        <v>1603</v>
      </c>
      <c r="AV90" s="6" t="n">
        <v>1584</v>
      </c>
      <c r="AW90" s="6" t="n">
        <v>1648</v>
      </c>
      <c r="AX90" s="6" t="n">
        <v>1642</v>
      </c>
      <c r="AY90" s="6" t="n">
        <v>1728</v>
      </c>
      <c r="AZ90" s="6" t="n">
        <v>1673</v>
      </c>
      <c r="BA90" s="6" t="n">
        <v>1621</v>
      </c>
      <c r="BB90" s="6" t="n">
        <v>1510</v>
      </c>
      <c r="BC90" s="6" t="n">
        <v>1573</v>
      </c>
      <c r="BD90" s="6" t="n">
        <v>1597</v>
      </c>
      <c r="BE90" s="6" t="n">
        <v>1584</v>
      </c>
      <c r="BF90" s="6" t="n">
        <v>1531</v>
      </c>
      <c r="BG90" s="6" t="n">
        <v>1456</v>
      </c>
      <c r="BH90" s="6" t="n">
        <v>1458</v>
      </c>
      <c r="BI90" s="6" t="n">
        <v>1425</v>
      </c>
      <c r="BJ90" s="6" t="n">
        <v>1479</v>
      </c>
      <c r="BK90" s="6" t="n">
        <v>1361</v>
      </c>
      <c r="BL90" s="6" t="n">
        <v>1535</v>
      </c>
      <c r="BM90" s="6" t="n">
        <v>1554</v>
      </c>
      <c r="BN90" s="6" t="n">
        <v>1679</v>
      </c>
      <c r="BO90" s="6" t="n">
        <v>1853</v>
      </c>
      <c r="BP90" s="6" t="n">
        <v>1929</v>
      </c>
      <c r="BQ90" s="6" t="n">
        <v>1524</v>
      </c>
      <c r="BR90" s="6" t="n">
        <v>1659</v>
      </c>
      <c r="BS90" s="6" t="n">
        <v>1535</v>
      </c>
      <c r="BT90" s="6" t="n">
        <v>1468</v>
      </c>
      <c r="BU90" s="6" t="n">
        <v>1365</v>
      </c>
      <c r="BV90" s="6" t="n">
        <v>1236</v>
      </c>
      <c r="BW90" s="6" t="n">
        <v>1335</v>
      </c>
      <c r="BX90" s="6" t="n">
        <v>1234</v>
      </c>
      <c r="BY90" s="6" t="n">
        <v>1266</v>
      </c>
      <c r="BZ90" s="6" t="n">
        <v>1148</v>
      </c>
      <c r="CA90" s="6" t="n">
        <v>1192</v>
      </c>
      <c r="CB90" s="6" t="n">
        <v>1157</v>
      </c>
      <c r="CC90" s="6" t="n">
        <v>1058</v>
      </c>
      <c r="CD90" s="6" t="n">
        <v>1049</v>
      </c>
      <c r="CE90" s="6" t="n">
        <v>1059</v>
      </c>
      <c r="CF90" s="6" t="n">
        <v>981</v>
      </c>
      <c r="CG90" s="6" t="n">
        <v>897</v>
      </c>
      <c r="CH90" s="6" t="n">
        <v>859</v>
      </c>
      <c r="CI90" s="6" t="n">
        <v>810</v>
      </c>
      <c r="CJ90" s="6" t="n">
        <v>770</v>
      </c>
      <c r="CK90" s="6" t="n">
        <v>661</v>
      </c>
      <c r="CL90" s="6" t="n">
        <v>578</v>
      </c>
      <c r="CM90" s="6" t="n">
        <v>559</v>
      </c>
      <c r="CN90" s="6" t="n">
        <v>497</v>
      </c>
      <c r="CO90" s="6" t="n">
        <v>466</v>
      </c>
      <c r="CP90" s="6" t="n">
        <v>412</v>
      </c>
      <c r="CQ90" s="6" t="n">
        <v>323</v>
      </c>
      <c r="CR90" s="6" t="n">
        <v>172</v>
      </c>
      <c r="CS90" s="6" t="n">
        <v>145</v>
      </c>
      <c r="CT90" s="6" t="n">
        <v>141</v>
      </c>
      <c r="CU90" s="6" t="n">
        <v>100</v>
      </c>
      <c r="CV90" s="6" t="n">
        <v>76</v>
      </c>
      <c r="CW90" s="6" t="n">
        <v>50</v>
      </c>
      <c r="CX90" s="6" t="n">
        <v>50</v>
      </c>
      <c r="CY90" s="6" t="n">
        <v>24</v>
      </c>
      <c r="CZ90" s="6" t="n">
        <v>38</v>
      </c>
    </row>
    <row r="91" customFormat="false" ht="13.2" hidden="false" customHeight="false" outlineLevel="0" collapsed="false">
      <c r="A91" s="0" t="s">
        <v>1141</v>
      </c>
      <c r="B91" s="0" t="s">
        <v>487</v>
      </c>
      <c r="C91" s="6" t="n">
        <v>92635</v>
      </c>
      <c r="D91" s="6" t="n">
        <v>1084</v>
      </c>
      <c r="E91" s="6" t="n">
        <v>1053</v>
      </c>
      <c r="F91" s="6" t="n">
        <v>1049</v>
      </c>
      <c r="G91" s="6" t="n">
        <v>1162</v>
      </c>
      <c r="H91" s="6" t="n">
        <v>1125</v>
      </c>
      <c r="I91" s="6" t="n">
        <v>1147</v>
      </c>
      <c r="J91" s="6" t="n">
        <v>1092</v>
      </c>
      <c r="K91" s="6" t="n">
        <v>1271</v>
      </c>
      <c r="L91" s="6" t="n">
        <v>1168</v>
      </c>
      <c r="M91" s="6" t="n">
        <v>1182</v>
      </c>
      <c r="N91" s="6" t="n">
        <v>1186</v>
      </c>
      <c r="O91" s="6" t="n">
        <v>1279</v>
      </c>
      <c r="P91" s="6" t="n">
        <v>1352</v>
      </c>
      <c r="Q91" s="6" t="n">
        <v>1256</v>
      </c>
      <c r="R91" s="6" t="n">
        <v>1266</v>
      </c>
      <c r="S91" s="6" t="n">
        <v>1284</v>
      </c>
      <c r="T91" s="6" t="n">
        <v>1274</v>
      </c>
      <c r="U91" s="6" t="n">
        <v>1250</v>
      </c>
      <c r="V91" s="6" t="n">
        <v>1040</v>
      </c>
      <c r="W91" s="6" t="n">
        <v>711</v>
      </c>
      <c r="X91" s="6" t="n">
        <v>610</v>
      </c>
      <c r="Y91" s="6" t="n">
        <v>705</v>
      </c>
      <c r="Z91" s="6" t="n">
        <v>767</v>
      </c>
      <c r="AA91" s="6" t="n">
        <v>848</v>
      </c>
      <c r="AB91" s="6" t="n">
        <v>763</v>
      </c>
      <c r="AC91" s="6" t="n">
        <v>749</v>
      </c>
      <c r="AD91" s="6" t="n">
        <v>731</v>
      </c>
      <c r="AE91" s="6" t="n">
        <v>717</v>
      </c>
      <c r="AF91" s="6" t="n">
        <v>747</v>
      </c>
      <c r="AG91" s="6" t="n">
        <v>762</v>
      </c>
      <c r="AH91" s="6" t="n">
        <v>880</v>
      </c>
      <c r="AI91" s="6" t="n">
        <v>822</v>
      </c>
      <c r="AJ91" s="6" t="n">
        <v>852</v>
      </c>
      <c r="AK91" s="6" t="n">
        <v>936</v>
      </c>
      <c r="AL91" s="6" t="n">
        <v>910</v>
      </c>
      <c r="AM91" s="6" t="n">
        <v>985</v>
      </c>
      <c r="AN91" s="6" t="n">
        <v>1051</v>
      </c>
      <c r="AO91" s="6" t="n">
        <v>1131</v>
      </c>
      <c r="AP91" s="6" t="n">
        <v>1229</v>
      </c>
      <c r="AQ91" s="6" t="n">
        <v>1322</v>
      </c>
      <c r="AR91" s="6" t="n">
        <v>1373</v>
      </c>
      <c r="AS91" s="6" t="n">
        <v>1312</v>
      </c>
      <c r="AT91" s="6" t="n">
        <v>1313</v>
      </c>
      <c r="AU91" s="6" t="n">
        <v>1472</v>
      </c>
      <c r="AV91" s="6" t="n">
        <v>1536</v>
      </c>
      <c r="AW91" s="6" t="n">
        <v>1529</v>
      </c>
      <c r="AX91" s="6" t="n">
        <v>1621</v>
      </c>
      <c r="AY91" s="6" t="n">
        <v>1580</v>
      </c>
      <c r="AZ91" s="6" t="n">
        <v>1592</v>
      </c>
      <c r="BA91" s="6" t="n">
        <v>1463</v>
      </c>
      <c r="BB91" s="6" t="n">
        <v>1462</v>
      </c>
      <c r="BC91" s="6" t="n">
        <v>1414</v>
      </c>
      <c r="BD91" s="6" t="n">
        <v>1448</v>
      </c>
      <c r="BE91" s="6" t="n">
        <v>1378</v>
      </c>
      <c r="BF91" s="6" t="n">
        <v>1370</v>
      </c>
      <c r="BG91" s="6" t="n">
        <v>1285</v>
      </c>
      <c r="BH91" s="6" t="n">
        <v>1159</v>
      </c>
      <c r="BI91" s="6" t="n">
        <v>1117</v>
      </c>
      <c r="BJ91" s="6" t="n">
        <v>1119</v>
      </c>
      <c r="BK91" s="6" t="n">
        <v>1112</v>
      </c>
      <c r="BL91" s="6" t="n">
        <v>1079</v>
      </c>
      <c r="BM91" s="6" t="n">
        <v>1236</v>
      </c>
      <c r="BN91" s="6" t="n">
        <v>1161</v>
      </c>
      <c r="BO91" s="6" t="n">
        <v>1394</v>
      </c>
      <c r="BP91" s="6" t="n">
        <v>1394</v>
      </c>
      <c r="BQ91" s="6" t="n">
        <v>1051</v>
      </c>
      <c r="BR91" s="6" t="n">
        <v>1171</v>
      </c>
      <c r="BS91" s="6" t="n">
        <v>1091</v>
      </c>
      <c r="BT91" s="6" t="n">
        <v>979</v>
      </c>
      <c r="BU91" s="6" t="n">
        <v>838</v>
      </c>
      <c r="BV91" s="6" t="n">
        <v>834</v>
      </c>
      <c r="BW91" s="6" t="n">
        <v>823</v>
      </c>
      <c r="BX91" s="6" t="n">
        <v>865</v>
      </c>
      <c r="BY91" s="6" t="n">
        <v>867</v>
      </c>
      <c r="BZ91" s="6" t="n">
        <v>813</v>
      </c>
      <c r="CA91" s="6" t="n">
        <v>814</v>
      </c>
      <c r="CB91" s="6" t="n">
        <v>760</v>
      </c>
      <c r="CC91" s="6" t="n">
        <v>676</v>
      </c>
      <c r="CD91" s="6" t="n">
        <v>628</v>
      </c>
      <c r="CE91" s="6" t="n">
        <v>703</v>
      </c>
      <c r="CF91" s="6" t="n">
        <v>614</v>
      </c>
      <c r="CG91" s="6" t="n">
        <v>537</v>
      </c>
      <c r="CH91" s="6" t="n">
        <v>506</v>
      </c>
      <c r="CI91" s="6" t="n">
        <v>447</v>
      </c>
      <c r="CJ91" s="6" t="n">
        <v>456</v>
      </c>
      <c r="CK91" s="6" t="n">
        <v>435</v>
      </c>
      <c r="CL91" s="6" t="n">
        <v>372</v>
      </c>
      <c r="CM91" s="6" t="n">
        <v>339</v>
      </c>
      <c r="CN91" s="6" t="n">
        <v>269</v>
      </c>
      <c r="CO91" s="6" t="n">
        <v>220</v>
      </c>
      <c r="CP91" s="6" t="n">
        <v>214</v>
      </c>
      <c r="CQ91" s="6" t="n">
        <v>164</v>
      </c>
      <c r="CR91" s="6" t="n">
        <v>98</v>
      </c>
      <c r="CS91" s="6" t="n">
        <v>90</v>
      </c>
      <c r="CT91" s="6" t="n">
        <v>85</v>
      </c>
      <c r="CU91" s="6" t="n">
        <v>63</v>
      </c>
      <c r="CV91" s="6" t="n">
        <v>47</v>
      </c>
      <c r="CW91" s="6" t="n">
        <v>37</v>
      </c>
      <c r="CX91" s="6" t="n">
        <v>25</v>
      </c>
      <c r="CY91" s="6" t="n">
        <v>9</v>
      </c>
      <c r="CZ91" s="6" t="n">
        <v>28</v>
      </c>
    </row>
    <row r="92" customFormat="false" ht="13.2" hidden="false" customHeight="false" outlineLevel="0" collapsed="false">
      <c r="A92" s="0" t="s">
        <v>1142</v>
      </c>
      <c r="B92" s="0" t="s">
        <v>321</v>
      </c>
      <c r="C92" s="6" t="n">
        <v>107155</v>
      </c>
      <c r="D92" s="6" t="n">
        <v>1233</v>
      </c>
      <c r="E92" s="6" t="n">
        <v>1262</v>
      </c>
      <c r="F92" s="6" t="n">
        <v>1240</v>
      </c>
      <c r="G92" s="6" t="n">
        <v>1244</v>
      </c>
      <c r="H92" s="6" t="n">
        <v>1224</v>
      </c>
      <c r="I92" s="6" t="n">
        <v>1276</v>
      </c>
      <c r="J92" s="6" t="n">
        <v>1256</v>
      </c>
      <c r="K92" s="6" t="n">
        <v>1182</v>
      </c>
      <c r="L92" s="6" t="n">
        <v>1125</v>
      </c>
      <c r="M92" s="6" t="n">
        <v>1124</v>
      </c>
      <c r="N92" s="6" t="n">
        <v>1182</v>
      </c>
      <c r="O92" s="6" t="n">
        <v>1173</v>
      </c>
      <c r="P92" s="6" t="n">
        <v>1243</v>
      </c>
      <c r="Q92" s="6" t="n">
        <v>1209</v>
      </c>
      <c r="R92" s="6" t="n">
        <v>1269</v>
      </c>
      <c r="S92" s="6" t="n">
        <v>1381</v>
      </c>
      <c r="T92" s="6" t="n">
        <v>1241</v>
      </c>
      <c r="U92" s="6" t="n">
        <v>1317</v>
      </c>
      <c r="V92" s="6" t="n">
        <v>1189</v>
      </c>
      <c r="W92" s="6" t="n">
        <v>1013</v>
      </c>
      <c r="X92" s="6" t="n">
        <v>1086</v>
      </c>
      <c r="Y92" s="6" t="n">
        <v>1132</v>
      </c>
      <c r="Z92" s="6" t="n">
        <v>1212</v>
      </c>
      <c r="AA92" s="6" t="n">
        <v>1373</v>
      </c>
      <c r="AB92" s="6" t="n">
        <v>1319</v>
      </c>
      <c r="AC92" s="6" t="n">
        <v>1271</v>
      </c>
      <c r="AD92" s="6" t="n">
        <v>1207</v>
      </c>
      <c r="AE92" s="6" t="n">
        <v>1236</v>
      </c>
      <c r="AF92" s="6" t="n">
        <v>1248</v>
      </c>
      <c r="AG92" s="6" t="n">
        <v>1248</v>
      </c>
      <c r="AH92" s="6" t="n">
        <v>1275</v>
      </c>
      <c r="AI92" s="6" t="n">
        <v>1302</v>
      </c>
      <c r="AJ92" s="6" t="n">
        <v>1186</v>
      </c>
      <c r="AK92" s="6" t="n">
        <v>1238</v>
      </c>
      <c r="AL92" s="6" t="n">
        <v>1269</v>
      </c>
      <c r="AM92" s="6" t="n">
        <v>1387</v>
      </c>
      <c r="AN92" s="6" t="n">
        <v>1395</v>
      </c>
      <c r="AO92" s="6" t="n">
        <v>1494</v>
      </c>
      <c r="AP92" s="6" t="n">
        <v>1624</v>
      </c>
      <c r="AQ92" s="6" t="n">
        <v>1752</v>
      </c>
      <c r="AR92" s="6" t="n">
        <v>1669</v>
      </c>
      <c r="AS92" s="6" t="n">
        <v>1671</v>
      </c>
      <c r="AT92" s="6" t="n">
        <v>1693</v>
      </c>
      <c r="AU92" s="6" t="n">
        <v>1685</v>
      </c>
      <c r="AV92" s="6" t="n">
        <v>1698</v>
      </c>
      <c r="AW92" s="6" t="n">
        <v>1686</v>
      </c>
      <c r="AX92" s="6" t="n">
        <v>1754</v>
      </c>
      <c r="AY92" s="6" t="n">
        <v>1754</v>
      </c>
      <c r="AZ92" s="6" t="n">
        <v>1609</v>
      </c>
      <c r="BA92" s="6" t="n">
        <v>1626</v>
      </c>
      <c r="BB92" s="6" t="n">
        <v>1561</v>
      </c>
      <c r="BC92" s="6" t="n">
        <v>1483</v>
      </c>
      <c r="BD92" s="6" t="n">
        <v>1430</v>
      </c>
      <c r="BE92" s="6" t="n">
        <v>1510</v>
      </c>
      <c r="BF92" s="6" t="n">
        <v>1373</v>
      </c>
      <c r="BG92" s="6" t="n">
        <v>1346</v>
      </c>
      <c r="BH92" s="6" t="n">
        <v>1303</v>
      </c>
      <c r="BI92" s="6" t="n">
        <v>1397</v>
      </c>
      <c r="BJ92" s="6" t="n">
        <v>1334</v>
      </c>
      <c r="BK92" s="6" t="n">
        <v>1309</v>
      </c>
      <c r="BL92" s="6" t="n">
        <v>1317</v>
      </c>
      <c r="BM92" s="6" t="n">
        <v>1425</v>
      </c>
      <c r="BN92" s="6" t="n">
        <v>1526</v>
      </c>
      <c r="BO92" s="6" t="n">
        <v>1700</v>
      </c>
      <c r="BP92" s="6" t="n">
        <v>1697</v>
      </c>
      <c r="BQ92" s="6" t="n">
        <v>1219</v>
      </c>
      <c r="BR92" s="6" t="n">
        <v>1343</v>
      </c>
      <c r="BS92" s="6" t="n">
        <v>1233</v>
      </c>
      <c r="BT92" s="6" t="n">
        <v>1201</v>
      </c>
      <c r="BU92" s="6" t="n">
        <v>948</v>
      </c>
      <c r="BV92" s="6" t="n">
        <v>978</v>
      </c>
      <c r="BW92" s="6" t="n">
        <v>955</v>
      </c>
      <c r="BX92" s="6" t="n">
        <v>897</v>
      </c>
      <c r="BY92" s="6" t="n">
        <v>841</v>
      </c>
      <c r="BZ92" s="6" t="n">
        <v>766</v>
      </c>
      <c r="CA92" s="6" t="n">
        <v>686</v>
      </c>
      <c r="CB92" s="6" t="n">
        <v>721</v>
      </c>
      <c r="CC92" s="6" t="n">
        <v>597</v>
      </c>
      <c r="CD92" s="6" t="n">
        <v>661</v>
      </c>
      <c r="CE92" s="6" t="n">
        <v>581</v>
      </c>
      <c r="CF92" s="6" t="n">
        <v>530</v>
      </c>
      <c r="CG92" s="6" t="n">
        <v>469</v>
      </c>
      <c r="CH92" s="6" t="n">
        <v>403</v>
      </c>
      <c r="CI92" s="6" t="n">
        <v>423</v>
      </c>
      <c r="CJ92" s="6" t="n">
        <v>349</v>
      </c>
      <c r="CK92" s="6" t="n">
        <v>359</v>
      </c>
      <c r="CL92" s="6" t="n">
        <v>333</v>
      </c>
      <c r="CM92" s="6" t="n">
        <v>272</v>
      </c>
      <c r="CN92" s="6" t="n">
        <v>235</v>
      </c>
      <c r="CO92" s="6" t="n">
        <v>208</v>
      </c>
      <c r="CP92" s="6" t="n">
        <v>230</v>
      </c>
      <c r="CQ92" s="6" t="n">
        <v>139</v>
      </c>
      <c r="CR92" s="6" t="n">
        <v>92</v>
      </c>
      <c r="CS92" s="6" t="n">
        <v>67</v>
      </c>
      <c r="CT92" s="6" t="n">
        <v>46</v>
      </c>
      <c r="CU92" s="6" t="n">
        <v>49</v>
      </c>
      <c r="CV92" s="6" t="n">
        <v>40</v>
      </c>
      <c r="CW92" s="6" t="n">
        <v>26</v>
      </c>
      <c r="CX92" s="6" t="n">
        <v>33</v>
      </c>
      <c r="CY92" s="6" t="n">
        <v>16</v>
      </c>
      <c r="CZ92" s="6" t="n">
        <v>16</v>
      </c>
    </row>
    <row r="93" customFormat="false" ht="13.2" hidden="false" customHeight="false" outlineLevel="0" collapsed="false">
      <c r="A93" s="0" t="s">
        <v>1143</v>
      </c>
      <c r="B93" s="0" t="s">
        <v>637</v>
      </c>
      <c r="C93" s="6" t="n">
        <v>47752</v>
      </c>
      <c r="D93" s="6" t="n">
        <v>386</v>
      </c>
      <c r="E93" s="6" t="n">
        <v>444</v>
      </c>
      <c r="F93" s="6" t="n">
        <v>419</v>
      </c>
      <c r="G93" s="6" t="n">
        <v>425</v>
      </c>
      <c r="H93" s="6" t="n">
        <v>469</v>
      </c>
      <c r="I93" s="6" t="n">
        <v>434</v>
      </c>
      <c r="J93" s="6" t="n">
        <v>467</v>
      </c>
      <c r="K93" s="6" t="n">
        <v>459</v>
      </c>
      <c r="L93" s="6" t="n">
        <v>398</v>
      </c>
      <c r="M93" s="6" t="n">
        <v>456</v>
      </c>
      <c r="N93" s="6" t="n">
        <v>485</v>
      </c>
      <c r="O93" s="6" t="n">
        <v>505</v>
      </c>
      <c r="P93" s="6" t="n">
        <v>521</v>
      </c>
      <c r="Q93" s="6" t="n">
        <v>511</v>
      </c>
      <c r="R93" s="6" t="n">
        <v>540</v>
      </c>
      <c r="S93" s="6" t="n">
        <v>544</v>
      </c>
      <c r="T93" s="6" t="n">
        <v>490</v>
      </c>
      <c r="U93" s="6" t="n">
        <v>581</v>
      </c>
      <c r="V93" s="6" t="n">
        <v>515</v>
      </c>
      <c r="W93" s="6" t="n">
        <v>382</v>
      </c>
      <c r="X93" s="6" t="n">
        <v>436</v>
      </c>
      <c r="Y93" s="6" t="n">
        <v>382</v>
      </c>
      <c r="Z93" s="6" t="n">
        <v>376</v>
      </c>
      <c r="AA93" s="6" t="n">
        <v>444</v>
      </c>
      <c r="AB93" s="6" t="n">
        <v>425</v>
      </c>
      <c r="AC93" s="6" t="n">
        <v>356</v>
      </c>
      <c r="AD93" s="6" t="n">
        <v>395</v>
      </c>
      <c r="AE93" s="6" t="n">
        <v>374</v>
      </c>
      <c r="AF93" s="6" t="n">
        <v>350</v>
      </c>
      <c r="AG93" s="6" t="n">
        <v>407</v>
      </c>
      <c r="AH93" s="6" t="n">
        <v>411</v>
      </c>
      <c r="AI93" s="6" t="n">
        <v>410</v>
      </c>
      <c r="AJ93" s="6" t="n">
        <v>412</v>
      </c>
      <c r="AK93" s="6" t="n">
        <v>386</v>
      </c>
      <c r="AL93" s="6" t="n">
        <v>397</v>
      </c>
      <c r="AM93" s="6" t="n">
        <v>428</v>
      </c>
      <c r="AN93" s="6" t="n">
        <v>410</v>
      </c>
      <c r="AO93" s="6" t="n">
        <v>521</v>
      </c>
      <c r="AP93" s="6" t="n">
        <v>485</v>
      </c>
      <c r="AQ93" s="6" t="n">
        <v>548</v>
      </c>
      <c r="AR93" s="6" t="n">
        <v>563</v>
      </c>
      <c r="AS93" s="6" t="n">
        <v>602</v>
      </c>
      <c r="AT93" s="6" t="n">
        <v>625</v>
      </c>
      <c r="AU93" s="6" t="n">
        <v>642</v>
      </c>
      <c r="AV93" s="6" t="n">
        <v>634</v>
      </c>
      <c r="AW93" s="6" t="n">
        <v>687</v>
      </c>
      <c r="AX93" s="6" t="n">
        <v>737</v>
      </c>
      <c r="AY93" s="6" t="n">
        <v>620</v>
      </c>
      <c r="AZ93" s="6" t="n">
        <v>627</v>
      </c>
      <c r="BA93" s="6" t="n">
        <v>613</v>
      </c>
      <c r="BB93" s="6" t="n">
        <v>613</v>
      </c>
      <c r="BC93" s="6" t="n">
        <v>599</v>
      </c>
      <c r="BD93" s="6" t="n">
        <v>598</v>
      </c>
      <c r="BE93" s="6" t="n">
        <v>558</v>
      </c>
      <c r="BF93" s="6" t="n">
        <v>567</v>
      </c>
      <c r="BG93" s="6" t="n">
        <v>542</v>
      </c>
      <c r="BH93" s="6" t="n">
        <v>539</v>
      </c>
      <c r="BI93" s="6" t="n">
        <v>547</v>
      </c>
      <c r="BJ93" s="6" t="n">
        <v>562</v>
      </c>
      <c r="BK93" s="6" t="n">
        <v>585</v>
      </c>
      <c r="BL93" s="6" t="n">
        <v>616</v>
      </c>
      <c r="BM93" s="6" t="n">
        <v>683</v>
      </c>
      <c r="BN93" s="6" t="n">
        <v>708</v>
      </c>
      <c r="BO93" s="6" t="n">
        <v>829</v>
      </c>
      <c r="BP93" s="6" t="n">
        <v>885</v>
      </c>
      <c r="BQ93" s="6" t="n">
        <v>676</v>
      </c>
      <c r="BR93" s="6" t="n">
        <v>809</v>
      </c>
      <c r="BS93" s="6" t="n">
        <v>717</v>
      </c>
      <c r="BT93" s="6" t="n">
        <v>704</v>
      </c>
      <c r="BU93" s="6" t="n">
        <v>608</v>
      </c>
      <c r="BV93" s="6" t="n">
        <v>526</v>
      </c>
      <c r="BW93" s="6" t="n">
        <v>607</v>
      </c>
      <c r="BX93" s="6" t="n">
        <v>586</v>
      </c>
      <c r="BY93" s="6" t="n">
        <v>674</v>
      </c>
      <c r="BZ93" s="6" t="n">
        <v>636</v>
      </c>
      <c r="CA93" s="6" t="n">
        <v>594</v>
      </c>
      <c r="CB93" s="6" t="n">
        <v>541</v>
      </c>
      <c r="CC93" s="6" t="n">
        <v>523</v>
      </c>
      <c r="CD93" s="6" t="n">
        <v>560</v>
      </c>
      <c r="CE93" s="6" t="n">
        <v>584</v>
      </c>
      <c r="CF93" s="6" t="n">
        <v>529</v>
      </c>
      <c r="CG93" s="6" t="n">
        <v>518</v>
      </c>
      <c r="CH93" s="6" t="n">
        <v>475</v>
      </c>
      <c r="CI93" s="6" t="n">
        <v>413</v>
      </c>
      <c r="CJ93" s="6" t="n">
        <v>413</v>
      </c>
      <c r="CK93" s="6" t="n">
        <v>368</v>
      </c>
      <c r="CL93" s="6" t="n">
        <v>353</v>
      </c>
      <c r="CM93" s="6" t="n">
        <v>313</v>
      </c>
      <c r="CN93" s="6" t="n">
        <v>302</v>
      </c>
      <c r="CO93" s="6" t="n">
        <v>284</v>
      </c>
      <c r="CP93" s="6" t="n">
        <v>241</v>
      </c>
      <c r="CQ93" s="6" t="n">
        <v>190</v>
      </c>
      <c r="CR93" s="6" t="n">
        <v>109</v>
      </c>
      <c r="CS93" s="6" t="n">
        <v>75</v>
      </c>
      <c r="CT93" s="6" t="n">
        <v>81</v>
      </c>
      <c r="CU93" s="6" t="n">
        <v>47</v>
      </c>
      <c r="CV93" s="6" t="n">
        <v>56</v>
      </c>
      <c r="CW93" s="6" t="n">
        <v>30</v>
      </c>
      <c r="CX93" s="6" t="n">
        <v>22</v>
      </c>
      <c r="CY93" s="6" t="n">
        <v>5</v>
      </c>
      <c r="CZ93" s="6" t="n">
        <v>18</v>
      </c>
    </row>
    <row r="94" customFormat="false" ht="13.2" hidden="false" customHeight="false" outlineLevel="0" collapsed="false">
      <c r="A94" s="0" t="s">
        <v>1144</v>
      </c>
      <c r="B94" s="0" t="s">
        <v>201</v>
      </c>
      <c r="C94" s="6" t="n">
        <v>7375</v>
      </c>
      <c r="D94" s="6" t="n">
        <v>70</v>
      </c>
      <c r="E94" s="6" t="n">
        <v>52</v>
      </c>
      <c r="F94" s="6" t="n">
        <v>41</v>
      </c>
      <c r="G94" s="6" t="n">
        <v>34</v>
      </c>
      <c r="H94" s="6" t="n">
        <v>39</v>
      </c>
      <c r="I94" s="6" t="n">
        <v>32</v>
      </c>
      <c r="J94" s="6" t="n">
        <v>47</v>
      </c>
      <c r="K94" s="6" t="n">
        <v>38</v>
      </c>
      <c r="L94" s="6" t="n">
        <v>40</v>
      </c>
      <c r="M94" s="6" t="n">
        <v>25</v>
      </c>
      <c r="N94" s="6" t="n">
        <v>39</v>
      </c>
      <c r="O94" s="6" t="n">
        <v>28</v>
      </c>
      <c r="P94" s="6" t="n">
        <v>35</v>
      </c>
      <c r="Q94" s="6" t="n">
        <v>41</v>
      </c>
      <c r="R94" s="6" t="n">
        <v>26</v>
      </c>
      <c r="S94" s="6" t="n">
        <v>33</v>
      </c>
      <c r="T94" s="6" t="n">
        <v>31</v>
      </c>
      <c r="U94" s="6" t="n">
        <v>41</v>
      </c>
      <c r="V94" s="6" t="n">
        <v>51</v>
      </c>
      <c r="W94" s="6" t="n">
        <v>41</v>
      </c>
      <c r="X94" s="6" t="n">
        <v>70</v>
      </c>
      <c r="Y94" s="6" t="n">
        <v>60</v>
      </c>
      <c r="Z94" s="6" t="n">
        <v>123</v>
      </c>
      <c r="AA94" s="6" t="n">
        <v>143</v>
      </c>
      <c r="AB94" s="6" t="n">
        <v>149</v>
      </c>
      <c r="AC94" s="6" t="n">
        <v>170</v>
      </c>
      <c r="AD94" s="6" t="n">
        <v>189</v>
      </c>
      <c r="AE94" s="6" t="n">
        <v>193</v>
      </c>
      <c r="AF94" s="6" t="n">
        <v>220</v>
      </c>
      <c r="AG94" s="6" t="n">
        <v>184</v>
      </c>
      <c r="AH94" s="6" t="n">
        <v>182</v>
      </c>
      <c r="AI94" s="6" t="n">
        <v>182</v>
      </c>
      <c r="AJ94" s="6" t="n">
        <v>153</v>
      </c>
      <c r="AK94" s="6" t="n">
        <v>153</v>
      </c>
      <c r="AL94" s="6" t="n">
        <v>150</v>
      </c>
      <c r="AM94" s="6" t="n">
        <v>122</v>
      </c>
      <c r="AN94" s="6" t="n">
        <v>136</v>
      </c>
      <c r="AO94" s="6" t="n">
        <v>104</v>
      </c>
      <c r="AP94" s="6" t="n">
        <v>118</v>
      </c>
      <c r="AQ94" s="6" t="n">
        <v>118</v>
      </c>
      <c r="AR94" s="6" t="n">
        <v>141</v>
      </c>
      <c r="AS94" s="6" t="n">
        <v>101</v>
      </c>
      <c r="AT94" s="6" t="n">
        <v>136</v>
      </c>
      <c r="AU94" s="6" t="n">
        <v>151</v>
      </c>
      <c r="AV94" s="6" t="n">
        <v>98</v>
      </c>
      <c r="AW94" s="6" t="n">
        <v>126</v>
      </c>
      <c r="AX94" s="6" t="n">
        <v>133</v>
      </c>
      <c r="AY94" s="6" t="n">
        <v>115</v>
      </c>
      <c r="AZ94" s="6" t="n">
        <v>116</v>
      </c>
      <c r="BA94" s="6" t="n">
        <v>110</v>
      </c>
      <c r="BB94" s="6" t="n">
        <v>97</v>
      </c>
      <c r="BC94" s="6" t="n">
        <v>88</v>
      </c>
      <c r="BD94" s="6" t="n">
        <v>94</v>
      </c>
      <c r="BE94" s="6" t="n">
        <v>108</v>
      </c>
      <c r="BF94" s="6" t="n">
        <v>84</v>
      </c>
      <c r="BG94" s="6" t="n">
        <v>90</v>
      </c>
      <c r="BH94" s="6" t="n">
        <v>106</v>
      </c>
      <c r="BI94" s="6" t="n">
        <v>93</v>
      </c>
      <c r="BJ94" s="6" t="n">
        <v>93</v>
      </c>
      <c r="BK94" s="6" t="n">
        <v>94</v>
      </c>
      <c r="BL94" s="6" t="n">
        <v>88</v>
      </c>
      <c r="BM94" s="6" t="n">
        <v>92</v>
      </c>
      <c r="BN94" s="6" t="n">
        <v>87</v>
      </c>
      <c r="BO94" s="6" t="n">
        <v>115</v>
      </c>
      <c r="BP94" s="6" t="n">
        <v>81</v>
      </c>
      <c r="BQ94" s="6" t="n">
        <v>73</v>
      </c>
      <c r="BR94" s="6" t="n">
        <v>74</v>
      </c>
      <c r="BS94" s="6" t="n">
        <v>60</v>
      </c>
      <c r="BT94" s="6" t="n">
        <v>73</v>
      </c>
      <c r="BU94" s="6" t="n">
        <v>49</v>
      </c>
      <c r="BV94" s="6" t="n">
        <v>54</v>
      </c>
      <c r="BW94" s="6" t="n">
        <v>54</v>
      </c>
      <c r="BX94" s="6" t="n">
        <v>62</v>
      </c>
      <c r="BY94" s="6" t="n">
        <v>46</v>
      </c>
      <c r="BZ94" s="6" t="n">
        <v>42</v>
      </c>
      <c r="CA94" s="6" t="n">
        <v>50</v>
      </c>
      <c r="CB94" s="6" t="n">
        <v>34</v>
      </c>
      <c r="CC94" s="6" t="n">
        <v>26</v>
      </c>
      <c r="CD94" s="6" t="n">
        <v>38</v>
      </c>
      <c r="CE94" s="6" t="n">
        <v>37</v>
      </c>
      <c r="CF94" s="6" t="n">
        <v>28</v>
      </c>
      <c r="CG94" s="6" t="n">
        <v>25</v>
      </c>
      <c r="CH94" s="6" t="n">
        <v>31</v>
      </c>
      <c r="CI94" s="6" t="n">
        <v>38</v>
      </c>
      <c r="CJ94" s="6" t="n">
        <v>24</v>
      </c>
      <c r="CK94" s="6" t="n">
        <v>28</v>
      </c>
      <c r="CL94" s="6" t="n">
        <v>16</v>
      </c>
      <c r="CM94" s="6" t="n">
        <v>13</v>
      </c>
      <c r="CN94" s="6" t="n">
        <v>7</v>
      </c>
      <c r="CO94" s="6" t="n">
        <v>11</v>
      </c>
      <c r="CP94" s="6" t="n">
        <v>16</v>
      </c>
      <c r="CQ94" s="6" t="n">
        <v>3</v>
      </c>
      <c r="CR94" s="6" t="n">
        <v>6</v>
      </c>
      <c r="CS94" s="6" t="n">
        <v>3</v>
      </c>
      <c r="CT94" s="6" t="n">
        <v>3</v>
      </c>
      <c r="CU94" s="6" t="n">
        <v>3</v>
      </c>
      <c r="CV94" s="6" t="n">
        <v>2</v>
      </c>
      <c r="CW94" s="6" t="n">
        <v>3</v>
      </c>
      <c r="CX94" s="6" t="n">
        <v>2</v>
      </c>
      <c r="CY94" s="6" t="n">
        <v>1</v>
      </c>
      <c r="CZ94" s="6" t="n">
        <v>0</v>
      </c>
    </row>
    <row r="95" customFormat="false" ht="13.2" hidden="false" customHeight="false" outlineLevel="0" collapsed="false">
      <c r="A95" s="0" t="s">
        <v>1145</v>
      </c>
      <c r="B95" s="0" t="s">
        <v>395</v>
      </c>
      <c r="C95" s="6" t="n">
        <v>51442</v>
      </c>
      <c r="D95" s="6" t="n">
        <v>615</v>
      </c>
      <c r="E95" s="6" t="n">
        <v>561</v>
      </c>
      <c r="F95" s="6" t="n">
        <v>593</v>
      </c>
      <c r="G95" s="6" t="n">
        <v>620</v>
      </c>
      <c r="H95" s="6" t="n">
        <v>538</v>
      </c>
      <c r="I95" s="6" t="n">
        <v>562</v>
      </c>
      <c r="J95" s="6" t="n">
        <v>534</v>
      </c>
      <c r="K95" s="6" t="n">
        <v>512</v>
      </c>
      <c r="L95" s="6" t="n">
        <v>544</v>
      </c>
      <c r="M95" s="6" t="n">
        <v>556</v>
      </c>
      <c r="N95" s="6" t="n">
        <v>571</v>
      </c>
      <c r="O95" s="6" t="n">
        <v>609</v>
      </c>
      <c r="P95" s="6" t="n">
        <v>606</v>
      </c>
      <c r="Q95" s="6" t="n">
        <v>633</v>
      </c>
      <c r="R95" s="6" t="n">
        <v>641</v>
      </c>
      <c r="S95" s="6" t="n">
        <v>638</v>
      </c>
      <c r="T95" s="6" t="n">
        <v>681</v>
      </c>
      <c r="U95" s="6" t="n">
        <v>673</v>
      </c>
      <c r="V95" s="6" t="n">
        <v>667</v>
      </c>
      <c r="W95" s="6" t="n">
        <v>575</v>
      </c>
      <c r="X95" s="6" t="n">
        <v>547</v>
      </c>
      <c r="Y95" s="6" t="n">
        <v>554</v>
      </c>
      <c r="Z95" s="6" t="n">
        <v>526</v>
      </c>
      <c r="AA95" s="6" t="n">
        <v>663</v>
      </c>
      <c r="AB95" s="6" t="n">
        <v>566</v>
      </c>
      <c r="AC95" s="6" t="n">
        <v>593</v>
      </c>
      <c r="AD95" s="6" t="n">
        <v>603</v>
      </c>
      <c r="AE95" s="6" t="n">
        <v>578</v>
      </c>
      <c r="AF95" s="6" t="n">
        <v>577</v>
      </c>
      <c r="AG95" s="6" t="n">
        <v>581</v>
      </c>
      <c r="AH95" s="6" t="n">
        <v>660</v>
      </c>
      <c r="AI95" s="6" t="n">
        <v>621</v>
      </c>
      <c r="AJ95" s="6" t="n">
        <v>601</v>
      </c>
      <c r="AK95" s="6" t="n">
        <v>564</v>
      </c>
      <c r="AL95" s="6" t="n">
        <v>583</v>
      </c>
      <c r="AM95" s="6" t="n">
        <v>632</v>
      </c>
      <c r="AN95" s="6" t="n">
        <v>657</v>
      </c>
      <c r="AO95" s="6" t="n">
        <v>627</v>
      </c>
      <c r="AP95" s="6" t="n">
        <v>709</v>
      </c>
      <c r="AQ95" s="6" t="n">
        <v>835</v>
      </c>
      <c r="AR95" s="6" t="n">
        <v>749</v>
      </c>
      <c r="AS95" s="6" t="n">
        <v>802</v>
      </c>
      <c r="AT95" s="6" t="n">
        <v>888</v>
      </c>
      <c r="AU95" s="6" t="n">
        <v>850</v>
      </c>
      <c r="AV95" s="6" t="n">
        <v>934</v>
      </c>
      <c r="AW95" s="6" t="n">
        <v>793</v>
      </c>
      <c r="AX95" s="6" t="n">
        <v>874</v>
      </c>
      <c r="AY95" s="6" t="n">
        <v>866</v>
      </c>
      <c r="AZ95" s="6" t="n">
        <v>835</v>
      </c>
      <c r="BA95" s="6" t="n">
        <v>812</v>
      </c>
      <c r="BB95" s="6" t="n">
        <v>783</v>
      </c>
      <c r="BC95" s="6" t="n">
        <v>778</v>
      </c>
      <c r="BD95" s="6" t="n">
        <v>749</v>
      </c>
      <c r="BE95" s="6" t="n">
        <v>726</v>
      </c>
      <c r="BF95" s="6" t="n">
        <v>688</v>
      </c>
      <c r="BG95" s="6" t="n">
        <v>653</v>
      </c>
      <c r="BH95" s="6" t="n">
        <v>707</v>
      </c>
      <c r="BI95" s="6" t="n">
        <v>672</v>
      </c>
      <c r="BJ95" s="6" t="n">
        <v>650</v>
      </c>
      <c r="BK95" s="6" t="n">
        <v>644</v>
      </c>
      <c r="BL95" s="6" t="n">
        <v>655</v>
      </c>
      <c r="BM95" s="6" t="n">
        <v>706</v>
      </c>
      <c r="BN95" s="6" t="n">
        <v>682</v>
      </c>
      <c r="BO95" s="6" t="n">
        <v>791</v>
      </c>
      <c r="BP95" s="6" t="n">
        <v>737</v>
      </c>
      <c r="BQ95" s="6" t="n">
        <v>539</v>
      </c>
      <c r="BR95" s="6" t="n">
        <v>634</v>
      </c>
      <c r="BS95" s="6" t="n">
        <v>568</v>
      </c>
      <c r="BT95" s="6" t="n">
        <v>544</v>
      </c>
      <c r="BU95" s="6" t="n">
        <v>474</v>
      </c>
      <c r="BV95" s="6" t="n">
        <v>427</v>
      </c>
      <c r="BW95" s="6" t="n">
        <v>400</v>
      </c>
      <c r="BX95" s="6" t="n">
        <v>430</v>
      </c>
      <c r="BY95" s="6" t="n">
        <v>421</v>
      </c>
      <c r="BZ95" s="6" t="n">
        <v>437</v>
      </c>
      <c r="CA95" s="6" t="n">
        <v>343</v>
      </c>
      <c r="CB95" s="6" t="n">
        <v>320</v>
      </c>
      <c r="CC95" s="6" t="n">
        <v>281</v>
      </c>
      <c r="CD95" s="6" t="n">
        <v>288</v>
      </c>
      <c r="CE95" s="6" t="n">
        <v>259</v>
      </c>
      <c r="CF95" s="6" t="n">
        <v>261</v>
      </c>
      <c r="CG95" s="6" t="n">
        <v>232</v>
      </c>
      <c r="CH95" s="6" t="n">
        <v>225</v>
      </c>
      <c r="CI95" s="6" t="n">
        <v>170</v>
      </c>
      <c r="CJ95" s="6" t="n">
        <v>146</v>
      </c>
      <c r="CK95" s="6" t="n">
        <v>140</v>
      </c>
      <c r="CL95" s="6" t="n">
        <v>119</v>
      </c>
      <c r="CM95" s="6" t="n">
        <v>117</v>
      </c>
      <c r="CN95" s="6" t="n">
        <v>111</v>
      </c>
      <c r="CO95" s="6" t="n">
        <v>79</v>
      </c>
      <c r="CP95" s="6" t="n">
        <v>64</v>
      </c>
      <c r="CQ95" s="6" t="n">
        <v>51</v>
      </c>
      <c r="CR95" s="6" t="n">
        <v>35</v>
      </c>
      <c r="CS95" s="6" t="n">
        <v>26</v>
      </c>
      <c r="CT95" s="6" t="n">
        <v>22</v>
      </c>
      <c r="CU95" s="6" t="n">
        <v>16</v>
      </c>
      <c r="CV95" s="6" t="n">
        <v>13</v>
      </c>
      <c r="CW95" s="6" t="n">
        <v>9</v>
      </c>
      <c r="CX95" s="6" t="n">
        <v>3</v>
      </c>
      <c r="CY95" s="6" t="n">
        <v>4</v>
      </c>
      <c r="CZ95" s="6" t="n">
        <v>4</v>
      </c>
    </row>
    <row r="96" customFormat="false" ht="13.2" hidden="false" customHeight="false" outlineLevel="0" collapsed="false">
      <c r="A96" s="0" t="s">
        <v>1146</v>
      </c>
      <c r="B96" s="0" t="s">
        <v>55</v>
      </c>
      <c r="C96" s="6" t="n">
        <v>173074</v>
      </c>
      <c r="D96" s="6" t="n">
        <v>2188</v>
      </c>
      <c r="E96" s="6" t="n">
        <v>2200</v>
      </c>
      <c r="F96" s="6" t="n">
        <v>2099</v>
      </c>
      <c r="G96" s="6" t="n">
        <v>2083</v>
      </c>
      <c r="H96" s="6" t="n">
        <v>2077</v>
      </c>
      <c r="I96" s="6" t="n">
        <v>2027</v>
      </c>
      <c r="J96" s="6" t="n">
        <v>1961</v>
      </c>
      <c r="K96" s="6" t="n">
        <v>1853</v>
      </c>
      <c r="L96" s="6" t="n">
        <v>1814</v>
      </c>
      <c r="M96" s="6" t="n">
        <v>1748</v>
      </c>
      <c r="N96" s="6" t="n">
        <v>1836</v>
      </c>
      <c r="O96" s="6" t="n">
        <v>1911</v>
      </c>
      <c r="P96" s="6" t="n">
        <v>1971</v>
      </c>
      <c r="Q96" s="6" t="n">
        <v>1938</v>
      </c>
      <c r="R96" s="6" t="n">
        <v>1950</v>
      </c>
      <c r="S96" s="6" t="n">
        <v>1991</v>
      </c>
      <c r="T96" s="6" t="n">
        <v>2012</v>
      </c>
      <c r="U96" s="6" t="n">
        <v>2122</v>
      </c>
      <c r="V96" s="6" t="n">
        <v>2538</v>
      </c>
      <c r="W96" s="6" t="n">
        <v>3048</v>
      </c>
      <c r="X96" s="6" t="n">
        <v>3355</v>
      </c>
      <c r="Y96" s="6" t="n">
        <v>2890</v>
      </c>
      <c r="Z96" s="6" t="n">
        <v>2685</v>
      </c>
      <c r="AA96" s="6" t="n">
        <v>2597</v>
      </c>
      <c r="AB96" s="6" t="n">
        <v>2359</v>
      </c>
      <c r="AC96" s="6" t="n">
        <v>2379</v>
      </c>
      <c r="AD96" s="6" t="n">
        <v>2438</v>
      </c>
      <c r="AE96" s="6" t="n">
        <v>2401</v>
      </c>
      <c r="AF96" s="6" t="n">
        <v>2358</v>
      </c>
      <c r="AG96" s="6" t="n">
        <v>2371</v>
      </c>
      <c r="AH96" s="6" t="n">
        <v>2269</v>
      </c>
      <c r="AI96" s="6" t="n">
        <v>2400</v>
      </c>
      <c r="AJ96" s="6" t="n">
        <v>2256</v>
      </c>
      <c r="AK96" s="6" t="n">
        <v>2159</v>
      </c>
      <c r="AL96" s="6" t="n">
        <v>2282</v>
      </c>
      <c r="AM96" s="6" t="n">
        <v>2162</v>
      </c>
      <c r="AN96" s="6" t="n">
        <v>2256</v>
      </c>
      <c r="AO96" s="6" t="n">
        <v>2334</v>
      </c>
      <c r="AP96" s="6" t="n">
        <v>2401</v>
      </c>
      <c r="AQ96" s="6" t="n">
        <v>2480</v>
      </c>
      <c r="AR96" s="6" t="n">
        <v>2573</v>
      </c>
      <c r="AS96" s="6" t="n">
        <v>2470</v>
      </c>
      <c r="AT96" s="6" t="n">
        <v>2515</v>
      </c>
      <c r="AU96" s="6" t="n">
        <v>2553</v>
      </c>
      <c r="AV96" s="6" t="n">
        <v>2510</v>
      </c>
      <c r="AW96" s="6" t="n">
        <v>2571</v>
      </c>
      <c r="AX96" s="6" t="n">
        <v>2547</v>
      </c>
      <c r="AY96" s="6" t="n">
        <v>2439</v>
      </c>
      <c r="AZ96" s="6" t="n">
        <v>2376</v>
      </c>
      <c r="BA96" s="6" t="n">
        <v>2284</v>
      </c>
      <c r="BB96" s="6" t="n">
        <v>2266</v>
      </c>
      <c r="BC96" s="6" t="n">
        <v>2136</v>
      </c>
      <c r="BD96" s="6" t="n">
        <v>2137</v>
      </c>
      <c r="BE96" s="6" t="n">
        <v>2015</v>
      </c>
      <c r="BF96" s="6" t="n">
        <v>1934</v>
      </c>
      <c r="BG96" s="6" t="n">
        <v>1893</v>
      </c>
      <c r="BH96" s="6" t="n">
        <v>1844</v>
      </c>
      <c r="BI96" s="6" t="n">
        <v>1904</v>
      </c>
      <c r="BJ96" s="6" t="n">
        <v>1916</v>
      </c>
      <c r="BK96" s="6" t="n">
        <v>1842</v>
      </c>
      <c r="BL96" s="6" t="n">
        <v>1945</v>
      </c>
      <c r="BM96" s="6" t="n">
        <v>1990</v>
      </c>
      <c r="BN96" s="6" t="n">
        <v>2148</v>
      </c>
      <c r="BO96" s="6" t="n">
        <v>2418</v>
      </c>
      <c r="BP96" s="6" t="n">
        <v>2341</v>
      </c>
      <c r="BQ96" s="6" t="n">
        <v>1650</v>
      </c>
      <c r="BR96" s="6" t="n">
        <v>1891</v>
      </c>
      <c r="BS96" s="6" t="n">
        <v>1666</v>
      </c>
      <c r="BT96" s="6" t="n">
        <v>1611</v>
      </c>
      <c r="BU96" s="6" t="n">
        <v>1382</v>
      </c>
      <c r="BV96" s="6" t="n">
        <v>1217</v>
      </c>
      <c r="BW96" s="6" t="n">
        <v>1333</v>
      </c>
      <c r="BX96" s="6" t="n">
        <v>1285</v>
      </c>
      <c r="BY96" s="6" t="n">
        <v>1253</v>
      </c>
      <c r="BZ96" s="6" t="n">
        <v>1155</v>
      </c>
      <c r="CA96" s="6" t="n">
        <v>1117</v>
      </c>
      <c r="CB96" s="6" t="n">
        <v>1119</v>
      </c>
      <c r="CC96" s="6" t="n">
        <v>1021</v>
      </c>
      <c r="CD96" s="6" t="n">
        <v>1054</v>
      </c>
      <c r="CE96" s="6" t="n">
        <v>905</v>
      </c>
      <c r="CF96" s="6" t="n">
        <v>901</v>
      </c>
      <c r="CG96" s="6" t="n">
        <v>823</v>
      </c>
      <c r="CH96" s="6" t="n">
        <v>782</v>
      </c>
      <c r="CI96" s="6" t="n">
        <v>721</v>
      </c>
      <c r="CJ96" s="6" t="n">
        <v>704</v>
      </c>
      <c r="CK96" s="6" t="n">
        <v>577</v>
      </c>
      <c r="CL96" s="6" t="n">
        <v>552</v>
      </c>
      <c r="CM96" s="6" t="n">
        <v>470</v>
      </c>
      <c r="CN96" s="6" t="n">
        <v>439</v>
      </c>
      <c r="CO96" s="6" t="n">
        <v>360</v>
      </c>
      <c r="CP96" s="6" t="n">
        <v>345</v>
      </c>
      <c r="CQ96" s="6" t="n">
        <v>290</v>
      </c>
      <c r="CR96" s="6" t="n">
        <v>165</v>
      </c>
      <c r="CS96" s="6" t="n">
        <v>120</v>
      </c>
      <c r="CT96" s="6" t="n">
        <v>110</v>
      </c>
      <c r="CU96" s="6" t="n">
        <v>91</v>
      </c>
      <c r="CV96" s="6" t="n">
        <v>73</v>
      </c>
      <c r="CW96" s="6" t="n">
        <v>39</v>
      </c>
      <c r="CX96" s="6" t="n">
        <v>35</v>
      </c>
      <c r="CY96" s="6" t="n">
        <v>19</v>
      </c>
      <c r="CZ96" s="6" t="n">
        <v>33</v>
      </c>
    </row>
    <row r="97" customFormat="false" ht="13.2" hidden="false" customHeight="false" outlineLevel="0" collapsed="false">
      <c r="A97" s="0" t="s">
        <v>1147</v>
      </c>
      <c r="B97" s="0" t="s">
        <v>860</v>
      </c>
      <c r="C97" s="6" t="n">
        <v>59067</v>
      </c>
      <c r="D97" s="6" t="n">
        <v>661</v>
      </c>
      <c r="E97" s="6" t="n">
        <v>651</v>
      </c>
      <c r="F97" s="6" t="n">
        <v>765</v>
      </c>
      <c r="G97" s="6" t="n">
        <v>700</v>
      </c>
      <c r="H97" s="6" t="n">
        <v>693</v>
      </c>
      <c r="I97" s="6" t="n">
        <v>630</v>
      </c>
      <c r="J97" s="6" t="n">
        <v>692</v>
      </c>
      <c r="K97" s="6" t="n">
        <v>688</v>
      </c>
      <c r="L97" s="6" t="n">
        <v>644</v>
      </c>
      <c r="M97" s="6" t="n">
        <v>694</v>
      </c>
      <c r="N97" s="6" t="n">
        <v>699</v>
      </c>
      <c r="O97" s="6" t="n">
        <v>727</v>
      </c>
      <c r="P97" s="6" t="n">
        <v>804</v>
      </c>
      <c r="Q97" s="6" t="n">
        <v>837</v>
      </c>
      <c r="R97" s="6" t="n">
        <v>776</v>
      </c>
      <c r="S97" s="6" t="n">
        <v>789</v>
      </c>
      <c r="T97" s="6" t="n">
        <v>785</v>
      </c>
      <c r="U97" s="6" t="n">
        <v>782</v>
      </c>
      <c r="V97" s="6" t="n">
        <v>934</v>
      </c>
      <c r="W97" s="6" t="n">
        <v>1120</v>
      </c>
      <c r="X97" s="6" t="n">
        <v>1010</v>
      </c>
      <c r="Y97" s="6" t="n">
        <v>889</v>
      </c>
      <c r="Z97" s="6" t="n">
        <v>870</v>
      </c>
      <c r="AA97" s="6" t="n">
        <v>718</v>
      </c>
      <c r="AB97" s="6" t="n">
        <v>735</v>
      </c>
      <c r="AC97" s="6" t="n">
        <v>715</v>
      </c>
      <c r="AD97" s="6" t="n">
        <v>652</v>
      </c>
      <c r="AE97" s="6" t="n">
        <v>634</v>
      </c>
      <c r="AF97" s="6" t="n">
        <v>621</v>
      </c>
      <c r="AG97" s="6" t="n">
        <v>666</v>
      </c>
      <c r="AH97" s="6" t="n">
        <v>647</v>
      </c>
      <c r="AI97" s="6" t="n">
        <v>728</v>
      </c>
      <c r="AJ97" s="6" t="n">
        <v>633</v>
      </c>
      <c r="AK97" s="6" t="n">
        <v>655</v>
      </c>
      <c r="AL97" s="6" t="n">
        <v>652</v>
      </c>
      <c r="AM97" s="6" t="n">
        <v>649</v>
      </c>
      <c r="AN97" s="6" t="n">
        <v>647</v>
      </c>
      <c r="AO97" s="6" t="n">
        <v>726</v>
      </c>
      <c r="AP97" s="6" t="n">
        <v>835</v>
      </c>
      <c r="AQ97" s="6" t="n">
        <v>805</v>
      </c>
      <c r="AR97" s="6" t="n">
        <v>851</v>
      </c>
      <c r="AS97" s="6" t="n">
        <v>785</v>
      </c>
      <c r="AT97" s="6" t="n">
        <v>817</v>
      </c>
      <c r="AU97" s="6" t="n">
        <v>907</v>
      </c>
      <c r="AV97" s="6" t="n">
        <v>885</v>
      </c>
      <c r="AW97" s="6" t="n">
        <v>941</v>
      </c>
      <c r="AX97" s="6" t="n">
        <v>942</v>
      </c>
      <c r="AY97" s="6" t="n">
        <v>924</v>
      </c>
      <c r="AZ97" s="6" t="n">
        <v>875</v>
      </c>
      <c r="BA97" s="6" t="n">
        <v>843</v>
      </c>
      <c r="BB97" s="6" t="n">
        <v>862</v>
      </c>
      <c r="BC97" s="6" t="n">
        <v>812</v>
      </c>
      <c r="BD97" s="6" t="n">
        <v>818</v>
      </c>
      <c r="BE97" s="6" t="n">
        <v>773</v>
      </c>
      <c r="BF97" s="6" t="n">
        <v>764</v>
      </c>
      <c r="BG97" s="6" t="n">
        <v>715</v>
      </c>
      <c r="BH97" s="6" t="n">
        <v>698</v>
      </c>
      <c r="BI97" s="6" t="n">
        <v>714</v>
      </c>
      <c r="BJ97" s="6" t="n">
        <v>696</v>
      </c>
      <c r="BK97" s="6" t="n">
        <v>627</v>
      </c>
      <c r="BL97" s="6" t="n">
        <v>650</v>
      </c>
      <c r="BM97" s="6" t="n">
        <v>674</v>
      </c>
      <c r="BN97" s="6" t="n">
        <v>701</v>
      </c>
      <c r="BO97" s="6" t="n">
        <v>652</v>
      </c>
      <c r="BP97" s="6" t="n">
        <v>694</v>
      </c>
      <c r="BQ97" s="6" t="n">
        <v>610</v>
      </c>
      <c r="BR97" s="6" t="n">
        <v>619</v>
      </c>
      <c r="BS97" s="6" t="n">
        <v>626</v>
      </c>
      <c r="BT97" s="6" t="n">
        <v>632</v>
      </c>
      <c r="BU97" s="6" t="n">
        <v>533</v>
      </c>
      <c r="BV97" s="6" t="n">
        <v>557</v>
      </c>
      <c r="BW97" s="6" t="n">
        <v>508</v>
      </c>
      <c r="BX97" s="6" t="n">
        <v>504</v>
      </c>
      <c r="BY97" s="6" t="n">
        <v>468</v>
      </c>
      <c r="BZ97" s="6" t="n">
        <v>492</v>
      </c>
      <c r="CA97" s="6" t="n">
        <v>442</v>
      </c>
      <c r="CB97" s="6" t="n">
        <v>391</v>
      </c>
      <c r="CC97" s="6" t="n">
        <v>359</v>
      </c>
      <c r="CD97" s="6" t="n">
        <v>381</v>
      </c>
      <c r="CE97" s="6" t="n">
        <v>331</v>
      </c>
      <c r="CF97" s="6" t="n">
        <v>335</v>
      </c>
      <c r="CG97" s="6" t="n">
        <v>297</v>
      </c>
      <c r="CH97" s="6" t="n">
        <v>228</v>
      </c>
      <c r="CI97" s="6" t="n">
        <v>208</v>
      </c>
      <c r="CJ97" s="6" t="n">
        <v>222</v>
      </c>
      <c r="CK97" s="6" t="n">
        <v>207</v>
      </c>
      <c r="CL97" s="6" t="n">
        <v>175</v>
      </c>
      <c r="CM97" s="6" t="n">
        <v>152</v>
      </c>
      <c r="CN97" s="6" t="n">
        <v>127</v>
      </c>
      <c r="CO97" s="6" t="n">
        <v>129</v>
      </c>
      <c r="CP97" s="6" t="n">
        <v>99</v>
      </c>
      <c r="CQ97" s="6" t="n">
        <v>53</v>
      </c>
      <c r="CR97" s="6" t="n">
        <v>51</v>
      </c>
      <c r="CS97" s="6" t="n">
        <v>47</v>
      </c>
      <c r="CT97" s="6" t="n">
        <v>29</v>
      </c>
      <c r="CU97" s="6" t="n">
        <v>25</v>
      </c>
      <c r="CV97" s="6" t="n">
        <v>17</v>
      </c>
      <c r="CW97" s="6" t="n">
        <v>13</v>
      </c>
      <c r="CX97" s="6" t="n">
        <v>8</v>
      </c>
      <c r="CY97" s="6" t="n">
        <v>8</v>
      </c>
      <c r="CZ97" s="6" t="n">
        <v>6</v>
      </c>
    </row>
    <row r="98" customFormat="false" ht="13.2" hidden="false" customHeight="false" outlineLevel="0" collapsed="false">
      <c r="A98" s="0" t="s">
        <v>1148</v>
      </c>
      <c r="B98" s="0" t="s">
        <v>679</v>
      </c>
      <c r="C98" s="6" t="n">
        <v>115228</v>
      </c>
      <c r="D98" s="6" t="n">
        <v>1139</v>
      </c>
      <c r="E98" s="6" t="n">
        <v>1151</v>
      </c>
      <c r="F98" s="6" t="n">
        <v>1214</v>
      </c>
      <c r="G98" s="6" t="n">
        <v>1135</v>
      </c>
      <c r="H98" s="6" t="n">
        <v>1200</v>
      </c>
      <c r="I98" s="6" t="n">
        <v>1152</v>
      </c>
      <c r="J98" s="6" t="n">
        <v>1100</v>
      </c>
      <c r="K98" s="6" t="n">
        <v>1099</v>
      </c>
      <c r="L98" s="6" t="n">
        <v>1062</v>
      </c>
      <c r="M98" s="6" t="n">
        <v>1093</v>
      </c>
      <c r="N98" s="6" t="n">
        <v>1153</v>
      </c>
      <c r="O98" s="6" t="n">
        <v>1250</v>
      </c>
      <c r="P98" s="6" t="n">
        <v>1290</v>
      </c>
      <c r="Q98" s="6" t="n">
        <v>1302</v>
      </c>
      <c r="R98" s="6" t="n">
        <v>1423</v>
      </c>
      <c r="S98" s="6" t="n">
        <v>1363</v>
      </c>
      <c r="T98" s="6" t="n">
        <v>1408</v>
      </c>
      <c r="U98" s="6" t="n">
        <v>1441</v>
      </c>
      <c r="V98" s="6" t="n">
        <v>1305</v>
      </c>
      <c r="W98" s="6" t="n">
        <v>1085</v>
      </c>
      <c r="X98" s="6" t="n">
        <v>1062</v>
      </c>
      <c r="Y98" s="6" t="n">
        <v>1088</v>
      </c>
      <c r="Z98" s="6" t="n">
        <v>1225</v>
      </c>
      <c r="AA98" s="6" t="n">
        <v>1233</v>
      </c>
      <c r="AB98" s="6" t="n">
        <v>1190</v>
      </c>
      <c r="AC98" s="6" t="n">
        <v>1074</v>
      </c>
      <c r="AD98" s="6" t="n">
        <v>1088</v>
      </c>
      <c r="AE98" s="6" t="n">
        <v>1103</v>
      </c>
      <c r="AF98" s="6" t="n">
        <v>1035</v>
      </c>
      <c r="AG98" s="6" t="n">
        <v>1104</v>
      </c>
      <c r="AH98" s="6" t="n">
        <v>1160</v>
      </c>
      <c r="AI98" s="6" t="n">
        <v>1128</v>
      </c>
      <c r="AJ98" s="6" t="n">
        <v>1041</v>
      </c>
      <c r="AK98" s="6" t="n">
        <v>968</v>
      </c>
      <c r="AL98" s="6" t="n">
        <v>1053</v>
      </c>
      <c r="AM98" s="6" t="n">
        <v>1019</v>
      </c>
      <c r="AN98" s="6" t="n">
        <v>1119</v>
      </c>
      <c r="AO98" s="6" t="n">
        <v>1138</v>
      </c>
      <c r="AP98" s="6" t="n">
        <v>1299</v>
      </c>
      <c r="AQ98" s="6" t="n">
        <v>1461</v>
      </c>
      <c r="AR98" s="6" t="n">
        <v>1559</v>
      </c>
      <c r="AS98" s="6" t="n">
        <v>1465</v>
      </c>
      <c r="AT98" s="6" t="n">
        <v>1530</v>
      </c>
      <c r="AU98" s="6" t="n">
        <v>1524</v>
      </c>
      <c r="AV98" s="6" t="n">
        <v>1615</v>
      </c>
      <c r="AW98" s="6" t="n">
        <v>1631</v>
      </c>
      <c r="AX98" s="6" t="n">
        <v>1700</v>
      </c>
      <c r="AY98" s="6" t="n">
        <v>1726</v>
      </c>
      <c r="AZ98" s="6" t="n">
        <v>1663</v>
      </c>
      <c r="BA98" s="6" t="n">
        <v>1584</v>
      </c>
      <c r="BB98" s="6" t="n">
        <v>1669</v>
      </c>
      <c r="BC98" s="6" t="n">
        <v>1665</v>
      </c>
      <c r="BD98" s="6" t="n">
        <v>1581</v>
      </c>
      <c r="BE98" s="6" t="n">
        <v>1541</v>
      </c>
      <c r="BF98" s="6" t="n">
        <v>1483</v>
      </c>
      <c r="BG98" s="6" t="n">
        <v>1391</v>
      </c>
      <c r="BH98" s="6" t="n">
        <v>1432</v>
      </c>
      <c r="BI98" s="6" t="n">
        <v>1573</v>
      </c>
      <c r="BJ98" s="6" t="n">
        <v>1451</v>
      </c>
      <c r="BK98" s="6" t="n">
        <v>1486</v>
      </c>
      <c r="BL98" s="6" t="n">
        <v>1574</v>
      </c>
      <c r="BM98" s="6" t="n">
        <v>1654</v>
      </c>
      <c r="BN98" s="6" t="n">
        <v>1765</v>
      </c>
      <c r="BO98" s="6" t="n">
        <v>1871</v>
      </c>
      <c r="BP98" s="6" t="n">
        <v>1980</v>
      </c>
      <c r="BQ98" s="6" t="n">
        <v>1516</v>
      </c>
      <c r="BR98" s="6" t="n">
        <v>1629</v>
      </c>
      <c r="BS98" s="6" t="n">
        <v>1473</v>
      </c>
      <c r="BT98" s="6" t="n">
        <v>1601</v>
      </c>
      <c r="BU98" s="6" t="n">
        <v>1385</v>
      </c>
      <c r="BV98" s="6" t="n">
        <v>1285</v>
      </c>
      <c r="BW98" s="6" t="n">
        <v>1314</v>
      </c>
      <c r="BX98" s="6" t="n">
        <v>1268</v>
      </c>
      <c r="BY98" s="6" t="n">
        <v>1245</v>
      </c>
      <c r="BZ98" s="6" t="n">
        <v>1250</v>
      </c>
      <c r="CA98" s="6" t="n">
        <v>1237</v>
      </c>
      <c r="CB98" s="6" t="n">
        <v>1198</v>
      </c>
      <c r="CC98" s="6" t="n">
        <v>1083</v>
      </c>
      <c r="CD98" s="6" t="n">
        <v>1067</v>
      </c>
      <c r="CE98" s="6" t="n">
        <v>973</v>
      </c>
      <c r="CF98" s="6" t="n">
        <v>991</v>
      </c>
      <c r="CG98" s="6" t="n">
        <v>935</v>
      </c>
      <c r="CH98" s="6" t="n">
        <v>854</v>
      </c>
      <c r="CI98" s="6" t="n">
        <v>811</v>
      </c>
      <c r="CJ98" s="6" t="n">
        <v>772</v>
      </c>
      <c r="CK98" s="6" t="n">
        <v>675</v>
      </c>
      <c r="CL98" s="6" t="n">
        <v>624</v>
      </c>
      <c r="CM98" s="6" t="n">
        <v>515</v>
      </c>
      <c r="CN98" s="6" t="n">
        <v>466</v>
      </c>
      <c r="CO98" s="6" t="n">
        <v>449</v>
      </c>
      <c r="CP98" s="6" t="n">
        <v>391</v>
      </c>
      <c r="CQ98" s="6" t="n">
        <v>306</v>
      </c>
      <c r="CR98" s="6" t="n">
        <v>175</v>
      </c>
      <c r="CS98" s="6" t="n">
        <v>147</v>
      </c>
      <c r="CT98" s="6" t="n">
        <v>132</v>
      </c>
      <c r="CU98" s="6" t="n">
        <v>97</v>
      </c>
      <c r="CV98" s="6" t="n">
        <v>89</v>
      </c>
      <c r="CW98" s="6" t="n">
        <v>85</v>
      </c>
      <c r="CX98" s="6" t="n">
        <v>64</v>
      </c>
      <c r="CY98" s="6" t="n">
        <v>24</v>
      </c>
      <c r="CZ98" s="6" t="n">
        <v>36</v>
      </c>
    </row>
    <row r="99" customFormat="false" ht="13.2" hidden="false" customHeight="false" outlineLevel="0" collapsed="false">
      <c r="A99" s="0" t="s">
        <v>1149</v>
      </c>
      <c r="B99" s="0" t="s">
        <v>862</v>
      </c>
      <c r="C99" s="6" t="n">
        <v>37013</v>
      </c>
      <c r="D99" s="6" t="n">
        <v>604</v>
      </c>
      <c r="E99" s="6" t="n">
        <v>553</v>
      </c>
      <c r="F99" s="6" t="n">
        <v>536</v>
      </c>
      <c r="G99" s="6" t="n">
        <v>576</v>
      </c>
      <c r="H99" s="6" t="n">
        <v>533</v>
      </c>
      <c r="I99" s="6" t="n">
        <v>502</v>
      </c>
      <c r="J99" s="6" t="n">
        <v>508</v>
      </c>
      <c r="K99" s="6" t="n">
        <v>484</v>
      </c>
      <c r="L99" s="6" t="n">
        <v>466</v>
      </c>
      <c r="M99" s="6" t="n">
        <v>484</v>
      </c>
      <c r="N99" s="6" t="n">
        <v>448</v>
      </c>
      <c r="O99" s="6" t="n">
        <v>498</v>
      </c>
      <c r="P99" s="6" t="n">
        <v>525</v>
      </c>
      <c r="Q99" s="6" t="n">
        <v>510</v>
      </c>
      <c r="R99" s="6" t="n">
        <v>522</v>
      </c>
      <c r="S99" s="6" t="n">
        <v>545</v>
      </c>
      <c r="T99" s="6" t="n">
        <v>539</v>
      </c>
      <c r="U99" s="6" t="n">
        <v>573</v>
      </c>
      <c r="V99" s="6" t="n">
        <v>540</v>
      </c>
      <c r="W99" s="6" t="n">
        <v>468</v>
      </c>
      <c r="X99" s="6" t="n">
        <v>520</v>
      </c>
      <c r="Y99" s="6" t="n">
        <v>592</v>
      </c>
      <c r="Z99" s="6" t="n">
        <v>560</v>
      </c>
      <c r="AA99" s="6" t="n">
        <v>555</v>
      </c>
      <c r="AB99" s="6" t="n">
        <v>565</v>
      </c>
      <c r="AC99" s="6" t="n">
        <v>534</v>
      </c>
      <c r="AD99" s="6" t="n">
        <v>565</v>
      </c>
      <c r="AE99" s="6" t="n">
        <v>524</v>
      </c>
      <c r="AF99" s="6" t="n">
        <v>563</v>
      </c>
      <c r="AG99" s="6" t="n">
        <v>515</v>
      </c>
      <c r="AH99" s="6" t="n">
        <v>578</v>
      </c>
      <c r="AI99" s="6" t="n">
        <v>602</v>
      </c>
      <c r="AJ99" s="6" t="n">
        <v>510</v>
      </c>
      <c r="AK99" s="6" t="n">
        <v>544</v>
      </c>
      <c r="AL99" s="6" t="n">
        <v>495</v>
      </c>
      <c r="AM99" s="6" t="n">
        <v>516</v>
      </c>
      <c r="AN99" s="6" t="n">
        <v>532</v>
      </c>
      <c r="AO99" s="6" t="n">
        <v>513</v>
      </c>
      <c r="AP99" s="6" t="n">
        <v>532</v>
      </c>
      <c r="AQ99" s="6" t="n">
        <v>564</v>
      </c>
      <c r="AR99" s="6" t="n">
        <v>514</v>
      </c>
      <c r="AS99" s="6" t="n">
        <v>518</v>
      </c>
      <c r="AT99" s="6" t="n">
        <v>484</v>
      </c>
      <c r="AU99" s="6" t="n">
        <v>512</v>
      </c>
      <c r="AV99" s="6" t="n">
        <v>516</v>
      </c>
      <c r="AW99" s="6" t="n">
        <v>517</v>
      </c>
      <c r="AX99" s="6" t="n">
        <v>492</v>
      </c>
      <c r="AY99" s="6" t="n">
        <v>521</v>
      </c>
      <c r="AZ99" s="6" t="n">
        <v>513</v>
      </c>
      <c r="BA99" s="6" t="n">
        <v>475</v>
      </c>
      <c r="BB99" s="6" t="n">
        <v>467</v>
      </c>
      <c r="BC99" s="6" t="n">
        <v>466</v>
      </c>
      <c r="BD99" s="6" t="n">
        <v>456</v>
      </c>
      <c r="BE99" s="6" t="n">
        <v>446</v>
      </c>
      <c r="BF99" s="6" t="n">
        <v>427</v>
      </c>
      <c r="BG99" s="6" t="n">
        <v>401</v>
      </c>
      <c r="BH99" s="6" t="n">
        <v>353</v>
      </c>
      <c r="BI99" s="6" t="n">
        <v>366</v>
      </c>
      <c r="BJ99" s="6" t="n">
        <v>381</v>
      </c>
      <c r="BK99" s="6" t="n">
        <v>363</v>
      </c>
      <c r="BL99" s="6" t="n">
        <v>369</v>
      </c>
      <c r="BM99" s="6" t="n">
        <v>355</v>
      </c>
      <c r="BN99" s="6" t="n">
        <v>326</v>
      </c>
      <c r="BO99" s="6" t="n">
        <v>353</v>
      </c>
      <c r="BP99" s="6" t="n">
        <v>371</v>
      </c>
      <c r="BQ99" s="6" t="n">
        <v>317</v>
      </c>
      <c r="BR99" s="6" t="n">
        <v>338</v>
      </c>
      <c r="BS99" s="6" t="n">
        <v>317</v>
      </c>
      <c r="BT99" s="6" t="n">
        <v>310</v>
      </c>
      <c r="BU99" s="6" t="n">
        <v>241</v>
      </c>
      <c r="BV99" s="6" t="n">
        <v>258</v>
      </c>
      <c r="BW99" s="6" t="n">
        <v>254</v>
      </c>
      <c r="BX99" s="6" t="n">
        <v>240</v>
      </c>
      <c r="BY99" s="6" t="n">
        <v>216</v>
      </c>
      <c r="BZ99" s="6" t="n">
        <v>193</v>
      </c>
      <c r="CA99" s="6" t="n">
        <v>206</v>
      </c>
      <c r="CB99" s="6" t="n">
        <v>155</v>
      </c>
      <c r="CC99" s="6" t="n">
        <v>167</v>
      </c>
      <c r="CD99" s="6" t="n">
        <v>155</v>
      </c>
      <c r="CE99" s="6" t="n">
        <v>153</v>
      </c>
      <c r="CF99" s="6" t="n">
        <v>160</v>
      </c>
      <c r="CG99" s="6" t="n">
        <v>132</v>
      </c>
      <c r="CH99" s="6" t="n">
        <v>154</v>
      </c>
      <c r="CI99" s="6" t="n">
        <v>101</v>
      </c>
      <c r="CJ99" s="6" t="n">
        <v>127</v>
      </c>
      <c r="CK99" s="6" t="n">
        <v>87</v>
      </c>
      <c r="CL99" s="6" t="n">
        <v>88</v>
      </c>
      <c r="CM99" s="6" t="n">
        <v>78</v>
      </c>
      <c r="CN99" s="6" t="n">
        <v>71</v>
      </c>
      <c r="CO99" s="6" t="n">
        <v>49</v>
      </c>
      <c r="CP99" s="6" t="n">
        <v>46</v>
      </c>
      <c r="CQ99" s="6" t="n">
        <v>42</v>
      </c>
      <c r="CR99" s="6" t="n">
        <v>29</v>
      </c>
      <c r="CS99" s="6" t="n">
        <v>14</v>
      </c>
      <c r="CT99" s="6" t="n">
        <v>21</v>
      </c>
      <c r="CU99" s="6" t="n">
        <v>17</v>
      </c>
      <c r="CV99" s="6" t="n">
        <v>6</v>
      </c>
      <c r="CW99" s="6" t="n">
        <v>6</v>
      </c>
      <c r="CX99" s="6" t="n">
        <v>4</v>
      </c>
      <c r="CY99" s="6" t="n">
        <v>2</v>
      </c>
      <c r="CZ99" s="6" t="n">
        <v>4</v>
      </c>
    </row>
    <row r="100" customFormat="false" ht="13.2" hidden="false" customHeight="false" outlineLevel="0" collapsed="false">
      <c r="A100" s="0" t="s">
        <v>1150</v>
      </c>
      <c r="B100" s="0" t="s">
        <v>313</v>
      </c>
      <c r="C100" s="6" t="n">
        <v>70603</v>
      </c>
      <c r="D100" s="6" t="n">
        <v>738</v>
      </c>
      <c r="E100" s="6" t="n">
        <v>724</v>
      </c>
      <c r="F100" s="6" t="n">
        <v>714</v>
      </c>
      <c r="G100" s="6" t="n">
        <v>768</v>
      </c>
      <c r="H100" s="6" t="n">
        <v>751</v>
      </c>
      <c r="I100" s="6" t="n">
        <v>776</v>
      </c>
      <c r="J100" s="6" t="n">
        <v>671</v>
      </c>
      <c r="K100" s="6" t="n">
        <v>735</v>
      </c>
      <c r="L100" s="6" t="n">
        <v>693</v>
      </c>
      <c r="M100" s="6" t="n">
        <v>692</v>
      </c>
      <c r="N100" s="6" t="n">
        <v>711</v>
      </c>
      <c r="O100" s="6" t="n">
        <v>738</v>
      </c>
      <c r="P100" s="6" t="n">
        <v>771</v>
      </c>
      <c r="Q100" s="6" t="n">
        <v>837</v>
      </c>
      <c r="R100" s="6" t="n">
        <v>813</v>
      </c>
      <c r="S100" s="6" t="n">
        <v>858</v>
      </c>
      <c r="T100" s="6" t="n">
        <v>883</v>
      </c>
      <c r="U100" s="6" t="n">
        <v>869</v>
      </c>
      <c r="V100" s="6" t="n">
        <v>835</v>
      </c>
      <c r="W100" s="6" t="n">
        <v>757</v>
      </c>
      <c r="X100" s="6" t="n">
        <v>709</v>
      </c>
      <c r="Y100" s="6" t="n">
        <v>704</v>
      </c>
      <c r="Z100" s="6" t="n">
        <v>811</v>
      </c>
      <c r="AA100" s="6" t="n">
        <v>815</v>
      </c>
      <c r="AB100" s="6" t="n">
        <v>787</v>
      </c>
      <c r="AC100" s="6" t="n">
        <v>787</v>
      </c>
      <c r="AD100" s="6" t="n">
        <v>804</v>
      </c>
      <c r="AE100" s="6" t="n">
        <v>762</v>
      </c>
      <c r="AF100" s="6" t="n">
        <v>835</v>
      </c>
      <c r="AG100" s="6" t="n">
        <v>790</v>
      </c>
      <c r="AH100" s="6" t="n">
        <v>792</v>
      </c>
      <c r="AI100" s="6" t="n">
        <v>786</v>
      </c>
      <c r="AJ100" s="6" t="n">
        <v>733</v>
      </c>
      <c r="AK100" s="6" t="n">
        <v>708</v>
      </c>
      <c r="AL100" s="6" t="n">
        <v>690</v>
      </c>
      <c r="AM100" s="6" t="n">
        <v>776</v>
      </c>
      <c r="AN100" s="6" t="n">
        <v>760</v>
      </c>
      <c r="AO100" s="6" t="n">
        <v>866</v>
      </c>
      <c r="AP100" s="6" t="n">
        <v>837</v>
      </c>
      <c r="AQ100" s="6" t="n">
        <v>944</v>
      </c>
      <c r="AR100" s="6" t="n">
        <v>1020</v>
      </c>
      <c r="AS100" s="6" t="n">
        <v>1001</v>
      </c>
      <c r="AT100" s="6" t="n">
        <v>1071</v>
      </c>
      <c r="AU100" s="6" t="n">
        <v>1015</v>
      </c>
      <c r="AV100" s="6" t="n">
        <v>1108</v>
      </c>
      <c r="AW100" s="6" t="n">
        <v>1157</v>
      </c>
      <c r="AX100" s="6" t="n">
        <v>1195</v>
      </c>
      <c r="AY100" s="6" t="n">
        <v>1132</v>
      </c>
      <c r="AZ100" s="6" t="n">
        <v>1174</v>
      </c>
      <c r="BA100" s="6" t="n">
        <v>1117</v>
      </c>
      <c r="BB100" s="6" t="n">
        <v>1089</v>
      </c>
      <c r="BC100" s="6" t="n">
        <v>1063</v>
      </c>
      <c r="BD100" s="6" t="n">
        <v>1076</v>
      </c>
      <c r="BE100" s="6" t="n">
        <v>1059</v>
      </c>
      <c r="BF100" s="6" t="n">
        <v>1055</v>
      </c>
      <c r="BG100" s="6" t="n">
        <v>983</v>
      </c>
      <c r="BH100" s="6" t="n">
        <v>948</v>
      </c>
      <c r="BI100" s="6" t="n">
        <v>904</v>
      </c>
      <c r="BJ100" s="6" t="n">
        <v>909</v>
      </c>
      <c r="BK100" s="6" t="n">
        <v>916</v>
      </c>
      <c r="BL100" s="6" t="n">
        <v>1008</v>
      </c>
      <c r="BM100" s="6" t="n">
        <v>981</v>
      </c>
      <c r="BN100" s="6" t="n">
        <v>1019</v>
      </c>
      <c r="BO100" s="6" t="n">
        <v>1131</v>
      </c>
      <c r="BP100" s="6" t="n">
        <v>1088</v>
      </c>
      <c r="BQ100" s="6" t="n">
        <v>771</v>
      </c>
      <c r="BR100" s="6" t="n">
        <v>907</v>
      </c>
      <c r="BS100" s="6" t="n">
        <v>810</v>
      </c>
      <c r="BT100" s="6" t="n">
        <v>767</v>
      </c>
      <c r="BU100" s="6" t="n">
        <v>763</v>
      </c>
      <c r="BV100" s="6" t="n">
        <v>716</v>
      </c>
      <c r="BW100" s="6" t="n">
        <v>726</v>
      </c>
      <c r="BX100" s="6" t="n">
        <v>671</v>
      </c>
      <c r="BY100" s="6" t="n">
        <v>663</v>
      </c>
      <c r="BZ100" s="6" t="n">
        <v>649</v>
      </c>
      <c r="CA100" s="6" t="n">
        <v>576</v>
      </c>
      <c r="CB100" s="6" t="n">
        <v>589</v>
      </c>
      <c r="CC100" s="6" t="n">
        <v>489</v>
      </c>
      <c r="CD100" s="6" t="n">
        <v>486</v>
      </c>
      <c r="CE100" s="6" t="n">
        <v>485</v>
      </c>
      <c r="CF100" s="6" t="n">
        <v>424</v>
      </c>
      <c r="CG100" s="6" t="n">
        <v>406</v>
      </c>
      <c r="CH100" s="6" t="n">
        <v>369</v>
      </c>
      <c r="CI100" s="6" t="n">
        <v>315</v>
      </c>
      <c r="CJ100" s="6" t="n">
        <v>275</v>
      </c>
      <c r="CK100" s="6" t="n">
        <v>250</v>
      </c>
      <c r="CL100" s="6" t="n">
        <v>242</v>
      </c>
      <c r="CM100" s="6" t="n">
        <v>202</v>
      </c>
      <c r="CN100" s="6" t="n">
        <v>182</v>
      </c>
      <c r="CO100" s="6" t="n">
        <v>143</v>
      </c>
      <c r="CP100" s="6" t="n">
        <v>104</v>
      </c>
      <c r="CQ100" s="6" t="n">
        <v>103</v>
      </c>
      <c r="CR100" s="6" t="n">
        <v>80</v>
      </c>
      <c r="CS100" s="6" t="n">
        <v>47</v>
      </c>
      <c r="CT100" s="6" t="n">
        <v>48</v>
      </c>
      <c r="CU100" s="6" t="n">
        <v>25</v>
      </c>
      <c r="CV100" s="6" t="n">
        <v>25</v>
      </c>
      <c r="CW100" s="6" t="n">
        <v>18</v>
      </c>
      <c r="CX100" s="6" t="n">
        <v>6</v>
      </c>
      <c r="CY100" s="6" t="n">
        <v>6</v>
      </c>
      <c r="CZ100" s="6" t="n">
        <v>16</v>
      </c>
    </row>
    <row r="101" customFormat="false" ht="13.2" hidden="false" customHeight="false" outlineLevel="0" collapsed="false">
      <c r="A101" s="0" t="s">
        <v>1151</v>
      </c>
      <c r="B101" s="0" t="s">
        <v>171</v>
      </c>
      <c r="C101" s="6" t="n">
        <v>61255</v>
      </c>
      <c r="D101" s="6" t="n">
        <v>957</v>
      </c>
      <c r="E101" s="6" t="n">
        <v>902</v>
      </c>
      <c r="F101" s="6" t="n">
        <v>930</v>
      </c>
      <c r="G101" s="6" t="n">
        <v>865</v>
      </c>
      <c r="H101" s="6" t="n">
        <v>865</v>
      </c>
      <c r="I101" s="6" t="n">
        <v>780</v>
      </c>
      <c r="J101" s="6" t="n">
        <v>702</v>
      </c>
      <c r="K101" s="6" t="n">
        <v>743</v>
      </c>
      <c r="L101" s="6" t="n">
        <v>678</v>
      </c>
      <c r="M101" s="6" t="n">
        <v>707</v>
      </c>
      <c r="N101" s="6" t="n">
        <v>729</v>
      </c>
      <c r="O101" s="6" t="n">
        <v>728</v>
      </c>
      <c r="P101" s="6" t="n">
        <v>749</v>
      </c>
      <c r="Q101" s="6" t="n">
        <v>757</v>
      </c>
      <c r="R101" s="6" t="n">
        <v>785</v>
      </c>
      <c r="S101" s="6" t="n">
        <v>741</v>
      </c>
      <c r="T101" s="6" t="n">
        <v>797</v>
      </c>
      <c r="U101" s="6" t="n">
        <v>781</v>
      </c>
      <c r="V101" s="6" t="n">
        <v>795</v>
      </c>
      <c r="W101" s="6" t="n">
        <v>692</v>
      </c>
      <c r="X101" s="6" t="n">
        <v>683</v>
      </c>
      <c r="Y101" s="6" t="n">
        <v>750</v>
      </c>
      <c r="Z101" s="6" t="n">
        <v>843</v>
      </c>
      <c r="AA101" s="6" t="n">
        <v>787</v>
      </c>
      <c r="AB101" s="6" t="n">
        <v>861</v>
      </c>
      <c r="AC101" s="6" t="n">
        <v>935</v>
      </c>
      <c r="AD101" s="6" t="n">
        <v>983</v>
      </c>
      <c r="AE101" s="6" t="n">
        <v>928</v>
      </c>
      <c r="AF101" s="6" t="n">
        <v>989</v>
      </c>
      <c r="AG101" s="6" t="n">
        <v>951</v>
      </c>
      <c r="AH101" s="6" t="n">
        <v>944</v>
      </c>
      <c r="AI101" s="6" t="n">
        <v>881</v>
      </c>
      <c r="AJ101" s="6" t="n">
        <v>864</v>
      </c>
      <c r="AK101" s="6" t="n">
        <v>761</v>
      </c>
      <c r="AL101" s="6" t="n">
        <v>781</v>
      </c>
      <c r="AM101" s="6" t="n">
        <v>829</v>
      </c>
      <c r="AN101" s="6" t="n">
        <v>786</v>
      </c>
      <c r="AO101" s="6" t="n">
        <v>757</v>
      </c>
      <c r="AP101" s="6" t="n">
        <v>780</v>
      </c>
      <c r="AQ101" s="6" t="n">
        <v>923</v>
      </c>
      <c r="AR101" s="6" t="n">
        <v>894</v>
      </c>
      <c r="AS101" s="6" t="n">
        <v>877</v>
      </c>
      <c r="AT101" s="6" t="n">
        <v>959</v>
      </c>
      <c r="AU101" s="6" t="n">
        <v>954</v>
      </c>
      <c r="AV101" s="6" t="n">
        <v>913</v>
      </c>
      <c r="AW101" s="6" t="n">
        <v>1002</v>
      </c>
      <c r="AX101" s="6" t="n">
        <v>980</v>
      </c>
      <c r="AY101" s="6" t="n">
        <v>987</v>
      </c>
      <c r="AZ101" s="6" t="n">
        <v>966</v>
      </c>
      <c r="BA101" s="6" t="n">
        <v>904</v>
      </c>
      <c r="BB101" s="6" t="n">
        <v>892</v>
      </c>
      <c r="BC101" s="6" t="n">
        <v>831</v>
      </c>
      <c r="BD101" s="6" t="n">
        <v>806</v>
      </c>
      <c r="BE101" s="6" t="n">
        <v>823</v>
      </c>
      <c r="BF101" s="6" t="n">
        <v>727</v>
      </c>
      <c r="BG101" s="6" t="n">
        <v>732</v>
      </c>
      <c r="BH101" s="6" t="n">
        <v>725</v>
      </c>
      <c r="BI101" s="6" t="n">
        <v>721</v>
      </c>
      <c r="BJ101" s="6" t="n">
        <v>705</v>
      </c>
      <c r="BK101" s="6" t="n">
        <v>645</v>
      </c>
      <c r="BL101" s="6" t="n">
        <v>620</v>
      </c>
      <c r="BM101" s="6" t="n">
        <v>651</v>
      </c>
      <c r="BN101" s="6" t="n">
        <v>596</v>
      </c>
      <c r="BO101" s="6" t="n">
        <v>685</v>
      </c>
      <c r="BP101" s="6" t="n">
        <v>649</v>
      </c>
      <c r="BQ101" s="6" t="n">
        <v>523</v>
      </c>
      <c r="BR101" s="6" t="n">
        <v>567</v>
      </c>
      <c r="BS101" s="6" t="n">
        <v>523</v>
      </c>
      <c r="BT101" s="6" t="n">
        <v>534</v>
      </c>
      <c r="BU101" s="6" t="n">
        <v>472</v>
      </c>
      <c r="BV101" s="6" t="n">
        <v>431</v>
      </c>
      <c r="BW101" s="6" t="n">
        <v>434</v>
      </c>
      <c r="BX101" s="6" t="n">
        <v>444</v>
      </c>
      <c r="BY101" s="6" t="n">
        <v>415</v>
      </c>
      <c r="BZ101" s="6" t="n">
        <v>381</v>
      </c>
      <c r="CA101" s="6" t="n">
        <v>398</v>
      </c>
      <c r="CB101" s="6" t="n">
        <v>322</v>
      </c>
      <c r="CC101" s="6" t="n">
        <v>324</v>
      </c>
      <c r="CD101" s="6" t="n">
        <v>305</v>
      </c>
      <c r="CE101" s="6" t="n">
        <v>273</v>
      </c>
      <c r="CF101" s="6" t="n">
        <v>263</v>
      </c>
      <c r="CG101" s="6" t="n">
        <v>233</v>
      </c>
      <c r="CH101" s="6" t="n">
        <v>248</v>
      </c>
      <c r="CI101" s="6" t="n">
        <v>182</v>
      </c>
      <c r="CJ101" s="6" t="n">
        <v>184</v>
      </c>
      <c r="CK101" s="6" t="n">
        <v>165</v>
      </c>
      <c r="CL101" s="6" t="n">
        <v>151</v>
      </c>
      <c r="CM101" s="6" t="n">
        <v>114</v>
      </c>
      <c r="CN101" s="6" t="n">
        <v>106</v>
      </c>
      <c r="CO101" s="6" t="n">
        <v>98</v>
      </c>
      <c r="CP101" s="6" t="n">
        <v>64</v>
      </c>
      <c r="CQ101" s="6" t="n">
        <v>48</v>
      </c>
      <c r="CR101" s="6" t="n">
        <v>31</v>
      </c>
      <c r="CS101" s="6" t="n">
        <v>20</v>
      </c>
      <c r="CT101" s="6" t="n">
        <v>22</v>
      </c>
      <c r="CU101" s="6" t="n">
        <v>9</v>
      </c>
      <c r="CV101" s="6" t="n">
        <v>14</v>
      </c>
      <c r="CW101" s="6" t="n">
        <v>2</v>
      </c>
      <c r="CX101" s="6" t="n">
        <v>5</v>
      </c>
      <c r="CY101" s="6" t="n">
        <v>3</v>
      </c>
      <c r="CZ101" s="6" t="n">
        <v>4</v>
      </c>
    </row>
    <row r="102" customFormat="false" ht="13.2" hidden="false" customHeight="false" outlineLevel="0" collapsed="false">
      <c r="A102" s="0" t="s">
        <v>1152</v>
      </c>
      <c r="B102" s="0" t="s">
        <v>615</v>
      </c>
      <c r="C102" s="6" t="n">
        <v>532273</v>
      </c>
      <c r="D102" s="6" t="n">
        <v>5568</v>
      </c>
      <c r="E102" s="6" t="n">
        <v>5404</v>
      </c>
      <c r="F102" s="6" t="n">
        <v>5421</v>
      </c>
      <c r="G102" s="6" t="n">
        <v>5453</v>
      </c>
      <c r="H102" s="6" t="n">
        <v>5520</v>
      </c>
      <c r="I102" s="6" t="n">
        <v>5406</v>
      </c>
      <c r="J102" s="6" t="n">
        <v>5119</v>
      </c>
      <c r="K102" s="6" t="n">
        <v>5189</v>
      </c>
      <c r="L102" s="6" t="n">
        <v>5192</v>
      </c>
      <c r="M102" s="6" t="n">
        <v>5167</v>
      </c>
      <c r="N102" s="6" t="n">
        <v>5522</v>
      </c>
      <c r="O102" s="6" t="n">
        <v>5831</v>
      </c>
      <c r="P102" s="6" t="n">
        <v>6057</v>
      </c>
      <c r="Q102" s="6" t="n">
        <v>6211</v>
      </c>
      <c r="R102" s="6" t="n">
        <v>6351</v>
      </c>
      <c r="S102" s="6" t="n">
        <v>6530</v>
      </c>
      <c r="T102" s="6" t="n">
        <v>6222</v>
      </c>
      <c r="U102" s="6" t="n">
        <v>6353</v>
      </c>
      <c r="V102" s="6" t="n">
        <v>6488</v>
      </c>
      <c r="W102" s="6" t="n">
        <v>6207</v>
      </c>
      <c r="X102" s="6" t="n">
        <v>5919</v>
      </c>
      <c r="Y102" s="6" t="n">
        <v>5692</v>
      </c>
      <c r="Z102" s="6" t="n">
        <v>5686</v>
      </c>
      <c r="AA102" s="6" t="n">
        <v>5738</v>
      </c>
      <c r="AB102" s="6" t="n">
        <v>5322</v>
      </c>
      <c r="AC102" s="6" t="n">
        <v>5396</v>
      </c>
      <c r="AD102" s="6" t="n">
        <v>5316</v>
      </c>
      <c r="AE102" s="6" t="n">
        <v>5269</v>
      </c>
      <c r="AF102" s="6" t="n">
        <v>5150</v>
      </c>
      <c r="AG102" s="6" t="n">
        <v>5242</v>
      </c>
      <c r="AH102" s="6" t="n">
        <v>5717</v>
      </c>
      <c r="AI102" s="6" t="n">
        <v>5489</v>
      </c>
      <c r="AJ102" s="6" t="n">
        <v>5287</v>
      </c>
      <c r="AK102" s="6" t="n">
        <v>4995</v>
      </c>
      <c r="AL102" s="6" t="n">
        <v>5214</v>
      </c>
      <c r="AM102" s="6" t="n">
        <v>5270</v>
      </c>
      <c r="AN102" s="6" t="n">
        <v>5608</v>
      </c>
      <c r="AO102" s="6" t="n">
        <v>6026</v>
      </c>
      <c r="AP102" s="6" t="n">
        <v>6540</v>
      </c>
      <c r="AQ102" s="6" t="n">
        <v>6832</v>
      </c>
      <c r="AR102" s="6" t="n">
        <v>7200</v>
      </c>
      <c r="AS102" s="6" t="n">
        <v>7054</v>
      </c>
      <c r="AT102" s="6" t="n">
        <v>7311</v>
      </c>
      <c r="AU102" s="6" t="n">
        <v>7420</v>
      </c>
      <c r="AV102" s="6" t="n">
        <v>7635</v>
      </c>
      <c r="AW102" s="6" t="n">
        <v>7851</v>
      </c>
      <c r="AX102" s="6" t="n">
        <v>7652</v>
      </c>
      <c r="AY102" s="6" t="n">
        <v>7954</v>
      </c>
      <c r="AZ102" s="6" t="n">
        <v>7600</v>
      </c>
      <c r="BA102" s="6" t="n">
        <v>7429</v>
      </c>
      <c r="BB102" s="6" t="n">
        <v>7526</v>
      </c>
      <c r="BC102" s="6" t="n">
        <v>7264</v>
      </c>
      <c r="BD102" s="6" t="n">
        <v>7367</v>
      </c>
      <c r="BE102" s="6" t="n">
        <v>7389</v>
      </c>
      <c r="BF102" s="6" t="n">
        <v>7307</v>
      </c>
      <c r="BG102" s="6" t="n">
        <v>6937</v>
      </c>
      <c r="BH102" s="6" t="n">
        <v>6993</v>
      </c>
      <c r="BI102" s="6" t="n">
        <v>7172</v>
      </c>
      <c r="BJ102" s="6" t="n">
        <v>7123</v>
      </c>
      <c r="BK102" s="6" t="n">
        <v>7318</v>
      </c>
      <c r="BL102" s="6" t="n">
        <v>7420</v>
      </c>
      <c r="BM102" s="6" t="n">
        <v>7937</v>
      </c>
      <c r="BN102" s="6" t="n">
        <v>8396</v>
      </c>
      <c r="BO102" s="6" t="n">
        <v>9174</v>
      </c>
      <c r="BP102" s="6" t="n">
        <v>9684</v>
      </c>
      <c r="BQ102" s="6" t="n">
        <v>7502</v>
      </c>
      <c r="BR102" s="6" t="n">
        <v>7867</v>
      </c>
      <c r="BS102" s="6" t="n">
        <v>7327</v>
      </c>
      <c r="BT102" s="6" t="n">
        <v>6722</v>
      </c>
      <c r="BU102" s="6" t="n">
        <v>5806</v>
      </c>
      <c r="BV102" s="6" t="n">
        <v>5453</v>
      </c>
      <c r="BW102" s="6" t="n">
        <v>5499</v>
      </c>
      <c r="BX102" s="6" t="n">
        <v>5389</v>
      </c>
      <c r="BY102" s="6" t="n">
        <v>5194</v>
      </c>
      <c r="BZ102" s="6" t="n">
        <v>5008</v>
      </c>
      <c r="CA102" s="6" t="n">
        <v>4693</v>
      </c>
      <c r="CB102" s="6" t="n">
        <v>4546</v>
      </c>
      <c r="CC102" s="6" t="n">
        <v>4071</v>
      </c>
      <c r="CD102" s="6" t="n">
        <v>4144</v>
      </c>
      <c r="CE102" s="6" t="n">
        <v>3943</v>
      </c>
      <c r="CF102" s="6" t="n">
        <v>3864</v>
      </c>
      <c r="CG102" s="6" t="n">
        <v>3440</v>
      </c>
      <c r="CH102" s="6" t="n">
        <v>3234</v>
      </c>
      <c r="CI102" s="6" t="n">
        <v>3039</v>
      </c>
      <c r="CJ102" s="6" t="n">
        <v>2772</v>
      </c>
      <c r="CK102" s="6" t="n">
        <v>2539</v>
      </c>
      <c r="CL102" s="6" t="n">
        <v>2216</v>
      </c>
      <c r="CM102" s="6" t="n">
        <v>2019</v>
      </c>
      <c r="CN102" s="6" t="n">
        <v>1830</v>
      </c>
      <c r="CO102" s="6" t="n">
        <v>1614</v>
      </c>
      <c r="CP102" s="6" t="n">
        <v>1474</v>
      </c>
      <c r="CQ102" s="6" t="n">
        <v>1108</v>
      </c>
      <c r="CR102" s="6" t="n">
        <v>678</v>
      </c>
      <c r="CS102" s="6" t="n">
        <v>529</v>
      </c>
      <c r="CT102" s="6" t="n">
        <v>475</v>
      </c>
      <c r="CU102" s="6" t="n">
        <v>346</v>
      </c>
      <c r="CV102" s="6" t="n">
        <v>292</v>
      </c>
      <c r="CW102" s="6" t="n">
        <v>222</v>
      </c>
      <c r="CX102" s="6" t="n">
        <v>118</v>
      </c>
      <c r="CY102" s="6" t="n">
        <v>93</v>
      </c>
      <c r="CZ102" s="6" t="n">
        <v>175</v>
      </c>
    </row>
    <row r="103" customFormat="false" ht="13.2" hidden="false" customHeight="false" outlineLevel="0" collapsed="false">
      <c r="A103" s="0" t="s">
        <v>1153</v>
      </c>
      <c r="B103" s="0" t="s">
        <v>651</v>
      </c>
      <c r="C103" s="6" t="n">
        <v>82881</v>
      </c>
      <c r="D103" s="6" t="n">
        <v>745</v>
      </c>
      <c r="E103" s="6" t="n">
        <v>772</v>
      </c>
      <c r="F103" s="6" t="n">
        <v>772</v>
      </c>
      <c r="G103" s="6" t="n">
        <v>776</v>
      </c>
      <c r="H103" s="6" t="n">
        <v>864</v>
      </c>
      <c r="I103" s="6" t="n">
        <v>807</v>
      </c>
      <c r="J103" s="6" t="n">
        <v>796</v>
      </c>
      <c r="K103" s="6" t="n">
        <v>856</v>
      </c>
      <c r="L103" s="6" t="n">
        <v>813</v>
      </c>
      <c r="M103" s="6" t="n">
        <v>854</v>
      </c>
      <c r="N103" s="6" t="n">
        <v>890</v>
      </c>
      <c r="O103" s="6" t="n">
        <v>921</v>
      </c>
      <c r="P103" s="6" t="n">
        <v>988</v>
      </c>
      <c r="Q103" s="6" t="n">
        <v>967</v>
      </c>
      <c r="R103" s="6" t="n">
        <v>980</v>
      </c>
      <c r="S103" s="6" t="n">
        <v>942</v>
      </c>
      <c r="T103" s="6" t="n">
        <v>1028</v>
      </c>
      <c r="U103" s="6" t="n">
        <v>973</v>
      </c>
      <c r="V103" s="6" t="n">
        <v>1007</v>
      </c>
      <c r="W103" s="6" t="n">
        <v>851</v>
      </c>
      <c r="X103" s="6" t="n">
        <v>818</v>
      </c>
      <c r="Y103" s="6" t="n">
        <v>874</v>
      </c>
      <c r="Z103" s="6" t="n">
        <v>735</v>
      </c>
      <c r="AA103" s="6" t="n">
        <v>731</v>
      </c>
      <c r="AB103" s="6" t="n">
        <v>679</v>
      </c>
      <c r="AC103" s="6" t="n">
        <v>671</v>
      </c>
      <c r="AD103" s="6" t="n">
        <v>707</v>
      </c>
      <c r="AE103" s="6" t="n">
        <v>671</v>
      </c>
      <c r="AF103" s="6" t="n">
        <v>667</v>
      </c>
      <c r="AG103" s="6" t="n">
        <v>700</v>
      </c>
      <c r="AH103" s="6" t="n">
        <v>677</v>
      </c>
      <c r="AI103" s="6" t="n">
        <v>755</v>
      </c>
      <c r="AJ103" s="6" t="n">
        <v>684</v>
      </c>
      <c r="AK103" s="6" t="n">
        <v>663</v>
      </c>
      <c r="AL103" s="6" t="n">
        <v>723</v>
      </c>
      <c r="AM103" s="6" t="n">
        <v>788</v>
      </c>
      <c r="AN103" s="6" t="n">
        <v>892</v>
      </c>
      <c r="AO103" s="6" t="n">
        <v>980</v>
      </c>
      <c r="AP103" s="6" t="n">
        <v>1098</v>
      </c>
      <c r="AQ103" s="6" t="n">
        <v>1168</v>
      </c>
      <c r="AR103" s="6" t="n">
        <v>1146</v>
      </c>
      <c r="AS103" s="6" t="n">
        <v>1219</v>
      </c>
      <c r="AT103" s="6" t="n">
        <v>1188</v>
      </c>
      <c r="AU103" s="6" t="n">
        <v>1297</v>
      </c>
      <c r="AV103" s="6" t="n">
        <v>1351</v>
      </c>
      <c r="AW103" s="6" t="n">
        <v>1316</v>
      </c>
      <c r="AX103" s="6" t="n">
        <v>1384</v>
      </c>
      <c r="AY103" s="6" t="n">
        <v>1315</v>
      </c>
      <c r="AZ103" s="6" t="n">
        <v>1266</v>
      </c>
      <c r="BA103" s="6" t="n">
        <v>1283</v>
      </c>
      <c r="BB103" s="6" t="n">
        <v>1326</v>
      </c>
      <c r="BC103" s="6" t="n">
        <v>1235</v>
      </c>
      <c r="BD103" s="6" t="n">
        <v>1211</v>
      </c>
      <c r="BE103" s="6" t="n">
        <v>1207</v>
      </c>
      <c r="BF103" s="6" t="n">
        <v>1203</v>
      </c>
      <c r="BG103" s="6" t="n">
        <v>1130</v>
      </c>
      <c r="BH103" s="6" t="n">
        <v>1168</v>
      </c>
      <c r="BI103" s="6" t="n">
        <v>1159</v>
      </c>
      <c r="BJ103" s="6" t="n">
        <v>1189</v>
      </c>
      <c r="BK103" s="6" t="n">
        <v>1137</v>
      </c>
      <c r="BL103" s="6" t="n">
        <v>1143</v>
      </c>
      <c r="BM103" s="6" t="n">
        <v>1154</v>
      </c>
      <c r="BN103" s="6" t="n">
        <v>1289</v>
      </c>
      <c r="BO103" s="6" t="n">
        <v>1369</v>
      </c>
      <c r="BP103" s="6" t="n">
        <v>1424</v>
      </c>
      <c r="BQ103" s="6" t="n">
        <v>1020</v>
      </c>
      <c r="BR103" s="6" t="n">
        <v>1130</v>
      </c>
      <c r="BS103" s="6" t="n">
        <v>1126</v>
      </c>
      <c r="BT103" s="6" t="n">
        <v>1085</v>
      </c>
      <c r="BU103" s="6" t="n">
        <v>919</v>
      </c>
      <c r="BV103" s="6" t="n">
        <v>809</v>
      </c>
      <c r="BW103" s="6" t="n">
        <v>890</v>
      </c>
      <c r="BX103" s="6" t="n">
        <v>886</v>
      </c>
      <c r="BY103" s="6" t="n">
        <v>794</v>
      </c>
      <c r="BZ103" s="6" t="n">
        <v>767</v>
      </c>
      <c r="CA103" s="6" t="n">
        <v>725</v>
      </c>
      <c r="CB103" s="6" t="n">
        <v>729</v>
      </c>
      <c r="CC103" s="6" t="n">
        <v>698</v>
      </c>
      <c r="CD103" s="6" t="n">
        <v>705</v>
      </c>
      <c r="CE103" s="6" t="n">
        <v>635</v>
      </c>
      <c r="CF103" s="6" t="n">
        <v>610</v>
      </c>
      <c r="CG103" s="6" t="n">
        <v>589</v>
      </c>
      <c r="CH103" s="6" t="n">
        <v>602</v>
      </c>
      <c r="CI103" s="6" t="n">
        <v>511</v>
      </c>
      <c r="CJ103" s="6" t="n">
        <v>477</v>
      </c>
      <c r="CK103" s="6" t="n">
        <v>442</v>
      </c>
      <c r="CL103" s="6" t="n">
        <v>395</v>
      </c>
      <c r="CM103" s="6" t="n">
        <v>376</v>
      </c>
      <c r="CN103" s="6" t="n">
        <v>300</v>
      </c>
      <c r="CO103" s="6" t="n">
        <v>303</v>
      </c>
      <c r="CP103" s="6" t="n">
        <v>256</v>
      </c>
      <c r="CQ103" s="6" t="n">
        <v>193</v>
      </c>
      <c r="CR103" s="6" t="n">
        <v>116</v>
      </c>
      <c r="CS103" s="6" t="n">
        <v>95</v>
      </c>
      <c r="CT103" s="6" t="n">
        <v>86</v>
      </c>
      <c r="CU103" s="6" t="n">
        <v>70</v>
      </c>
      <c r="CV103" s="6" t="n">
        <v>56</v>
      </c>
      <c r="CW103" s="6" t="n">
        <v>31</v>
      </c>
      <c r="CX103" s="6" t="n">
        <v>19</v>
      </c>
      <c r="CY103" s="6" t="n">
        <v>18</v>
      </c>
      <c r="CZ103" s="6" t="n">
        <v>26</v>
      </c>
    </row>
    <row r="104" customFormat="false" ht="13.2" hidden="false" customHeight="false" outlineLevel="0" collapsed="false">
      <c r="A104" s="0" t="s">
        <v>1154</v>
      </c>
      <c r="B104" s="0" t="s">
        <v>279</v>
      </c>
      <c r="C104" s="6" t="n">
        <v>513242</v>
      </c>
      <c r="D104" s="6" t="n">
        <v>5884</v>
      </c>
      <c r="E104" s="6" t="n">
        <v>5645</v>
      </c>
      <c r="F104" s="6" t="n">
        <v>5602</v>
      </c>
      <c r="G104" s="6" t="n">
        <v>5826</v>
      </c>
      <c r="H104" s="6" t="n">
        <v>5617</v>
      </c>
      <c r="I104" s="6" t="n">
        <v>5366</v>
      </c>
      <c r="J104" s="6" t="n">
        <v>5325</v>
      </c>
      <c r="K104" s="6" t="n">
        <v>5127</v>
      </c>
      <c r="L104" s="6" t="n">
        <v>4947</v>
      </c>
      <c r="M104" s="6" t="n">
        <v>4894</v>
      </c>
      <c r="N104" s="6" t="n">
        <v>5176</v>
      </c>
      <c r="O104" s="6" t="n">
        <v>5421</v>
      </c>
      <c r="P104" s="6" t="n">
        <v>5650</v>
      </c>
      <c r="Q104" s="6" t="n">
        <v>5827</v>
      </c>
      <c r="R104" s="6" t="n">
        <v>5795</v>
      </c>
      <c r="S104" s="6" t="n">
        <v>5882</v>
      </c>
      <c r="T104" s="6" t="n">
        <v>5947</v>
      </c>
      <c r="U104" s="6" t="n">
        <v>6160</v>
      </c>
      <c r="V104" s="6" t="n">
        <v>6979</v>
      </c>
      <c r="W104" s="6" t="n">
        <v>8299</v>
      </c>
      <c r="X104" s="6" t="n">
        <v>8453</v>
      </c>
      <c r="Y104" s="6" t="n">
        <v>7688</v>
      </c>
      <c r="Z104" s="6" t="n">
        <v>6788</v>
      </c>
      <c r="AA104" s="6" t="n">
        <v>6352</v>
      </c>
      <c r="AB104" s="6" t="n">
        <v>5874</v>
      </c>
      <c r="AC104" s="6" t="n">
        <v>6367</v>
      </c>
      <c r="AD104" s="6" t="n">
        <v>6064</v>
      </c>
      <c r="AE104" s="6" t="n">
        <v>5968</v>
      </c>
      <c r="AF104" s="6" t="n">
        <v>6108</v>
      </c>
      <c r="AG104" s="6" t="n">
        <v>6121</v>
      </c>
      <c r="AH104" s="6" t="n">
        <v>6055</v>
      </c>
      <c r="AI104" s="6" t="n">
        <v>6136</v>
      </c>
      <c r="AJ104" s="6" t="n">
        <v>5621</v>
      </c>
      <c r="AK104" s="6" t="n">
        <v>5149</v>
      </c>
      <c r="AL104" s="6" t="n">
        <v>5172</v>
      </c>
      <c r="AM104" s="6" t="n">
        <v>5518</v>
      </c>
      <c r="AN104" s="6" t="n">
        <v>5628</v>
      </c>
      <c r="AO104" s="6" t="n">
        <v>5888</v>
      </c>
      <c r="AP104" s="6" t="n">
        <v>6505</v>
      </c>
      <c r="AQ104" s="6" t="n">
        <v>6959</v>
      </c>
      <c r="AR104" s="6" t="n">
        <v>7423</v>
      </c>
      <c r="AS104" s="6" t="n">
        <v>7151</v>
      </c>
      <c r="AT104" s="6" t="n">
        <v>7584</v>
      </c>
      <c r="AU104" s="6" t="n">
        <v>7587</v>
      </c>
      <c r="AV104" s="6" t="n">
        <v>7774</v>
      </c>
      <c r="AW104" s="6" t="n">
        <v>8016</v>
      </c>
      <c r="AX104" s="6" t="n">
        <v>8056</v>
      </c>
      <c r="AY104" s="6" t="n">
        <v>8030</v>
      </c>
      <c r="AZ104" s="6" t="n">
        <v>7695</v>
      </c>
      <c r="BA104" s="6" t="n">
        <v>7740</v>
      </c>
      <c r="BB104" s="6" t="n">
        <v>7315</v>
      </c>
      <c r="BC104" s="6" t="n">
        <v>7076</v>
      </c>
      <c r="BD104" s="6" t="n">
        <v>7287</v>
      </c>
      <c r="BE104" s="6" t="n">
        <v>7133</v>
      </c>
      <c r="BF104" s="6" t="n">
        <v>6902</v>
      </c>
      <c r="BG104" s="6" t="n">
        <v>6753</v>
      </c>
      <c r="BH104" s="6" t="n">
        <v>6630</v>
      </c>
      <c r="BI104" s="6" t="n">
        <v>6495</v>
      </c>
      <c r="BJ104" s="6" t="n">
        <v>6526</v>
      </c>
      <c r="BK104" s="6" t="n">
        <v>6546</v>
      </c>
      <c r="BL104" s="6" t="n">
        <v>6594</v>
      </c>
      <c r="BM104" s="6" t="n">
        <v>6864</v>
      </c>
      <c r="BN104" s="6" t="n">
        <v>6947</v>
      </c>
      <c r="BO104" s="6" t="n">
        <v>7434</v>
      </c>
      <c r="BP104" s="6" t="n">
        <v>7556</v>
      </c>
      <c r="BQ104" s="6" t="n">
        <v>5953</v>
      </c>
      <c r="BR104" s="6" t="n">
        <v>6273</v>
      </c>
      <c r="BS104" s="6" t="n">
        <v>5680</v>
      </c>
      <c r="BT104" s="6" t="n">
        <v>5207</v>
      </c>
      <c r="BU104" s="6" t="n">
        <v>4761</v>
      </c>
      <c r="BV104" s="6" t="n">
        <v>4652</v>
      </c>
      <c r="BW104" s="6" t="n">
        <v>4696</v>
      </c>
      <c r="BX104" s="6" t="n">
        <v>4694</v>
      </c>
      <c r="BY104" s="6" t="n">
        <v>4564</v>
      </c>
      <c r="BZ104" s="6" t="n">
        <v>4403</v>
      </c>
      <c r="CA104" s="6" t="n">
        <v>3979</v>
      </c>
      <c r="CB104" s="6" t="n">
        <v>3878</v>
      </c>
      <c r="CC104" s="6" t="n">
        <v>3503</v>
      </c>
      <c r="CD104" s="6" t="n">
        <v>3449</v>
      </c>
      <c r="CE104" s="6" t="n">
        <v>3041</v>
      </c>
      <c r="CF104" s="6" t="n">
        <v>3125</v>
      </c>
      <c r="CG104" s="6" t="n">
        <v>2771</v>
      </c>
      <c r="CH104" s="6" t="n">
        <v>2544</v>
      </c>
      <c r="CI104" s="6" t="n">
        <v>2186</v>
      </c>
      <c r="CJ104" s="6" t="n">
        <v>2159</v>
      </c>
      <c r="CK104" s="6" t="n">
        <v>1975</v>
      </c>
      <c r="CL104" s="6" t="n">
        <v>1616</v>
      </c>
      <c r="CM104" s="6" t="n">
        <v>1430</v>
      </c>
      <c r="CN104" s="6" t="n">
        <v>1165</v>
      </c>
      <c r="CO104" s="6" t="n">
        <v>1135</v>
      </c>
      <c r="CP104" s="6" t="n">
        <v>954</v>
      </c>
      <c r="CQ104" s="6" t="n">
        <v>709</v>
      </c>
      <c r="CR104" s="6" t="n">
        <v>461</v>
      </c>
      <c r="CS104" s="6" t="n">
        <v>331</v>
      </c>
      <c r="CT104" s="6" t="n">
        <v>262</v>
      </c>
      <c r="CU104" s="6" t="n">
        <v>215</v>
      </c>
      <c r="CV104" s="6" t="n">
        <v>187</v>
      </c>
      <c r="CW104" s="6" t="n">
        <v>144</v>
      </c>
      <c r="CX104" s="6" t="n">
        <v>87</v>
      </c>
      <c r="CY104" s="6" t="n">
        <v>76</v>
      </c>
      <c r="CZ104" s="6" t="n">
        <v>80</v>
      </c>
    </row>
    <row r="105" customFormat="false" ht="13.2" hidden="false" customHeight="false" outlineLevel="0" collapsed="false">
      <c r="A105" s="0" t="s">
        <v>1155</v>
      </c>
      <c r="B105" s="0" t="s">
        <v>769</v>
      </c>
      <c r="C105" s="6" t="n">
        <v>316960</v>
      </c>
      <c r="D105" s="6" t="n">
        <v>4739</v>
      </c>
      <c r="E105" s="6" t="n">
        <v>4587</v>
      </c>
      <c r="F105" s="6" t="n">
        <v>4504</v>
      </c>
      <c r="G105" s="6" t="n">
        <v>4329</v>
      </c>
      <c r="H105" s="6" t="n">
        <v>4317</v>
      </c>
      <c r="I105" s="6" t="n">
        <v>3887</v>
      </c>
      <c r="J105" s="6" t="n">
        <v>3742</v>
      </c>
      <c r="K105" s="6" t="n">
        <v>3730</v>
      </c>
      <c r="L105" s="6" t="n">
        <v>3570</v>
      </c>
      <c r="M105" s="6" t="n">
        <v>3473</v>
      </c>
      <c r="N105" s="6" t="n">
        <v>3409</v>
      </c>
      <c r="O105" s="6" t="n">
        <v>3591</v>
      </c>
      <c r="P105" s="6" t="n">
        <v>3496</v>
      </c>
      <c r="Q105" s="6" t="n">
        <v>3603</v>
      </c>
      <c r="R105" s="6" t="n">
        <v>3732</v>
      </c>
      <c r="S105" s="6" t="n">
        <v>4145</v>
      </c>
      <c r="T105" s="6" t="n">
        <v>3688</v>
      </c>
      <c r="U105" s="6" t="n">
        <v>3883</v>
      </c>
      <c r="V105" s="6" t="n">
        <v>5242</v>
      </c>
      <c r="W105" s="6" t="n">
        <v>7284</v>
      </c>
      <c r="X105" s="6" t="n">
        <v>7128</v>
      </c>
      <c r="Y105" s="6" t="n">
        <v>6623</v>
      </c>
      <c r="Z105" s="6" t="n">
        <v>5934</v>
      </c>
      <c r="AA105" s="6" t="n">
        <v>5627</v>
      </c>
      <c r="AB105" s="6" t="n">
        <v>5298</v>
      </c>
      <c r="AC105" s="6" t="n">
        <v>5332</v>
      </c>
      <c r="AD105" s="6" t="n">
        <v>5083</v>
      </c>
      <c r="AE105" s="6" t="n">
        <v>4823</v>
      </c>
      <c r="AF105" s="6" t="n">
        <v>4908</v>
      </c>
      <c r="AG105" s="6" t="n">
        <v>4702</v>
      </c>
      <c r="AH105" s="6" t="n">
        <v>4712</v>
      </c>
      <c r="AI105" s="6" t="n">
        <v>4671</v>
      </c>
      <c r="AJ105" s="6" t="n">
        <v>4158</v>
      </c>
      <c r="AK105" s="6" t="n">
        <v>4066</v>
      </c>
      <c r="AL105" s="6" t="n">
        <v>3935</v>
      </c>
      <c r="AM105" s="6" t="n">
        <v>4015</v>
      </c>
      <c r="AN105" s="6" t="n">
        <v>4124</v>
      </c>
      <c r="AO105" s="6" t="n">
        <v>4119</v>
      </c>
      <c r="AP105" s="6" t="n">
        <v>4139</v>
      </c>
      <c r="AQ105" s="6" t="n">
        <v>4258</v>
      </c>
      <c r="AR105" s="6" t="n">
        <v>4242</v>
      </c>
      <c r="AS105" s="6" t="n">
        <v>4350</v>
      </c>
      <c r="AT105" s="6" t="n">
        <v>4265</v>
      </c>
      <c r="AU105" s="6" t="n">
        <v>4291</v>
      </c>
      <c r="AV105" s="6" t="n">
        <v>4229</v>
      </c>
      <c r="AW105" s="6" t="n">
        <v>4132</v>
      </c>
      <c r="AX105" s="6" t="n">
        <v>4064</v>
      </c>
      <c r="AY105" s="6" t="n">
        <v>4047</v>
      </c>
      <c r="AZ105" s="6" t="n">
        <v>4066</v>
      </c>
      <c r="BA105" s="6" t="n">
        <v>3877</v>
      </c>
      <c r="BB105" s="6" t="n">
        <v>3860</v>
      </c>
      <c r="BC105" s="6" t="n">
        <v>3579</v>
      </c>
      <c r="BD105" s="6" t="n">
        <v>3604</v>
      </c>
      <c r="BE105" s="6" t="n">
        <v>3459</v>
      </c>
      <c r="BF105" s="6" t="n">
        <v>3305</v>
      </c>
      <c r="BG105" s="6" t="n">
        <v>3180</v>
      </c>
      <c r="BH105" s="6" t="n">
        <v>3154</v>
      </c>
      <c r="BI105" s="6" t="n">
        <v>3132</v>
      </c>
      <c r="BJ105" s="6" t="n">
        <v>3056</v>
      </c>
      <c r="BK105" s="6" t="n">
        <v>2856</v>
      </c>
      <c r="BL105" s="6" t="n">
        <v>2992</v>
      </c>
      <c r="BM105" s="6" t="n">
        <v>2977</v>
      </c>
      <c r="BN105" s="6" t="n">
        <v>3030</v>
      </c>
      <c r="BO105" s="6" t="n">
        <v>3155</v>
      </c>
      <c r="BP105" s="6" t="n">
        <v>3202</v>
      </c>
      <c r="BQ105" s="6" t="n">
        <v>2755</v>
      </c>
      <c r="BR105" s="6" t="n">
        <v>2840</v>
      </c>
      <c r="BS105" s="6" t="n">
        <v>2817</v>
      </c>
      <c r="BT105" s="6" t="n">
        <v>2568</v>
      </c>
      <c r="BU105" s="6" t="n">
        <v>2228</v>
      </c>
      <c r="BV105" s="6" t="n">
        <v>2211</v>
      </c>
      <c r="BW105" s="6" t="n">
        <v>2268</v>
      </c>
      <c r="BX105" s="6" t="n">
        <v>2206</v>
      </c>
      <c r="BY105" s="6" t="n">
        <v>2066</v>
      </c>
      <c r="BZ105" s="6" t="n">
        <v>2056</v>
      </c>
      <c r="CA105" s="6" t="n">
        <v>2003</v>
      </c>
      <c r="CB105" s="6" t="n">
        <v>1799</v>
      </c>
      <c r="CC105" s="6" t="n">
        <v>1739</v>
      </c>
      <c r="CD105" s="6" t="n">
        <v>1628</v>
      </c>
      <c r="CE105" s="6" t="n">
        <v>1581</v>
      </c>
      <c r="CF105" s="6" t="n">
        <v>1524</v>
      </c>
      <c r="CG105" s="6" t="n">
        <v>1487</v>
      </c>
      <c r="CH105" s="6" t="n">
        <v>1385</v>
      </c>
      <c r="CI105" s="6" t="n">
        <v>1222</v>
      </c>
      <c r="CJ105" s="6" t="n">
        <v>1175</v>
      </c>
      <c r="CK105" s="6" t="n">
        <v>1065</v>
      </c>
      <c r="CL105" s="6" t="n">
        <v>967</v>
      </c>
      <c r="CM105" s="6" t="n">
        <v>853</v>
      </c>
      <c r="CN105" s="6" t="n">
        <v>775</v>
      </c>
      <c r="CO105" s="6" t="n">
        <v>744</v>
      </c>
      <c r="CP105" s="6" t="n">
        <v>651</v>
      </c>
      <c r="CQ105" s="6" t="n">
        <v>480</v>
      </c>
      <c r="CR105" s="6" t="n">
        <v>312</v>
      </c>
      <c r="CS105" s="6" t="n">
        <v>218</v>
      </c>
      <c r="CT105" s="6" t="n">
        <v>167</v>
      </c>
      <c r="CU105" s="6" t="n">
        <v>150</v>
      </c>
      <c r="CV105" s="6" t="n">
        <v>108</v>
      </c>
      <c r="CW105" s="6" t="n">
        <v>64</v>
      </c>
      <c r="CX105" s="6" t="n">
        <v>56</v>
      </c>
      <c r="CY105" s="6" t="n">
        <v>33</v>
      </c>
      <c r="CZ105" s="6" t="n">
        <v>49</v>
      </c>
    </row>
    <row r="106" customFormat="false" ht="13.2" hidden="false" customHeight="false" outlineLevel="0" collapsed="false">
      <c r="A106" s="0" t="s">
        <v>1156</v>
      </c>
      <c r="B106" s="0" t="s">
        <v>864</v>
      </c>
      <c r="C106" s="6" t="n">
        <v>93023</v>
      </c>
      <c r="D106" s="6" t="n">
        <v>1529</v>
      </c>
      <c r="E106" s="6" t="n">
        <v>1467</v>
      </c>
      <c r="F106" s="6" t="n">
        <v>1462</v>
      </c>
      <c r="G106" s="6" t="n">
        <v>1474</v>
      </c>
      <c r="H106" s="6" t="n">
        <v>1384</v>
      </c>
      <c r="I106" s="6" t="n">
        <v>1372</v>
      </c>
      <c r="J106" s="6" t="n">
        <v>1215</v>
      </c>
      <c r="K106" s="6" t="n">
        <v>1146</v>
      </c>
      <c r="L106" s="6" t="n">
        <v>1093</v>
      </c>
      <c r="M106" s="6" t="n">
        <v>1157</v>
      </c>
      <c r="N106" s="6" t="n">
        <v>1126</v>
      </c>
      <c r="O106" s="6" t="n">
        <v>1226</v>
      </c>
      <c r="P106" s="6" t="n">
        <v>1185</v>
      </c>
      <c r="Q106" s="6" t="n">
        <v>1222</v>
      </c>
      <c r="R106" s="6" t="n">
        <v>1254</v>
      </c>
      <c r="S106" s="6" t="n">
        <v>1208</v>
      </c>
      <c r="T106" s="6" t="n">
        <v>1273</v>
      </c>
      <c r="U106" s="6" t="n">
        <v>1361</v>
      </c>
      <c r="V106" s="6" t="n">
        <v>1240</v>
      </c>
      <c r="W106" s="6" t="n">
        <v>1092</v>
      </c>
      <c r="X106" s="6" t="n">
        <v>1175</v>
      </c>
      <c r="Y106" s="6" t="n">
        <v>1237</v>
      </c>
      <c r="Z106" s="6" t="n">
        <v>1256</v>
      </c>
      <c r="AA106" s="6" t="n">
        <v>1390</v>
      </c>
      <c r="AB106" s="6" t="n">
        <v>1334</v>
      </c>
      <c r="AC106" s="6" t="n">
        <v>1363</v>
      </c>
      <c r="AD106" s="6" t="n">
        <v>1388</v>
      </c>
      <c r="AE106" s="6" t="n">
        <v>1359</v>
      </c>
      <c r="AF106" s="6" t="n">
        <v>1366</v>
      </c>
      <c r="AG106" s="6" t="n">
        <v>1362</v>
      </c>
      <c r="AH106" s="6" t="n">
        <v>1422</v>
      </c>
      <c r="AI106" s="6" t="n">
        <v>1428</v>
      </c>
      <c r="AJ106" s="6" t="n">
        <v>1329</v>
      </c>
      <c r="AK106" s="6" t="n">
        <v>1240</v>
      </c>
      <c r="AL106" s="6" t="n">
        <v>1256</v>
      </c>
      <c r="AM106" s="6" t="n">
        <v>1271</v>
      </c>
      <c r="AN106" s="6" t="n">
        <v>1286</v>
      </c>
      <c r="AO106" s="6" t="n">
        <v>1305</v>
      </c>
      <c r="AP106" s="6" t="n">
        <v>1282</v>
      </c>
      <c r="AQ106" s="6" t="n">
        <v>1345</v>
      </c>
      <c r="AR106" s="6" t="n">
        <v>1355</v>
      </c>
      <c r="AS106" s="6" t="n">
        <v>1358</v>
      </c>
      <c r="AT106" s="6" t="n">
        <v>1407</v>
      </c>
      <c r="AU106" s="6" t="n">
        <v>1406</v>
      </c>
      <c r="AV106" s="6" t="n">
        <v>1358</v>
      </c>
      <c r="AW106" s="6" t="n">
        <v>1386</v>
      </c>
      <c r="AX106" s="6" t="n">
        <v>1375</v>
      </c>
      <c r="AY106" s="6" t="n">
        <v>1341</v>
      </c>
      <c r="AZ106" s="6" t="n">
        <v>1279</v>
      </c>
      <c r="BA106" s="6" t="n">
        <v>1263</v>
      </c>
      <c r="BB106" s="6" t="n">
        <v>1169</v>
      </c>
      <c r="BC106" s="6" t="n">
        <v>1223</v>
      </c>
      <c r="BD106" s="6" t="n">
        <v>1136</v>
      </c>
      <c r="BE106" s="6" t="n">
        <v>1086</v>
      </c>
      <c r="BF106" s="6" t="n">
        <v>1045</v>
      </c>
      <c r="BG106" s="6" t="n">
        <v>1000</v>
      </c>
      <c r="BH106" s="6" t="n">
        <v>953</v>
      </c>
      <c r="BI106" s="6" t="n">
        <v>949</v>
      </c>
      <c r="BJ106" s="6" t="n">
        <v>960</v>
      </c>
      <c r="BK106" s="6" t="n">
        <v>875</v>
      </c>
      <c r="BL106" s="6" t="n">
        <v>898</v>
      </c>
      <c r="BM106" s="6" t="n">
        <v>955</v>
      </c>
      <c r="BN106" s="6" t="n">
        <v>898</v>
      </c>
      <c r="BO106" s="6" t="n">
        <v>930</v>
      </c>
      <c r="BP106" s="6" t="n">
        <v>921</v>
      </c>
      <c r="BQ106" s="6" t="n">
        <v>859</v>
      </c>
      <c r="BR106" s="6" t="n">
        <v>857</v>
      </c>
      <c r="BS106" s="6" t="n">
        <v>837</v>
      </c>
      <c r="BT106" s="6" t="n">
        <v>811</v>
      </c>
      <c r="BU106" s="6" t="n">
        <v>655</v>
      </c>
      <c r="BV106" s="6" t="n">
        <v>655</v>
      </c>
      <c r="BW106" s="6" t="n">
        <v>640</v>
      </c>
      <c r="BX106" s="6" t="n">
        <v>671</v>
      </c>
      <c r="BY106" s="6" t="n">
        <v>597</v>
      </c>
      <c r="BZ106" s="6" t="n">
        <v>593</v>
      </c>
      <c r="CA106" s="6" t="n">
        <v>551</v>
      </c>
      <c r="CB106" s="6" t="n">
        <v>548</v>
      </c>
      <c r="CC106" s="6" t="n">
        <v>471</v>
      </c>
      <c r="CD106" s="6" t="n">
        <v>445</v>
      </c>
      <c r="CE106" s="6" t="n">
        <v>397</v>
      </c>
      <c r="CF106" s="6" t="n">
        <v>381</v>
      </c>
      <c r="CG106" s="6" t="n">
        <v>369</v>
      </c>
      <c r="CH106" s="6" t="n">
        <v>345</v>
      </c>
      <c r="CI106" s="6" t="n">
        <v>276</v>
      </c>
      <c r="CJ106" s="6" t="n">
        <v>280</v>
      </c>
      <c r="CK106" s="6" t="n">
        <v>206</v>
      </c>
      <c r="CL106" s="6" t="n">
        <v>237</v>
      </c>
      <c r="CM106" s="6" t="n">
        <v>201</v>
      </c>
      <c r="CN106" s="6" t="n">
        <v>167</v>
      </c>
      <c r="CO106" s="6" t="n">
        <v>136</v>
      </c>
      <c r="CP106" s="6" t="n">
        <v>113</v>
      </c>
      <c r="CQ106" s="6" t="n">
        <v>76</v>
      </c>
      <c r="CR106" s="6" t="n">
        <v>65</v>
      </c>
      <c r="CS106" s="6" t="n">
        <v>53</v>
      </c>
      <c r="CT106" s="6" t="n">
        <v>36</v>
      </c>
      <c r="CU106" s="6" t="n">
        <v>31</v>
      </c>
      <c r="CV106" s="6" t="n">
        <v>24</v>
      </c>
      <c r="CW106" s="6" t="n">
        <v>20</v>
      </c>
      <c r="CX106" s="6" t="n">
        <v>5</v>
      </c>
      <c r="CY106" s="6" t="n">
        <v>5</v>
      </c>
      <c r="CZ106" s="6" t="n">
        <v>4</v>
      </c>
    </row>
    <row r="107" customFormat="false" ht="13.2" hidden="false" customHeight="false" outlineLevel="0" collapsed="false">
      <c r="A107" s="0" t="s">
        <v>1157</v>
      </c>
      <c r="B107" s="0" t="s">
        <v>793</v>
      </c>
      <c r="C107" s="6" t="n">
        <v>55409</v>
      </c>
      <c r="D107" s="6" t="n">
        <v>477</v>
      </c>
      <c r="E107" s="6" t="n">
        <v>473</v>
      </c>
      <c r="F107" s="6" t="n">
        <v>527</v>
      </c>
      <c r="G107" s="6" t="n">
        <v>524</v>
      </c>
      <c r="H107" s="6" t="n">
        <v>527</v>
      </c>
      <c r="I107" s="6" t="n">
        <v>534</v>
      </c>
      <c r="J107" s="6" t="n">
        <v>495</v>
      </c>
      <c r="K107" s="6" t="n">
        <v>517</v>
      </c>
      <c r="L107" s="6" t="n">
        <v>566</v>
      </c>
      <c r="M107" s="6" t="n">
        <v>580</v>
      </c>
      <c r="N107" s="6" t="n">
        <v>615</v>
      </c>
      <c r="O107" s="6" t="n">
        <v>625</v>
      </c>
      <c r="P107" s="6" t="n">
        <v>719</v>
      </c>
      <c r="Q107" s="6" t="n">
        <v>677</v>
      </c>
      <c r="R107" s="6" t="n">
        <v>681</v>
      </c>
      <c r="S107" s="6" t="n">
        <v>711</v>
      </c>
      <c r="T107" s="6" t="n">
        <v>700</v>
      </c>
      <c r="U107" s="6" t="n">
        <v>694</v>
      </c>
      <c r="V107" s="6" t="n">
        <v>623</v>
      </c>
      <c r="W107" s="6" t="n">
        <v>502</v>
      </c>
      <c r="X107" s="6" t="n">
        <v>439</v>
      </c>
      <c r="Y107" s="6" t="n">
        <v>483</v>
      </c>
      <c r="Z107" s="6" t="n">
        <v>479</v>
      </c>
      <c r="AA107" s="6" t="n">
        <v>527</v>
      </c>
      <c r="AB107" s="6" t="n">
        <v>475</v>
      </c>
      <c r="AC107" s="6" t="n">
        <v>479</v>
      </c>
      <c r="AD107" s="6" t="n">
        <v>430</v>
      </c>
      <c r="AE107" s="6" t="n">
        <v>449</v>
      </c>
      <c r="AF107" s="6" t="n">
        <v>463</v>
      </c>
      <c r="AG107" s="6" t="n">
        <v>471</v>
      </c>
      <c r="AH107" s="6" t="n">
        <v>489</v>
      </c>
      <c r="AI107" s="6" t="n">
        <v>479</v>
      </c>
      <c r="AJ107" s="6" t="n">
        <v>441</v>
      </c>
      <c r="AK107" s="6" t="n">
        <v>425</v>
      </c>
      <c r="AL107" s="6" t="n">
        <v>464</v>
      </c>
      <c r="AM107" s="6" t="n">
        <v>527</v>
      </c>
      <c r="AN107" s="6" t="n">
        <v>542</v>
      </c>
      <c r="AO107" s="6" t="n">
        <v>614</v>
      </c>
      <c r="AP107" s="6" t="n">
        <v>653</v>
      </c>
      <c r="AQ107" s="6" t="n">
        <v>705</v>
      </c>
      <c r="AR107" s="6" t="n">
        <v>756</v>
      </c>
      <c r="AS107" s="6" t="n">
        <v>823</v>
      </c>
      <c r="AT107" s="6" t="n">
        <v>794</v>
      </c>
      <c r="AU107" s="6" t="n">
        <v>836</v>
      </c>
      <c r="AV107" s="6" t="n">
        <v>836</v>
      </c>
      <c r="AW107" s="6" t="n">
        <v>873</v>
      </c>
      <c r="AX107" s="6" t="n">
        <v>886</v>
      </c>
      <c r="AY107" s="6" t="n">
        <v>868</v>
      </c>
      <c r="AZ107" s="6" t="n">
        <v>847</v>
      </c>
      <c r="BA107" s="6" t="n">
        <v>880</v>
      </c>
      <c r="BB107" s="6" t="n">
        <v>842</v>
      </c>
      <c r="BC107" s="6" t="n">
        <v>844</v>
      </c>
      <c r="BD107" s="6" t="n">
        <v>811</v>
      </c>
      <c r="BE107" s="6" t="n">
        <v>841</v>
      </c>
      <c r="BF107" s="6" t="n">
        <v>836</v>
      </c>
      <c r="BG107" s="6" t="n">
        <v>802</v>
      </c>
      <c r="BH107" s="6" t="n">
        <v>785</v>
      </c>
      <c r="BI107" s="6" t="n">
        <v>843</v>
      </c>
      <c r="BJ107" s="6" t="n">
        <v>801</v>
      </c>
      <c r="BK107" s="6" t="n">
        <v>748</v>
      </c>
      <c r="BL107" s="6" t="n">
        <v>770</v>
      </c>
      <c r="BM107" s="6" t="n">
        <v>854</v>
      </c>
      <c r="BN107" s="6" t="n">
        <v>881</v>
      </c>
      <c r="BO107" s="6" t="n">
        <v>1027</v>
      </c>
      <c r="BP107" s="6" t="n">
        <v>914</v>
      </c>
      <c r="BQ107" s="6" t="n">
        <v>786</v>
      </c>
      <c r="BR107" s="6" t="n">
        <v>788</v>
      </c>
      <c r="BS107" s="6" t="n">
        <v>747</v>
      </c>
      <c r="BT107" s="6" t="n">
        <v>764</v>
      </c>
      <c r="BU107" s="6" t="n">
        <v>602</v>
      </c>
      <c r="BV107" s="6" t="n">
        <v>552</v>
      </c>
      <c r="BW107" s="6" t="n">
        <v>580</v>
      </c>
      <c r="BX107" s="6" t="n">
        <v>562</v>
      </c>
      <c r="BY107" s="6" t="n">
        <v>575</v>
      </c>
      <c r="BZ107" s="6" t="n">
        <v>549</v>
      </c>
      <c r="CA107" s="6" t="n">
        <v>531</v>
      </c>
      <c r="CB107" s="6" t="n">
        <v>488</v>
      </c>
      <c r="CC107" s="6" t="n">
        <v>458</v>
      </c>
      <c r="CD107" s="6" t="n">
        <v>447</v>
      </c>
      <c r="CE107" s="6" t="n">
        <v>451</v>
      </c>
      <c r="CF107" s="6" t="n">
        <v>428</v>
      </c>
      <c r="CG107" s="6" t="n">
        <v>372</v>
      </c>
      <c r="CH107" s="6" t="n">
        <v>348</v>
      </c>
      <c r="CI107" s="6" t="n">
        <v>369</v>
      </c>
      <c r="CJ107" s="6" t="n">
        <v>324</v>
      </c>
      <c r="CK107" s="6" t="n">
        <v>310</v>
      </c>
      <c r="CL107" s="6" t="n">
        <v>267</v>
      </c>
      <c r="CM107" s="6" t="n">
        <v>200</v>
      </c>
      <c r="CN107" s="6" t="n">
        <v>236</v>
      </c>
      <c r="CO107" s="6" t="n">
        <v>229</v>
      </c>
      <c r="CP107" s="6" t="n">
        <v>191</v>
      </c>
      <c r="CQ107" s="6" t="n">
        <v>125</v>
      </c>
      <c r="CR107" s="6" t="n">
        <v>75</v>
      </c>
      <c r="CS107" s="6" t="n">
        <v>46</v>
      </c>
      <c r="CT107" s="6" t="n">
        <v>57</v>
      </c>
      <c r="CU107" s="6" t="n">
        <v>46</v>
      </c>
      <c r="CV107" s="6" t="n">
        <v>38</v>
      </c>
      <c r="CW107" s="6" t="n">
        <v>28</v>
      </c>
      <c r="CX107" s="6" t="n">
        <v>16</v>
      </c>
      <c r="CY107" s="6" t="n">
        <v>7</v>
      </c>
      <c r="CZ107" s="6" t="n">
        <v>18</v>
      </c>
    </row>
    <row r="108" customFormat="false" ht="13.2" hidden="false" customHeight="false" outlineLevel="0" collapsed="false">
      <c r="A108" s="0" t="s">
        <v>1158</v>
      </c>
      <c r="B108" s="0" t="s">
        <v>587</v>
      </c>
      <c r="C108" s="6" t="n">
        <v>106597</v>
      </c>
      <c r="D108" s="6" t="n">
        <v>1712</v>
      </c>
      <c r="E108" s="6" t="n">
        <v>1710</v>
      </c>
      <c r="F108" s="6" t="n">
        <v>1573</v>
      </c>
      <c r="G108" s="6" t="n">
        <v>1569</v>
      </c>
      <c r="H108" s="6" t="n">
        <v>1507</v>
      </c>
      <c r="I108" s="6" t="n">
        <v>1390</v>
      </c>
      <c r="J108" s="6" t="n">
        <v>1306</v>
      </c>
      <c r="K108" s="6" t="n">
        <v>1378</v>
      </c>
      <c r="L108" s="6" t="n">
        <v>1238</v>
      </c>
      <c r="M108" s="6" t="n">
        <v>1174</v>
      </c>
      <c r="N108" s="6" t="n">
        <v>1235</v>
      </c>
      <c r="O108" s="6" t="n">
        <v>1247</v>
      </c>
      <c r="P108" s="6" t="n">
        <v>1250</v>
      </c>
      <c r="Q108" s="6" t="n">
        <v>1236</v>
      </c>
      <c r="R108" s="6" t="n">
        <v>1276</v>
      </c>
      <c r="S108" s="6" t="n">
        <v>1247</v>
      </c>
      <c r="T108" s="6" t="n">
        <v>1279</v>
      </c>
      <c r="U108" s="6" t="n">
        <v>1373</v>
      </c>
      <c r="V108" s="6" t="n">
        <v>1191</v>
      </c>
      <c r="W108" s="6" t="n">
        <v>1129</v>
      </c>
      <c r="X108" s="6" t="n">
        <v>1145</v>
      </c>
      <c r="Y108" s="6" t="n">
        <v>1166</v>
      </c>
      <c r="Z108" s="6" t="n">
        <v>1404</v>
      </c>
      <c r="AA108" s="6" t="n">
        <v>1522</v>
      </c>
      <c r="AB108" s="6" t="n">
        <v>1579</v>
      </c>
      <c r="AC108" s="6" t="n">
        <v>1664</v>
      </c>
      <c r="AD108" s="6" t="n">
        <v>1730</v>
      </c>
      <c r="AE108" s="6" t="n">
        <v>1870</v>
      </c>
      <c r="AF108" s="6" t="n">
        <v>1776</v>
      </c>
      <c r="AG108" s="6" t="n">
        <v>2004</v>
      </c>
      <c r="AH108" s="6" t="n">
        <v>2014</v>
      </c>
      <c r="AI108" s="6" t="n">
        <v>1982</v>
      </c>
      <c r="AJ108" s="6" t="n">
        <v>1836</v>
      </c>
      <c r="AK108" s="6" t="n">
        <v>1722</v>
      </c>
      <c r="AL108" s="6" t="n">
        <v>1596</v>
      </c>
      <c r="AM108" s="6" t="n">
        <v>1632</v>
      </c>
      <c r="AN108" s="6" t="n">
        <v>1638</v>
      </c>
      <c r="AO108" s="6" t="n">
        <v>1589</v>
      </c>
      <c r="AP108" s="6" t="n">
        <v>1655</v>
      </c>
      <c r="AQ108" s="6" t="n">
        <v>1606</v>
      </c>
      <c r="AR108" s="6" t="n">
        <v>1675</v>
      </c>
      <c r="AS108" s="6" t="n">
        <v>1643</v>
      </c>
      <c r="AT108" s="6" t="n">
        <v>1593</v>
      </c>
      <c r="AU108" s="6" t="n">
        <v>1620</v>
      </c>
      <c r="AV108" s="6" t="n">
        <v>1571</v>
      </c>
      <c r="AW108" s="6" t="n">
        <v>1524</v>
      </c>
      <c r="AX108" s="6" t="n">
        <v>1575</v>
      </c>
      <c r="AY108" s="6" t="n">
        <v>1577</v>
      </c>
      <c r="AZ108" s="6" t="n">
        <v>1457</v>
      </c>
      <c r="BA108" s="6" t="n">
        <v>1424</v>
      </c>
      <c r="BB108" s="6" t="n">
        <v>1449</v>
      </c>
      <c r="BC108" s="6" t="n">
        <v>1357</v>
      </c>
      <c r="BD108" s="6" t="n">
        <v>1393</v>
      </c>
      <c r="BE108" s="6" t="n">
        <v>1288</v>
      </c>
      <c r="BF108" s="6" t="n">
        <v>1202</v>
      </c>
      <c r="BG108" s="6" t="n">
        <v>1205</v>
      </c>
      <c r="BH108" s="6" t="n">
        <v>1126</v>
      </c>
      <c r="BI108" s="6" t="n">
        <v>1113</v>
      </c>
      <c r="BJ108" s="6" t="n">
        <v>1048</v>
      </c>
      <c r="BK108" s="6" t="n">
        <v>977</v>
      </c>
      <c r="BL108" s="6" t="n">
        <v>1056</v>
      </c>
      <c r="BM108" s="6" t="n">
        <v>961</v>
      </c>
      <c r="BN108" s="6" t="n">
        <v>1023</v>
      </c>
      <c r="BO108" s="6" t="n">
        <v>1019</v>
      </c>
      <c r="BP108" s="6" t="n">
        <v>1103</v>
      </c>
      <c r="BQ108" s="6" t="n">
        <v>721</v>
      </c>
      <c r="BR108" s="6" t="n">
        <v>769</v>
      </c>
      <c r="BS108" s="6" t="n">
        <v>676</v>
      </c>
      <c r="BT108" s="6" t="n">
        <v>674</v>
      </c>
      <c r="BU108" s="6" t="n">
        <v>567</v>
      </c>
      <c r="BV108" s="6" t="n">
        <v>591</v>
      </c>
      <c r="BW108" s="6" t="n">
        <v>573</v>
      </c>
      <c r="BX108" s="6" t="n">
        <v>584</v>
      </c>
      <c r="BY108" s="6" t="n">
        <v>580</v>
      </c>
      <c r="BZ108" s="6" t="n">
        <v>532</v>
      </c>
      <c r="CA108" s="6" t="n">
        <v>540</v>
      </c>
      <c r="CB108" s="6" t="n">
        <v>517</v>
      </c>
      <c r="CC108" s="6" t="n">
        <v>550</v>
      </c>
      <c r="CD108" s="6" t="n">
        <v>557</v>
      </c>
      <c r="CE108" s="6" t="n">
        <v>539</v>
      </c>
      <c r="CF108" s="6" t="n">
        <v>590</v>
      </c>
      <c r="CG108" s="6" t="n">
        <v>534</v>
      </c>
      <c r="CH108" s="6" t="n">
        <v>468</v>
      </c>
      <c r="CI108" s="6" t="n">
        <v>442</v>
      </c>
      <c r="CJ108" s="6" t="n">
        <v>417</v>
      </c>
      <c r="CK108" s="6" t="n">
        <v>359</v>
      </c>
      <c r="CL108" s="6" t="n">
        <v>311</v>
      </c>
      <c r="CM108" s="6" t="n">
        <v>277</v>
      </c>
      <c r="CN108" s="6" t="n">
        <v>253</v>
      </c>
      <c r="CO108" s="6" t="n">
        <v>221</v>
      </c>
      <c r="CP108" s="6" t="n">
        <v>163</v>
      </c>
      <c r="CQ108" s="6" t="n">
        <v>153</v>
      </c>
      <c r="CR108" s="6" t="n">
        <v>76</v>
      </c>
      <c r="CS108" s="6" t="n">
        <v>63</v>
      </c>
      <c r="CT108" s="6" t="n">
        <v>46</v>
      </c>
      <c r="CU108" s="6" t="n">
        <v>36</v>
      </c>
      <c r="CV108" s="6" t="n">
        <v>27</v>
      </c>
      <c r="CW108" s="6" t="n">
        <v>18</v>
      </c>
      <c r="CX108" s="6" t="n">
        <v>19</v>
      </c>
      <c r="CY108" s="6" t="n">
        <v>10</v>
      </c>
      <c r="CZ108" s="6" t="n">
        <v>15</v>
      </c>
    </row>
    <row r="109" customFormat="false" ht="13.2" hidden="false" customHeight="false" outlineLevel="0" collapsed="false">
      <c r="A109" s="0" t="s">
        <v>1159</v>
      </c>
      <c r="B109" s="0" t="s">
        <v>215</v>
      </c>
      <c r="C109" s="6" t="n">
        <v>363378</v>
      </c>
      <c r="D109" s="6" t="n">
        <v>5730</v>
      </c>
      <c r="E109" s="6" t="n">
        <v>5662</v>
      </c>
      <c r="F109" s="6" t="n">
        <v>5535</v>
      </c>
      <c r="G109" s="6" t="n">
        <v>5619</v>
      </c>
      <c r="H109" s="6" t="n">
        <v>5426</v>
      </c>
      <c r="I109" s="6" t="n">
        <v>4937</v>
      </c>
      <c r="J109" s="6" t="n">
        <v>4843</v>
      </c>
      <c r="K109" s="6" t="n">
        <v>4608</v>
      </c>
      <c r="L109" s="6" t="n">
        <v>4394</v>
      </c>
      <c r="M109" s="6" t="n">
        <v>4314</v>
      </c>
      <c r="N109" s="6" t="n">
        <v>4412</v>
      </c>
      <c r="O109" s="6" t="n">
        <v>4658</v>
      </c>
      <c r="P109" s="6" t="n">
        <v>4575</v>
      </c>
      <c r="Q109" s="6" t="n">
        <v>4592</v>
      </c>
      <c r="R109" s="6" t="n">
        <v>4893</v>
      </c>
      <c r="S109" s="6" t="n">
        <v>4912</v>
      </c>
      <c r="T109" s="6" t="n">
        <v>4917</v>
      </c>
      <c r="U109" s="6" t="n">
        <v>5017</v>
      </c>
      <c r="V109" s="6" t="n">
        <v>4648</v>
      </c>
      <c r="W109" s="6" t="n">
        <v>4072</v>
      </c>
      <c r="X109" s="6" t="n">
        <v>4177</v>
      </c>
      <c r="Y109" s="6" t="n">
        <v>4246</v>
      </c>
      <c r="Z109" s="6" t="n">
        <v>4725</v>
      </c>
      <c r="AA109" s="6" t="n">
        <v>5067</v>
      </c>
      <c r="AB109" s="6" t="n">
        <v>5376</v>
      </c>
      <c r="AC109" s="6" t="n">
        <v>5454</v>
      </c>
      <c r="AD109" s="6" t="n">
        <v>5253</v>
      </c>
      <c r="AE109" s="6" t="n">
        <v>5316</v>
      </c>
      <c r="AF109" s="6" t="n">
        <v>5694</v>
      </c>
      <c r="AG109" s="6" t="n">
        <v>5975</v>
      </c>
      <c r="AH109" s="6" t="n">
        <v>5963</v>
      </c>
      <c r="AI109" s="6" t="n">
        <v>5859</v>
      </c>
      <c r="AJ109" s="6" t="n">
        <v>5907</v>
      </c>
      <c r="AK109" s="6" t="n">
        <v>5427</v>
      </c>
      <c r="AL109" s="6" t="n">
        <v>5486</v>
      </c>
      <c r="AM109" s="6" t="n">
        <v>5533</v>
      </c>
      <c r="AN109" s="6" t="n">
        <v>5358</v>
      </c>
      <c r="AO109" s="6" t="n">
        <v>5070</v>
      </c>
      <c r="AP109" s="6" t="n">
        <v>5256</v>
      </c>
      <c r="AQ109" s="6" t="n">
        <v>5476</v>
      </c>
      <c r="AR109" s="6" t="n">
        <v>5399</v>
      </c>
      <c r="AS109" s="6" t="n">
        <v>5316</v>
      </c>
      <c r="AT109" s="6" t="n">
        <v>5472</v>
      </c>
      <c r="AU109" s="6" t="n">
        <v>5393</v>
      </c>
      <c r="AV109" s="6" t="n">
        <v>5524</v>
      </c>
      <c r="AW109" s="6" t="n">
        <v>5947</v>
      </c>
      <c r="AX109" s="6" t="n">
        <v>5795</v>
      </c>
      <c r="AY109" s="6" t="n">
        <v>5801</v>
      </c>
      <c r="AZ109" s="6" t="n">
        <v>5677</v>
      </c>
      <c r="BA109" s="6" t="n">
        <v>5308</v>
      </c>
      <c r="BB109" s="6" t="n">
        <v>5072</v>
      </c>
      <c r="BC109" s="6" t="n">
        <v>4834</v>
      </c>
      <c r="BD109" s="6" t="n">
        <v>4652</v>
      </c>
      <c r="BE109" s="6" t="n">
        <v>4347</v>
      </c>
      <c r="BF109" s="6" t="n">
        <v>4166</v>
      </c>
      <c r="BG109" s="6" t="n">
        <v>4062</v>
      </c>
      <c r="BH109" s="6" t="n">
        <v>3908</v>
      </c>
      <c r="BI109" s="6" t="n">
        <v>3776</v>
      </c>
      <c r="BJ109" s="6" t="n">
        <v>3568</v>
      </c>
      <c r="BK109" s="6" t="n">
        <v>3575</v>
      </c>
      <c r="BL109" s="6" t="n">
        <v>3292</v>
      </c>
      <c r="BM109" s="6" t="n">
        <v>3282</v>
      </c>
      <c r="BN109" s="6" t="n">
        <v>3346</v>
      </c>
      <c r="BO109" s="6" t="n">
        <v>3536</v>
      </c>
      <c r="BP109" s="6" t="n">
        <v>3573</v>
      </c>
      <c r="BQ109" s="6" t="n">
        <v>2747</v>
      </c>
      <c r="BR109" s="6" t="n">
        <v>2642</v>
      </c>
      <c r="BS109" s="6" t="n">
        <v>2558</v>
      </c>
      <c r="BT109" s="6" t="n">
        <v>2524</v>
      </c>
      <c r="BU109" s="6" t="n">
        <v>2116</v>
      </c>
      <c r="BV109" s="6" t="n">
        <v>2113</v>
      </c>
      <c r="BW109" s="6" t="n">
        <v>2151</v>
      </c>
      <c r="BX109" s="6" t="n">
        <v>2145</v>
      </c>
      <c r="BY109" s="6" t="n">
        <v>2101</v>
      </c>
      <c r="BZ109" s="6" t="n">
        <v>2058</v>
      </c>
      <c r="CA109" s="6" t="n">
        <v>1977</v>
      </c>
      <c r="CB109" s="6" t="n">
        <v>1893</v>
      </c>
      <c r="CC109" s="6" t="n">
        <v>1782</v>
      </c>
      <c r="CD109" s="6" t="n">
        <v>1613</v>
      </c>
      <c r="CE109" s="6" t="n">
        <v>1655</v>
      </c>
      <c r="CF109" s="6" t="n">
        <v>1525</v>
      </c>
      <c r="CG109" s="6" t="n">
        <v>1350</v>
      </c>
      <c r="CH109" s="6" t="n">
        <v>1237</v>
      </c>
      <c r="CI109" s="6" t="n">
        <v>1173</v>
      </c>
      <c r="CJ109" s="6" t="n">
        <v>1113</v>
      </c>
      <c r="CK109" s="6" t="n">
        <v>933</v>
      </c>
      <c r="CL109" s="6" t="n">
        <v>882</v>
      </c>
      <c r="CM109" s="6" t="n">
        <v>777</v>
      </c>
      <c r="CN109" s="6" t="n">
        <v>716</v>
      </c>
      <c r="CO109" s="6" t="n">
        <v>573</v>
      </c>
      <c r="CP109" s="6" t="n">
        <v>509</v>
      </c>
      <c r="CQ109" s="6" t="n">
        <v>437</v>
      </c>
      <c r="CR109" s="6" t="n">
        <v>214</v>
      </c>
      <c r="CS109" s="6" t="n">
        <v>235</v>
      </c>
      <c r="CT109" s="6" t="n">
        <v>173</v>
      </c>
      <c r="CU109" s="6" t="n">
        <v>134</v>
      </c>
      <c r="CV109" s="6" t="n">
        <v>105</v>
      </c>
      <c r="CW109" s="6" t="n">
        <v>72</v>
      </c>
      <c r="CX109" s="6" t="n">
        <v>57</v>
      </c>
      <c r="CY109" s="6" t="n">
        <v>29</v>
      </c>
      <c r="CZ109" s="6" t="n">
        <v>56</v>
      </c>
    </row>
    <row r="110" customFormat="false" ht="13.2" hidden="false" customHeight="false" outlineLevel="0" collapsed="false">
      <c r="A110" s="0" t="s">
        <v>1160</v>
      </c>
      <c r="B110" s="0" t="s">
        <v>71</v>
      </c>
      <c r="C110" s="6" t="n">
        <v>144847</v>
      </c>
      <c r="D110" s="6" t="n">
        <v>2028</v>
      </c>
      <c r="E110" s="6" t="n">
        <v>2028</v>
      </c>
      <c r="F110" s="6" t="n">
        <v>1987</v>
      </c>
      <c r="G110" s="6" t="n">
        <v>1887</v>
      </c>
      <c r="H110" s="6" t="n">
        <v>1788</v>
      </c>
      <c r="I110" s="6" t="n">
        <v>1788</v>
      </c>
      <c r="J110" s="6" t="n">
        <v>1626</v>
      </c>
      <c r="K110" s="6" t="n">
        <v>1725</v>
      </c>
      <c r="L110" s="6" t="n">
        <v>1597</v>
      </c>
      <c r="M110" s="6" t="n">
        <v>1672</v>
      </c>
      <c r="N110" s="6" t="n">
        <v>1761</v>
      </c>
      <c r="O110" s="6" t="n">
        <v>1714</v>
      </c>
      <c r="P110" s="6" t="n">
        <v>1741</v>
      </c>
      <c r="Q110" s="6" t="n">
        <v>1814</v>
      </c>
      <c r="R110" s="6" t="n">
        <v>1832</v>
      </c>
      <c r="S110" s="6" t="n">
        <v>1876</v>
      </c>
      <c r="T110" s="6" t="n">
        <v>1905</v>
      </c>
      <c r="U110" s="6" t="n">
        <v>1897</v>
      </c>
      <c r="V110" s="6" t="n">
        <v>1723</v>
      </c>
      <c r="W110" s="6" t="n">
        <v>1314</v>
      </c>
      <c r="X110" s="6" t="n">
        <v>1342</v>
      </c>
      <c r="Y110" s="6" t="n">
        <v>1407</v>
      </c>
      <c r="Z110" s="6" t="n">
        <v>1639</v>
      </c>
      <c r="AA110" s="6" t="n">
        <v>1772</v>
      </c>
      <c r="AB110" s="6" t="n">
        <v>1759</v>
      </c>
      <c r="AC110" s="6" t="n">
        <v>1679</v>
      </c>
      <c r="AD110" s="6" t="n">
        <v>1635</v>
      </c>
      <c r="AE110" s="6" t="n">
        <v>1667</v>
      </c>
      <c r="AF110" s="6" t="n">
        <v>1822</v>
      </c>
      <c r="AG110" s="6" t="n">
        <v>1868</v>
      </c>
      <c r="AH110" s="6" t="n">
        <v>1843</v>
      </c>
      <c r="AI110" s="6" t="n">
        <v>1926</v>
      </c>
      <c r="AJ110" s="6" t="n">
        <v>1914</v>
      </c>
      <c r="AK110" s="6" t="n">
        <v>1875</v>
      </c>
      <c r="AL110" s="6" t="n">
        <v>1867</v>
      </c>
      <c r="AM110" s="6" t="n">
        <v>1947</v>
      </c>
      <c r="AN110" s="6" t="n">
        <v>2072</v>
      </c>
      <c r="AO110" s="6" t="n">
        <v>2001</v>
      </c>
      <c r="AP110" s="6" t="n">
        <v>2196</v>
      </c>
      <c r="AQ110" s="6" t="n">
        <v>2221</v>
      </c>
      <c r="AR110" s="6" t="n">
        <v>2276</v>
      </c>
      <c r="AS110" s="6" t="n">
        <v>2121</v>
      </c>
      <c r="AT110" s="6" t="n">
        <v>2262</v>
      </c>
      <c r="AU110" s="6" t="n">
        <v>2167</v>
      </c>
      <c r="AV110" s="6" t="n">
        <v>2253</v>
      </c>
      <c r="AW110" s="6" t="n">
        <v>2309</v>
      </c>
      <c r="AX110" s="6" t="n">
        <v>2217</v>
      </c>
      <c r="AY110" s="6" t="n">
        <v>2273</v>
      </c>
      <c r="AZ110" s="6" t="n">
        <v>2341</v>
      </c>
      <c r="BA110" s="6" t="n">
        <v>2263</v>
      </c>
      <c r="BB110" s="6" t="n">
        <v>2135</v>
      </c>
      <c r="BC110" s="6" t="n">
        <v>2081</v>
      </c>
      <c r="BD110" s="6" t="n">
        <v>2057</v>
      </c>
      <c r="BE110" s="6" t="n">
        <v>1983</v>
      </c>
      <c r="BF110" s="6" t="n">
        <v>1955</v>
      </c>
      <c r="BG110" s="6" t="n">
        <v>1864</v>
      </c>
      <c r="BH110" s="6" t="n">
        <v>1785</v>
      </c>
      <c r="BI110" s="6" t="n">
        <v>1808</v>
      </c>
      <c r="BJ110" s="6" t="n">
        <v>1653</v>
      </c>
      <c r="BK110" s="6" t="n">
        <v>1632</v>
      </c>
      <c r="BL110" s="6" t="n">
        <v>1530</v>
      </c>
      <c r="BM110" s="6" t="n">
        <v>1659</v>
      </c>
      <c r="BN110" s="6" t="n">
        <v>1650</v>
      </c>
      <c r="BO110" s="6" t="n">
        <v>1754</v>
      </c>
      <c r="BP110" s="6" t="n">
        <v>1781</v>
      </c>
      <c r="BQ110" s="6" t="n">
        <v>1349</v>
      </c>
      <c r="BR110" s="6" t="n">
        <v>1409</v>
      </c>
      <c r="BS110" s="6" t="n">
        <v>1300</v>
      </c>
      <c r="BT110" s="6" t="n">
        <v>1236</v>
      </c>
      <c r="BU110" s="6" t="n">
        <v>980</v>
      </c>
      <c r="BV110" s="6" t="n">
        <v>952</v>
      </c>
      <c r="BW110" s="6" t="n">
        <v>1008</v>
      </c>
      <c r="BX110" s="6" t="n">
        <v>1054</v>
      </c>
      <c r="BY110" s="6" t="n">
        <v>967</v>
      </c>
      <c r="BZ110" s="6" t="n">
        <v>1055</v>
      </c>
      <c r="CA110" s="6" t="n">
        <v>930</v>
      </c>
      <c r="CB110" s="6" t="n">
        <v>981</v>
      </c>
      <c r="CC110" s="6" t="n">
        <v>910</v>
      </c>
      <c r="CD110" s="6" t="n">
        <v>908</v>
      </c>
      <c r="CE110" s="6" t="n">
        <v>889</v>
      </c>
      <c r="CF110" s="6" t="n">
        <v>835</v>
      </c>
      <c r="CG110" s="6" t="n">
        <v>775</v>
      </c>
      <c r="CH110" s="6" t="n">
        <v>713</v>
      </c>
      <c r="CI110" s="6" t="n">
        <v>645</v>
      </c>
      <c r="CJ110" s="6" t="n">
        <v>612</v>
      </c>
      <c r="CK110" s="6" t="n">
        <v>588</v>
      </c>
      <c r="CL110" s="6" t="n">
        <v>509</v>
      </c>
      <c r="CM110" s="6" t="n">
        <v>416</v>
      </c>
      <c r="CN110" s="6" t="n">
        <v>366</v>
      </c>
      <c r="CO110" s="6" t="n">
        <v>388</v>
      </c>
      <c r="CP110" s="6" t="n">
        <v>308</v>
      </c>
      <c r="CQ110" s="6" t="n">
        <v>229</v>
      </c>
      <c r="CR110" s="6" t="n">
        <v>103</v>
      </c>
      <c r="CS110" s="6" t="n">
        <v>96</v>
      </c>
      <c r="CT110" s="6" t="n">
        <v>105</v>
      </c>
      <c r="CU110" s="6" t="n">
        <v>86</v>
      </c>
      <c r="CV110" s="6" t="n">
        <v>59</v>
      </c>
      <c r="CW110" s="6" t="n">
        <v>41</v>
      </c>
      <c r="CX110" s="6" t="n">
        <v>30</v>
      </c>
      <c r="CY110" s="6" t="n">
        <v>18</v>
      </c>
      <c r="CZ110" s="6" t="n">
        <v>33</v>
      </c>
    </row>
    <row r="111" customFormat="false" ht="13.2" hidden="false" customHeight="false" outlineLevel="0" collapsed="false">
      <c r="A111" s="0" t="s">
        <v>1161</v>
      </c>
      <c r="B111" s="0" t="s">
        <v>277</v>
      </c>
      <c r="C111" s="6" t="n">
        <v>105564</v>
      </c>
      <c r="D111" s="6" t="n">
        <v>1344</v>
      </c>
      <c r="E111" s="6" t="n">
        <v>1371</v>
      </c>
      <c r="F111" s="6" t="n">
        <v>1302</v>
      </c>
      <c r="G111" s="6" t="n">
        <v>1297</v>
      </c>
      <c r="H111" s="6" t="n">
        <v>1265</v>
      </c>
      <c r="I111" s="6" t="n">
        <v>1289</v>
      </c>
      <c r="J111" s="6" t="n">
        <v>1271</v>
      </c>
      <c r="K111" s="6" t="n">
        <v>1230</v>
      </c>
      <c r="L111" s="6" t="n">
        <v>1215</v>
      </c>
      <c r="M111" s="6" t="n">
        <v>1069</v>
      </c>
      <c r="N111" s="6" t="n">
        <v>1147</v>
      </c>
      <c r="O111" s="6" t="n">
        <v>1236</v>
      </c>
      <c r="P111" s="6" t="n">
        <v>1286</v>
      </c>
      <c r="Q111" s="6" t="n">
        <v>1292</v>
      </c>
      <c r="R111" s="6" t="n">
        <v>1263</v>
      </c>
      <c r="S111" s="6" t="n">
        <v>1330</v>
      </c>
      <c r="T111" s="6" t="n">
        <v>1346</v>
      </c>
      <c r="U111" s="6" t="n">
        <v>1375</v>
      </c>
      <c r="V111" s="6" t="n">
        <v>1224</v>
      </c>
      <c r="W111" s="6" t="n">
        <v>1133</v>
      </c>
      <c r="X111" s="6" t="n">
        <v>1198</v>
      </c>
      <c r="Y111" s="6" t="n">
        <v>1101</v>
      </c>
      <c r="Z111" s="6" t="n">
        <v>1154</v>
      </c>
      <c r="AA111" s="6" t="n">
        <v>1307</v>
      </c>
      <c r="AB111" s="6" t="n">
        <v>1311</v>
      </c>
      <c r="AC111" s="6" t="n">
        <v>1323</v>
      </c>
      <c r="AD111" s="6" t="n">
        <v>1356</v>
      </c>
      <c r="AE111" s="6" t="n">
        <v>1316</v>
      </c>
      <c r="AF111" s="6" t="n">
        <v>1277</v>
      </c>
      <c r="AG111" s="6" t="n">
        <v>1335</v>
      </c>
      <c r="AH111" s="6" t="n">
        <v>1328</v>
      </c>
      <c r="AI111" s="6" t="n">
        <v>1338</v>
      </c>
      <c r="AJ111" s="6" t="n">
        <v>1334</v>
      </c>
      <c r="AK111" s="6" t="n">
        <v>1205</v>
      </c>
      <c r="AL111" s="6" t="n">
        <v>1224</v>
      </c>
      <c r="AM111" s="6" t="n">
        <v>1231</v>
      </c>
      <c r="AN111" s="6" t="n">
        <v>1310</v>
      </c>
      <c r="AO111" s="6" t="n">
        <v>1371</v>
      </c>
      <c r="AP111" s="6" t="n">
        <v>1392</v>
      </c>
      <c r="AQ111" s="6" t="n">
        <v>1543</v>
      </c>
      <c r="AR111" s="6" t="n">
        <v>1516</v>
      </c>
      <c r="AS111" s="6" t="n">
        <v>1536</v>
      </c>
      <c r="AT111" s="6" t="n">
        <v>1460</v>
      </c>
      <c r="AU111" s="6" t="n">
        <v>1464</v>
      </c>
      <c r="AV111" s="6" t="n">
        <v>1665</v>
      </c>
      <c r="AW111" s="6" t="n">
        <v>1630</v>
      </c>
      <c r="AX111" s="6" t="n">
        <v>1613</v>
      </c>
      <c r="AY111" s="6" t="n">
        <v>1615</v>
      </c>
      <c r="AZ111" s="6" t="n">
        <v>1601</v>
      </c>
      <c r="BA111" s="6" t="n">
        <v>1535</v>
      </c>
      <c r="BB111" s="6" t="n">
        <v>1581</v>
      </c>
      <c r="BC111" s="6" t="n">
        <v>1424</v>
      </c>
      <c r="BD111" s="6" t="n">
        <v>1461</v>
      </c>
      <c r="BE111" s="6" t="n">
        <v>1457</v>
      </c>
      <c r="BF111" s="6" t="n">
        <v>1335</v>
      </c>
      <c r="BG111" s="6" t="n">
        <v>1318</v>
      </c>
      <c r="BH111" s="6" t="n">
        <v>1176</v>
      </c>
      <c r="BI111" s="6" t="n">
        <v>1337</v>
      </c>
      <c r="BJ111" s="6" t="n">
        <v>1253</v>
      </c>
      <c r="BK111" s="6" t="n">
        <v>1224</v>
      </c>
      <c r="BL111" s="6" t="n">
        <v>1231</v>
      </c>
      <c r="BM111" s="6" t="n">
        <v>1267</v>
      </c>
      <c r="BN111" s="6" t="n">
        <v>1339</v>
      </c>
      <c r="BO111" s="6" t="n">
        <v>1422</v>
      </c>
      <c r="BP111" s="6" t="n">
        <v>1426</v>
      </c>
      <c r="BQ111" s="6" t="n">
        <v>1173</v>
      </c>
      <c r="BR111" s="6" t="n">
        <v>1180</v>
      </c>
      <c r="BS111" s="6" t="n">
        <v>1038</v>
      </c>
      <c r="BT111" s="6" t="n">
        <v>930</v>
      </c>
      <c r="BU111" s="6" t="n">
        <v>884</v>
      </c>
      <c r="BV111" s="6" t="n">
        <v>901</v>
      </c>
      <c r="BW111" s="6" t="n">
        <v>929</v>
      </c>
      <c r="BX111" s="6" t="n">
        <v>961</v>
      </c>
      <c r="BY111" s="6" t="n">
        <v>875</v>
      </c>
      <c r="BZ111" s="6" t="n">
        <v>846</v>
      </c>
      <c r="CA111" s="6" t="n">
        <v>770</v>
      </c>
      <c r="CB111" s="6" t="n">
        <v>766</v>
      </c>
      <c r="CC111" s="6" t="n">
        <v>729</v>
      </c>
      <c r="CD111" s="6" t="n">
        <v>669</v>
      </c>
      <c r="CE111" s="6" t="n">
        <v>592</v>
      </c>
      <c r="CF111" s="6" t="n">
        <v>598</v>
      </c>
      <c r="CG111" s="6" t="n">
        <v>575</v>
      </c>
      <c r="CH111" s="6" t="n">
        <v>516</v>
      </c>
      <c r="CI111" s="6" t="n">
        <v>470</v>
      </c>
      <c r="CJ111" s="6" t="n">
        <v>487</v>
      </c>
      <c r="CK111" s="6" t="n">
        <v>441</v>
      </c>
      <c r="CL111" s="6" t="n">
        <v>389</v>
      </c>
      <c r="CM111" s="6" t="n">
        <v>318</v>
      </c>
      <c r="CN111" s="6" t="n">
        <v>289</v>
      </c>
      <c r="CO111" s="6" t="n">
        <v>303</v>
      </c>
      <c r="CP111" s="6" t="n">
        <v>206</v>
      </c>
      <c r="CQ111" s="6" t="n">
        <v>148</v>
      </c>
      <c r="CR111" s="6" t="n">
        <v>104</v>
      </c>
      <c r="CS111" s="6" t="n">
        <v>91</v>
      </c>
      <c r="CT111" s="6" t="n">
        <v>69</v>
      </c>
      <c r="CU111" s="6" t="n">
        <v>50</v>
      </c>
      <c r="CV111" s="6" t="n">
        <v>34</v>
      </c>
      <c r="CW111" s="6" t="n">
        <v>26</v>
      </c>
      <c r="CX111" s="6" t="n">
        <v>32</v>
      </c>
      <c r="CY111" s="6" t="n">
        <v>22</v>
      </c>
      <c r="CZ111" s="6" t="n">
        <v>28</v>
      </c>
    </row>
    <row r="112" customFormat="false" ht="13.2" hidden="false" customHeight="false" outlineLevel="0" collapsed="false">
      <c r="A112" s="0" t="s">
        <v>1162</v>
      </c>
      <c r="B112" s="0" t="s">
        <v>529</v>
      </c>
      <c r="C112" s="6" t="n">
        <v>97365</v>
      </c>
      <c r="D112" s="6" t="n">
        <v>1428</v>
      </c>
      <c r="E112" s="6" t="n">
        <v>1422</v>
      </c>
      <c r="F112" s="6" t="n">
        <v>1317</v>
      </c>
      <c r="G112" s="6" t="n">
        <v>1326</v>
      </c>
      <c r="H112" s="6" t="n">
        <v>1272</v>
      </c>
      <c r="I112" s="6" t="n">
        <v>1287</v>
      </c>
      <c r="J112" s="6" t="n">
        <v>1234</v>
      </c>
      <c r="K112" s="6" t="n">
        <v>1210</v>
      </c>
      <c r="L112" s="6" t="n">
        <v>1159</v>
      </c>
      <c r="M112" s="6" t="n">
        <v>1089</v>
      </c>
      <c r="N112" s="6" t="n">
        <v>1143</v>
      </c>
      <c r="O112" s="6" t="n">
        <v>1173</v>
      </c>
      <c r="P112" s="6" t="n">
        <v>1180</v>
      </c>
      <c r="Q112" s="6" t="n">
        <v>1187</v>
      </c>
      <c r="R112" s="6" t="n">
        <v>1239</v>
      </c>
      <c r="S112" s="6" t="n">
        <v>1357</v>
      </c>
      <c r="T112" s="6" t="n">
        <v>1237</v>
      </c>
      <c r="U112" s="6" t="n">
        <v>1224</v>
      </c>
      <c r="V112" s="6" t="n">
        <v>1134</v>
      </c>
      <c r="W112" s="6" t="n">
        <v>1053</v>
      </c>
      <c r="X112" s="6" t="n">
        <v>995</v>
      </c>
      <c r="Y112" s="6" t="n">
        <v>1203</v>
      </c>
      <c r="Z112" s="6" t="n">
        <v>1183</v>
      </c>
      <c r="AA112" s="6" t="n">
        <v>1407</v>
      </c>
      <c r="AB112" s="6" t="n">
        <v>1411</v>
      </c>
      <c r="AC112" s="6" t="n">
        <v>1435</v>
      </c>
      <c r="AD112" s="6" t="n">
        <v>1404</v>
      </c>
      <c r="AE112" s="6" t="n">
        <v>1336</v>
      </c>
      <c r="AF112" s="6" t="n">
        <v>1394</v>
      </c>
      <c r="AG112" s="6" t="n">
        <v>1512</v>
      </c>
      <c r="AH112" s="6" t="n">
        <v>1556</v>
      </c>
      <c r="AI112" s="6" t="n">
        <v>1469</v>
      </c>
      <c r="AJ112" s="6" t="n">
        <v>1414</v>
      </c>
      <c r="AK112" s="6" t="n">
        <v>1351</v>
      </c>
      <c r="AL112" s="6" t="n">
        <v>1333</v>
      </c>
      <c r="AM112" s="6" t="n">
        <v>1324</v>
      </c>
      <c r="AN112" s="6" t="n">
        <v>1379</v>
      </c>
      <c r="AO112" s="6" t="n">
        <v>1419</v>
      </c>
      <c r="AP112" s="6" t="n">
        <v>1418</v>
      </c>
      <c r="AQ112" s="6" t="n">
        <v>1527</v>
      </c>
      <c r="AR112" s="6" t="n">
        <v>1495</v>
      </c>
      <c r="AS112" s="6" t="n">
        <v>1546</v>
      </c>
      <c r="AT112" s="6" t="n">
        <v>1590</v>
      </c>
      <c r="AU112" s="6" t="n">
        <v>1489</v>
      </c>
      <c r="AV112" s="6" t="n">
        <v>1531</v>
      </c>
      <c r="AW112" s="6" t="n">
        <v>1528</v>
      </c>
      <c r="AX112" s="6" t="n">
        <v>1543</v>
      </c>
      <c r="AY112" s="6" t="n">
        <v>1453</v>
      </c>
      <c r="AZ112" s="6" t="n">
        <v>1410</v>
      </c>
      <c r="BA112" s="6" t="n">
        <v>1398</v>
      </c>
      <c r="BB112" s="6" t="n">
        <v>1307</v>
      </c>
      <c r="BC112" s="6" t="n">
        <v>1313</v>
      </c>
      <c r="BD112" s="6" t="n">
        <v>1196</v>
      </c>
      <c r="BE112" s="6" t="n">
        <v>1189</v>
      </c>
      <c r="BF112" s="6" t="n">
        <v>1127</v>
      </c>
      <c r="BG112" s="6" t="n">
        <v>1083</v>
      </c>
      <c r="BH112" s="6" t="n">
        <v>1066</v>
      </c>
      <c r="BI112" s="6" t="n">
        <v>1042</v>
      </c>
      <c r="BJ112" s="6" t="n">
        <v>936</v>
      </c>
      <c r="BK112" s="6" t="n">
        <v>937</v>
      </c>
      <c r="BL112" s="6" t="n">
        <v>960</v>
      </c>
      <c r="BM112" s="6" t="n">
        <v>951</v>
      </c>
      <c r="BN112" s="6" t="n">
        <v>972</v>
      </c>
      <c r="BO112" s="6" t="n">
        <v>1110</v>
      </c>
      <c r="BP112" s="6" t="n">
        <v>1100</v>
      </c>
      <c r="BQ112" s="6" t="n">
        <v>800</v>
      </c>
      <c r="BR112" s="6" t="n">
        <v>844</v>
      </c>
      <c r="BS112" s="6" t="n">
        <v>783</v>
      </c>
      <c r="BT112" s="6" t="n">
        <v>799</v>
      </c>
      <c r="BU112" s="6" t="n">
        <v>664</v>
      </c>
      <c r="BV112" s="6" t="n">
        <v>627</v>
      </c>
      <c r="BW112" s="6" t="n">
        <v>645</v>
      </c>
      <c r="BX112" s="6" t="n">
        <v>658</v>
      </c>
      <c r="BY112" s="6" t="n">
        <v>683</v>
      </c>
      <c r="BZ112" s="6" t="n">
        <v>595</v>
      </c>
      <c r="CA112" s="6" t="n">
        <v>576</v>
      </c>
      <c r="CB112" s="6" t="n">
        <v>587</v>
      </c>
      <c r="CC112" s="6" t="n">
        <v>568</v>
      </c>
      <c r="CD112" s="6" t="n">
        <v>543</v>
      </c>
      <c r="CE112" s="6" t="n">
        <v>569</v>
      </c>
      <c r="CF112" s="6" t="n">
        <v>497</v>
      </c>
      <c r="CG112" s="6" t="n">
        <v>476</v>
      </c>
      <c r="CH112" s="6" t="n">
        <v>412</v>
      </c>
      <c r="CI112" s="6" t="n">
        <v>374</v>
      </c>
      <c r="CJ112" s="6" t="n">
        <v>375</v>
      </c>
      <c r="CK112" s="6" t="n">
        <v>315</v>
      </c>
      <c r="CL112" s="6" t="n">
        <v>277</v>
      </c>
      <c r="CM112" s="6" t="n">
        <v>230</v>
      </c>
      <c r="CN112" s="6" t="n">
        <v>213</v>
      </c>
      <c r="CO112" s="6" t="n">
        <v>205</v>
      </c>
      <c r="CP112" s="6" t="n">
        <v>171</v>
      </c>
      <c r="CQ112" s="6" t="n">
        <v>147</v>
      </c>
      <c r="CR112" s="6" t="n">
        <v>91</v>
      </c>
      <c r="CS112" s="6" t="n">
        <v>37</v>
      </c>
      <c r="CT112" s="6" t="n">
        <v>47</v>
      </c>
      <c r="CU112" s="6" t="n">
        <v>47</v>
      </c>
      <c r="CV112" s="6" t="n">
        <v>29</v>
      </c>
      <c r="CW112" s="6" t="n">
        <v>14</v>
      </c>
      <c r="CX112" s="6" t="n">
        <v>28</v>
      </c>
      <c r="CY112" s="6" t="n">
        <v>8</v>
      </c>
      <c r="CZ112" s="6" t="n">
        <v>18</v>
      </c>
    </row>
    <row r="113" customFormat="false" ht="13.2" hidden="false" customHeight="false" outlineLevel="0" collapsed="false">
      <c r="A113" s="0" t="s">
        <v>1163</v>
      </c>
      <c r="B113" s="0" t="s">
        <v>173</v>
      </c>
      <c r="C113" s="6" t="n">
        <v>77843</v>
      </c>
      <c r="D113" s="6" t="n">
        <v>803</v>
      </c>
      <c r="E113" s="6" t="n">
        <v>847</v>
      </c>
      <c r="F113" s="6" t="n">
        <v>877</v>
      </c>
      <c r="G113" s="6" t="n">
        <v>888</v>
      </c>
      <c r="H113" s="6" t="n">
        <v>935</v>
      </c>
      <c r="I113" s="6" t="n">
        <v>928</v>
      </c>
      <c r="J113" s="6" t="n">
        <v>886</v>
      </c>
      <c r="K113" s="6" t="n">
        <v>874</v>
      </c>
      <c r="L113" s="6" t="n">
        <v>943</v>
      </c>
      <c r="M113" s="6" t="n">
        <v>891</v>
      </c>
      <c r="N113" s="6" t="n">
        <v>1018</v>
      </c>
      <c r="O113" s="6" t="n">
        <v>931</v>
      </c>
      <c r="P113" s="6" t="n">
        <v>966</v>
      </c>
      <c r="Q113" s="6" t="n">
        <v>990</v>
      </c>
      <c r="R113" s="6" t="n">
        <v>984</v>
      </c>
      <c r="S113" s="6" t="n">
        <v>1051</v>
      </c>
      <c r="T113" s="6" t="n">
        <v>1027</v>
      </c>
      <c r="U113" s="6" t="n">
        <v>1093</v>
      </c>
      <c r="V113" s="6" t="n">
        <v>930</v>
      </c>
      <c r="W113" s="6" t="n">
        <v>762</v>
      </c>
      <c r="X113" s="6" t="n">
        <v>736</v>
      </c>
      <c r="Y113" s="6" t="n">
        <v>732</v>
      </c>
      <c r="Z113" s="6" t="n">
        <v>767</v>
      </c>
      <c r="AA113" s="6" t="n">
        <v>804</v>
      </c>
      <c r="AB113" s="6" t="n">
        <v>758</v>
      </c>
      <c r="AC113" s="6" t="n">
        <v>739</v>
      </c>
      <c r="AD113" s="6" t="n">
        <v>684</v>
      </c>
      <c r="AE113" s="6" t="n">
        <v>719</v>
      </c>
      <c r="AF113" s="6" t="n">
        <v>724</v>
      </c>
      <c r="AG113" s="6" t="n">
        <v>722</v>
      </c>
      <c r="AH113" s="6" t="n">
        <v>765</v>
      </c>
      <c r="AI113" s="6" t="n">
        <v>757</v>
      </c>
      <c r="AJ113" s="6" t="n">
        <v>785</v>
      </c>
      <c r="AK113" s="6" t="n">
        <v>800</v>
      </c>
      <c r="AL113" s="6" t="n">
        <v>763</v>
      </c>
      <c r="AM113" s="6" t="n">
        <v>871</v>
      </c>
      <c r="AN113" s="6" t="n">
        <v>959</v>
      </c>
      <c r="AO113" s="6" t="n">
        <v>987</v>
      </c>
      <c r="AP113" s="6" t="n">
        <v>1163</v>
      </c>
      <c r="AQ113" s="6" t="n">
        <v>1146</v>
      </c>
      <c r="AR113" s="6" t="n">
        <v>1212</v>
      </c>
      <c r="AS113" s="6" t="n">
        <v>1223</v>
      </c>
      <c r="AT113" s="6" t="n">
        <v>1291</v>
      </c>
      <c r="AU113" s="6" t="n">
        <v>1371</v>
      </c>
      <c r="AV113" s="6" t="n">
        <v>1384</v>
      </c>
      <c r="AW113" s="6" t="n">
        <v>1358</v>
      </c>
      <c r="AX113" s="6" t="n">
        <v>1342</v>
      </c>
      <c r="AY113" s="6" t="n">
        <v>1301</v>
      </c>
      <c r="AZ113" s="6" t="n">
        <v>1250</v>
      </c>
      <c r="BA113" s="6" t="n">
        <v>1339</v>
      </c>
      <c r="BB113" s="6" t="n">
        <v>1221</v>
      </c>
      <c r="BC113" s="6" t="n">
        <v>1166</v>
      </c>
      <c r="BD113" s="6" t="n">
        <v>1180</v>
      </c>
      <c r="BE113" s="6" t="n">
        <v>1122</v>
      </c>
      <c r="BF113" s="6" t="n">
        <v>1048</v>
      </c>
      <c r="BG113" s="6" t="n">
        <v>998</v>
      </c>
      <c r="BH113" s="6" t="n">
        <v>1069</v>
      </c>
      <c r="BI113" s="6" t="n">
        <v>1031</v>
      </c>
      <c r="BJ113" s="6" t="n">
        <v>1025</v>
      </c>
      <c r="BK113" s="6" t="n">
        <v>1015</v>
      </c>
      <c r="BL113" s="6" t="n">
        <v>1065</v>
      </c>
      <c r="BM113" s="6" t="n">
        <v>1127</v>
      </c>
      <c r="BN113" s="6" t="n">
        <v>1075</v>
      </c>
      <c r="BO113" s="6" t="n">
        <v>1251</v>
      </c>
      <c r="BP113" s="6" t="n">
        <v>1197</v>
      </c>
      <c r="BQ113" s="6" t="n">
        <v>964</v>
      </c>
      <c r="BR113" s="6" t="n">
        <v>1009</v>
      </c>
      <c r="BS113" s="6" t="n">
        <v>894</v>
      </c>
      <c r="BT113" s="6" t="n">
        <v>824</v>
      </c>
      <c r="BU113" s="6" t="n">
        <v>703</v>
      </c>
      <c r="BV113" s="6" t="n">
        <v>648</v>
      </c>
      <c r="BW113" s="6" t="n">
        <v>630</v>
      </c>
      <c r="BX113" s="6" t="n">
        <v>612</v>
      </c>
      <c r="BY113" s="6" t="n">
        <v>643</v>
      </c>
      <c r="BZ113" s="6" t="n">
        <v>598</v>
      </c>
      <c r="CA113" s="6" t="n">
        <v>543</v>
      </c>
      <c r="CB113" s="6" t="n">
        <v>492</v>
      </c>
      <c r="CC113" s="6" t="n">
        <v>473</v>
      </c>
      <c r="CD113" s="6" t="n">
        <v>423</v>
      </c>
      <c r="CE113" s="6" t="n">
        <v>407</v>
      </c>
      <c r="CF113" s="6" t="n">
        <v>399</v>
      </c>
      <c r="CG113" s="6" t="n">
        <v>372</v>
      </c>
      <c r="CH113" s="6" t="n">
        <v>346</v>
      </c>
      <c r="CI113" s="6" t="n">
        <v>302</v>
      </c>
      <c r="CJ113" s="6" t="n">
        <v>305</v>
      </c>
      <c r="CK113" s="6" t="n">
        <v>254</v>
      </c>
      <c r="CL113" s="6" t="n">
        <v>231</v>
      </c>
      <c r="CM113" s="6" t="n">
        <v>210</v>
      </c>
      <c r="CN113" s="6" t="n">
        <v>191</v>
      </c>
      <c r="CO113" s="6" t="n">
        <v>156</v>
      </c>
      <c r="CP113" s="6" t="n">
        <v>149</v>
      </c>
      <c r="CQ113" s="6" t="n">
        <v>137</v>
      </c>
      <c r="CR113" s="6" t="n">
        <v>74</v>
      </c>
      <c r="CS113" s="6" t="n">
        <v>29</v>
      </c>
      <c r="CT113" s="6" t="n">
        <v>46</v>
      </c>
      <c r="CU113" s="6" t="n">
        <v>39</v>
      </c>
      <c r="CV113" s="6" t="n">
        <v>21</v>
      </c>
      <c r="CW113" s="6" t="n">
        <v>17</v>
      </c>
      <c r="CX113" s="6" t="n">
        <v>17</v>
      </c>
      <c r="CY113" s="6" t="n">
        <v>10</v>
      </c>
      <c r="CZ113" s="6" t="n">
        <v>9</v>
      </c>
    </row>
    <row r="114" customFormat="false" ht="13.2" hidden="false" customHeight="false" outlineLevel="0" collapsed="false">
      <c r="A114" s="0" t="s">
        <v>1164</v>
      </c>
      <c r="B114" s="0" t="s">
        <v>681</v>
      </c>
      <c r="C114" s="6" t="n">
        <v>93734</v>
      </c>
      <c r="D114" s="6" t="n">
        <v>1105</v>
      </c>
      <c r="E114" s="6" t="n">
        <v>1061</v>
      </c>
      <c r="F114" s="6" t="n">
        <v>1041</v>
      </c>
      <c r="G114" s="6" t="n">
        <v>1089</v>
      </c>
      <c r="H114" s="6" t="n">
        <v>1027</v>
      </c>
      <c r="I114" s="6" t="n">
        <v>1007</v>
      </c>
      <c r="J114" s="6" t="n">
        <v>986</v>
      </c>
      <c r="K114" s="6" t="n">
        <v>993</v>
      </c>
      <c r="L114" s="6" t="n">
        <v>979</v>
      </c>
      <c r="M114" s="6" t="n">
        <v>996</v>
      </c>
      <c r="N114" s="6" t="n">
        <v>1010</v>
      </c>
      <c r="O114" s="6" t="n">
        <v>1029</v>
      </c>
      <c r="P114" s="6" t="n">
        <v>1142</v>
      </c>
      <c r="Q114" s="6" t="n">
        <v>1123</v>
      </c>
      <c r="R114" s="6" t="n">
        <v>1169</v>
      </c>
      <c r="S114" s="6" t="n">
        <v>1196</v>
      </c>
      <c r="T114" s="6" t="n">
        <v>1238</v>
      </c>
      <c r="U114" s="6" t="n">
        <v>1305</v>
      </c>
      <c r="V114" s="6" t="n">
        <v>1247</v>
      </c>
      <c r="W114" s="6" t="n">
        <v>1023</v>
      </c>
      <c r="X114" s="6" t="n">
        <v>1018</v>
      </c>
      <c r="Y114" s="6" t="n">
        <v>1026</v>
      </c>
      <c r="Z114" s="6" t="n">
        <v>1067</v>
      </c>
      <c r="AA114" s="6" t="n">
        <v>1027</v>
      </c>
      <c r="AB114" s="6" t="n">
        <v>1074</v>
      </c>
      <c r="AC114" s="6" t="n">
        <v>956</v>
      </c>
      <c r="AD114" s="6" t="n">
        <v>895</v>
      </c>
      <c r="AE114" s="6" t="n">
        <v>932</v>
      </c>
      <c r="AF114" s="6" t="n">
        <v>876</v>
      </c>
      <c r="AG114" s="6" t="n">
        <v>866</v>
      </c>
      <c r="AH114" s="6" t="n">
        <v>851</v>
      </c>
      <c r="AI114" s="6" t="n">
        <v>979</v>
      </c>
      <c r="AJ114" s="6" t="n">
        <v>882</v>
      </c>
      <c r="AK114" s="6" t="n">
        <v>844</v>
      </c>
      <c r="AL114" s="6" t="n">
        <v>940</v>
      </c>
      <c r="AM114" s="6" t="n">
        <v>935</v>
      </c>
      <c r="AN114" s="6" t="n">
        <v>1026</v>
      </c>
      <c r="AO114" s="6" t="n">
        <v>1032</v>
      </c>
      <c r="AP114" s="6" t="n">
        <v>1111</v>
      </c>
      <c r="AQ114" s="6" t="n">
        <v>1249</v>
      </c>
      <c r="AR114" s="6" t="n">
        <v>1179</v>
      </c>
      <c r="AS114" s="6" t="n">
        <v>1229</v>
      </c>
      <c r="AT114" s="6" t="n">
        <v>1353</v>
      </c>
      <c r="AU114" s="6" t="n">
        <v>1283</v>
      </c>
      <c r="AV114" s="6" t="n">
        <v>1376</v>
      </c>
      <c r="AW114" s="6" t="n">
        <v>1305</v>
      </c>
      <c r="AX114" s="6" t="n">
        <v>1391</v>
      </c>
      <c r="AY114" s="6" t="n">
        <v>1435</v>
      </c>
      <c r="AZ114" s="6" t="n">
        <v>1428</v>
      </c>
      <c r="BA114" s="6" t="n">
        <v>1366</v>
      </c>
      <c r="BB114" s="6" t="n">
        <v>1326</v>
      </c>
      <c r="BC114" s="6" t="n">
        <v>1282</v>
      </c>
      <c r="BD114" s="6" t="n">
        <v>1215</v>
      </c>
      <c r="BE114" s="6" t="n">
        <v>1190</v>
      </c>
      <c r="BF114" s="6" t="n">
        <v>1210</v>
      </c>
      <c r="BG114" s="6" t="n">
        <v>1148</v>
      </c>
      <c r="BH114" s="6" t="n">
        <v>1154</v>
      </c>
      <c r="BI114" s="6" t="n">
        <v>1211</v>
      </c>
      <c r="BJ114" s="6" t="n">
        <v>1254</v>
      </c>
      <c r="BK114" s="6" t="n">
        <v>1198</v>
      </c>
      <c r="BL114" s="6" t="n">
        <v>1283</v>
      </c>
      <c r="BM114" s="6" t="n">
        <v>1355</v>
      </c>
      <c r="BN114" s="6" t="n">
        <v>1413</v>
      </c>
      <c r="BO114" s="6" t="n">
        <v>1586</v>
      </c>
      <c r="BP114" s="6" t="n">
        <v>1522</v>
      </c>
      <c r="BQ114" s="6" t="n">
        <v>1142</v>
      </c>
      <c r="BR114" s="6" t="n">
        <v>1262</v>
      </c>
      <c r="BS114" s="6" t="n">
        <v>1225</v>
      </c>
      <c r="BT114" s="6" t="n">
        <v>1151</v>
      </c>
      <c r="BU114" s="6" t="n">
        <v>1011</v>
      </c>
      <c r="BV114" s="6" t="n">
        <v>1038</v>
      </c>
      <c r="BW114" s="6" t="n">
        <v>981</v>
      </c>
      <c r="BX114" s="6" t="n">
        <v>948</v>
      </c>
      <c r="BY114" s="6" t="n">
        <v>945</v>
      </c>
      <c r="BZ114" s="6" t="n">
        <v>882</v>
      </c>
      <c r="CA114" s="6" t="n">
        <v>813</v>
      </c>
      <c r="CB114" s="6" t="n">
        <v>799</v>
      </c>
      <c r="CC114" s="6" t="n">
        <v>711</v>
      </c>
      <c r="CD114" s="6" t="n">
        <v>707</v>
      </c>
      <c r="CE114" s="6" t="n">
        <v>679</v>
      </c>
      <c r="CF114" s="6" t="n">
        <v>685</v>
      </c>
      <c r="CG114" s="6" t="n">
        <v>587</v>
      </c>
      <c r="CH114" s="6" t="n">
        <v>537</v>
      </c>
      <c r="CI114" s="6" t="n">
        <v>522</v>
      </c>
      <c r="CJ114" s="6" t="n">
        <v>482</v>
      </c>
      <c r="CK114" s="6" t="n">
        <v>382</v>
      </c>
      <c r="CL114" s="6" t="n">
        <v>352</v>
      </c>
      <c r="CM114" s="6" t="n">
        <v>350</v>
      </c>
      <c r="CN114" s="6" t="n">
        <v>303</v>
      </c>
      <c r="CO114" s="6" t="n">
        <v>269</v>
      </c>
      <c r="CP114" s="6" t="n">
        <v>232</v>
      </c>
      <c r="CQ114" s="6" t="n">
        <v>208</v>
      </c>
      <c r="CR114" s="6" t="n">
        <v>136</v>
      </c>
      <c r="CS114" s="6" t="n">
        <v>86</v>
      </c>
      <c r="CT114" s="6" t="n">
        <v>69</v>
      </c>
      <c r="CU114" s="6" t="n">
        <v>56</v>
      </c>
      <c r="CV114" s="6" t="n">
        <v>45</v>
      </c>
      <c r="CW114" s="6" t="n">
        <v>32</v>
      </c>
      <c r="CX114" s="6" t="n">
        <v>30</v>
      </c>
      <c r="CY114" s="6" t="n">
        <v>18</v>
      </c>
      <c r="CZ114" s="6" t="n">
        <v>15</v>
      </c>
    </row>
    <row r="115" customFormat="false" ht="13.2" hidden="false" customHeight="false" outlineLevel="0" collapsed="false">
      <c r="A115" s="0" t="s">
        <v>1165</v>
      </c>
      <c r="B115" s="0" t="s">
        <v>119</v>
      </c>
      <c r="C115" s="6" t="n">
        <v>248752</v>
      </c>
      <c r="D115" s="6" t="n">
        <v>3476</v>
      </c>
      <c r="E115" s="6" t="n">
        <v>3700</v>
      </c>
      <c r="F115" s="6" t="n">
        <v>3565</v>
      </c>
      <c r="G115" s="6" t="n">
        <v>3585</v>
      </c>
      <c r="H115" s="6" t="n">
        <v>3417</v>
      </c>
      <c r="I115" s="6" t="n">
        <v>3198</v>
      </c>
      <c r="J115" s="6" t="n">
        <v>3062</v>
      </c>
      <c r="K115" s="6" t="n">
        <v>3069</v>
      </c>
      <c r="L115" s="6" t="n">
        <v>2806</v>
      </c>
      <c r="M115" s="6" t="n">
        <v>2848</v>
      </c>
      <c r="N115" s="6" t="n">
        <v>2875</v>
      </c>
      <c r="O115" s="6" t="n">
        <v>2996</v>
      </c>
      <c r="P115" s="6" t="n">
        <v>2971</v>
      </c>
      <c r="Q115" s="6" t="n">
        <v>2963</v>
      </c>
      <c r="R115" s="6" t="n">
        <v>3052</v>
      </c>
      <c r="S115" s="6" t="n">
        <v>3093</v>
      </c>
      <c r="T115" s="6" t="n">
        <v>3092</v>
      </c>
      <c r="U115" s="6" t="n">
        <v>3158</v>
      </c>
      <c r="V115" s="6" t="n">
        <v>3471</v>
      </c>
      <c r="W115" s="6" t="n">
        <v>3914</v>
      </c>
      <c r="X115" s="6" t="n">
        <v>4294</v>
      </c>
      <c r="Y115" s="6" t="n">
        <v>4192</v>
      </c>
      <c r="Z115" s="6" t="n">
        <v>3986</v>
      </c>
      <c r="AA115" s="6" t="n">
        <v>3921</v>
      </c>
      <c r="AB115" s="6" t="n">
        <v>3676</v>
      </c>
      <c r="AC115" s="6" t="n">
        <v>3725</v>
      </c>
      <c r="AD115" s="6" t="n">
        <v>3688</v>
      </c>
      <c r="AE115" s="6" t="n">
        <v>3631</v>
      </c>
      <c r="AF115" s="6" t="n">
        <v>3600</v>
      </c>
      <c r="AG115" s="6" t="n">
        <v>3567</v>
      </c>
      <c r="AH115" s="6" t="n">
        <v>3591</v>
      </c>
      <c r="AI115" s="6" t="n">
        <v>3501</v>
      </c>
      <c r="AJ115" s="6" t="n">
        <v>3319</v>
      </c>
      <c r="AK115" s="6" t="n">
        <v>3069</v>
      </c>
      <c r="AL115" s="6" t="n">
        <v>3083</v>
      </c>
      <c r="AM115" s="6" t="n">
        <v>3241</v>
      </c>
      <c r="AN115" s="6" t="n">
        <v>3241</v>
      </c>
      <c r="AO115" s="6" t="n">
        <v>3347</v>
      </c>
      <c r="AP115" s="6" t="n">
        <v>3365</v>
      </c>
      <c r="AQ115" s="6" t="n">
        <v>3529</v>
      </c>
      <c r="AR115" s="6" t="n">
        <v>3567</v>
      </c>
      <c r="AS115" s="6" t="n">
        <v>3495</v>
      </c>
      <c r="AT115" s="6" t="n">
        <v>3673</v>
      </c>
      <c r="AU115" s="6" t="n">
        <v>3606</v>
      </c>
      <c r="AV115" s="6" t="n">
        <v>3671</v>
      </c>
      <c r="AW115" s="6" t="n">
        <v>3607</v>
      </c>
      <c r="AX115" s="6" t="n">
        <v>3633</v>
      </c>
      <c r="AY115" s="6" t="n">
        <v>3622</v>
      </c>
      <c r="AZ115" s="6" t="n">
        <v>3411</v>
      </c>
      <c r="BA115" s="6" t="n">
        <v>3347</v>
      </c>
      <c r="BB115" s="6" t="n">
        <v>3150</v>
      </c>
      <c r="BC115" s="6" t="n">
        <v>2933</v>
      </c>
      <c r="BD115" s="6" t="n">
        <v>2939</v>
      </c>
      <c r="BE115" s="6" t="n">
        <v>2850</v>
      </c>
      <c r="BF115" s="6" t="n">
        <v>2740</v>
      </c>
      <c r="BG115" s="6" t="n">
        <v>2577</v>
      </c>
      <c r="BH115" s="6" t="n">
        <v>2356</v>
      </c>
      <c r="BI115" s="6" t="n">
        <v>2596</v>
      </c>
      <c r="BJ115" s="6" t="n">
        <v>2451</v>
      </c>
      <c r="BK115" s="6" t="n">
        <v>2396</v>
      </c>
      <c r="BL115" s="6" t="n">
        <v>2337</v>
      </c>
      <c r="BM115" s="6" t="n">
        <v>2437</v>
      </c>
      <c r="BN115" s="6" t="n">
        <v>2475</v>
      </c>
      <c r="BO115" s="6" t="n">
        <v>2738</v>
      </c>
      <c r="BP115" s="6" t="n">
        <v>2599</v>
      </c>
      <c r="BQ115" s="6" t="n">
        <v>2080</v>
      </c>
      <c r="BR115" s="6" t="n">
        <v>2359</v>
      </c>
      <c r="BS115" s="6" t="n">
        <v>2118</v>
      </c>
      <c r="BT115" s="6" t="n">
        <v>1874</v>
      </c>
      <c r="BU115" s="6" t="n">
        <v>1738</v>
      </c>
      <c r="BV115" s="6" t="n">
        <v>1714</v>
      </c>
      <c r="BW115" s="6" t="n">
        <v>1863</v>
      </c>
      <c r="BX115" s="6" t="n">
        <v>1724</v>
      </c>
      <c r="BY115" s="6" t="n">
        <v>1785</v>
      </c>
      <c r="BZ115" s="6" t="n">
        <v>1629</v>
      </c>
      <c r="CA115" s="6" t="n">
        <v>1640</v>
      </c>
      <c r="CB115" s="6" t="n">
        <v>1599</v>
      </c>
      <c r="CC115" s="6" t="n">
        <v>1474</v>
      </c>
      <c r="CD115" s="6" t="n">
        <v>1446</v>
      </c>
      <c r="CE115" s="6" t="n">
        <v>1409</v>
      </c>
      <c r="CF115" s="6" t="n">
        <v>1395</v>
      </c>
      <c r="CG115" s="6" t="n">
        <v>1268</v>
      </c>
      <c r="CH115" s="6" t="n">
        <v>1238</v>
      </c>
      <c r="CI115" s="6" t="n">
        <v>1110</v>
      </c>
      <c r="CJ115" s="6" t="n">
        <v>961</v>
      </c>
      <c r="CK115" s="6" t="n">
        <v>870</v>
      </c>
      <c r="CL115" s="6" t="n">
        <v>752</v>
      </c>
      <c r="CM115" s="6" t="n">
        <v>713</v>
      </c>
      <c r="CN115" s="6" t="n">
        <v>640</v>
      </c>
      <c r="CO115" s="6" t="n">
        <v>589</v>
      </c>
      <c r="CP115" s="6" t="n">
        <v>488</v>
      </c>
      <c r="CQ115" s="6" t="n">
        <v>334</v>
      </c>
      <c r="CR115" s="6" t="n">
        <v>197</v>
      </c>
      <c r="CS115" s="6" t="n">
        <v>159</v>
      </c>
      <c r="CT115" s="6" t="n">
        <v>131</v>
      </c>
      <c r="CU115" s="6" t="n">
        <v>127</v>
      </c>
      <c r="CV115" s="6" t="n">
        <v>81</v>
      </c>
      <c r="CW115" s="6" t="n">
        <v>54</v>
      </c>
      <c r="CX115" s="6" t="n">
        <v>36</v>
      </c>
      <c r="CY115" s="6" t="n">
        <v>23</v>
      </c>
      <c r="CZ115" s="6" t="n">
        <v>51</v>
      </c>
    </row>
    <row r="116" customFormat="false" ht="13.2" hidden="false" customHeight="false" outlineLevel="0" collapsed="false">
      <c r="A116" s="0" t="s">
        <v>1166</v>
      </c>
      <c r="B116" s="0" t="s">
        <v>133</v>
      </c>
      <c r="C116" s="6" t="n">
        <v>71116</v>
      </c>
      <c r="D116" s="6" t="n">
        <v>574</v>
      </c>
      <c r="E116" s="6" t="n">
        <v>568</v>
      </c>
      <c r="F116" s="6" t="n">
        <v>597</v>
      </c>
      <c r="G116" s="6" t="n">
        <v>688</v>
      </c>
      <c r="H116" s="6" t="n">
        <v>650</v>
      </c>
      <c r="I116" s="6" t="n">
        <v>716</v>
      </c>
      <c r="J116" s="6" t="n">
        <v>708</v>
      </c>
      <c r="K116" s="6" t="n">
        <v>745</v>
      </c>
      <c r="L116" s="6" t="n">
        <v>729</v>
      </c>
      <c r="M116" s="6" t="n">
        <v>746</v>
      </c>
      <c r="N116" s="6" t="n">
        <v>736</v>
      </c>
      <c r="O116" s="6" t="n">
        <v>817</v>
      </c>
      <c r="P116" s="6" t="n">
        <v>902</v>
      </c>
      <c r="Q116" s="6" t="n">
        <v>902</v>
      </c>
      <c r="R116" s="6" t="n">
        <v>851</v>
      </c>
      <c r="S116" s="6" t="n">
        <v>888</v>
      </c>
      <c r="T116" s="6" t="n">
        <v>903</v>
      </c>
      <c r="U116" s="6" t="n">
        <v>830</v>
      </c>
      <c r="V116" s="6" t="n">
        <v>805</v>
      </c>
      <c r="W116" s="6" t="n">
        <v>606</v>
      </c>
      <c r="X116" s="6" t="n">
        <v>600</v>
      </c>
      <c r="Y116" s="6" t="n">
        <v>547</v>
      </c>
      <c r="Z116" s="6" t="n">
        <v>627</v>
      </c>
      <c r="AA116" s="6" t="n">
        <v>635</v>
      </c>
      <c r="AB116" s="6" t="n">
        <v>599</v>
      </c>
      <c r="AC116" s="6" t="n">
        <v>602</v>
      </c>
      <c r="AD116" s="6" t="n">
        <v>532</v>
      </c>
      <c r="AE116" s="6" t="n">
        <v>521</v>
      </c>
      <c r="AF116" s="6" t="n">
        <v>516</v>
      </c>
      <c r="AG116" s="6" t="n">
        <v>548</v>
      </c>
      <c r="AH116" s="6" t="n">
        <v>572</v>
      </c>
      <c r="AI116" s="6" t="n">
        <v>579</v>
      </c>
      <c r="AJ116" s="6" t="n">
        <v>563</v>
      </c>
      <c r="AK116" s="6" t="n">
        <v>530</v>
      </c>
      <c r="AL116" s="6" t="n">
        <v>578</v>
      </c>
      <c r="AM116" s="6" t="n">
        <v>656</v>
      </c>
      <c r="AN116" s="6" t="n">
        <v>688</v>
      </c>
      <c r="AO116" s="6" t="n">
        <v>790</v>
      </c>
      <c r="AP116" s="6" t="n">
        <v>859</v>
      </c>
      <c r="AQ116" s="6" t="n">
        <v>921</v>
      </c>
      <c r="AR116" s="6" t="n">
        <v>951</v>
      </c>
      <c r="AS116" s="6" t="n">
        <v>1034</v>
      </c>
      <c r="AT116" s="6" t="n">
        <v>1091</v>
      </c>
      <c r="AU116" s="6" t="n">
        <v>1117</v>
      </c>
      <c r="AV116" s="6" t="n">
        <v>1098</v>
      </c>
      <c r="AW116" s="6" t="n">
        <v>1211</v>
      </c>
      <c r="AX116" s="6" t="n">
        <v>1210</v>
      </c>
      <c r="AY116" s="6" t="n">
        <v>1206</v>
      </c>
      <c r="AZ116" s="6" t="n">
        <v>1174</v>
      </c>
      <c r="BA116" s="6" t="n">
        <v>1156</v>
      </c>
      <c r="BB116" s="6" t="n">
        <v>1121</v>
      </c>
      <c r="BC116" s="6" t="n">
        <v>1074</v>
      </c>
      <c r="BD116" s="6" t="n">
        <v>1024</v>
      </c>
      <c r="BE116" s="6" t="n">
        <v>1087</v>
      </c>
      <c r="BF116" s="6" t="n">
        <v>1051</v>
      </c>
      <c r="BG116" s="6" t="n">
        <v>1038</v>
      </c>
      <c r="BH116" s="6" t="n">
        <v>979</v>
      </c>
      <c r="BI116" s="6" t="n">
        <v>1077</v>
      </c>
      <c r="BJ116" s="6" t="n">
        <v>1012</v>
      </c>
      <c r="BK116" s="6" t="n">
        <v>1079</v>
      </c>
      <c r="BL116" s="6" t="n">
        <v>1182</v>
      </c>
      <c r="BM116" s="6" t="n">
        <v>1102</v>
      </c>
      <c r="BN116" s="6" t="n">
        <v>1200</v>
      </c>
      <c r="BO116" s="6" t="n">
        <v>1282</v>
      </c>
      <c r="BP116" s="6" t="n">
        <v>1309</v>
      </c>
      <c r="BQ116" s="6" t="n">
        <v>1002</v>
      </c>
      <c r="BR116" s="6" t="n">
        <v>1051</v>
      </c>
      <c r="BS116" s="6" t="n">
        <v>1061</v>
      </c>
      <c r="BT116" s="6" t="n">
        <v>936</v>
      </c>
      <c r="BU116" s="6" t="n">
        <v>776</v>
      </c>
      <c r="BV116" s="6" t="n">
        <v>740</v>
      </c>
      <c r="BW116" s="6" t="n">
        <v>734</v>
      </c>
      <c r="BX116" s="6" t="n">
        <v>770</v>
      </c>
      <c r="BY116" s="6" t="n">
        <v>750</v>
      </c>
      <c r="BZ116" s="6" t="n">
        <v>686</v>
      </c>
      <c r="CA116" s="6" t="n">
        <v>660</v>
      </c>
      <c r="CB116" s="6" t="n">
        <v>630</v>
      </c>
      <c r="CC116" s="6" t="n">
        <v>576</v>
      </c>
      <c r="CD116" s="6" t="n">
        <v>571</v>
      </c>
      <c r="CE116" s="6" t="n">
        <v>532</v>
      </c>
      <c r="CF116" s="6" t="n">
        <v>506</v>
      </c>
      <c r="CG116" s="6" t="n">
        <v>467</v>
      </c>
      <c r="CH116" s="6" t="n">
        <v>422</v>
      </c>
      <c r="CI116" s="6" t="n">
        <v>380</v>
      </c>
      <c r="CJ116" s="6" t="n">
        <v>390</v>
      </c>
      <c r="CK116" s="6" t="n">
        <v>356</v>
      </c>
      <c r="CL116" s="6" t="n">
        <v>339</v>
      </c>
      <c r="CM116" s="6" t="n">
        <v>257</v>
      </c>
      <c r="CN116" s="6" t="n">
        <v>261</v>
      </c>
      <c r="CO116" s="6" t="n">
        <v>225</v>
      </c>
      <c r="CP116" s="6" t="n">
        <v>207</v>
      </c>
      <c r="CQ116" s="6" t="n">
        <v>154</v>
      </c>
      <c r="CR116" s="6" t="n">
        <v>79</v>
      </c>
      <c r="CS116" s="6" t="n">
        <v>72</v>
      </c>
      <c r="CT116" s="6" t="n">
        <v>67</v>
      </c>
      <c r="CU116" s="6" t="n">
        <v>50</v>
      </c>
      <c r="CV116" s="6" t="n">
        <v>35</v>
      </c>
      <c r="CW116" s="6" t="n">
        <v>28</v>
      </c>
      <c r="CX116" s="6" t="n">
        <v>17</v>
      </c>
      <c r="CY116" s="6" t="n">
        <v>11</v>
      </c>
      <c r="CZ116" s="6" t="n">
        <v>29</v>
      </c>
    </row>
    <row r="117" customFormat="false" ht="13.2" hidden="false" customHeight="false" outlineLevel="0" collapsed="false">
      <c r="A117" s="0" t="s">
        <v>1167</v>
      </c>
      <c r="B117" s="0" t="s">
        <v>866</v>
      </c>
      <c r="C117" s="6" t="n">
        <v>107877</v>
      </c>
      <c r="D117" s="6" t="n">
        <v>1485</v>
      </c>
      <c r="E117" s="6" t="n">
        <v>1503</v>
      </c>
      <c r="F117" s="6" t="n">
        <v>1548</v>
      </c>
      <c r="G117" s="6" t="n">
        <v>1543</v>
      </c>
      <c r="H117" s="6" t="n">
        <v>1495</v>
      </c>
      <c r="I117" s="6" t="n">
        <v>1434</v>
      </c>
      <c r="J117" s="6" t="n">
        <v>1356</v>
      </c>
      <c r="K117" s="6" t="n">
        <v>1372</v>
      </c>
      <c r="L117" s="6" t="n">
        <v>1398</v>
      </c>
      <c r="M117" s="6" t="n">
        <v>1443</v>
      </c>
      <c r="N117" s="6" t="n">
        <v>1449</v>
      </c>
      <c r="O117" s="6" t="n">
        <v>1495</v>
      </c>
      <c r="P117" s="6" t="n">
        <v>1644</v>
      </c>
      <c r="Q117" s="6" t="n">
        <v>1600</v>
      </c>
      <c r="R117" s="6" t="n">
        <v>1703</v>
      </c>
      <c r="S117" s="6" t="n">
        <v>1746</v>
      </c>
      <c r="T117" s="6" t="n">
        <v>1747</v>
      </c>
      <c r="U117" s="6" t="n">
        <v>1755</v>
      </c>
      <c r="V117" s="6" t="n">
        <v>1821</v>
      </c>
      <c r="W117" s="6" t="n">
        <v>1572</v>
      </c>
      <c r="X117" s="6" t="n">
        <v>1539</v>
      </c>
      <c r="Y117" s="6" t="n">
        <v>1564</v>
      </c>
      <c r="Z117" s="6" t="n">
        <v>1544</v>
      </c>
      <c r="AA117" s="6" t="n">
        <v>1596</v>
      </c>
      <c r="AB117" s="6" t="n">
        <v>1568</v>
      </c>
      <c r="AC117" s="6" t="n">
        <v>1652</v>
      </c>
      <c r="AD117" s="6" t="n">
        <v>1686</v>
      </c>
      <c r="AE117" s="6" t="n">
        <v>1568</v>
      </c>
      <c r="AF117" s="6" t="n">
        <v>1568</v>
      </c>
      <c r="AG117" s="6" t="n">
        <v>1536</v>
      </c>
      <c r="AH117" s="6" t="n">
        <v>1397</v>
      </c>
      <c r="AI117" s="6" t="n">
        <v>1448</v>
      </c>
      <c r="AJ117" s="6" t="n">
        <v>1341</v>
      </c>
      <c r="AK117" s="6" t="n">
        <v>1300</v>
      </c>
      <c r="AL117" s="6" t="n">
        <v>1352</v>
      </c>
      <c r="AM117" s="6" t="n">
        <v>1333</v>
      </c>
      <c r="AN117" s="6" t="n">
        <v>1430</v>
      </c>
      <c r="AO117" s="6" t="n">
        <v>1410</v>
      </c>
      <c r="AP117" s="6" t="n">
        <v>1418</v>
      </c>
      <c r="AQ117" s="6" t="n">
        <v>1564</v>
      </c>
      <c r="AR117" s="6" t="n">
        <v>1569</v>
      </c>
      <c r="AS117" s="6" t="n">
        <v>1604</v>
      </c>
      <c r="AT117" s="6" t="n">
        <v>1685</v>
      </c>
      <c r="AU117" s="6" t="n">
        <v>1654</v>
      </c>
      <c r="AV117" s="6" t="n">
        <v>1618</v>
      </c>
      <c r="AW117" s="6" t="n">
        <v>1706</v>
      </c>
      <c r="AX117" s="6" t="n">
        <v>1670</v>
      </c>
      <c r="AY117" s="6" t="n">
        <v>1595</v>
      </c>
      <c r="AZ117" s="6" t="n">
        <v>1576</v>
      </c>
      <c r="BA117" s="6" t="n">
        <v>1547</v>
      </c>
      <c r="BB117" s="6" t="n">
        <v>1503</v>
      </c>
      <c r="BC117" s="6" t="n">
        <v>1413</v>
      </c>
      <c r="BD117" s="6" t="n">
        <v>1317</v>
      </c>
      <c r="BE117" s="6" t="n">
        <v>1306</v>
      </c>
      <c r="BF117" s="6" t="n">
        <v>1226</v>
      </c>
      <c r="BG117" s="6" t="n">
        <v>1247</v>
      </c>
      <c r="BH117" s="6" t="n">
        <v>1168</v>
      </c>
      <c r="BI117" s="6" t="n">
        <v>1188</v>
      </c>
      <c r="BJ117" s="6" t="n">
        <v>1063</v>
      </c>
      <c r="BK117" s="6" t="n">
        <v>1092</v>
      </c>
      <c r="BL117" s="6" t="n">
        <v>1128</v>
      </c>
      <c r="BM117" s="6" t="n">
        <v>1115</v>
      </c>
      <c r="BN117" s="6" t="n">
        <v>1042</v>
      </c>
      <c r="BO117" s="6" t="n">
        <v>1032</v>
      </c>
      <c r="BP117" s="6" t="n">
        <v>1038</v>
      </c>
      <c r="BQ117" s="6" t="n">
        <v>892</v>
      </c>
      <c r="BR117" s="6" t="n">
        <v>946</v>
      </c>
      <c r="BS117" s="6" t="n">
        <v>932</v>
      </c>
      <c r="BT117" s="6" t="n">
        <v>843</v>
      </c>
      <c r="BU117" s="6" t="n">
        <v>708</v>
      </c>
      <c r="BV117" s="6" t="n">
        <v>707</v>
      </c>
      <c r="BW117" s="6" t="n">
        <v>640</v>
      </c>
      <c r="BX117" s="6" t="n">
        <v>676</v>
      </c>
      <c r="BY117" s="6" t="n">
        <v>620</v>
      </c>
      <c r="BZ117" s="6" t="n">
        <v>634</v>
      </c>
      <c r="CA117" s="6" t="n">
        <v>535</v>
      </c>
      <c r="CB117" s="6" t="n">
        <v>532</v>
      </c>
      <c r="CC117" s="6" t="n">
        <v>458</v>
      </c>
      <c r="CD117" s="6" t="n">
        <v>477</v>
      </c>
      <c r="CE117" s="6" t="n">
        <v>434</v>
      </c>
      <c r="CF117" s="6" t="n">
        <v>400</v>
      </c>
      <c r="CG117" s="6" t="n">
        <v>297</v>
      </c>
      <c r="CH117" s="6" t="n">
        <v>355</v>
      </c>
      <c r="CI117" s="6" t="n">
        <v>279</v>
      </c>
      <c r="CJ117" s="6" t="n">
        <v>282</v>
      </c>
      <c r="CK117" s="6" t="n">
        <v>221</v>
      </c>
      <c r="CL117" s="6" t="n">
        <v>193</v>
      </c>
      <c r="CM117" s="6" t="n">
        <v>156</v>
      </c>
      <c r="CN117" s="6" t="n">
        <v>142</v>
      </c>
      <c r="CO117" s="6" t="n">
        <v>116</v>
      </c>
      <c r="CP117" s="6" t="n">
        <v>112</v>
      </c>
      <c r="CQ117" s="6" t="n">
        <v>79</v>
      </c>
      <c r="CR117" s="6" t="n">
        <v>47</v>
      </c>
      <c r="CS117" s="6" t="n">
        <v>36</v>
      </c>
      <c r="CT117" s="6" t="n">
        <v>26</v>
      </c>
      <c r="CU117" s="6" t="n">
        <v>23</v>
      </c>
      <c r="CV117" s="6" t="n">
        <v>18</v>
      </c>
      <c r="CW117" s="6" t="n">
        <v>11</v>
      </c>
      <c r="CX117" s="6" t="n">
        <v>5</v>
      </c>
      <c r="CY117" s="6" t="n">
        <v>10</v>
      </c>
      <c r="CZ117" s="6" t="n">
        <v>10</v>
      </c>
    </row>
    <row r="118" customFormat="false" ht="13.2" hidden="false" customHeight="false" outlineLevel="0" collapsed="false">
      <c r="A118" s="0" t="s">
        <v>1168</v>
      </c>
      <c r="B118" s="0" t="s">
        <v>809</v>
      </c>
      <c r="C118" s="6" t="n">
        <v>302402</v>
      </c>
      <c r="D118" s="6" t="n">
        <v>3875</v>
      </c>
      <c r="E118" s="6" t="n">
        <v>3872</v>
      </c>
      <c r="F118" s="6" t="n">
        <v>3899</v>
      </c>
      <c r="G118" s="6" t="n">
        <v>3843</v>
      </c>
      <c r="H118" s="6" t="n">
        <v>3731</v>
      </c>
      <c r="I118" s="6" t="n">
        <v>3697</v>
      </c>
      <c r="J118" s="6" t="n">
        <v>3475</v>
      </c>
      <c r="K118" s="6" t="n">
        <v>3386</v>
      </c>
      <c r="L118" s="6" t="n">
        <v>3207</v>
      </c>
      <c r="M118" s="6" t="n">
        <v>3307</v>
      </c>
      <c r="N118" s="6" t="n">
        <v>3205</v>
      </c>
      <c r="O118" s="6" t="n">
        <v>3379</v>
      </c>
      <c r="P118" s="6" t="n">
        <v>3489</v>
      </c>
      <c r="Q118" s="6" t="n">
        <v>3655</v>
      </c>
      <c r="R118" s="6" t="n">
        <v>3679</v>
      </c>
      <c r="S118" s="6" t="n">
        <v>3794</v>
      </c>
      <c r="T118" s="6" t="n">
        <v>3869</v>
      </c>
      <c r="U118" s="6" t="n">
        <v>4038</v>
      </c>
      <c r="V118" s="6" t="n">
        <v>3715</v>
      </c>
      <c r="W118" s="6" t="n">
        <v>3521</v>
      </c>
      <c r="X118" s="6" t="n">
        <v>3826</v>
      </c>
      <c r="Y118" s="6" t="n">
        <v>3682</v>
      </c>
      <c r="Z118" s="6" t="n">
        <v>3832</v>
      </c>
      <c r="AA118" s="6" t="n">
        <v>4025</v>
      </c>
      <c r="AB118" s="6" t="n">
        <v>4052</v>
      </c>
      <c r="AC118" s="6" t="n">
        <v>4108</v>
      </c>
      <c r="AD118" s="6" t="n">
        <v>4161</v>
      </c>
      <c r="AE118" s="6" t="n">
        <v>4017</v>
      </c>
      <c r="AF118" s="6" t="n">
        <v>3945</v>
      </c>
      <c r="AG118" s="6" t="n">
        <v>4008</v>
      </c>
      <c r="AH118" s="6" t="n">
        <v>3936</v>
      </c>
      <c r="AI118" s="6" t="n">
        <v>3876</v>
      </c>
      <c r="AJ118" s="6" t="n">
        <v>3455</v>
      </c>
      <c r="AK118" s="6" t="n">
        <v>3279</v>
      </c>
      <c r="AL118" s="6" t="n">
        <v>3279</v>
      </c>
      <c r="AM118" s="6" t="n">
        <v>3474</v>
      </c>
      <c r="AN118" s="6" t="n">
        <v>3478</v>
      </c>
      <c r="AO118" s="6" t="n">
        <v>3764</v>
      </c>
      <c r="AP118" s="6" t="n">
        <v>4017</v>
      </c>
      <c r="AQ118" s="6" t="n">
        <v>4119</v>
      </c>
      <c r="AR118" s="6" t="n">
        <v>4375</v>
      </c>
      <c r="AS118" s="6" t="n">
        <v>4199</v>
      </c>
      <c r="AT118" s="6" t="n">
        <v>4324</v>
      </c>
      <c r="AU118" s="6" t="n">
        <v>4237</v>
      </c>
      <c r="AV118" s="6" t="n">
        <v>4446</v>
      </c>
      <c r="AW118" s="6" t="n">
        <v>4443</v>
      </c>
      <c r="AX118" s="6" t="n">
        <v>4555</v>
      </c>
      <c r="AY118" s="6" t="n">
        <v>4725</v>
      </c>
      <c r="AZ118" s="6" t="n">
        <v>4444</v>
      </c>
      <c r="BA118" s="6" t="n">
        <v>4405</v>
      </c>
      <c r="BB118" s="6" t="n">
        <v>4279</v>
      </c>
      <c r="BC118" s="6" t="n">
        <v>4355</v>
      </c>
      <c r="BD118" s="6" t="n">
        <v>4043</v>
      </c>
      <c r="BE118" s="6" t="n">
        <v>4198</v>
      </c>
      <c r="BF118" s="6" t="n">
        <v>4053</v>
      </c>
      <c r="BG118" s="6" t="n">
        <v>3860</v>
      </c>
      <c r="BH118" s="6" t="n">
        <v>3628</v>
      </c>
      <c r="BI118" s="6" t="n">
        <v>3816</v>
      </c>
      <c r="BJ118" s="6" t="n">
        <v>3471</v>
      </c>
      <c r="BK118" s="6" t="n">
        <v>3589</v>
      </c>
      <c r="BL118" s="6" t="n">
        <v>3598</v>
      </c>
      <c r="BM118" s="6" t="n">
        <v>3557</v>
      </c>
      <c r="BN118" s="6" t="n">
        <v>3741</v>
      </c>
      <c r="BO118" s="6" t="n">
        <v>4029</v>
      </c>
      <c r="BP118" s="6" t="n">
        <v>3922</v>
      </c>
      <c r="BQ118" s="6" t="n">
        <v>3129</v>
      </c>
      <c r="BR118" s="6" t="n">
        <v>3301</v>
      </c>
      <c r="BS118" s="6" t="n">
        <v>2971</v>
      </c>
      <c r="BT118" s="6" t="n">
        <v>2784</v>
      </c>
      <c r="BU118" s="6" t="n">
        <v>2552</v>
      </c>
      <c r="BV118" s="6" t="n">
        <v>2465</v>
      </c>
      <c r="BW118" s="6" t="n">
        <v>2600</v>
      </c>
      <c r="BX118" s="6" t="n">
        <v>2490</v>
      </c>
      <c r="BY118" s="6" t="n">
        <v>2450</v>
      </c>
      <c r="BZ118" s="6" t="n">
        <v>2367</v>
      </c>
      <c r="CA118" s="6" t="n">
        <v>2243</v>
      </c>
      <c r="CB118" s="6" t="n">
        <v>2155</v>
      </c>
      <c r="CC118" s="6" t="n">
        <v>1953</v>
      </c>
      <c r="CD118" s="6" t="n">
        <v>1940</v>
      </c>
      <c r="CE118" s="6" t="n">
        <v>1883</v>
      </c>
      <c r="CF118" s="6" t="n">
        <v>1755</v>
      </c>
      <c r="CG118" s="6" t="n">
        <v>1600</v>
      </c>
      <c r="CH118" s="6" t="n">
        <v>1537</v>
      </c>
      <c r="CI118" s="6" t="n">
        <v>1341</v>
      </c>
      <c r="CJ118" s="6" t="n">
        <v>1253</v>
      </c>
      <c r="CK118" s="6" t="n">
        <v>1126</v>
      </c>
      <c r="CL118" s="6" t="n">
        <v>997</v>
      </c>
      <c r="CM118" s="6" t="n">
        <v>853</v>
      </c>
      <c r="CN118" s="6" t="n">
        <v>740</v>
      </c>
      <c r="CO118" s="6" t="n">
        <v>630</v>
      </c>
      <c r="CP118" s="6" t="n">
        <v>570</v>
      </c>
      <c r="CQ118" s="6" t="n">
        <v>412</v>
      </c>
      <c r="CR118" s="6" t="n">
        <v>250</v>
      </c>
      <c r="CS118" s="6" t="n">
        <v>198</v>
      </c>
      <c r="CT118" s="6" t="n">
        <v>165</v>
      </c>
      <c r="CU118" s="6" t="n">
        <v>136</v>
      </c>
      <c r="CV118" s="6" t="n">
        <v>86</v>
      </c>
      <c r="CW118" s="6" t="n">
        <v>75</v>
      </c>
      <c r="CX118" s="6" t="n">
        <v>49</v>
      </c>
      <c r="CY118" s="6" t="n">
        <v>32</v>
      </c>
      <c r="CZ118" s="6" t="n">
        <v>53</v>
      </c>
    </row>
    <row r="119" customFormat="false" ht="13.2" hidden="false" customHeight="false" outlineLevel="0" collapsed="false">
      <c r="A119" s="0" t="s">
        <v>1169</v>
      </c>
      <c r="B119" s="0" t="s">
        <v>531</v>
      </c>
      <c r="C119" s="6" t="n">
        <v>111674</v>
      </c>
      <c r="D119" s="6" t="n">
        <v>1243</v>
      </c>
      <c r="E119" s="6" t="n">
        <v>1232</v>
      </c>
      <c r="F119" s="6" t="n">
        <v>1267</v>
      </c>
      <c r="G119" s="6" t="n">
        <v>1273</v>
      </c>
      <c r="H119" s="6" t="n">
        <v>1244</v>
      </c>
      <c r="I119" s="6" t="n">
        <v>1256</v>
      </c>
      <c r="J119" s="6" t="n">
        <v>1134</v>
      </c>
      <c r="K119" s="6" t="n">
        <v>1177</v>
      </c>
      <c r="L119" s="6" t="n">
        <v>1163</v>
      </c>
      <c r="M119" s="6" t="n">
        <v>1149</v>
      </c>
      <c r="N119" s="6" t="n">
        <v>1167</v>
      </c>
      <c r="O119" s="6" t="n">
        <v>1226</v>
      </c>
      <c r="P119" s="6" t="n">
        <v>1392</v>
      </c>
      <c r="Q119" s="6" t="n">
        <v>1412</v>
      </c>
      <c r="R119" s="6" t="n">
        <v>1460</v>
      </c>
      <c r="S119" s="6" t="n">
        <v>1497</v>
      </c>
      <c r="T119" s="6" t="n">
        <v>1442</v>
      </c>
      <c r="U119" s="6" t="n">
        <v>1517</v>
      </c>
      <c r="V119" s="6" t="n">
        <v>1374</v>
      </c>
      <c r="W119" s="6" t="n">
        <v>1175</v>
      </c>
      <c r="X119" s="6" t="n">
        <v>1168</v>
      </c>
      <c r="Y119" s="6" t="n">
        <v>1135</v>
      </c>
      <c r="Z119" s="6" t="n">
        <v>1184</v>
      </c>
      <c r="AA119" s="6" t="n">
        <v>1202</v>
      </c>
      <c r="AB119" s="6" t="n">
        <v>1155</v>
      </c>
      <c r="AC119" s="6" t="n">
        <v>1235</v>
      </c>
      <c r="AD119" s="6" t="n">
        <v>1214</v>
      </c>
      <c r="AE119" s="6" t="n">
        <v>1182</v>
      </c>
      <c r="AF119" s="6" t="n">
        <v>1138</v>
      </c>
      <c r="AG119" s="6" t="n">
        <v>1122</v>
      </c>
      <c r="AH119" s="6" t="n">
        <v>1239</v>
      </c>
      <c r="AI119" s="6" t="n">
        <v>1207</v>
      </c>
      <c r="AJ119" s="6" t="n">
        <v>1141</v>
      </c>
      <c r="AK119" s="6" t="n">
        <v>1021</v>
      </c>
      <c r="AL119" s="6" t="n">
        <v>1121</v>
      </c>
      <c r="AM119" s="6" t="n">
        <v>1170</v>
      </c>
      <c r="AN119" s="6" t="n">
        <v>1119</v>
      </c>
      <c r="AO119" s="6" t="n">
        <v>1249</v>
      </c>
      <c r="AP119" s="6" t="n">
        <v>1354</v>
      </c>
      <c r="AQ119" s="6" t="n">
        <v>1436</v>
      </c>
      <c r="AR119" s="6" t="n">
        <v>1570</v>
      </c>
      <c r="AS119" s="6" t="n">
        <v>1515</v>
      </c>
      <c r="AT119" s="6" t="n">
        <v>1537</v>
      </c>
      <c r="AU119" s="6" t="n">
        <v>1570</v>
      </c>
      <c r="AV119" s="6" t="n">
        <v>1686</v>
      </c>
      <c r="AW119" s="6" t="n">
        <v>1747</v>
      </c>
      <c r="AX119" s="6" t="n">
        <v>1711</v>
      </c>
      <c r="AY119" s="6" t="n">
        <v>1660</v>
      </c>
      <c r="AZ119" s="6" t="n">
        <v>1636</v>
      </c>
      <c r="BA119" s="6" t="n">
        <v>1668</v>
      </c>
      <c r="BB119" s="6" t="n">
        <v>1591</v>
      </c>
      <c r="BC119" s="6" t="n">
        <v>1496</v>
      </c>
      <c r="BD119" s="6" t="n">
        <v>1609</v>
      </c>
      <c r="BE119" s="6" t="n">
        <v>1552</v>
      </c>
      <c r="BF119" s="6" t="n">
        <v>1503</v>
      </c>
      <c r="BG119" s="6" t="n">
        <v>1450</v>
      </c>
      <c r="BH119" s="6" t="n">
        <v>1496</v>
      </c>
      <c r="BI119" s="6" t="n">
        <v>1505</v>
      </c>
      <c r="BJ119" s="6" t="n">
        <v>1415</v>
      </c>
      <c r="BK119" s="6" t="n">
        <v>1424</v>
      </c>
      <c r="BL119" s="6" t="n">
        <v>1454</v>
      </c>
      <c r="BM119" s="6" t="n">
        <v>1446</v>
      </c>
      <c r="BN119" s="6" t="n">
        <v>1655</v>
      </c>
      <c r="BO119" s="6" t="n">
        <v>1804</v>
      </c>
      <c r="BP119" s="6" t="n">
        <v>1865</v>
      </c>
      <c r="BQ119" s="6" t="n">
        <v>1409</v>
      </c>
      <c r="BR119" s="6" t="n">
        <v>1537</v>
      </c>
      <c r="BS119" s="6" t="n">
        <v>1395</v>
      </c>
      <c r="BT119" s="6" t="n">
        <v>1258</v>
      </c>
      <c r="BU119" s="6" t="n">
        <v>1126</v>
      </c>
      <c r="BV119" s="6" t="n">
        <v>1003</v>
      </c>
      <c r="BW119" s="6" t="n">
        <v>1090</v>
      </c>
      <c r="BX119" s="6" t="n">
        <v>1067</v>
      </c>
      <c r="BY119" s="6" t="n">
        <v>1058</v>
      </c>
      <c r="BZ119" s="6" t="n">
        <v>978</v>
      </c>
      <c r="CA119" s="6" t="n">
        <v>954</v>
      </c>
      <c r="CB119" s="6" t="n">
        <v>869</v>
      </c>
      <c r="CC119" s="6" t="n">
        <v>751</v>
      </c>
      <c r="CD119" s="6" t="n">
        <v>817</v>
      </c>
      <c r="CE119" s="6" t="n">
        <v>758</v>
      </c>
      <c r="CF119" s="6" t="n">
        <v>740</v>
      </c>
      <c r="CG119" s="6" t="n">
        <v>710</v>
      </c>
      <c r="CH119" s="6" t="n">
        <v>652</v>
      </c>
      <c r="CI119" s="6" t="n">
        <v>627</v>
      </c>
      <c r="CJ119" s="6" t="n">
        <v>525</v>
      </c>
      <c r="CK119" s="6" t="n">
        <v>464</v>
      </c>
      <c r="CL119" s="6" t="n">
        <v>481</v>
      </c>
      <c r="CM119" s="6" t="n">
        <v>401</v>
      </c>
      <c r="CN119" s="6" t="n">
        <v>355</v>
      </c>
      <c r="CO119" s="6" t="n">
        <v>321</v>
      </c>
      <c r="CP119" s="6" t="n">
        <v>321</v>
      </c>
      <c r="CQ119" s="6" t="n">
        <v>250</v>
      </c>
      <c r="CR119" s="6" t="n">
        <v>147</v>
      </c>
      <c r="CS119" s="6" t="n">
        <v>109</v>
      </c>
      <c r="CT119" s="6" t="n">
        <v>96</v>
      </c>
      <c r="CU119" s="6" t="n">
        <v>66</v>
      </c>
      <c r="CV119" s="6" t="n">
        <v>61</v>
      </c>
      <c r="CW119" s="6" t="n">
        <v>42</v>
      </c>
      <c r="CX119" s="6" t="n">
        <v>27</v>
      </c>
      <c r="CY119" s="6" t="n">
        <v>28</v>
      </c>
      <c r="CZ119" s="6" t="n">
        <v>24</v>
      </c>
    </row>
    <row r="120" customFormat="false" ht="13.2" hidden="false" customHeight="false" outlineLevel="0" collapsed="false">
      <c r="A120" s="0" t="s">
        <v>1170</v>
      </c>
      <c r="B120" s="0" t="s">
        <v>868</v>
      </c>
      <c r="C120" s="6" t="n">
        <v>69731</v>
      </c>
      <c r="D120" s="6" t="n">
        <v>906</v>
      </c>
      <c r="E120" s="6" t="n">
        <v>995</v>
      </c>
      <c r="F120" s="6" t="n">
        <v>948</v>
      </c>
      <c r="G120" s="6" t="n">
        <v>970</v>
      </c>
      <c r="H120" s="6" t="n">
        <v>984</v>
      </c>
      <c r="I120" s="6" t="n">
        <v>819</v>
      </c>
      <c r="J120" s="6" t="n">
        <v>922</v>
      </c>
      <c r="K120" s="6" t="n">
        <v>854</v>
      </c>
      <c r="L120" s="6" t="n">
        <v>871</v>
      </c>
      <c r="M120" s="6" t="n">
        <v>881</v>
      </c>
      <c r="N120" s="6" t="n">
        <v>898</v>
      </c>
      <c r="O120" s="6" t="n">
        <v>920</v>
      </c>
      <c r="P120" s="6" t="n">
        <v>1009</v>
      </c>
      <c r="Q120" s="6" t="n">
        <v>1020</v>
      </c>
      <c r="R120" s="6" t="n">
        <v>985</v>
      </c>
      <c r="S120" s="6" t="n">
        <v>1003</v>
      </c>
      <c r="T120" s="6" t="n">
        <v>1065</v>
      </c>
      <c r="U120" s="6" t="n">
        <v>1069</v>
      </c>
      <c r="V120" s="6" t="n">
        <v>1003</v>
      </c>
      <c r="W120" s="6" t="n">
        <v>889</v>
      </c>
      <c r="X120" s="6" t="n">
        <v>902</v>
      </c>
      <c r="Y120" s="6" t="n">
        <v>894</v>
      </c>
      <c r="Z120" s="6" t="n">
        <v>922</v>
      </c>
      <c r="AA120" s="6" t="n">
        <v>979</v>
      </c>
      <c r="AB120" s="6" t="n">
        <v>971</v>
      </c>
      <c r="AC120" s="6" t="n">
        <v>902</v>
      </c>
      <c r="AD120" s="6" t="n">
        <v>961</v>
      </c>
      <c r="AE120" s="6" t="n">
        <v>845</v>
      </c>
      <c r="AF120" s="6" t="n">
        <v>858</v>
      </c>
      <c r="AG120" s="6" t="n">
        <v>852</v>
      </c>
      <c r="AH120" s="6" t="n">
        <v>880</v>
      </c>
      <c r="AI120" s="6" t="n">
        <v>843</v>
      </c>
      <c r="AJ120" s="6" t="n">
        <v>805</v>
      </c>
      <c r="AK120" s="6" t="n">
        <v>821</v>
      </c>
      <c r="AL120" s="6" t="n">
        <v>787</v>
      </c>
      <c r="AM120" s="6" t="n">
        <v>831</v>
      </c>
      <c r="AN120" s="6" t="n">
        <v>864</v>
      </c>
      <c r="AO120" s="6" t="n">
        <v>883</v>
      </c>
      <c r="AP120" s="6" t="n">
        <v>953</v>
      </c>
      <c r="AQ120" s="6" t="n">
        <v>926</v>
      </c>
      <c r="AR120" s="6" t="n">
        <v>1011</v>
      </c>
      <c r="AS120" s="6" t="n">
        <v>928</v>
      </c>
      <c r="AT120" s="6" t="n">
        <v>1047</v>
      </c>
      <c r="AU120" s="6" t="n">
        <v>1028</v>
      </c>
      <c r="AV120" s="6" t="n">
        <v>1007</v>
      </c>
      <c r="AW120" s="6" t="n">
        <v>1062</v>
      </c>
      <c r="AX120" s="6" t="n">
        <v>1062</v>
      </c>
      <c r="AY120" s="6" t="n">
        <v>1042</v>
      </c>
      <c r="AZ120" s="6" t="n">
        <v>960</v>
      </c>
      <c r="BA120" s="6" t="n">
        <v>1027</v>
      </c>
      <c r="BB120" s="6" t="n">
        <v>914</v>
      </c>
      <c r="BC120" s="6" t="n">
        <v>970</v>
      </c>
      <c r="BD120" s="6" t="n">
        <v>929</v>
      </c>
      <c r="BE120" s="6" t="n">
        <v>892</v>
      </c>
      <c r="BF120" s="6" t="n">
        <v>863</v>
      </c>
      <c r="BG120" s="6" t="n">
        <v>873</v>
      </c>
      <c r="BH120" s="6" t="n">
        <v>762</v>
      </c>
      <c r="BI120" s="6" t="n">
        <v>835</v>
      </c>
      <c r="BJ120" s="6" t="n">
        <v>745</v>
      </c>
      <c r="BK120" s="6" t="n">
        <v>784</v>
      </c>
      <c r="BL120" s="6" t="n">
        <v>792</v>
      </c>
      <c r="BM120" s="6" t="n">
        <v>813</v>
      </c>
      <c r="BN120" s="6" t="n">
        <v>774</v>
      </c>
      <c r="BO120" s="6" t="n">
        <v>819</v>
      </c>
      <c r="BP120" s="6" t="n">
        <v>686</v>
      </c>
      <c r="BQ120" s="6" t="n">
        <v>698</v>
      </c>
      <c r="BR120" s="6" t="n">
        <v>707</v>
      </c>
      <c r="BS120" s="6" t="n">
        <v>691</v>
      </c>
      <c r="BT120" s="6" t="n">
        <v>636</v>
      </c>
      <c r="BU120" s="6" t="n">
        <v>556</v>
      </c>
      <c r="BV120" s="6" t="n">
        <v>544</v>
      </c>
      <c r="BW120" s="6" t="n">
        <v>493</v>
      </c>
      <c r="BX120" s="6" t="n">
        <v>498</v>
      </c>
      <c r="BY120" s="6" t="n">
        <v>485</v>
      </c>
      <c r="BZ120" s="6" t="n">
        <v>500</v>
      </c>
      <c r="CA120" s="6" t="n">
        <v>426</v>
      </c>
      <c r="CB120" s="6" t="n">
        <v>418</v>
      </c>
      <c r="CC120" s="6" t="n">
        <v>400</v>
      </c>
      <c r="CD120" s="6" t="n">
        <v>388</v>
      </c>
      <c r="CE120" s="6" t="n">
        <v>323</v>
      </c>
      <c r="CF120" s="6" t="n">
        <v>322</v>
      </c>
      <c r="CG120" s="6" t="n">
        <v>313</v>
      </c>
      <c r="CH120" s="6" t="n">
        <v>260</v>
      </c>
      <c r="CI120" s="6" t="n">
        <v>243</v>
      </c>
      <c r="CJ120" s="6" t="n">
        <v>218</v>
      </c>
      <c r="CK120" s="6" t="n">
        <v>215</v>
      </c>
      <c r="CL120" s="6" t="n">
        <v>210</v>
      </c>
      <c r="CM120" s="6" t="n">
        <v>168</v>
      </c>
      <c r="CN120" s="6" t="n">
        <v>143</v>
      </c>
      <c r="CO120" s="6" t="n">
        <v>137</v>
      </c>
      <c r="CP120" s="6" t="n">
        <v>92</v>
      </c>
      <c r="CQ120" s="6" t="n">
        <v>86</v>
      </c>
      <c r="CR120" s="6" t="n">
        <v>58</v>
      </c>
      <c r="CS120" s="6" t="n">
        <v>60</v>
      </c>
      <c r="CT120" s="6" t="n">
        <v>25</v>
      </c>
      <c r="CU120" s="6" t="n">
        <v>31</v>
      </c>
      <c r="CV120" s="6" t="n">
        <v>28</v>
      </c>
      <c r="CW120" s="6" t="n">
        <v>11</v>
      </c>
      <c r="CX120" s="6" t="n">
        <v>11</v>
      </c>
      <c r="CY120" s="6" t="n">
        <v>6</v>
      </c>
      <c r="CZ120" s="6" t="n">
        <v>16</v>
      </c>
    </row>
    <row r="121" customFormat="false" ht="13.2" hidden="false" customHeight="false" outlineLevel="0" collapsed="false">
      <c r="A121" s="0" t="s">
        <v>1171</v>
      </c>
      <c r="B121" s="0" t="s">
        <v>771</v>
      </c>
      <c r="C121" s="6" t="n">
        <v>312925</v>
      </c>
      <c r="D121" s="6" t="n">
        <v>3747</v>
      </c>
      <c r="E121" s="6" t="n">
        <v>3859</v>
      </c>
      <c r="F121" s="6" t="n">
        <v>3746</v>
      </c>
      <c r="G121" s="6" t="n">
        <v>3829</v>
      </c>
      <c r="H121" s="6" t="n">
        <v>3686</v>
      </c>
      <c r="I121" s="6" t="n">
        <v>3818</v>
      </c>
      <c r="J121" s="6" t="n">
        <v>3642</v>
      </c>
      <c r="K121" s="6" t="n">
        <v>3511</v>
      </c>
      <c r="L121" s="6" t="n">
        <v>3479</v>
      </c>
      <c r="M121" s="6" t="n">
        <v>3484</v>
      </c>
      <c r="N121" s="6" t="n">
        <v>3594</v>
      </c>
      <c r="O121" s="6" t="n">
        <v>3537</v>
      </c>
      <c r="P121" s="6" t="n">
        <v>3646</v>
      </c>
      <c r="Q121" s="6" t="n">
        <v>3880</v>
      </c>
      <c r="R121" s="6" t="n">
        <v>3882</v>
      </c>
      <c r="S121" s="6" t="n">
        <v>4164</v>
      </c>
      <c r="T121" s="6" t="n">
        <v>4093</v>
      </c>
      <c r="U121" s="6" t="n">
        <v>4133</v>
      </c>
      <c r="V121" s="6" t="n">
        <v>3927</v>
      </c>
      <c r="W121" s="6" t="n">
        <v>3546</v>
      </c>
      <c r="X121" s="6" t="n">
        <v>3502</v>
      </c>
      <c r="Y121" s="6" t="n">
        <v>3458</v>
      </c>
      <c r="Z121" s="6" t="n">
        <v>3549</v>
      </c>
      <c r="AA121" s="6" t="n">
        <v>3814</v>
      </c>
      <c r="AB121" s="6" t="n">
        <v>3818</v>
      </c>
      <c r="AC121" s="6" t="n">
        <v>3888</v>
      </c>
      <c r="AD121" s="6" t="n">
        <v>3744</v>
      </c>
      <c r="AE121" s="6" t="n">
        <v>3705</v>
      </c>
      <c r="AF121" s="6" t="n">
        <v>3780</v>
      </c>
      <c r="AG121" s="6" t="n">
        <v>3830</v>
      </c>
      <c r="AH121" s="6" t="n">
        <v>3883</v>
      </c>
      <c r="AI121" s="6" t="n">
        <v>3822</v>
      </c>
      <c r="AJ121" s="6" t="n">
        <v>3663</v>
      </c>
      <c r="AK121" s="6" t="n">
        <v>3237</v>
      </c>
      <c r="AL121" s="6" t="n">
        <v>3419</v>
      </c>
      <c r="AM121" s="6" t="n">
        <v>3516</v>
      </c>
      <c r="AN121" s="6" t="n">
        <v>3684</v>
      </c>
      <c r="AO121" s="6" t="n">
        <v>3826</v>
      </c>
      <c r="AP121" s="6" t="n">
        <v>4141</v>
      </c>
      <c r="AQ121" s="6" t="n">
        <v>4631</v>
      </c>
      <c r="AR121" s="6" t="n">
        <v>4751</v>
      </c>
      <c r="AS121" s="6" t="n">
        <v>4721</v>
      </c>
      <c r="AT121" s="6" t="n">
        <v>4825</v>
      </c>
      <c r="AU121" s="6" t="n">
        <v>4721</v>
      </c>
      <c r="AV121" s="6" t="n">
        <v>4830</v>
      </c>
      <c r="AW121" s="6" t="n">
        <v>4644</v>
      </c>
      <c r="AX121" s="6" t="n">
        <v>4896</v>
      </c>
      <c r="AY121" s="6" t="n">
        <v>4589</v>
      </c>
      <c r="AZ121" s="6" t="n">
        <v>4616</v>
      </c>
      <c r="BA121" s="6" t="n">
        <v>4503</v>
      </c>
      <c r="BB121" s="6" t="n">
        <v>4160</v>
      </c>
      <c r="BC121" s="6" t="n">
        <v>3932</v>
      </c>
      <c r="BD121" s="6" t="n">
        <v>3854</v>
      </c>
      <c r="BE121" s="6" t="n">
        <v>3875</v>
      </c>
      <c r="BF121" s="6" t="n">
        <v>3762</v>
      </c>
      <c r="BG121" s="6" t="n">
        <v>3689</v>
      </c>
      <c r="BH121" s="6" t="n">
        <v>3614</v>
      </c>
      <c r="BI121" s="6" t="n">
        <v>3735</v>
      </c>
      <c r="BJ121" s="6" t="n">
        <v>3728</v>
      </c>
      <c r="BK121" s="6" t="n">
        <v>3623</v>
      </c>
      <c r="BL121" s="6" t="n">
        <v>3687</v>
      </c>
      <c r="BM121" s="6" t="n">
        <v>3761</v>
      </c>
      <c r="BN121" s="6" t="n">
        <v>3820</v>
      </c>
      <c r="BO121" s="6" t="n">
        <v>4107</v>
      </c>
      <c r="BP121" s="6" t="n">
        <v>4172</v>
      </c>
      <c r="BQ121" s="6" t="n">
        <v>3427</v>
      </c>
      <c r="BR121" s="6" t="n">
        <v>3685</v>
      </c>
      <c r="BS121" s="6" t="n">
        <v>3700</v>
      </c>
      <c r="BT121" s="6" t="n">
        <v>3425</v>
      </c>
      <c r="BU121" s="6" t="n">
        <v>3018</v>
      </c>
      <c r="BV121" s="6" t="n">
        <v>2809</v>
      </c>
      <c r="BW121" s="6" t="n">
        <v>2952</v>
      </c>
      <c r="BX121" s="6" t="n">
        <v>2957</v>
      </c>
      <c r="BY121" s="6" t="n">
        <v>2807</v>
      </c>
      <c r="BZ121" s="6" t="n">
        <v>2722</v>
      </c>
      <c r="CA121" s="6" t="n">
        <v>2574</v>
      </c>
      <c r="CB121" s="6" t="n">
        <v>2409</v>
      </c>
      <c r="CC121" s="6" t="n">
        <v>2147</v>
      </c>
      <c r="CD121" s="6" t="n">
        <v>2162</v>
      </c>
      <c r="CE121" s="6" t="n">
        <v>2087</v>
      </c>
      <c r="CF121" s="6" t="n">
        <v>2120</v>
      </c>
      <c r="CG121" s="6" t="n">
        <v>1825</v>
      </c>
      <c r="CH121" s="6" t="n">
        <v>1674</v>
      </c>
      <c r="CI121" s="6" t="n">
        <v>1467</v>
      </c>
      <c r="CJ121" s="6" t="n">
        <v>1332</v>
      </c>
      <c r="CK121" s="6" t="n">
        <v>1180</v>
      </c>
      <c r="CL121" s="6" t="n">
        <v>1026</v>
      </c>
      <c r="CM121" s="6" t="n">
        <v>936</v>
      </c>
      <c r="CN121" s="6" t="n">
        <v>792</v>
      </c>
      <c r="CO121" s="6" t="n">
        <v>739</v>
      </c>
      <c r="CP121" s="6" t="n">
        <v>639</v>
      </c>
      <c r="CQ121" s="6" t="n">
        <v>464</v>
      </c>
      <c r="CR121" s="6" t="n">
        <v>290</v>
      </c>
      <c r="CS121" s="6" t="n">
        <v>225</v>
      </c>
      <c r="CT121" s="6" t="n">
        <v>181</v>
      </c>
      <c r="CU121" s="6" t="n">
        <v>125</v>
      </c>
      <c r="CV121" s="6" t="n">
        <v>102</v>
      </c>
      <c r="CW121" s="6" t="n">
        <v>82</v>
      </c>
      <c r="CX121" s="6" t="n">
        <v>50</v>
      </c>
      <c r="CY121" s="6" t="n">
        <v>28</v>
      </c>
      <c r="CZ121" s="6" t="n">
        <v>39</v>
      </c>
    </row>
    <row r="122" customFormat="false" ht="13.2" hidden="false" customHeight="false" outlineLevel="0" collapsed="false">
      <c r="A122" s="0" t="s">
        <v>1172</v>
      </c>
      <c r="B122" s="0" t="s">
        <v>397</v>
      </c>
      <c r="C122" s="6" t="n">
        <v>151324</v>
      </c>
      <c r="D122" s="6" t="n">
        <v>1487</v>
      </c>
      <c r="E122" s="6" t="n">
        <v>1577</v>
      </c>
      <c r="F122" s="6" t="n">
        <v>1495</v>
      </c>
      <c r="G122" s="6" t="n">
        <v>1563</v>
      </c>
      <c r="H122" s="6" t="n">
        <v>1538</v>
      </c>
      <c r="I122" s="6" t="n">
        <v>1540</v>
      </c>
      <c r="J122" s="6" t="n">
        <v>1558</v>
      </c>
      <c r="K122" s="6" t="n">
        <v>1470</v>
      </c>
      <c r="L122" s="6" t="n">
        <v>1463</v>
      </c>
      <c r="M122" s="6" t="n">
        <v>1347</v>
      </c>
      <c r="N122" s="6" t="n">
        <v>1555</v>
      </c>
      <c r="O122" s="6" t="n">
        <v>1570</v>
      </c>
      <c r="P122" s="6" t="n">
        <v>1681</v>
      </c>
      <c r="Q122" s="6" t="n">
        <v>1715</v>
      </c>
      <c r="R122" s="6" t="n">
        <v>1749</v>
      </c>
      <c r="S122" s="6" t="n">
        <v>1856</v>
      </c>
      <c r="T122" s="6" t="n">
        <v>1933</v>
      </c>
      <c r="U122" s="6" t="n">
        <v>1931</v>
      </c>
      <c r="V122" s="6" t="n">
        <v>1542</v>
      </c>
      <c r="W122" s="6" t="n">
        <v>1485</v>
      </c>
      <c r="X122" s="6" t="n">
        <v>1556</v>
      </c>
      <c r="Y122" s="6" t="n">
        <v>1432</v>
      </c>
      <c r="Z122" s="6" t="n">
        <v>1534</v>
      </c>
      <c r="AA122" s="6" t="n">
        <v>1645</v>
      </c>
      <c r="AB122" s="6" t="n">
        <v>1525</v>
      </c>
      <c r="AC122" s="6" t="n">
        <v>1453</v>
      </c>
      <c r="AD122" s="6" t="n">
        <v>1537</v>
      </c>
      <c r="AE122" s="6" t="n">
        <v>1430</v>
      </c>
      <c r="AF122" s="6" t="n">
        <v>1435</v>
      </c>
      <c r="AG122" s="6" t="n">
        <v>1520</v>
      </c>
      <c r="AH122" s="6" t="n">
        <v>1387</v>
      </c>
      <c r="AI122" s="6" t="n">
        <v>1423</v>
      </c>
      <c r="AJ122" s="6" t="n">
        <v>1360</v>
      </c>
      <c r="AK122" s="6" t="n">
        <v>1294</v>
      </c>
      <c r="AL122" s="6" t="n">
        <v>1281</v>
      </c>
      <c r="AM122" s="6" t="n">
        <v>1445</v>
      </c>
      <c r="AN122" s="6" t="n">
        <v>1527</v>
      </c>
      <c r="AO122" s="6" t="n">
        <v>1589</v>
      </c>
      <c r="AP122" s="6" t="n">
        <v>1686</v>
      </c>
      <c r="AQ122" s="6" t="n">
        <v>1916</v>
      </c>
      <c r="AR122" s="6" t="n">
        <v>1933</v>
      </c>
      <c r="AS122" s="6" t="n">
        <v>2069</v>
      </c>
      <c r="AT122" s="6" t="n">
        <v>2131</v>
      </c>
      <c r="AU122" s="6" t="n">
        <v>2198</v>
      </c>
      <c r="AV122" s="6" t="n">
        <v>2279</v>
      </c>
      <c r="AW122" s="6" t="n">
        <v>2330</v>
      </c>
      <c r="AX122" s="6" t="n">
        <v>2447</v>
      </c>
      <c r="AY122" s="6" t="n">
        <v>2473</v>
      </c>
      <c r="AZ122" s="6" t="n">
        <v>2388</v>
      </c>
      <c r="BA122" s="6" t="n">
        <v>2357</v>
      </c>
      <c r="BB122" s="6" t="n">
        <v>2365</v>
      </c>
      <c r="BC122" s="6" t="n">
        <v>2247</v>
      </c>
      <c r="BD122" s="6" t="n">
        <v>2218</v>
      </c>
      <c r="BE122" s="6" t="n">
        <v>2205</v>
      </c>
      <c r="BF122" s="6" t="n">
        <v>2145</v>
      </c>
      <c r="BG122" s="6" t="n">
        <v>2220</v>
      </c>
      <c r="BH122" s="6" t="n">
        <v>2153</v>
      </c>
      <c r="BI122" s="6" t="n">
        <v>2123</v>
      </c>
      <c r="BJ122" s="6" t="n">
        <v>2133</v>
      </c>
      <c r="BK122" s="6" t="n">
        <v>2158</v>
      </c>
      <c r="BL122" s="6" t="n">
        <v>2218</v>
      </c>
      <c r="BM122" s="6" t="n">
        <v>2178</v>
      </c>
      <c r="BN122" s="6" t="n">
        <v>2300</v>
      </c>
      <c r="BO122" s="6" t="n">
        <v>2497</v>
      </c>
      <c r="BP122" s="6" t="n">
        <v>2479</v>
      </c>
      <c r="BQ122" s="6" t="n">
        <v>1980</v>
      </c>
      <c r="BR122" s="6" t="n">
        <v>2080</v>
      </c>
      <c r="BS122" s="6" t="n">
        <v>1993</v>
      </c>
      <c r="BT122" s="6" t="n">
        <v>1943</v>
      </c>
      <c r="BU122" s="6" t="n">
        <v>1847</v>
      </c>
      <c r="BV122" s="6" t="n">
        <v>1707</v>
      </c>
      <c r="BW122" s="6" t="n">
        <v>1753</v>
      </c>
      <c r="BX122" s="6" t="n">
        <v>1590</v>
      </c>
      <c r="BY122" s="6" t="n">
        <v>1573</v>
      </c>
      <c r="BZ122" s="6" t="n">
        <v>1531</v>
      </c>
      <c r="CA122" s="6" t="n">
        <v>1475</v>
      </c>
      <c r="CB122" s="6" t="n">
        <v>1368</v>
      </c>
      <c r="CC122" s="6" t="n">
        <v>1351</v>
      </c>
      <c r="CD122" s="6" t="n">
        <v>1274</v>
      </c>
      <c r="CE122" s="6" t="n">
        <v>1154</v>
      </c>
      <c r="CF122" s="6" t="n">
        <v>1109</v>
      </c>
      <c r="CG122" s="6" t="n">
        <v>997</v>
      </c>
      <c r="CH122" s="6" t="n">
        <v>959</v>
      </c>
      <c r="CI122" s="6" t="n">
        <v>766</v>
      </c>
      <c r="CJ122" s="6" t="n">
        <v>804</v>
      </c>
      <c r="CK122" s="6" t="n">
        <v>668</v>
      </c>
      <c r="CL122" s="6" t="n">
        <v>601</v>
      </c>
      <c r="CM122" s="6" t="n">
        <v>482</v>
      </c>
      <c r="CN122" s="6" t="n">
        <v>444</v>
      </c>
      <c r="CO122" s="6" t="n">
        <v>387</v>
      </c>
      <c r="CP122" s="6" t="n">
        <v>335</v>
      </c>
      <c r="CQ122" s="6" t="n">
        <v>235</v>
      </c>
      <c r="CR122" s="6" t="n">
        <v>168</v>
      </c>
      <c r="CS122" s="6" t="n">
        <v>121</v>
      </c>
      <c r="CT122" s="6" t="n">
        <v>102</v>
      </c>
      <c r="CU122" s="6" t="n">
        <v>77</v>
      </c>
      <c r="CV122" s="6" t="n">
        <v>63</v>
      </c>
      <c r="CW122" s="6" t="n">
        <v>45</v>
      </c>
      <c r="CX122" s="6" t="n">
        <v>30</v>
      </c>
      <c r="CY122" s="6" t="n">
        <v>13</v>
      </c>
      <c r="CZ122" s="6" t="n">
        <v>25</v>
      </c>
    </row>
    <row r="123" customFormat="false" ht="13.2" hidden="false" customHeight="false" outlineLevel="0" collapsed="false">
      <c r="A123" s="0" t="s">
        <v>1173</v>
      </c>
      <c r="B123" s="0" t="s">
        <v>451</v>
      </c>
      <c r="C123" s="6" t="n">
        <v>147268</v>
      </c>
      <c r="D123" s="6" t="n">
        <v>1599</v>
      </c>
      <c r="E123" s="6" t="n">
        <v>1622</v>
      </c>
      <c r="F123" s="6" t="n">
        <v>1558</v>
      </c>
      <c r="G123" s="6" t="n">
        <v>1557</v>
      </c>
      <c r="H123" s="6" t="n">
        <v>1455</v>
      </c>
      <c r="I123" s="6" t="n">
        <v>1416</v>
      </c>
      <c r="J123" s="6" t="n">
        <v>1383</v>
      </c>
      <c r="K123" s="6" t="n">
        <v>1406</v>
      </c>
      <c r="L123" s="6" t="n">
        <v>1306</v>
      </c>
      <c r="M123" s="6" t="n">
        <v>1344</v>
      </c>
      <c r="N123" s="6" t="n">
        <v>1359</v>
      </c>
      <c r="O123" s="6" t="n">
        <v>1444</v>
      </c>
      <c r="P123" s="6" t="n">
        <v>1453</v>
      </c>
      <c r="Q123" s="6" t="n">
        <v>1525</v>
      </c>
      <c r="R123" s="6" t="n">
        <v>1609</v>
      </c>
      <c r="S123" s="6" t="n">
        <v>1668</v>
      </c>
      <c r="T123" s="6" t="n">
        <v>1468</v>
      </c>
      <c r="U123" s="6" t="n">
        <v>1576</v>
      </c>
      <c r="V123" s="6" t="n">
        <v>2776</v>
      </c>
      <c r="W123" s="6" t="n">
        <v>3308</v>
      </c>
      <c r="X123" s="6" t="n">
        <v>3527</v>
      </c>
      <c r="Y123" s="6" t="n">
        <v>3277</v>
      </c>
      <c r="Z123" s="6" t="n">
        <v>2981</v>
      </c>
      <c r="AA123" s="6" t="n">
        <v>2917</v>
      </c>
      <c r="AB123" s="6" t="n">
        <v>2635</v>
      </c>
      <c r="AC123" s="6" t="n">
        <v>2563</v>
      </c>
      <c r="AD123" s="6" t="n">
        <v>2485</v>
      </c>
      <c r="AE123" s="6" t="n">
        <v>2309</v>
      </c>
      <c r="AF123" s="6" t="n">
        <v>2225</v>
      </c>
      <c r="AG123" s="6" t="n">
        <v>2151</v>
      </c>
      <c r="AH123" s="6" t="n">
        <v>2042</v>
      </c>
      <c r="AI123" s="6" t="n">
        <v>1892</v>
      </c>
      <c r="AJ123" s="6" t="n">
        <v>1723</v>
      </c>
      <c r="AK123" s="6" t="n">
        <v>1670</v>
      </c>
      <c r="AL123" s="6" t="n">
        <v>1550</v>
      </c>
      <c r="AM123" s="6" t="n">
        <v>1581</v>
      </c>
      <c r="AN123" s="6" t="n">
        <v>1554</v>
      </c>
      <c r="AO123" s="6" t="n">
        <v>1514</v>
      </c>
      <c r="AP123" s="6" t="n">
        <v>1622</v>
      </c>
      <c r="AQ123" s="6" t="n">
        <v>1771</v>
      </c>
      <c r="AR123" s="6" t="n">
        <v>1835</v>
      </c>
      <c r="AS123" s="6" t="n">
        <v>1782</v>
      </c>
      <c r="AT123" s="6" t="n">
        <v>1888</v>
      </c>
      <c r="AU123" s="6" t="n">
        <v>1888</v>
      </c>
      <c r="AV123" s="6" t="n">
        <v>1862</v>
      </c>
      <c r="AW123" s="6" t="n">
        <v>2006</v>
      </c>
      <c r="AX123" s="6" t="n">
        <v>2106</v>
      </c>
      <c r="AY123" s="6" t="n">
        <v>2022</v>
      </c>
      <c r="AZ123" s="6" t="n">
        <v>2051</v>
      </c>
      <c r="BA123" s="6" t="n">
        <v>2011</v>
      </c>
      <c r="BB123" s="6" t="n">
        <v>2082</v>
      </c>
      <c r="BC123" s="6" t="n">
        <v>1994</v>
      </c>
      <c r="BD123" s="6" t="n">
        <v>1910</v>
      </c>
      <c r="BE123" s="6" t="n">
        <v>1954</v>
      </c>
      <c r="BF123" s="6" t="n">
        <v>1933</v>
      </c>
      <c r="BG123" s="6" t="n">
        <v>1614</v>
      </c>
      <c r="BH123" s="6" t="n">
        <v>1623</v>
      </c>
      <c r="BI123" s="6" t="n">
        <v>1579</v>
      </c>
      <c r="BJ123" s="6" t="n">
        <v>1633</v>
      </c>
      <c r="BK123" s="6" t="n">
        <v>1545</v>
      </c>
      <c r="BL123" s="6" t="n">
        <v>1537</v>
      </c>
      <c r="BM123" s="6" t="n">
        <v>1691</v>
      </c>
      <c r="BN123" s="6" t="n">
        <v>1617</v>
      </c>
      <c r="BO123" s="6" t="n">
        <v>1824</v>
      </c>
      <c r="BP123" s="6" t="n">
        <v>1863</v>
      </c>
      <c r="BQ123" s="6" t="n">
        <v>1260</v>
      </c>
      <c r="BR123" s="6" t="n">
        <v>1361</v>
      </c>
      <c r="BS123" s="6" t="n">
        <v>1268</v>
      </c>
      <c r="BT123" s="6" t="n">
        <v>1243</v>
      </c>
      <c r="BU123" s="6" t="n">
        <v>1235</v>
      </c>
      <c r="BV123" s="6" t="n">
        <v>1204</v>
      </c>
      <c r="BW123" s="6" t="n">
        <v>1193</v>
      </c>
      <c r="BX123" s="6" t="n">
        <v>1269</v>
      </c>
      <c r="BY123" s="6" t="n">
        <v>1197</v>
      </c>
      <c r="BZ123" s="6" t="n">
        <v>1122</v>
      </c>
      <c r="CA123" s="6" t="n">
        <v>1153</v>
      </c>
      <c r="CB123" s="6" t="n">
        <v>1104</v>
      </c>
      <c r="CC123" s="6" t="n">
        <v>1039</v>
      </c>
      <c r="CD123" s="6" t="n">
        <v>973</v>
      </c>
      <c r="CE123" s="6" t="n">
        <v>960</v>
      </c>
      <c r="CF123" s="6" t="n">
        <v>899</v>
      </c>
      <c r="CG123" s="6" t="n">
        <v>811</v>
      </c>
      <c r="CH123" s="6" t="n">
        <v>793</v>
      </c>
      <c r="CI123" s="6" t="n">
        <v>655</v>
      </c>
      <c r="CJ123" s="6" t="n">
        <v>632</v>
      </c>
      <c r="CK123" s="6" t="n">
        <v>546</v>
      </c>
      <c r="CL123" s="6" t="n">
        <v>516</v>
      </c>
      <c r="CM123" s="6" t="n">
        <v>486</v>
      </c>
      <c r="CN123" s="6" t="n">
        <v>392</v>
      </c>
      <c r="CO123" s="6" t="n">
        <v>309</v>
      </c>
      <c r="CP123" s="6" t="n">
        <v>282</v>
      </c>
      <c r="CQ123" s="6" t="n">
        <v>209</v>
      </c>
      <c r="CR123" s="6" t="n">
        <v>121</v>
      </c>
      <c r="CS123" s="6" t="n">
        <v>69</v>
      </c>
      <c r="CT123" s="6" t="n">
        <v>86</v>
      </c>
      <c r="CU123" s="6" t="n">
        <v>67</v>
      </c>
      <c r="CV123" s="6" t="n">
        <v>58</v>
      </c>
      <c r="CW123" s="6" t="n">
        <v>25</v>
      </c>
      <c r="CX123" s="6" t="n">
        <v>28</v>
      </c>
      <c r="CY123" s="6" t="n">
        <v>13</v>
      </c>
      <c r="CZ123" s="6" t="n">
        <v>19</v>
      </c>
    </row>
    <row r="124" customFormat="false" ht="13.2" hidden="false" customHeight="false" outlineLevel="0" collapsed="false">
      <c r="A124" s="0" t="s">
        <v>1174</v>
      </c>
      <c r="B124" s="0" t="s">
        <v>870</v>
      </c>
      <c r="C124" s="6" t="n">
        <v>57852</v>
      </c>
      <c r="D124" s="6" t="n">
        <v>920</v>
      </c>
      <c r="E124" s="6" t="n">
        <v>937</v>
      </c>
      <c r="F124" s="6" t="n">
        <v>920</v>
      </c>
      <c r="G124" s="6" t="n">
        <v>872</v>
      </c>
      <c r="H124" s="6" t="n">
        <v>891</v>
      </c>
      <c r="I124" s="6" t="n">
        <v>834</v>
      </c>
      <c r="J124" s="6" t="n">
        <v>874</v>
      </c>
      <c r="K124" s="6" t="n">
        <v>788</v>
      </c>
      <c r="L124" s="6" t="n">
        <v>722</v>
      </c>
      <c r="M124" s="6" t="n">
        <v>811</v>
      </c>
      <c r="N124" s="6" t="n">
        <v>751</v>
      </c>
      <c r="O124" s="6" t="n">
        <v>848</v>
      </c>
      <c r="P124" s="6" t="n">
        <v>825</v>
      </c>
      <c r="Q124" s="6" t="n">
        <v>773</v>
      </c>
      <c r="R124" s="6" t="n">
        <v>840</v>
      </c>
      <c r="S124" s="6" t="n">
        <v>779</v>
      </c>
      <c r="T124" s="6" t="n">
        <v>870</v>
      </c>
      <c r="U124" s="6" t="n">
        <v>861</v>
      </c>
      <c r="V124" s="6" t="n">
        <v>811</v>
      </c>
      <c r="W124" s="6" t="n">
        <v>690</v>
      </c>
      <c r="X124" s="6" t="n">
        <v>723</v>
      </c>
      <c r="Y124" s="6" t="n">
        <v>789</v>
      </c>
      <c r="Z124" s="6" t="n">
        <v>783</v>
      </c>
      <c r="AA124" s="6" t="n">
        <v>875</v>
      </c>
      <c r="AB124" s="6" t="n">
        <v>951</v>
      </c>
      <c r="AC124" s="6" t="n">
        <v>872</v>
      </c>
      <c r="AD124" s="6" t="n">
        <v>871</v>
      </c>
      <c r="AE124" s="6" t="n">
        <v>904</v>
      </c>
      <c r="AF124" s="6" t="n">
        <v>870</v>
      </c>
      <c r="AG124" s="6" t="n">
        <v>891</v>
      </c>
      <c r="AH124" s="6" t="n">
        <v>903</v>
      </c>
      <c r="AI124" s="6" t="n">
        <v>917</v>
      </c>
      <c r="AJ124" s="6" t="n">
        <v>866</v>
      </c>
      <c r="AK124" s="6" t="n">
        <v>765</v>
      </c>
      <c r="AL124" s="6" t="n">
        <v>819</v>
      </c>
      <c r="AM124" s="6" t="n">
        <v>845</v>
      </c>
      <c r="AN124" s="6" t="n">
        <v>837</v>
      </c>
      <c r="AO124" s="6" t="n">
        <v>843</v>
      </c>
      <c r="AP124" s="6" t="n">
        <v>899</v>
      </c>
      <c r="AQ124" s="6" t="n">
        <v>801</v>
      </c>
      <c r="AR124" s="6" t="n">
        <v>865</v>
      </c>
      <c r="AS124" s="6" t="n">
        <v>811</v>
      </c>
      <c r="AT124" s="6" t="n">
        <v>821</v>
      </c>
      <c r="AU124" s="6" t="n">
        <v>816</v>
      </c>
      <c r="AV124" s="6" t="n">
        <v>815</v>
      </c>
      <c r="AW124" s="6" t="n">
        <v>811</v>
      </c>
      <c r="AX124" s="6" t="n">
        <v>754</v>
      </c>
      <c r="AY124" s="6" t="n">
        <v>765</v>
      </c>
      <c r="AZ124" s="6" t="n">
        <v>807</v>
      </c>
      <c r="BA124" s="6" t="n">
        <v>754</v>
      </c>
      <c r="BB124" s="6" t="n">
        <v>785</v>
      </c>
      <c r="BC124" s="6" t="n">
        <v>696</v>
      </c>
      <c r="BD124" s="6" t="n">
        <v>677</v>
      </c>
      <c r="BE124" s="6" t="n">
        <v>654</v>
      </c>
      <c r="BF124" s="6" t="n">
        <v>663</v>
      </c>
      <c r="BG124" s="6" t="n">
        <v>594</v>
      </c>
      <c r="BH124" s="6" t="n">
        <v>596</v>
      </c>
      <c r="BI124" s="6" t="n">
        <v>592</v>
      </c>
      <c r="BJ124" s="6" t="n">
        <v>555</v>
      </c>
      <c r="BK124" s="6" t="n">
        <v>542</v>
      </c>
      <c r="BL124" s="6" t="n">
        <v>554</v>
      </c>
      <c r="BM124" s="6" t="n">
        <v>525</v>
      </c>
      <c r="BN124" s="6" t="n">
        <v>535</v>
      </c>
      <c r="BO124" s="6" t="n">
        <v>549</v>
      </c>
      <c r="BP124" s="6" t="n">
        <v>503</v>
      </c>
      <c r="BQ124" s="6" t="n">
        <v>480</v>
      </c>
      <c r="BR124" s="6" t="n">
        <v>483</v>
      </c>
      <c r="BS124" s="6" t="n">
        <v>452</v>
      </c>
      <c r="BT124" s="6" t="n">
        <v>419</v>
      </c>
      <c r="BU124" s="6" t="n">
        <v>418</v>
      </c>
      <c r="BV124" s="6" t="n">
        <v>359</v>
      </c>
      <c r="BW124" s="6" t="n">
        <v>355</v>
      </c>
      <c r="BX124" s="6" t="n">
        <v>373</v>
      </c>
      <c r="BY124" s="6" t="n">
        <v>319</v>
      </c>
      <c r="BZ124" s="6" t="n">
        <v>362</v>
      </c>
      <c r="CA124" s="6" t="n">
        <v>309</v>
      </c>
      <c r="CB124" s="6" t="n">
        <v>280</v>
      </c>
      <c r="CC124" s="6" t="n">
        <v>265</v>
      </c>
      <c r="CD124" s="6" t="n">
        <v>267</v>
      </c>
      <c r="CE124" s="6" t="n">
        <v>246</v>
      </c>
      <c r="CF124" s="6" t="n">
        <v>220</v>
      </c>
      <c r="CG124" s="6" t="n">
        <v>202</v>
      </c>
      <c r="CH124" s="6" t="n">
        <v>199</v>
      </c>
      <c r="CI124" s="6" t="n">
        <v>174</v>
      </c>
      <c r="CJ124" s="6" t="n">
        <v>154</v>
      </c>
      <c r="CK124" s="6" t="n">
        <v>144</v>
      </c>
      <c r="CL124" s="6" t="n">
        <v>139</v>
      </c>
      <c r="CM124" s="6" t="n">
        <v>94</v>
      </c>
      <c r="CN124" s="6" t="n">
        <v>86</v>
      </c>
      <c r="CO124" s="6" t="n">
        <v>76</v>
      </c>
      <c r="CP124" s="6" t="n">
        <v>87</v>
      </c>
      <c r="CQ124" s="6" t="n">
        <v>61</v>
      </c>
      <c r="CR124" s="6" t="n">
        <v>44</v>
      </c>
      <c r="CS124" s="6" t="n">
        <v>27</v>
      </c>
      <c r="CT124" s="6" t="n">
        <v>28</v>
      </c>
      <c r="CU124" s="6" t="n">
        <v>17</v>
      </c>
      <c r="CV124" s="6" t="n">
        <v>13</v>
      </c>
      <c r="CW124" s="6" t="n">
        <v>11</v>
      </c>
      <c r="CX124" s="6" t="n">
        <v>4</v>
      </c>
      <c r="CY124" s="6" t="n">
        <v>1</v>
      </c>
      <c r="CZ124" s="6" t="n">
        <v>4</v>
      </c>
    </row>
    <row r="125" customFormat="false" ht="13.2" hidden="false" customHeight="false" outlineLevel="0" collapsed="false">
      <c r="A125" s="0" t="s">
        <v>1175</v>
      </c>
      <c r="B125" s="0" t="s">
        <v>217</v>
      </c>
      <c r="C125" s="6" t="n">
        <v>338449</v>
      </c>
      <c r="D125" s="6" t="n">
        <v>5414</v>
      </c>
      <c r="E125" s="6" t="n">
        <v>5199</v>
      </c>
      <c r="F125" s="6" t="n">
        <v>4991</v>
      </c>
      <c r="G125" s="6" t="n">
        <v>5034</v>
      </c>
      <c r="H125" s="6" t="n">
        <v>4788</v>
      </c>
      <c r="I125" s="6" t="n">
        <v>4480</v>
      </c>
      <c r="J125" s="6" t="n">
        <v>4227</v>
      </c>
      <c r="K125" s="6" t="n">
        <v>3888</v>
      </c>
      <c r="L125" s="6" t="n">
        <v>3889</v>
      </c>
      <c r="M125" s="6" t="n">
        <v>3901</v>
      </c>
      <c r="N125" s="6" t="n">
        <v>3775</v>
      </c>
      <c r="O125" s="6" t="n">
        <v>3841</v>
      </c>
      <c r="P125" s="6" t="n">
        <v>3819</v>
      </c>
      <c r="Q125" s="6" t="n">
        <v>3793</v>
      </c>
      <c r="R125" s="6" t="n">
        <v>3815</v>
      </c>
      <c r="S125" s="6" t="n">
        <v>4023</v>
      </c>
      <c r="T125" s="6" t="n">
        <v>3707</v>
      </c>
      <c r="U125" s="6" t="n">
        <v>4021</v>
      </c>
      <c r="V125" s="6" t="n">
        <v>3567</v>
      </c>
      <c r="W125" s="6" t="n">
        <v>3355</v>
      </c>
      <c r="X125" s="6" t="n">
        <v>3896</v>
      </c>
      <c r="Y125" s="6" t="n">
        <v>4142</v>
      </c>
      <c r="Z125" s="6" t="n">
        <v>4819</v>
      </c>
      <c r="AA125" s="6" t="n">
        <v>5720</v>
      </c>
      <c r="AB125" s="6" t="n">
        <v>5975</v>
      </c>
      <c r="AC125" s="6" t="n">
        <v>6550</v>
      </c>
      <c r="AD125" s="6" t="n">
        <v>6686</v>
      </c>
      <c r="AE125" s="6" t="n">
        <v>6664</v>
      </c>
      <c r="AF125" s="6" t="n">
        <v>6988</v>
      </c>
      <c r="AG125" s="6" t="n">
        <v>7110</v>
      </c>
      <c r="AH125" s="6" t="n">
        <v>7272</v>
      </c>
      <c r="AI125" s="6" t="n">
        <v>7001</v>
      </c>
      <c r="AJ125" s="6" t="n">
        <v>6828</v>
      </c>
      <c r="AK125" s="6" t="n">
        <v>6313</v>
      </c>
      <c r="AL125" s="6" t="n">
        <v>6163</v>
      </c>
      <c r="AM125" s="6" t="n">
        <v>5967</v>
      </c>
      <c r="AN125" s="6" t="n">
        <v>5872</v>
      </c>
      <c r="AO125" s="6" t="n">
        <v>5716</v>
      </c>
      <c r="AP125" s="6" t="n">
        <v>5516</v>
      </c>
      <c r="AQ125" s="6" t="n">
        <v>5300</v>
      </c>
      <c r="AR125" s="6" t="n">
        <v>5281</v>
      </c>
      <c r="AS125" s="6" t="n">
        <v>5277</v>
      </c>
      <c r="AT125" s="6" t="n">
        <v>5131</v>
      </c>
      <c r="AU125" s="6" t="n">
        <v>4932</v>
      </c>
      <c r="AV125" s="6" t="n">
        <v>4877</v>
      </c>
      <c r="AW125" s="6" t="n">
        <v>4879</v>
      </c>
      <c r="AX125" s="6" t="n">
        <v>4811</v>
      </c>
      <c r="AY125" s="6" t="n">
        <v>4574</v>
      </c>
      <c r="AZ125" s="6" t="n">
        <v>4404</v>
      </c>
      <c r="BA125" s="6" t="n">
        <v>4209</v>
      </c>
      <c r="BB125" s="6" t="n">
        <v>4167</v>
      </c>
      <c r="BC125" s="6" t="n">
        <v>3843</v>
      </c>
      <c r="BD125" s="6" t="n">
        <v>3804</v>
      </c>
      <c r="BE125" s="6" t="n">
        <v>3664</v>
      </c>
      <c r="BF125" s="6" t="n">
        <v>3529</v>
      </c>
      <c r="BG125" s="6" t="n">
        <v>3523</v>
      </c>
      <c r="BH125" s="6" t="n">
        <v>3458</v>
      </c>
      <c r="BI125" s="6" t="n">
        <v>3366</v>
      </c>
      <c r="BJ125" s="6" t="n">
        <v>3228</v>
      </c>
      <c r="BK125" s="6" t="n">
        <v>3044</v>
      </c>
      <c r="BL125" s="6" t="n">
        <v>2889</v>
      </c>
      <c r="BM125" s="6" t="n">
        <v>2820</v>
      </c>
      <c r="BN125" s="6" t="n">
        <v>2841</v>
      </c>
      <c r="BO125" s="6" t="n">
        <v>2850</v>
      </c>
      <c r="BP125" s="6" t="n">
        <v>2796</v>
      </c>
      <c r="BQ125" s="6" t="n">
        <v>2187</v>
      </c>
      <c r="BR125" s="6" t="n">
        <v>2214</v>
      </c>
      <c r="BS125" s="6" t="n">
        <v>2078</v>
      </c>
      <c r="BT125" s="6" t="n">
        <v>2038</v>
      </c>
      <c r="BU125" s="6" t="n">
        <v>1870</v>
      </c>
      <c r="BV125" s="6" t="n">
        <v>1777</v>
      </c>
      <c r="BW125" s="6" t="n">
        <v>1864</v>
      </c>
      <c r="BX125" s="6" t="n">
        <v>1867</v>
      </c>
      <c r="BY125" s="6" t="n">
        <v>1852</v>
      </c>
      <c r="BZ125" s="6" t="n">
        <v>1672</v>
      </c>
      <c r="CA125" s="6" t="n">
        <v>1664</v>
      </c>
      <c r="CB125" s="6" t="n">
        <v>1544</v>
      </c>
      <c r="CC125" s="6" t="n">
        <v>1434</v>
      </c>
      <c r="CD125" s="6" t="n">
        <v>1336</v>
      </c>
      <c r="CE125" s="6" t="n">
        <v>1290</v>
      </c>
      <c r="CF125" s="6" t="n">
        <v>1197</v>
      </c>
      <c r="CG125" s="6" t="n">
        <v>1056</v>
      </c>
      <c r="CH125" s="6" t="n">
        <v>945</v>
      </c>
      <c r="CI125" s="6" t="n">
        <v>894</v>
      </c>
      <c r="CJ125" s="6" t="n">
        <v>792</v>
      </c>
      <c r="CK125" s="6" t="n">
        <v>779</v>
      </c>
      <c r="CL125" s="6" t="n">
        <v>658</v>
      </c>
      <c r="CM125" s="6" t="n">
        <v>609</v>
      </c>
      <c r="CN125" s="6" t="n">
        <v>525</v>
      </c>
      <c r="CO125" s="6" t="n">
        <v>452</v>
      </c>
      <c r="CP125" s="6" t="n">
        <v>453</v>
      </c>
      <c r="CQ125" s="6" t="n">
        <v>338</v>
      </c>
      <c r="CR125" s="6" t="n">
        <v>157</v>
      </c>
      <c r="CS125" s="6" t="n">
        <v>152</v>
      </c>
      <c r="CT125" s="6" t="n">
        <v>122</v>
      </c>
      <c r="CU125" s="6" t="n">
        <v>129</v>
      </c>
      <c r="CV125" s="6" t="n">
        <v>72</v>
      </c>
      <c r="CW125" s="6" t="n">
        <v>77</v>
      </c>
      <c r="CX125" s="6" t="n">
        <v>34</v>
      </c>
      <c r="CY125" s="6" t="n">
        <v>20</v>
      </c>
      <c r="CZ125" s="6" t="n">
        <v>79</v>
      </c>
    </row>
    <row r="126" customFormat="false" ht="13.2" hidden="false" customHeight="false" outlineLevel="0" collapsed="false">
      <c r="A126" s="0" t="s">
        <v>1176</v>
      </c>
      <c r="B126" s="0" t="s">
        <v>399</v>
      </c>
      <c r="C126" s="6" t="n">
        <v>122767</v>
      </c>
      <c r="D126" s="6" t="n">
        <v>1348</v>
      </c>
      <c r="E126" s="6" t="n">
        <v>1372</v>
      </c>
      <c r="F126" s="6" t="n">
        <v>1387</v>
      </c>
      <c r="G126" s="6" t="n">
        <v>1319</v>
      </c>
      <c r="H126" s="6" t="n">
        <v>1336</v>
      </c>
      <c r="I126" s="6" t="n">
        <v>1292</v>
      </c>
      <c r="J126" s="6" t="n">
        <v>1316</v>
      </c>
      <c r="K126" s="6" t="n">
        <v>1305</v>
      </c>
      <c r="L126" s="6" t="n">
        <v>1202</v>
      </c>
      <c r="M126" s="6" t="n">
        <v>1279</v>
      </c>
      <c r="N126" s="6" t="n">
        <v>1295</v>
      </c>
      <c r="O126" s="6" t="n">
        <v>1371</v>
      </c>
      <c r="P126" s="6" t="n">
        <v>1375</v>
      </c>
      <c r="Q126" s="6" t="n">
        <v>1477</v>
      </c>
      <c r="R126" s="6" t="n">
        <v>1408</v>
      </c>
      <c r="S126" s="6" t="n">
        <v>1517</v>
      </c>
      <c r="T126" s="6" t="n">
        <v>1541</v>
      </c>
      <c r="U126" s="6" t="n">
        <v>1581</v>
      </c>
      <c r="V126" s="6" t="n">
        <v>1563</v>
      </c>
      <c r="W126" s="6" t="n">
        <v>1515</v>
      </c>
      <c r="X126" s="6" t="n">
        <v>1495</v>
      </c>
      <c r="Y126" s="6" t="n">
        <v>1514</v>
      </c>
      <c r="Z126" s="6" t="n">
        <v>1500</v>
      </c>
      <c r="AA126" s="6" t="n">
        <v>1501</v>
      </c>
      <c r="AB126" s="6" t="n">
        <v>1504</v>
      </c>
      <c r="AC126" s="6" t="n">
        <v>1495</v>
      </c>
      <c r="AD126" s="6" t="n">
        <v>1392</v>
      </c>
      <c r="AE126" s="6" t="n">
        <v>1330</v>
      </c>
      <c r="AF126" s="6" t="n">
        <v>1352</v>
      </c>
      <c r="AG126" s="6" t="n">
        <v>1417</v>
      </c>
      <c r="AH126" s="6" t="n">
        <v>1421</v>
      </c>
      <c r="AI126" s="6" t="n">
        <v>1406</v>
      </c>
      <c r="AJ126" s="6" t="n">
        <v>1369</v>
      </c>
      <c r="AK126" s="6" t="n">
        <v>1244</v>
      </c>
      <c r="AL126" s="6" t="n">
        <v>1198</v>
      </c>
      <c r="AM126" s="6" t="n">
        <v>1415</v>
      </c>
      <c r="AN126" s="6" t="n">
        <v>1497</v>
      </c>
      <c r="AO126" s="6" t="n">
        <v>1517</v>
      </c>
      <c r="AP126" s="6" t="n">
        <v>1669</v>
      </c>
      <c r="AQ126" s="6" t="n">
        <v>1794</v>
      </c>
      <c r="AR126" s="6" t="n">
        <v>1814</v>
      </c>
      <c r="AS126" s="6" t="n">
        <v>1929</v>
      </c>
      <c r="AT126" s="6" t="n">
        <v>1942</v>
      </c>
      <c r="AU126" s="6" t="n">
        <v>1989</v>
      </c>
      <c r="AV126" s="6" t="n">
        <v>2008</v>
      </c>
      <c r="AW126" s="6" t="n">
        <v>1946</v>
      </c>
      <c r="AX126" s="6" t="n">
        <v>2122</v>
      </c>
      <c r="AY126" s="6" t="n">
        <v>1972</v>
      </c>
      <c r="AZ126" s="6" t="n">
        <v>1939</v>
      </c>
      <c r="BA126" s="6" t="n">
        <v>1808</v>
      </c>
      <c r="BB126" s="6" t="n">
        <v>1902</v>
      </c>
      <c r="BC126" s="6" t="n">
        <v>1738</v>
      </c>
      <c r="BD126" s="6" t="n">
        <v>1821</v>
      </c>
      <c r="BE126" s="6" t="n">
        <v>1738</v>
      </c>
      <c r="BF126" s="6" t="n">
        <v>1702</v>
      </c>
      <c r="BG126" s="6" t="n">
        <v>1599</v>
      </c>
      <c r="BH126" s="6" t="n">
        <v>1601</v>
      </c>
      <c r="BI126" s="6" t="n">
        <v>1612</v>
      </c>
      <c r="BJ126" s="6" t="n">
        <v>1626</v>
      </c>
      <c r="BK126" s="6" t="n">
        <v>1475</v>
      </c>
      <c r="BL126" s="6" t="n">
        <v>1583</v>
      </c>
      <c r="BM126" s="6" t="n">
        <v>1607</v>
      </c>
      <c r="BN126" s="6" t="n">
        <v>1588</v>
      </c>
      <c r="BO126" s="6" t="n">
        <v>1785</v>
      </c>
      <c r="BP126" s="6" t="n">
        <v>1785</v>
      </c>
      <c r="BQ126" s="6" t="n">
        <v>1335</v>
      </c>
      <c r="BR126" s="6" t="n">
        <v>1402</v>
      </c>
      <c r="BS126" s="6" t="n">
        <v>1376</v>
      </c>
      <c r="BT126" s="6" t="n">
        <v>1256</v>
      </c>
      <c r="BU126" s="6" t="n">
        <v>1153</v>
      </c>
      <c r="BV126" s="6" t="n">
        <v>1107</v>
      </c>
      <c r="BW126" s="6" t="n">
        <v>1140</v>
      </c>
      <c r="BX126" s="6" t="n">
        <v>1080</v>
      </c>
      <c r="BY126" s="6" t="n">
        <v>1036</v>
      </c>
      <c r="BZ126" s="6" t="n">
        <v>1030</v>
      </c>
      <c r="CA126" s="6" t="n">
        <v>932</v>
      </c>
      <c r="CB126" s="6" t="n">
        <v>925</v>
      </c>
      <c r="CC126" s="6" t="n">
        <v>862</v>
      </c>
      <c r="CD126" s="6" t="n">
        <v>803</v>
      </c>
      <c r="CE126" s="6" t="n">
        <v>775</v>
      </c>
      <c r="CF126" s="6" t="n">
        <v>717</v>
      </c>
      <c r="CG126" s="6" t="n">
        <v>595</v>
      </c>
      <c r="CH126" s="6" t="n">
        <v>521</v>
      </c>
      <c r="CI126" s="6" t="n">
        <v>510</v>
      </c>
      <c r="CJ126" s="6" t="n">
        <v>464</v>
      </c>
      <c r="CK126" s="6" t="n">
        <v>398</v>
      </c>
      <c r="CL126" s="6" t="n">
        <v>343</v>
      </c>
      <c r="CM126" s="6" t="n">
        <v>291</v>
      </c>
      <c r="CN126" s="6" t="n">
        <v>268</v>
      </c>
      <c r="CO126" s="6" t="n">
        <v>219</v>
      </c>
      <c r="CP126" s="6" t="n">
        <v>226</v>
      </c>
      <c r="CQ126" s="6" t="n">
        <v>151</v>
      </c>
      <c r="CR126" s="6" t="n">
        <v>112</v>
      </c>
      <c r="CS126" s="6" t="n">
        <v>78</v>
      </c>
      <c r="CT126" s="6" t="n">
        <v>49</v>
      </c>
      <c r="CU126" s="6" t="n">
        <v>48</v>
      </c>
      <c r="CV126" s="6" t="n">
        <v>40</v>
      </c>
      <c r="CW126" s="6" t="n">
        <v>27</v>
      </c>
      <c r="CX126" s="6" t="n">
        <v>13</v>
      </c>
      <c r="CY126" s="6" t="n">
        <v>14</v>
      </c>
      <c r="CZ126" s="6" t="n">
        <v>11</v>
      </c>
    </row>
    <row r="127" customFormat="false" ht="13.2" hidden="false" customHeight="false" outlineLevel="0" collapsed="false">
      <c r="A127" s="0" t="s">
        <v>1177</v>
      </c>
      <c r="B127" s="0" t="s">
        <v>37</v>
      </c>
      <c r="C127" s="6" t="n">
        <v>83818</v>
      </c>
      <c r="D127" s="6" t="n">
        <v>1167</v>
      </c>
      <c r="E127" s="6" t="n">
        <v>1056</v>
      </c>
      <c r="F127" s="6" t="n">
        <v>1139</v>
      </c>
      <c r="G127" s="6" t="n">
        <v>1070</v>
      </c>
      <c r="H127" s="6" t="n">
        <v>1074</v>
      </c>
      <c r="I127" s="6" t="n">
        <v>1055</v>
      </c>
      <c r="J127" s="6" t="n">
        <v>995</v>
      </c>
      <c r="K127" s="6" t="n">
        <v>1048</v>
      </c>
      <c r="L127" s="6" t="n">
        <v>954</v>
      </c>
      <c r="M127" s="6" t="n">
        <v>964</v>
      </c>
      <c r="N127" s="6" t="n">
        <v>851</v>
      </c>
      <c r="O127" s="6" t="n">
        <v>982</v>
      </c>
      <c r="P127" s="6" t="n">
        <v>1020</v>
      </c>
      <c r="Q127" s="6" t="n">
        <v>997</v>
      </c>
      <c r="R127" s="6" t="n">
        <v>962</v>
      </c>
      <c r="S127" s="6" t="n">
        <v>1003</v>
      </c>
      <c r="T127" s="6" t="n">
        <v>986</v>
      </c>
      <c r="U127" s="6" t="n">
        <v>1018</v>
      </c>
      <c r="V127" s="6" t="n">
        <v>846</v>
      </c>
      <c r="W127" s="6" t="n">
        <v>701</v>
      </c>
      <c r="X127" s="6" t="n">
        <v>702</v>
      </c>
      <c r="Y127" s="6" t="n">
        <v>743</v>
      </c>
      <c r="Z127" s="6" t="n">
        <v>854</v>
      </c>
      <c r="AA127" s="6" t="n">
        <v>887</v>
      </c>
      <c r="AB127" s="6" t="n">
        <v>924</v>
      </c>
      <c r="AC127" s="6" t="n">
        <v>895</v>
      </c>
      <c r="AD127" s="6" t="n">
        <v>903</v>
      </c>
      <c r="AE127" s="6" t="n">
        <v>980</v>
      </c>
      <c r="AF127" s="6" t="n">
        <v>994</v>
      </c>
      <c r="AG127" s="6" t="n">
        <v>1123</v>
      </c>
      <c r="AH127" s="6" t="n">
        <v>1118</v>
      </c>
      <c r="AI127" s="6" t="n">
        <v>1153</v>
      </c>
      <c r="AJ127" s="6" t="n">
        <v>1174</v>
      </c>
      <c r="AK127" s="6" t="n">
        <v>1029</v>
      </c>
      <c r="AL127" s="6" t="n">
        <v>1155</v>
      </c>
      <c r="AM127" s="6" t="n">
        <v>1116</v>
      </c>
      <c r="AN127" s="6" t="n">
        <v>1193</v>
      </c>
      <c r="AO127" s="6" t="n">
        <v>1230</v>
      </c>
      <c r="AP127" s="6" t="n">
        <v>1265</v>
      </c>
      <c r="AQ127" s="6" t="n">
        <v>1276</v>
      </c>
      <c r="AR127" s="6" t="n">
        <v>1327</v>
      </c>
      <c r="AS127" s="6" t="n">
        <v>1324</v>
      </c>
      <c r="AT127" s="6" t="n">
        <v>1270</v>
      </c>
      <c r="AU127" s="6" t="n">
        <v>1306</v>
      </c>
      <c r="AV127" s="6" t="n">
        <v>1335</v>
      </c>
      <c r="AW127" s="6" t="n">
        <v>1335</v>
      </c>
      <c r="AX127" s="6" t="n">
        <v>1333</v>
      </c>
      <c r="AY127" s="6" t="n">
        <v>1254</v>
      </c>
      <c r="AZ127" s="6" t="n">
        <v>1325</v>
      </c>
      <c r="BA127" s="6" t="n">
        <v>1229</v>
      </c>
      <c r="BB127" s="6" t="n">
        <v>1180</v>
      </c>
      <c r="BC127" s="6" t="n">
        <v>1159</v>
      </c>
      <c r="BD127" s="6" t="n">
        <v>1061</v>
      </c>
      <c r="BE127" s="6" t="n">
        <v>1076</v>
      </c>
      <c r="BF127" s="6" t="n">
        <v>1002</v>
      </c>
      <c r="BG127" s="6" t="n">
        <v>980</v>
      </c>
      <c r="BH127" s="6" t="n">
        <v>958</v>
      </c>
      <c r="BI127" s="6" t="n">
        <v>994</v>
      </c>
      <c r="BJ127" s="6" t="n">
        <v>1028</v>
      </c>
      <c r="BK127" s="6" t="n">
        <v>964</v>
      </c>
      <c r="BL127" s="6" t="n">
        <v>984</v>
      </c>
      <c r="BM127" s="6" t="n">
        <v>1095</v>
      </c>
      <c r="BN127" s="6" t="n">
        <v>1026</v>
      </c>
      <c r="BO127" s="6" t="n">
        <v>1159</v>
      </c>
      <c r="BP127" s="6" t="n">
        <v>1205</v>
      </c>
      <c r="BQ127" s="6" t="n">
        <v>881</v>
      </c>
      <c r="BR127" s="6" t="n">
        <v>970</v>
      </c>
      <c r="BS127" s="6" t="n">
        <v>890</v>
      </c>
      <c r="BT127" s="6" t="n">
        <v>792</v>
      </c>
      <c r="BU127" s="6" t="n">
        <v>706</v>
      </c>
      <c r="BV127" s="6" t="n">
        <v>698</v>
      </c>
      <c r="BW127" s="6" t="n">
        <v>688</v>
      </c>
      <c r="BX127" s="6" t="n">
        <v>616</v>
      </c>
      <c r="BY127" s="6" t="n">
        <v>657</v>
      </c>
      <c r="BZ127" s="6" t="n">
        <v>642</v>
      </c>
      <c r="CA127" s="6" t="n">
        <v>580</v>
      </c>
      <c r="CB127" s="6" t="n">
        <v>585</v>
      </c>
      <c r="CC127" s="6" t="n">
        <v>523</v>
      </c>
      <c r="CD127" s="6" t="n">
        <v>543</v>
      </c>
      <c r="CE127" s="6" t="n">
        <v>504</v>
      </c>
      <c r="CF127" s="6" t="n">
        <v>479</v>
      </c>
      <c r="CG127" s="6" t="n">
        <v>448</v>
      </c>
      <c r="CH127" s="6" t="n">
        <v>428</v>
      </c>
      <c r="CI127" s="6" t="n">
        <v>422</v>
      </c>
      <c r="CJ127" s="6" t="n">
        <v>355</v>
      </c>
      <c r="CK127" s="6" t="n">
        <v>325</v>
      </c>
      <c r="CL127" s="6" t="n">
        <v>277</v>
      </c>
      <c r="CM127" s="6" t="n">
        <v>237</v>
      </c>
      <c r="CN127" s="6" t="n">
        <v>210</v>
      </c>
      <c r="CO127" s="6" t="n">
        <v>195</v>
      </c>
      <c r="CP127" s="6" t="n">
        <v>161</v>
      </c>
      <c r="CQ127" s="6" t="n">
        <v>140</v>
      </c>
      <c r="CR127" s="6" t="n">
        <v>81</v>
      </c>
      <c r="CS127" s="6" t="n">
        <v>52</v>
      </c>
      <c r="CT127" s="6" t="n">
        <v>59</v>
      </c>
      <c r="CU127" s="6" t="n">
        <v>47</v>
      </c>
      <c r="CV127" s="6" t="n">
        <v>44</v>
      </c>
      <c r="CW127" s="6" t="n">
        <v>26</v>
      </c>
      <c r="CX127" s="6" t="n">
        <v>16</v>
      </c>
      <c r="CY127" s="6" t="n">
        <v>10</v>
      </c>
      <c r="CZ127" s="6" t="n">
        <v>20</v>
      </c>
    </row>
    <row r="128" customFormat="false" ht="13.2" hidden="false" customHeight="false" outlineLevel="0" collapsed="false">
      <c r="A128" s="0" t="s">
        <v>1178</v>
      </c>
      <c r="B128" s="0" t="s">
        <v>621</v>
      </c>
      <c r="C128" s="6" t="n">
        <v>132457</v>
      </c>
      <c r="D128" s="6" t="n">
        <v>1179</v>
      </c>
      <c r="E128" s="6" t="n">
        <v>1110</v>
      </c>
      <c r="F128" s="6" t="n">
        <v>1139</v>
      </c>
      <c r="G128" s="6" t="n">
        <v>1210</v>
      </c>
      <c r="H128" s="6" t="n">
        <v>1208</v>
      </c>
      <c r="I128" s="6" t="n">
        <v>1217</v>
      </c>
      <c r="J128" s="6" t="n">
        <v>1183</v>
      </c>
      <c r="K128" s="6" t="n">
        <v>1240</v>
      </c>
      <c r="L128" s="6" t="n">
        <v>1197</v>
      </c>
      <c r="M128" s="6" t="n">
        <v>1177</v>
      </c>
      <c r="N128" s="6" t="n">
        <v>1370</v>
      </c>
      <c r="O128" s="6" t="n">
        <v>1338</v>
      </c>
      <c r="P128" s="6" t="n">
        <v>1415</v>
      </c>
      <c r="Q128" s="6" t="n">
        <v>1464</v>
      </c>
      <c r="R128" s="6" t="n">
        <v>1487</v>
      </c>
      <c r="S128" s="6" t="n">
        <v>1521</v>
      </c>
      <c r="T128" s="6" t="n">
        <v>1555</v>
      </c>
      <c r="U128" s="6" t="n">
        <v>1566</v>
      </c>
      <c r="V128" s="6" t="n">
        <v>1418</v>
      </c>
      <c r="W128" s="6" t="n">
        <v>1260</v>
      </c>
      <c r="X128" s="6" t="n">
        <v>1063</v>
      </c>
      <c r="Y128" s="6" t="n">
        <v>1052</v>
      </c>
      <c r="Z128" s="6" t="n">
        <v>1084</v>
      </c>
      <c r="AA128" s="6" t="n">
        <v>1170</v>
      </c>
      <c r="AB128" s="6" t="n">
        <v>1148</v>
      </c>
      <c r="AC128" s="6" t="n">
        <v>1150</v>
      </c>
      <c r="AD128" s="6" t="n">
        <v>960</v>
      </c>
      <c r="AE128" s="6" t="n">
        <v>1069</v>
      </c>
      <c r="AF128" s="6" t="n">
        <v>1007</v>
      </c>
      <c r="AG128" s="6" t="n">
        <v>1015</v>
      </c>
      <c r="AH128" s="6" t="n">
        <v>1073</v>
      </c>
      <c r="AI128" s="6" t="n">
        <v>1086</v>
      </c>
      <c r="AJ128" s="6" t="n">
        <v>1077</v>
      </c>
      <c r="AK128" s="6" t="n">
        <v>995</v>
      </c>
      <c r="AL128" s="6" t="n">
        <v>1019</v>
      </c>
      <c r="AM128" s="6" t="n">
        <v>1108</v>
      </c>
      <c r="AN128" s="6" t="n">
        <v>1232</v>
      </c>
      <c r="AO128" s="6" t="n">
        <v>1318</v>
      </c>
      <c r="AP128" s="6" t="n">
        <v>1444</v>
      </c>
      <c r="AQ128" s="6" t="n">
        <v>1533</v>
      </c>
      <c r="AR128" s="6" t="n">
        <v>1574</v>
      </c>
      <c r="AS128" s="6" t="n">
        <v>1701</v>
      </c>
      <c r="AT128" s="6" t="n">
        <v>1757</v>
      </c>
      <c r="AU128" s="6" t="n">
        <v>1752</v>
      </c>
      <c r="AV128" s="6" t="n">
        <v>1884</v>
      </c>
      <c r="AW128" s="6" t="n">
        <v>1848</v>
      </c>
      <c r="AX128" s="6" t="n">
        <v>1818</v>
      </c>
      <c r="AY128" s="6" t="n">
        <v>1938</v>
      </c>
      <c r="AZ128" s="6" t="n">
        <v>1818</v>
      </c>
      <c r="BA128" s="6" t="n">
        <v>1769</v>
      </c>
      <c r="BB128" s="6" t="n">
        <v>1714</v>
      </c>
      <c r="BC128" s="6" t="n">
        <v>1758</v>
      </c>
      <c r="BD128" s="6" t="n">
        <v>1764</v>
      </c>
      <c r="BE128" s="6" t="n">
        <v>1735</v>
      </c>
      <c r="BF128" s="6" t="n">
        <v>1713</v>
      </c>
      <c r="BG128" s="6" t="n">
        <v>1709</v>
      </c>
      <c r="BH128" s="6" t="n">
        <v>1705</v>
      </c>
      <c r="BI128" s="6" t="n">
        <v>1785</v>
      </c>
      <c r="BJ128" s="6" t="n">
        <v>1778</v>
      </c>
      <c r="BK128" s="6" t="n">
        <v>1827</v>
      </c>
      <c r="BL128" s="6" t="n">
        <v>1860</v>
      </c>
      <c r="BM128" s="6" t="n">
        <v>2039</v>
      </c>
      <c r="BN128" s="6" t="n">
        <v>2077</v>
      </c>
      <c r="BO128" s="6" t="n">
        <v>2425</v>
      </c>
      <c r="BP128" s="6" t="n">
        <v>2506</v>
      </c>
      <c r="BQ128" s="6" t="n">
        <v>1973</v>
      </c>
      <c r="BR128" s="6" t="n">
        <v>2235</v>
      </c>
      <c r="BS128" s="6" t="n">
        <v>1971</v>
      </c>
      <c r="BT128" s="6" t="n">
        <v>2002</v>
      </c>
      <c r="BU128" s="6" t="n">
        <v>1676</v>
      </c>
      <c r="BV128" s="6" t="n">
        <v>1631</v>
      </c>
      <c r="BW128" s="6" t="n">
        <v>1731</v>
      </c>
      <c r="BX128" s="6" t="n">
        <v>1654</v>
      </c>
      <c r="BY128" s="6" t="n">
        <v>1643</v>
      </c>
      <c r="BZ128" s="6" t="n">
        <v>1610</v>
      </c>
      <c r="CA128" s="6" t="n">
        <v>1497</v>
      </c>
      <c r="CB128" s="6" t="n">
        <v>1410</v>
      </c>
      <c r="CC128" s="6" t="n">
        <v>1359</v>
      </c>
      <c r="CD128" s="6" t="n">
        <v>1313</v>
      </c>
      <c r="CE128" s="6" t="n">
        <v>1375</v>
      </c>
      <c r="CF128" s="6" t="n">
        <v>1400</v>
      </c>
      <c r="CG128" s="6" t="n">
        <v>1303</v>
      </c>
      <c r="CH128" s="6" t="n">
        <v>1151</v>
      </c>
      <c r="CI128" s="6" t="n">
        <v>1043</v>
      </c>
      <c r="CJ128" s="6" t="n">
        <v>1026</v>
      </c>
      <c r="CK128" s="6" t="n">
        <v>966</v>
      </c>
      <c r="CL128" s="6" t="n">
        <v>868</v>
      </c>
      <c r="CM128" s="6" t="n">
        <v>800</v>
      </c>
      <c r="CN128" s="6" t="n">
        <v>759</v>
      </c>
      <c r="CO128" s="6" t="n">
        <v>650</v>
      </c>
      <c r="CP128" s="6" t="n">
        <v>581</v>
      </c>
      <c r="CQ128" s="6" t="n">
        <v>503</v>
      </c>
      <c r="CR128" s="6" t="n">
        <v>270</v>
      </c>
      <c r="CS128" s="6" t="n">
        <v>219</v>
      </c>
      <c r="CT128" s="6" t="n">
        <v>184</v>
      </c>
      <c r="CU128" s="6" t="n">
        <v>161</v>
      </c>
      <c r="CV128" s="6" t="n">
        <v>132</v>
      </c>
      <c r="CW128" s="6" t="n">
        <v>85</v>
      </c>
      <c r="CX128" s="6" t="n">
        <v>67</v>
      </c>
      <c r="CY128" s="6" t="n">
        <v>37</v>
      </c>
      <c r="CZ128" s="6" t="n">
        <v>61</v>
      </c>
    </row>
    <row r="129" customFormat="false" ht="13.2" hidden="false" customHeight="false" outlineLevel="0" collapsed="false">
      <c r="A129" s="0" t="s">
        <v>1179</v>
      </c>
      <c r="B129" s="0" t="s">
        <v>639</v>
      </c>
      <c r="C129" s="6" t="n">
        <v>87166</v>
      </c>
      <c r="D129" s="6" t="n">
        <v>676</v>
      </c>
      <c r="E129" s="6" t="n">
        <v>725</v>
      </c>
      <c r="F129" s="6" t="n">
        <v>751</v>
      </c>
      <c r="G129" s="6" t="n">
        <v>789</v>
      </c>
      <c r="H129" s="6" t="n">
        <v>796</v>
      </c>
      <c r="I129" s="6" t="n">
        <v>864</v>
      </c>
      <c r="J129" s="6" t="n">
        <v>755</v>
      </c>
      <c r="K129" s="6" t="n">
        <v>838</v>
      </c>
      <c r="L129" s="6" t="n">
        <v>800</v>
      </c>
      <c r="M129" s="6" t="n">
        <v>835</v>
      </c>
      <c r="N129" s="6" t="n">
        <v>883</v>
      </c>
      <c r="O129" s="6" t="n">
        <v>882</v>
      </c>
      <c r="P129" s="6" t="n">
        <v>959</v>
      </c>
      <c r="Q129" s="6" t="n">
        <v>982</v>
      </c>
      <c r="R129" s="6" t="n">
        <v>996</v>
      </c>
      <c r="S129" s="6" t="n">
        <v>1078</v>
      </c>
      <c r="T129" s="6" t="n">
        <v>963</v>
      </c>
      <c r="U129" s="6" t="n">
        <v>1020</v>
      </c>
      <c r="V129" s="6" t="n">
        <v>945</v>
      </c>
      <c r="W129" s="6" t="n">
        <v>795</v>
      </c>
      <c r="X129" s="6" t="n">
        <v>700</v>
      </c>
      <c r="Y129" s="6" t="n">
        <v>732</v>
      </c>
      <c r="Z129" s="6" t="n">
        <v>736</v>
      </c>
      <c r="AA129" s="6" t="n">
        <v>742</v>
      </c>
      <c r="AB129" s="6" t="n">
        <v>722</v>
      </c>
      <c r="AC129" s="6" t="n">
        <v>629</v>
      </c>
      <c r="AD129" s="6" t="n">
        <v>627</v>
      </c>
      <c r="AE129" s="6" t="n">
        <v>548</v>
      </c>
      <c r="AF129" s="6" t="n">
        <v>564</v>
      </c>
      <c r="AG129" s="6" t="n">
        <v>645</v>
      </c>
      <c r="AH129" s="6" t="n">
        <v>617</v>
      </c>
      <c r="AI129" s="6" t="n">
        <v>670</v>
      </c>
      <c r="AJ129" s="6" t="n">
        <v>625</v>
      </c>
      <c r="AK129" s="6" t="n">
        <v>618</v>
      </c>
      <c r="AL129" s="6" t="n">
        <v>671</v>
      </c>
      <c r="AM129" s="6" t="n">
        <v>690</v>
      </c>
      <c r="AN129" s="6" t="n">
        <v>807</v>
      </c>
      <c r="AO129" s="6" t="n">
        <v>840</v>
      </c>
      <c r="AP129" s="6" t="n">
        <v>896</v>
      </c>
      <c r="AQ129" s="6" t="n">
        <v>1016</v>
      </c>
      <c r="AR129" s="6" t="n">
        <v>1099</v>
      </c>
      <c r="AS129" s="6" t="n">
        <v>1081</v>
      </c>
      <c r="AT129" s="6" t="n">
        <v>1181</v>
      </c>
      <c r="AU129" s="6" t="n">
        <v>1141</v>
      </c>
      <c r="AV129" s="6" t="n">
        <v>1203</v>
      </c>
      <c r="AW129" s="6" t="n">
        <v>1257</v>
      </c>
      <c r="AX129" s="6" t="n">
        <v>1289</v>
      </c>
      <c r="AY129" s="6" t="n">
        <v>1330</v>
      </c>
      <c r="AZ129" s="6" t="n">
        <v>1304</v>
      </c>
      <c r="BA129" s="6" t="n">
        <v>1301</v>
      </c>
      <c r="BB129" s="6" t="n">
        <v>1249</v>
      </c>
      <c r="BC129" s="6" t="n">
        <v>1203</v>
      </c>
      <c r="BD129" s="6" t="n">
        <v>1199</v>
      </c>
      <c r="BE129" s="6" t="n">
        <v>1261</v>
      </c>
      <c r="BF129" s="6" t="n">
        <v>1171</v>
      </c>
      <c r="BG129" s="6" t="n">
        <v>1107</v>
      </c>
      <c r="BH129" s="6" t="n">
        <v>1134</v>
      </c>
      <c r="BI129" s="6" t="n">
        <v>1183</v>
      </c>
      <c r="BJ129" s="6" t="n">
        <v>1187</v>
      </c>
      <c r="BK129" s="6" t="n">
        <v>1185</v>
      </c>
      <c r="BL129" s="6" t="n">
        <v>1312</v>
      </c>
      <c r="BM129" s="6" t="n">
        <v>1297</v>
      </c>
      <c r="BN129" s="6" t="n">
        <v>1384</v>
      </c>
      <c r="BO129" s="6" t="n">
        <v>1676</v>
      </c>
      <c r="BP129" s="6" t="n">
        <v>1686</v>
      </c>
      <c r="BQ129" s="6" t="n">
        <v>1226</v>
      </c>
      <c r="BR129" s="6" t="n">
        <v>1426</v>
      </c>
      <c r="BS129" s="6" t="n">
        <v>1295</v>
      </c>
      <c r="BT129" s="6" t="n">
        <v>1296</v>
      </c>
      <c r="BU129" s="6" t="n">
        <v>1057</v>
      </c>
      <c r="BV129" s="6" t="n">
        <v>1079</v>
      </c>
      <c r="BW129" s="6" t="n">
        <v>1097</v>
      </c>
      <c r="BX129" s="6" t="n">
        <v>1106</v>
      </c>
      <c r="BY129" s="6" t="n">
        <v>1125</v>
      </c>
      <c r="BZ129" s="6" t="n">
        <v>1102</v>
      </c>
      <c r="CA129" s="6" t="n">
        <v>1024</v>
      </c>
      <c r="CB129" s="6" t="n">
        <v>1010</v>
      </c>
      <c r="CC129" s="6" t="n">
        <v>970</v>
      </c>
      <c r="CD129" s="6" t="n">
        <v>925</v>
      </c>
      <c r="CE129" s="6" t="n">
        <v>882</v>
      </c>
      <c r="CF129" s="6" t="n">
        <v>867</v>
      </c>
      <c r="CG129" s="6" t="n">
        <v>825</v>
      </c>
      <c r="CH129" s="6" t="n">
        <v>777</v>
      </c>
      <c r="CI129" s="6" t="n">
        <v>722</v>
      </c>
      <c r="CJ129" s="6" t="n">
        <v>675</v>
      </c>
      <c r="CK129" s="6" t="n">
        <v>599</v>
      </c>
      <c r="CL129" s="6" t="n">
        <v>589</v>
      </c>
      <c r="CM129" s="6" t="n">
        <v>530</v>
      </c>
      <c r="CN129" s="6" t="n">
        <v>437</v>
      </c>
      <c r="CO129" s="6" t="n">
        <v>371</v>
      </c>
      <c r="CP129" s="6" t="n">
        <v>379</v>
      </c>
      <c r="CQ129" s="6" t="n">
        <v>263</v>
      </c>
      <c r="CR129" s="6" t="n">
        <v>164</v>
      </c>
      <c r="CS129" s="6" t="n">
        <v>104</v>
      </c>
      <c r="CT129" s="6" t="n">
        <v>109</v>
      </c>
      <c r="CU129" s="6" t="n">
        <v>92</v>
      </c>
      <c r="CV129" s="6" t="n">
        <v>61</v>
      </c>
      <c r="CW129" s="6" t="n">
        <v>46</v>
      </c>
      <c r="CX129" s="6" t="n">
        <v>29</v>
      </c>
      <c r="CY129" s="6" t="n">
        <v>24</v>
      </c>
      <c r="CZ129" s="6" t="n">
        <v>36</v>
      </c>
    </row>
    <row r="130" customFormat="false" ht="13.2" hidden="false" customHeight="false" outlineLevel="0" collapsed="false">
      <c r="A130" s="0" t="s">
        <v>1180</v>
      </c>
      <c r="B130" s="0" t="s">
        <v>455</v>
      </c>
      <c r="C130" s="6" t="n">
        <v>105026</v>
      </c>
      <c r="D130" s="6" t="n">
        <v>990</v>
      </c>
      <c r="E130" s="6" t="n">
        <v>974</v>
      </c>
      <c r="F130" s="6" t="n">
        <v>1063</v>
      </c>
      <c r="G130" s="6" t="n">
        <v>1073</v>
      </c>
      <c r="H130" s="6" t="n">
        <v>1052</v>
      </c>
      <c r="I130" s="6" t="n">
        <v>1154</v>
      </c>
      <c r="J130" s="6" t="n">
        <v>1115</v>
      </c>
      <c r="K130" s="6" t="n">
        <v>1173</v>
      </c>
      <c r="L130" s="6" t="n">
        <v>1062</v>
      </c>
      <c r="M130" s="6" t="n">
        <v>1176</v>
      </c>
      <c r="N130" s="6" t="n">
        <v>1172</v>
      </c>
      <c r="O130" s="6" t="n">
        <v>1249</v>
      </c>
      <c r="P130" s="6" t="n">
        <v>1304</v>
      </c>
      <c r="Q130" s="6" t="n">
        <v>1390</v>
      </c>
      <c r="R130" s="6" t="n">
        <v>1273</v>
      </c>
      <c r="S130" s="6" t="n">
        <v>1494</v>
      </c>
      <c r="T130" s="6" t="n">
        <v>1351</v>
      </c>
      <c r="U130" s="6" t="n">
        <v>1450</v>
      </c>
      <c r="V130" s="6" t="n">
        <v>1311</v>
      </c>
      <c r="W130" s="6" t="n">
        <v>1367</v>
      </c>
      <c r="X130" s="6" t="n">
        <v>1292</v>
      </c>
      <c r="Y130" s="6" t="n">
        <v>1212</v>
      </c>
      <c r="Z130" s="6" t="n">
        <v>1256</v>
      </c>
      <c r="AA130" s="6" t="n">
        <v>1151</v>
      </c>
      <c r="AB130" s="6" t="n">
        <v>1039</v>
      </c>
      <c r="AC130" s="6" t="n">
        <v>971</v>
      </c>
      <c r="AD130" s="6" t="n">
        <v>865</v>
      </c>
      <c r="AE130" s="6" t="n">
        <v>891</v>
      </c>
      <c r="AF130" s="6" t="n">
        <v>791</v>
      </c>
      <c r="AG130" s="6" t="n">
        <v>814</v>
      </c>
      <c r="AH130" s="6" t="n">
        <v>884</v>
      </c>
      <c r="AI130" s="6" t="n">
        <v>886</v>
      </c>
      <c r="AJ130" s="6" t="n">
        <v>891</v>
      </c>
      <c r="AK130" s="6" t="n">
        <v>860</v>
      </c>
      <c r="AL130" s="6" t="n">
        <v>980</v>
      </c>
      <c r="AM130" s="6" t="n">
        <v>1033</v>
      </c>
      <c r="AN130" s="6" t="n">
        <v>1004</v>
      </c>
      <c r="AO130" s="6" t="n">
        <v>1166</v>
      </c>
      <c r="AP130" s="6" t="n">
        <v>1251</v>
      </c>
      <c r="AQ130" s="6" t="n">
        <v>1395</v>
      </c>
      <c r="AR130" s="6" t="n">
        <v>1548</v>
      </c>
      <c r="AS130" s="6" t="n">
        <v>1479</v>
      </c>
      <c r="AT130" s="6" t="n">
        <v>1531</v>
      </c>
      <c r="AU130" s="6" t="n">
        <v>1633</v>
      </c>
      <c r="AV130" s="6" t="n">
        <v>1674</v>
      </c>
      <c r="AW130" s="6" t="n">
        <v>1671</v>
      </c>
      <c r="AX130" s="6" t="n">
        <v>1794</v>
      </c>
      <c r="AY130" s="6" t="n">
        <v>1796</v>
      </c>
      <c r="AZ130" s="6" t="n">
        <v>1752</v>
      </c>
      <c r="BA130" s="6" t="n">
        <v>1865</v>
      </c>
      <c r="BB130" s="6" t="n">
        <v>1744</v>
      </c>
      <c r="BC130" s="6" t="n">
        <v>1648</v>
      </c>
      <c r="BD130" s="6" t="n">
        <v>1724</v>
      </c>
      <c r="BE130" s="6" t="n">
        <v>1686</v>
      </c>
      <c r="BF130" s="6" t="n">
        <v>1606</v>
      </c>
      <c r="BG130" s="6" t="n">
        <v>1570</v>
      </c>
      <c r="BH130" s="6" t="n">
        <v>1525</v>
      </c>
      <c r="BI130" s="6" t="n">
        <v>1422</v>
      </c>
      <c r="BJ130" s="6" t="n">
        <v>1464</v>
      </c>
      <c r="BK130" s="6" t="n">
        <v>1312</v>
      </c>
      <c r="BL130" s="6" t="n">
        <v>1429</v>
      </c>
      <c r="BM130" s="6" t="n">
        <v>1409</v>
      </c>
      <c r="BN130" s="6" t="n">
        <v>1479</v>
      </c>
      <c r="BO130" s="6" t="n">
        <v>1462</v>
      </c>
      <c r="BP130" s="6" t="n">
        <v>1550</v>
      </c>
      <c r="BQ130" s="6" t="n">
        <v>1133</v>
      </c>
      <c r="BR130" s="6" t="n">
        <v>1283</v>
      </c>
      <c r="BS130" s="6" t="n">
        <v>1224</v>
      </c>
      <c r="BT130" s="6" t="n">
        <v>1118</v>
      </c>
      <c r="BU130" s="6" t="n">
        <v>1039</v>
      </c>
      <c r="BV130" s="6" t="n">
        <v>1029</v>
      </c>
      <c r="BW130" s="6" t="n">
        <v>1084</v>
      </c>
      <c r="BX130" s="6" t="n">
        <v>1058</v>
      </c>
      <c r="BY130" s="6" t="n">
        <v>1030</v>
      </c>
      <c r="BZ130" s="6" t="n">
        <v>979</v>
      </c>
      <c r="CA130" s="6" t="n">
        <v>944</v>
      </c>
      <c r="CB130" s="6" t="n">
        <v>934</v>
      </c>
      <c r="CC130" s="6" t="n">
        <v>862</v>
      </c>
      <c r="CD130" s="6" t="n">
        <v>791</v>
      </c>
      <c r="CE130" s="6" t="n">
        <v>742</v>
      </c>
      <c r="CF130" s="6" t="n">
        <v>689</v>
      </c>
      <c r="CG130" s="6" t="n">
        <v>616</v>
      </c>
      <c r="CH130" s="6" t="n">
        <v>604</v>
      </c>
      <c r="CI130" s="6" t="n">
        <v>523</v>
      </c>
      <c r="CJ130" s="6" t="n">
        <v>495</v>
      </c>
      <c r="CK130" s="6" t="n">
        <v>406</v>
      </c>
      <c r="CL130" s="6" t="n">
        <v>369</v>
      </c>
      <c r="CM130" s="6" t="n">
        <v>319</v>
      </c>
      <c r="CN130" s="6" t="n">
        <v>237</v>
      </c>
      <c r="CO130" s="6" t="n">
        <v>248</v>
      </c>
      <c r="CP130" s="6" t="n">
        <v>180</v>
      </c>
      <c r="CQ130" s="6" t="n">
        <v>144</v>
      </c>
      <c r="CR130" s="6" t="n">
        <v>84</v>
      </c>
      <c r="CS130" s="6" t="n">
        <v>71</v>
      </c>
      <c r="CT130" s="6" t="n">
        <v>63</v>
      </c>
      <c r="CU130" s="6" t="n">
        <v>40</v>
      </c>
      <c r="CV130" s="6" t="n">
        <v>27</v>
      </c>
      <c r="CW130" s="6" t="n">
        <v>20</v>
      </c>
      <c r="CX130" s="6" t="n">
        <v>18</v>
      </c>
      <c r="CY130" s="6" t="n">
        <v>8</v>
      </c>
      <c r="CZ130" s="6" t="n">
        <v>17</v>
      </c>
    </row>
    <row r="131" customFormat="false" ht="13.2" hidden="false" customHeight="false" outlineLevel="0" collapsed="false">
      <c r="A131" s="0" t="s">
        <v>1181</v>
      </c>
      <c r="B131" s="0" t="s">
        <v>505</v>
      </c>
      <c r="C131" s="6" t="n">
        <v>115608</v>
      </c>
      <c r="D131" s="6" t="n">
        <v>1187</v>
      </c>
      <c r="E131" s="6" t="n">
        <v>1188</v>
      </c>
      <c r="F131" s="6" t="n">
        <v>1218</v>
      </c>
      <c r="G131" s="6" t="n">
        <v>1290</v>
      </c>
      <c r="H131" s="6" t="n">
        <v>1326</v>
      </c>
      <c r="I131" s="6" t="n">
        <v>1277</v>
      </c>
      <c r="J131" s="6" t="n">
        <v>1317</v>
      </c>
      <c r="K131" s="6" t="n">
        <v>1280</v>
      </c>
      <c r="L131" s="6" t="n">
        <v>1263</v>
      </c>
      <c r="M131" s="6" t="n">
        <v>1375</v>
      </c>
      <c r="N131" s="6" t="n">
        <v>1347</v>
      </c>
      <c r="O131" s="6" t="n">
        <v>1380</v>
      </c>
      <c r="P131" s="6" t="n">
        <v>1517</v>
      </c>
      <c r="Q131" s="6" t="n">
        <v>1513</v>
      </c>
      <c r="R131" s="6" t="n">
        <v>1548</v>
      </c>
      <c r="S131" s="6" t="n">
        <v>1563</v>
      </c>
      <c r="T131" s="6" t="n">
        <v>1572</v>
      </c>
      <c r="U131" s="6" t="n">
        <v>1680</v>
      </c>
      <c r="V131" s="6" t="n">
        <v>1485</v>
      </c>
      <c r="W131" s="6" t="n">
        <v>1031</v>
      </c>
      <c r="X131" s="6" t="n">
        <v>1061</v>
      </c>
      <c r="Y131" s="6" t="n">
        <v>1054</v>
      </c>
      <c r="Z131" s="6" t="n">
        <v>1062</v>
      </c>
      <c r="AA131" s="6" t="n">
        <v>1123</v>
      </c>
      <c r="AB131" s="6" t="n">
        <v>1082</v>
      </c>
      <c r="AC131" s="6" t="n">
        <v>1027</v>
      </c>
      <c r="AD131" s="6" t="n">
        <v>1022</v>
      </c>
      <c r="AE131" s="6" t="n">
        <v>1004</v>
      </c>
      <c r="AF131" s="6" t="n">
        <v>1005</v>
      </c>
      <c r="AG131" s="6" t="n">
        <v>1043</v>
      </c>
      <c r="AH131" s="6" t="n">
        <v>1081</v>
      </c>
      <c r="AI131" s="6" t="n">
        <v>1115</v>
      </c>
      <c r="AJ131" s="6" t="n">
        <v>1087</v>
      </c>
      <c r="AK131" s="6" t="n">
        <v>1062</v>
      </c>
      <c r="AL131" s="6" t="n">
        <v>1152</v>
      </c>
      <c r="AM131" s="6" t="n">
        <v>1201</v>
      </c>
      <c r="AN131" s="6" t="n">
        <v>1328</v>
      </c>
      <c r="AO131" s="6" t="n">
        <v>1377</v>
      </c>
      <c r="AP131" s="6" t="n">
        <v>1496</v>
      </c>
      <c r="AQ131" s="6" t="n">
        <v>1604</v>
      </c>
      <c r="AR131" s="6" t="n">
        <v>1679</v>
      </c>
      <c r="AS131" s="6" t="n">
        <v>1630</v>
      </c>
      <c r="AT131" s="6" t="n">
        <v>1827</v>
      </c>
      <c r="AU131" s="6" t="n">
        <v>1806</v>
      </c>
      <c r="AV131" s="6" t="n">
        <v>1820</v>
      </c>
      <c r="AW131" s="6" t="n">
        <v>1884</v>
      </c>
      <c r="AX131" s="6" t="n">
        <v>1918</v>
      </c>
      <c r="AY131" s="6" t="n">
        <v>2004</v>
      </c>
      <c r="AZ131" s="6" t="n">
        <v>1959</v>
      </c>
      <c r="BA131" s="6" t="n">
        <v>1874</v>
      </c>
      <c r="BB131" s="6" t="n">
        <v>1881</v>
      </c>
      <c r="BC131" s="6" t="n">
        <v>1769</v>
      </c>
      <c r="BD131" s="6" t="n">
        <v>1731</v>
      </c>
      <c r="BE131" s="6" t="n">
        <v>1733</v>
      </c>
      <c r="BF131" s="6" t="n">
        <v>1658</v>
      </c>
      <c r="BG131" s="6" t="n">
        <v>1584</v>
      </c>
      <c r="BH131" s="6" t="n">
        <v>1589</v>
      </c>
      <c r="BI131" s="6" t="n">
        <v>1455</v>
      </c>
      <c r="BJ131" s="6" t="n">
        <v>1462</v>
      </c>
      <c r="BK131" s="6" t="n">
        <v>1463</v>
      </c>
      <c r="BL131" s="6" t="n">
        <v>1481</v>
      </c>
      <c r="BM131" s="6" t="n">
        <v>1520</v>
      </c>
      <c r="BN131" s="6" t="n">
        <v>1652</v>
      </c>
      <c r="BO131" s="6" t="n">
        <v>1769</v>
      </c>
      <c r="BP131" s="6" t="n">
        <v>1814</v>
      </c>
      <c r="BQ131" s="6" t="n">
        <v>1411</v>
      </c>
      <c r="BR131" s="6" t="n">
        <v>1483</v>
      </c>
      <c r="BS131" s="6" t="n">
        <v>1362</v>
      </c>
      <c r="BT131" s="6" t="n">
        <v>1283</v>
      </c>
      <c r="BU131" s="6" t="n">
        <v>1108</v>
      </c>
      <c r="BV131" s="6" t="n">
        <v>1028</v>
      </c>
      <c r="BW131" s="6" t="n">
        <v>1098</v>
      </c>
      <c r="BX131" s="6" t="n">
        <v>1048</v>
      </c>
      <c r="BY131" s="6" t="n">
        <v>999</v>
      </c>
      <c r="BZ131" s="6" t="n">
        <v>986</v>
      </c>
      <c r="CA131" s="6" t="n">
        <v>920</v>
      </c>
      <c r="CB131" s="6" t="n">
        <v>858</v>
      </c>
      <c r="CC131" s="6" t="n">
        <v>810</v>
      </c>
      <c r="CD131" s="6" t="n">
        <v>775</v>
      </c>
      <c r="CE131" s="6" t="n">
        <v>759</v>
      </c>
      <c r="CF131" s="6" t="n">
        <v>745</v>
      </c>
      <c r="CG131" s="6" t="n">
        <v>683</v>
      </c>
      <c r="CH131" s="6" t="n">
        <v>637</v>
      </c>
      <c r="CI131" s="6" t="n">
        <v>596</v>
      </c>
      <c r="CJ131" s="6" t="n">
        <v>530</v>
      </c>
      <c r="CK131" s="6" t="n">
        <v>512</v>
      </c>
      <c r="CL131" s="6" t="n">
        <v>432</v>
      </c>
      <c r="CM131" s="6" t="n">
        <v>418</v>
      </c>
      <c r="CN131" s="6" t="n">
        <v>360</v>
      </c>
      <c r="CO131" s="6" t="n">
        <v>323</v>
      </c>
      <c r="CP131" s="6" t="n">
        <v>324</v>
      </c>
      <c r="CQ131" s="6" t="n">
        <v>197</v>
      </c>
      <c r="CR131" s="6" t="n">
        <v>141</v>
      </c>
      <c r="CS131" s="6" t="n">
        <v>104</v>
      </c>
      <c r="CT131" s="6" t="n">
        <v>101</v>
      </c>
      <c r="CU131" s="6" t="n">
        <v>79</v>
      </c>
      <c r="CV131" s="6" t="n">
        <v>50</v>
      </c>
      <c r="CW131" s="6" t="n">
        <v>55</v>
      </c>
      <c r="CX131" s="6" t="n">
        <v>32</v>
      </c>
      <c r="CY131" s="6" t="n">
        <v>26</v>
      </c>
      <c r="CZ131" s="6" t="n">
        <v>30</v>
      </c>
    </row>
    <row r="132" customFormat="false" ht="13.2" hidden="false" customHeight="false" outlineLevel="0" collapsed="false">
      <c r="A132" s="0" t="s">
        <v>1182</v>
      </c>
      <c r="B132" s="0" t="s">
        <v>113</v>
      </c>
      <c r="C132" s="6" t="n">
        <v>137687</v>
      </c>
      <c r="D132" s="6" t="n">
        <v>1746</v>
      </c>
      <c r="E132" s="6" t="n">
        <v>1604</v>
      </c>
      <c r="F132" s="6" t="n">
        <v>1651</v>
      </c>
      <c r="G132" s="6" t="n">
        <v>1644</v>
      </c>
      <c r="H132" s="6" t="n">
        <v>1654</v>
      </c>
      <c r="I132" s="6" t="n">
        <v>1708</v>
      </c>
      <c r="J132" s="6" t="n">
        <v>1606</v>
      </c>
      <c r="K132" s="6" t="n">
        <v>1689</v>
      </c>
      <c r="L132" s="6" t="n">
        <v>1591</v>
      </c>
      <c r="M132" s="6" t="n">
        <v>1663</v>
      </c>
      <c r="N132" s="6" t="n">
        <v>1670</v>
      </c>
      <c r="O132" s="6" t="n">
        <v>1863</v>
      </c>
      <c r="P132" s="6" t="n">
        <v>1831</v>
      </c>
      <c r="Q132" s="6" t="n">
        <v>1808</v>
      </c>
      <c r="R132" s="6" t="n">
        <v>1924</v>
      </c>
      <c r="S132" s="6" t="n">
        <v>1896</v>
      </c>
      <c r="T132" s="6" t="n">
        <v>1953</v>
      </c>
      <c r="U132" s="6" t="n">
        <v>2034</v>
      </c>
      <c r="V132" s="6" t="n">
        <v>1640</v>
      </c>
      <c r="W132" s="6" t="n">
        <v>1115</v>
      </c>
      <c r="X132" s="6" t="n">
        <v>1018</v>
      </c>
      <c r="Y132" s="6" t="n">
        <v>1121</v>
      </c>
      <c r="Z132" s="6" t="n">
        <v>1355</v>
      </c>
      <c r="AA132" s="6" t="n">
        <v>1437</v>
      </c>
      <c r="AB132" s="6" t="n">
        <v>1480</v>
      </c>
      <c r="AC132" s="6" t="n">
        <v>1404</v>
      </c>
      <c r="AD132" s="6" t="n">
        <v>1346</v>
      </c>
      <c r="AE132" s="6" t="n">
        <v>1488</v>
      </c>
      <c r="AF132" s="6" t="n">
        <v>1494</v>
      </c>
      <c r="AG132" s="6" t="n">
        <v>1596</v>
      </c>
      <c r="AH132" s="6" t="n">
        <v>1807</v>
      </c>
      <c r="AI132" s="6" t="n">
        <v>1746</v>
      </c>
      <c r="AJ132" s="6" t="n">
        <v>1750</v>
      </c>
      <c r="AK132" s="6" t="n">
        <v>1676</v>
      </c>
      <c r="AL132" s="6" t="n">
        <v>1709</v>
      </c>
      <c r="AM132" s="6" t="n">
        <v>1858</v>
      </c>
      <c r="AN132" s="6" t="n">
        <v>1921</v>
      </c>
      <c r="AO132" s="6" t="n">
        <v>2055</v>
      </c>
      <c r="AP132" s="6" t="n">
        <v>2146</v>
      </c>
      <c r="AQ132" s="6" t="n">
        <v>2175</v>
      </c>
      <c r="AR132" s="6" t="n">
        <v>2245</v>
      </c>
      <c r="AS132" s="6" t="n">
        <v>2199</v>
      </c>
      <c r="AT132" s="6" t="n">
        <v>2381</v>
      </c>
      <c r="AU132" s="6" t="n">
        <v>2369</v>
      </c>
      <c r="AV132" s="6" t="n">
        <v>2414</v>
      </c>
      <c r="AW132" s="6" t="n">
        <v>2426</v>
      </c>
      <c r="AX132" s="6" t="n">
        <v>2455</v>
      </c>
      <c r="AY132" s="6" t="n">
        <v>2395</v>
      </c>
      <c r="AZ132" s="6" t="n">
        <v>2237</v>
      </c>
      <c r="BA132" s="6" t="n">
        <v>2322</v>
      </c>
      <c r="BB132" s="6" t="n">
        <v>2153</v>
      </c>
      <c r="BC132" s="6" t="n">
        <v>1967</v>
      </c>
      <c r="BD132" s="6" t="n">
        <v>1922</v>
      </c>
      <c r="BE132" s="6" t="n">
        <v>1902</v>
      </c>
      <c r="BF132" s="6" t="n">
        <v>1836</v>
      </c>
      <c r="BG132" s="6" t="n">
        <v>1676</v>
      </c>
      <c r="BH132" s="6" t="n">
        <v>1602</v>
      </c>
      <c r="BI132" s="6" t="n">
        <v>1649</v>
      </c>
      <c r="BJ132" s="6" t="n">
        <v>1584</v>
      </c>
      <c r="BK132" s="6" t="n">
        <v>1482</v>
      </c>
      <c r="BL132" s="6" t="n">
        <v>1512</v>
      </c>
      <c r="BM132" s="6" t="n">
        <v>1605</v>
      </c>
      <c r="BN132" s="6" t="n">
        <v>1628</v>
      </c>
      <c r="BO132" s="6" t="n">
        <v>1744</v>
      </c>
      <c r="BP132" s="6" t="n">
        <v>1857</v>
      </c>
      <c r="BQ132" s="6" t="n">
        <v>1264</v>
      </c>
      <c r="BR132" s="6" t="n">
        <v>1409</v>
      </c>
      <c r="BS132" s="6" t="n">
        <v>1264</v>
      </c>
      <c r="BT132" s="6" t="n">
        <v>1265</v>
      </c>
      <c r="BU132" s="6" t="n">
        <v>1034</v>
      </c>
      <c r="BV132" s="6" t="n">
        <v>947</v>
      </c>
      <c r="BW132" s="6" t="n">
        <v>1051</v>
      </c>
      <c r="BX132" s="6" t="n">
        <v>1024</v>
      </c>
      <c r="BY132" s="6" t="n">
        <v>1001</v>
      </c>
      <c r="BZ132" s="6" t="n">
        <v>948</v>
      </c>
      <c r="CA132" s="6" t="n">
        <v>932</v>
      </c>
      <c r="CB132" s="6" t="n">
        <v>860</v>
      </c>
      <c r="CC132" s="6" t="n">
        <v>824</v>
      </c>
      <c r="CD132" s="6" t="n">
        <v>833</v>
      </c>
      <c r="CE132" s="6" t="n">
        <v>755</v>
      </c>
      <c r="CF132" s="6" t="n">
        <v>742</v>
      </c>
      <c r="CG132" s="6" t="n">
        <v>660</v>
      </c>
      <c r="CH132" s="6" t="n">
        <v>621</v>
      </c>
      <c r="CI132" s="6" t="n">
        <v>541</v>
      </c>
      <c r="CJ132" s="6" t="n">
        <v>480</v>
      </c>
      <c r="CK132" s="6" t="n">
        <v>480</v>
      </c>
      <c r="CL132" s="6" t="n">
        <v>401</v>
      </c>
      <c r="CM132" s="6" t="n">
        <v>376</v>
      </c>
      <c r="CN132" s="6" t="n">
        <v>301</v>
      </c>
      <c r="CO132" s="6" t="n">
        <v>266</v>
      </c>
      <c r="CP132" s="6" t="n">
        <v>279</v>
      </c>
      <c r="CQ132" s="6" t="n">
        <v>189</v>
      </c>
      <c r="CR132" s="6" t="n">
        <v>114</v>
      </c>
      <c r="CS132" s="6" t="n">
        <v>94</v>
      </c>
      <c r="CT132" s="6" t="n">
        <v>78</v>
      </c>
      <c r="CU132" s="6" t="n">
        <v>69</v>
      </c>
      <c r="CV132" s="6" t="n">
        <v>42</v>
      </c>
      <c r="CW132" s="6" t="n">
        <v>32</v>
      </c>
      <c r="CX132" s="6" t="n">
        <v>26</v>
      </c>
      <c r="CY132" s="6" t="n">
        <v>19</v>
      </c>
      <c r="CZ132" s="6" t="n">
        <v>32</v>
      </c>
    </row>
    <row r="133" customFormat="false" ht="13.2" hidden="false" customHeight="false" outlineLevel="0" collapsed="false">
      <c r="A133" s="0" t="s">
        <v>1183</v>
      </c>
      <c r="B133" s="0" t="s">
        <v>159</v>
      </c>
      <c r="C133" s="6" t="n">
        <v>136401</v>
      </c>
      <c r="D133" s="6" t="n">
        <v>1239</v>
      </c>
      <c r="E133" s="6" t="n">
        <v>1287</v>
      </c>
      <c r="F133" s="6" t="n">
        <v>1241</v>
      </c>
      <c r="G133" s="6" t="n">
        <v>1232</v>
      </c>
      <c r="H133" s="6" t="n">
        <v>1203</v>
      </c>
      <c r="I133" s="6" t="n">
        <v>1285</v>
      </c>
      <c r="J133" s="6" t="n">
        <v>1144</v>
      </c>
      <c r="K133" s="6" t="n">
        <v>1208</v>
      </c>
      <c r="L133" s="6" t="n">
        <v>1169</v>
      </c>
      <c r="M133" s="6" t="n">
        <v>1193</v>
      </c>
      <c r="N133" s="6" t="n">
        <v>1292</v>
      </c>
      <c r="O133" s="6" t="n">
        <v>1431</v>
      </c>
      <c r="P133" s="6" t="n">
        <v>1460</v>
      </c>
      <c r="Q133" s="6" t="n">
        <v>1573</v>
      </c>
      <c r="R133" s="6" t="n">
        <v>1412</v>
      </c>
      <c r="S133" s="6" t="n">
        <v>1614</v>
      </c>
      <c r="T133" s="6" t="n">
        <v>1594</v>
      </c>
      <c r="U133" s="6" t="n">
        <v>1576</v>
      </c>
      <c r="V133" s="6" t="n">
        <v>1518</v>
      </c>
      <c r="W133" s="6" t="n">
        <v>1238</v>
      </c>
      <c r="X133" s="6" t="n">
        <v>1272</v>
      </c>
      <c r="Y133" s="6" t="n">
        <v>1250</v>
      </c>
      <c r="Z133" s="6" t="n">
        <v>1322</v>
      </c>
      <c r="AA133" s="6" t="n">
        <v>1314</v>
      </c>
      <c r="AB133" s="6" t="n">
        <v>1275</v>
      </c>
      <c r="AC133" s="6" t="n">
        <v>1227</v>
      </c>
      <c r="AD133" s="6" t="n">
        <v>1188</v>
      </c>
      <c r="AE133" s="6" t="n">
        <v>1162</v>
      </c>
      <c r="AF133" s="6" t="n">
        <v>1133</v>
      </c>
      <c r="AG133" s="6" t="n">
        <v>1166</v>
      </c>
      <c r="AH133" s="6" t="n">
        <v>1182</v>
      </c>
      <c r="AI133" s="6" t="n">
        <v>1114</v>
      </c>
      <c r="AJ133" s="6" t="n">
        <v>1120</v>
      </c>
      <c r="AK133" s="6" t="n">
        <v>1022</v>
      </c>
      <c r="AL133" s="6" t="n">
        <v>1058</v>
      </c>
      <c r="AM133" s="6" t="n">
        <v>1060</v>
      </c>
      <c r="AN133" s="6" t="n">
        <v>1242</v>
      </c>
      <c r="AO133" s="6" t="n">
        <v>1278</v>
      </c>
      <c r="AP133" s="6" t="n">
        <v>1470</v>
      </c>
      <c r="AQ133" s="6" t="n">
        <v>1622</v>
      </c>
      <c r="AR133" s="6" t="n">
        <v>1685</v>
      </c>
      <c r="AS133" s="6" t="n">
        <v>1604</v>
      </c>
      <c r="AT133" s="6" t="n">
        <v>1839</v>
      </c>
      <c r="AU133" s="6" t="n">
        <v>1671</v>
      </c>
      <c r="AV133" s="6" t="n">
        <v>1806</v>
      </c>
      <c r="AW133" s="6" t="n">
        <v>1879</v>
      </c>
      <c r="AX133" s="6" t="n">
        <v>1940</v>
      </c>
      <c r="AY133" s="6" t="n">
        <v>1925</v>
      </c>
      <c r="AZ133" s="6" t="n">
        <v>1990</v>
      </c>
      <c r="BA133" s="6" t="n">
        <v>1910</v>
      </c>
      <c r="BB133" s="6" t="n">
        <v>1892</v>
      </c>
      <c r="BC133" s="6" t="n">
        <v>1878</v>
      </c>
      <c r="BD133" s="6" t="n">
        <v>1844</v>
      </c>
      <c r="BE133" s="6" t="n">
        <v>1885</v>
      </c>
      <c r="BF133" s="6" t="n">
        <v>1948</v>
      </c>
      <c r="BG133" s="6" t="n">
        <v>1842</v>
      </c>
      <c r="BH133" s="6" t="n">
        <v>1868</v>
      </c>
      <c r="BI133" s="6" t="n">
        <v>1924</v>
      </c>
      <c r="BJ133" s="6" t="n">
        <v>1953</v>
      </c>
      <c r="BK133" s="6" t="n">
        <v>1983</v>
      </c>
      <c r="BL133" s="6" t="n">
        <v>2165</v>
      </c>
      <c r="BM133" s="6" t="n">
        <v>2269</v>
      </c>
      <c r="BN133" s="6" t="n">
        <v>2355</v>
      </c>
      <c r="BO133" s="6" t="n">
        <v>2662</v>
      </c>
      <c r="BP133" s="6" t="n">
        <v>2859</v>
      </c>
      <c r="BQ133" s="6" t="n">
        <v>2384</v>
      </c>
      <c r="BR133" s="6" t="n">
        <v>2400</v>
      </c>
      <c r="BS133" s="6" t="n">
        <v>2300</v>
      </c>
      <c r="BT133" s="6" t="n">
        <v>2148</v>
      </c>
      <c r="BU133" s="6" t="n">
        <v>1980</v>
      </c>
      <c r="BV133" s="6" t="n">
        <v>1845</v>
      </c>
      <c r="BW133" s="6" t="n">
        <v>1825</v>
      </c>
      <c r="BX133" s="6" t="n">
        <v>1780</v>
      </c>
      <c r="BY133" s="6" t="n">
        <v>1681</v>
      </c>
      <c r="BZ133" s="6" t="n">
        <v>1606</v>
      </c>
      <c r="CA133" s="6" t="n">
        <v>1515</v>
      </c>
      <c r="CB133" s="6" t="n">
        <v>1355</v>
      </c>
      <c r="CC133" s="6" t="n">
        <v>1315</v>
      </c>
      <c r="CD133" s="6" t="n">
        <v>1308</v>
      </c>
      <c r="CE133" s="6" t="n">
        <v>1190</v>
      </c>
      <c r="CF133" s="6" t="n">
        <v>1146</v>
      </c>
      <c r="CG133" s="6" t="n">
        <v>1026</v>
      </c>
      <c r="CH133" s="6" t="n">
        <v>929</v>
      </c>
      <c r="CI133" s="6" t="n">
        <v>885</v>
      </c>
      <c r="CJ133" s="6" t="n">
        <v>767</v>
      </c>
      <c r="CK133" s="6" t="n">
        <v>675</v>
      </c>
      <c r="CL133" s="6" t="n">
        <v>600</v>
      </c>
      <c r="CM133" s="6" t="n">
        <v>530</v>
      </c>
      <c r="CN133" s="6" t="n">
        <v>484</v>
      </c>
      <c r="CO133" s="6" t="n">
        <v>414</v>
      </c>
      <c r="CP133" s="6" t="n">
        <v>356</v>
      </c>
      <c r="CQ133" s="6" t="n">
        <v>275</v>
      </c>
      <c r="CR133" s="6" t="n">
        <v>171</v>
      </c>
      <c r="CS133" s="6" t="n">
        <v>129</v>
      </c>
      <c r="CT133" s="6" t="n">
        <v>143</v>
      </c>
      <c r="CU133" s="6" t="n">
        <v>78</v>
      </c>
      <c r="CV133" s="6" t="n">
        <v>63</v>
      </c>
      <c r="CW133" s="6" t="n">
        <v>51</v>
      </c>
      <c r="CX133" s="6" t="n">
        <v>38</v>
      </c>
      <c r="CY133" s="6" t="n">
        <v>21</v>
      </c>
      <c r="CZ133" s="6" t="n">
        <v>26</v>
      </c>
    </row>
    <row r="134" customFormat="false" ht="13.2" hidden="false" customHeight="false" outlineLevel="0" collapsed="false">
      <c r="A134" s="0" t="s">
        <v>1184</v>
      </c>
      <c r="B134" s="0" t="s">
        <v>401</v>
      </c>
      <c r="C134" s="6" t="n">
        <v>99717</v>
      </c>
      <c r="D134" s="6" t="n">
        <v>1155</v>
      </c>
      <c r="E134" s="6" t="n">
        <v>1139</v>
      </c>
      <c r="F134" s="6" t="n">
        <v>1223</v>
      </c>
      <c r="G134" s="6" t="n">
        <v>1228</v>
      </c>
      <c r="H134" s="6" t="n">
        <v>1180</v>
      </c>
      <c r="I134" s="6" t="n">
        <v>1162</v>
      </c>
      <c r="J134" s="6" t="n">
        <v>1126</v>
      </c>
      <c r="K134" s="6" t="n">
        <v>1155</v>
      </c>
      <c r="L134" s="6" t="n">
        <v>1023</v>
      </c>
      <c r="M134" s="6" t="n">
        <v>1075</v>
      </c>
      <c r="N134" s="6" t="n">
        <v>1125</v>
      </c>
      <c r="O134" s="6" t="n">
        <v>1164</v>
      </c>
      <c r="P134" s="6" t="n">
        <v>1174</v>
      </c>
      <c r="Q134" s="6" t="n">
        <v>1177</v>
      </c>
      <c r="R134" s="6" t="n">
        <v>1258</v>
      </c>
      <c r="S134" s="6" t="n">
        <v>1264</v>
      </c>
      <c r="T134" s="6" t="n">
        <v>1293</v>
      </c>
      <c r="U134" s="6" t="n">
        <v>1287</v>
      </c>
      <c r="V134" s="6" t="n">
        <v>1371</v>
      </c>
      <c r="W134" s="6" t="n">
        <v>1239</v>
      </c>
      <c r="X134" s="6" t="n">
        <v>1099</v>
      </c>
      <c r="Y134" s="6" t="n">
        <v>1061</v>
      </c>
      <c r="Z134" s="6" t="n">
        <v>1068</v>
      </c>
      <c r="AA134" s="6" t="n">
        <v>1032</v>
      </c>
      <c r="AB134" s="6" t="n">
        <v>1032</v>
      </c>
      <c r="AC134" s="6" t="n">
        <v>947</v>
      </c>
      <c r="AD134" s="6" t="n">
        <v>974</v>
      </c>
      <c r="AE134" s="6" t="n">
        <v>922</v>
      </c>
      <c r="AF134" s="6" t="n">
        <v>957</v>
      </c>
      <c r="AG134" s="6" t="n">
        <v>1005</v>
      </c>
      <c r="AH134" s="6" t="n">
        <v>973</v>
      </c>
      <c r="AI134" s="6" t="n">
        <v>988</v>
      </c>
      <c r="AJ134" s="6" t="n">
        <v>1011</v>
      </c>
      <c r="AK134" s="6" t="n">
        <v>921</v>
      </c>
      <c r="AL134" s="6" t="n">
        <v>1120</v>
      </c>
      <c r="AM134" s="6" t="n">
        <v>1109</v>
      </c>
      <c r="AN134" s="6" t="n">
        <v>1161</v>
      </c>
      <c r="AO134" s="6" t="n">
        <v>1288</v>
      </c>
      <c r="AP134" s="6" t="n">
        <v>1404</v>
      </c>
      <c r="AQ134" s="6" t="n">
        <v>1503</v>
      </c>
      <c r="AR134" s="6" t="n">
        <v>1581</v>
      </c>
      <c r="AS134" s="6" t="n">
        <v>1528</v>
      </c>
      <c r="AT134" s="6" t="n">
        <v>1565</v>
      </c>
      <c r="AU134" s="6" t="n">
        <v>1696</v>
      </c>
      <c r="AV134" s="6" t="n">
        <v>1639</v>
      </c>
      <c r="AW134" s="6" t="n">
        <v>1560</v>
      </c>
      <c r="AX134" s="6" t="n">
        <v>1762</v>
      </c>
      <c r="AY134" s="6" t="n">
        <v>1625</v>
      </c>
      <c r="AZ134" s="6" t="n">
        <v>1686</v>
      </c>
      <c r="BA134" s="6" t="n">
        <v>1606</v>
      </c>
      <c r="BB134" s="6" t="n">
        <v>1562</v>
      </c>
      <c r="BC134" s="6" t="n">
        <v>1562</v>
      </c>
      <c r="BD134" s="6" t="n">
        <v>1473</v>
      </c>
      <c r="BE134" s="6" t="n">
        <v>1523</v>
      </c>
      <c r="BF134" s="6" t="n">
        <v>1461</v>
      </c>
      <c r="BG134" s="6" t="n">
        <v>1339</v>
      </c>
      <c r="BH134" s="6" t="n">
        <v>1331</v>
      </c>
      <c r="BI134" s="6" t="n">
        <v>1223</v>
      </c>
      <c r="BJ134" s="6" t="n">
        <v>1208</v>
      </c>
      <c r="BK134" s="6" t="n">
        <v>1200</v>
      </c>
      <c r="BL134" s="6" t="n">
        <v>1192</v>
      </c>
      <c r="BM134" s="6" t="n">
        <v>1226</v>
      </c>
      <c r="BN134" s="6" t="n">
        <v>1229</v>
      </c>
      <c r="BO134" s="6" t="n">
        <v>1433</v>
      </c>
      <c r="BP134" s="6" t="n">
        <v>1351</v>
      </c>
      <c r="BQ134" s="6" t="n">
        <v>1038</v>
      </c>
      <c r="BR134" s="6" t="n">
        <v>1108</v>
      </c>
      <c r="BS134" s="6" t="n">
        <v>1108</v>
      </c>
      <c r="BT134" s="6" t="n">
        <v>992</v>
      </c>
      <c r="BU134" s="6" t="n">
        <v>952</v>
      </c>
      <c r="BV134" s="6" t="n">
        <v>929</v>
      </c>
      <c r="BW134" s="6" t="n">
        <v>854</v>
      </c>
      <c r="BX134" s="6" t="n">
        <v>876</v>
      </c>
      <c r="BY134" s="6" t="n">
        <v>862</v>
      </c>
      <c r="BZ134" s="6" t="n">
        <v>776</v>
      </c>
      <c r="CA134" s="6" t="n">
        <v>744</v>
      </c>
      <c r="CB134" s="6" t="n">
        <v>737</v>
      </c>
      <c r="CC134" s="6" t="n">
        <v>733</v>
      </c>
      <c r="CD134" s="6" t="n">
        <v>647</v>
      </c>
      <c r="CE134" s="6" t="n">
        <v>674</v>
      </c>
      <c r="CF134" s="6" t="n">
        <v>576</v>
      </c>
      <c r="CG134" s="6" t="n">
        <v>563</v>
      </c>
      <c r="CH134" s="6" t="n">
        <v>502</v>
      </c>
      <c r="CI134" s="6" t="n">
        <v>445</v>
      </c>
      <c r="CJ134" s="6" t="n">
        <v>440</v>
      </c>
      <c r="CK134" s="6" t="n">
        <v>394</v>
      </c>
      <c r="CL134" s="6" t="n">
        <v>328</v>
      </c>
      <c r="CM134" s="6" t="n">
        <v>294</v>
      </c>
      <c r="CN134" s="6" t="n">
        <v>250</v>
      </c>
      <c r="CO134" s="6" t="n">
        <v>217</v>
      </c>
      <c r="CP134" s="6" t="n">
        <v>191</v>
      </c>
      <c r="CQ134" s="6" t="n">
        <v>159</v>
      </c>
      <c r="CR134" s="6" t="n">
        <v>77</v>
      </c>
      <c r="CS134" s="6" t="n">
        <v>69</v>
      </c>
      <c r="CT134" s="6" t="n">
        <v>63</v>
      </c>
      <c r="CU134" s="6" t="n">
        <v>37</v>
      </c>
      <c r="CV134" s="6" t="n">
        <v>47</v>
      </c>
      <c r="CW134" s="6" t="n">
        <v>32</v>
      </c>
      <c r="CX134" s="6" t="n">
        <v>18</v>
      </c>
      <c r="CY134" s="6" t="n">
        <v>8</v>
      </c>
      <c r="CZ134" s="6" t="n">
        <v>23</v>
      </c>
    </row>
    <row r="135" customFormat="false" ht="13.2" hidden="false" customHeight="false" outlineLevel="0" collapsed="false">
      <c r="A135" s="0" t="s">
        <v>1185</v>
      </c>
      <c r="B135" s="0" t="s">
        <v>175</v>
      </c>
      <c r="C135" s="6" t="n">
        <v>86765</v>
      </c>
      <c r="D135" s="6" t="n">
        <v>1013</v>
      </c>
      <c r="E135" s="6" t="n">
        <v>951</v>
      </c>
      <c r="F135" s="6" t="n">
        <v>1092</v>
      </c>
      <c r="G135" s="6" t="n">
        <v>1072</v>
      </c>
      <c r="H135" s="6" t="n">
        <v>1105</v>
      </c>
      <c r="I135" s="6" t="n">
        <v>1119</v>
      </c>
      <c r="J135" s="6" t="n">
        <v>1004</v>
      </c>
      <c r="K135" s="6" t="n">
        <v>1074</v>
      </c>
      <c r="L135" s="6" t="n">
        <v>997</v>
      </c>
      <c r="M135" s="6" t="n">
        <v>944</v>
      </c>
      <c r="N135" s="6" t="n">
        <v>1033</v>
      </c>
      <c r="O135" s="6" t="n">
        <v>1119</v>
      </c>
      <c r="P135" s="6" t="n">
        <v>1058</v>
      </c>
      <c r="Q135" s="6" t="n">
        <v>1154</v>
      </c>
      <c r="R135" s="6" t="n">
        <v>1225</v>
      </c>
      <c r="S135" s="6" t="n">
        <v>1229</v>
      </c>
      <c r="T135" s="6" t="n">
        <v>1257</v>
      </c>
      <c r="U135" s="6" t="n">
        <v>1255</v>
      </c>
      <c r="V135" s="6" t="n">
        <v>1146</v>
      </c>
      <c r="W135" s="6" t="n">
        <v>783</v>
      </c>
      <c r="X135" s="6" t="n">
        <v>764</v>
      </c>
      <c r="Y135" s="6" t="n">
        <v>797</v>
      </c>
      <c r="Z135" s="6" t="n">
        <v>822</v>
      </c>
      <c r="AA135" s="6" t="n">
        <v>854</v>
      </c>
      <c r="AB135" s="6" t="n">
        <v>791</v>
      </c>
      <c r="AC135" s="6" t="n">
        <v>832</v>
      </c>
      <c r="AD135" s="6" t="n">
        <v>829</v>
      </c>
      <c r="AE135" s="6" t="n">
        <v>821</v>
      </c>
      <c r="AF135" s="6" t="n">
        <v>895</v>
      </c>
      <c r="AG135" s="6" t="n">
        <v>873</v>
      </c>
      <c r="AH135" s="6" t="n">
        <v>920</v>
      </c>
      <c r="AI135" s="6" t="n">
        <v>1026</v>
      </c>
      <c r="AJ135" s="6" t="n">
        <v>907</v>
      </c>
      <c r="AK135" s="6" t="n">
        <v>980</v>
      </c>
      <c r="AL135" s="6" t="n">
        <v>920</v>
      </c>
      <c r="AM135" s="6" t="n">
        <v>973</v>
      </c>
      <c r="AN135" s="6" t="n">
        <v>1123</v>
      </c>
      <c r="AO135" s="6" t="n">
        <v>1221</v>
      </c>
      <c r="AP135" s="6" t="n">
        <v>1284</v>
      </c>
      <c r="AQ135" s="6" t="n">
        <v>1384</v>
      </c>
      <c r="AR135" s="6" t="n">
        <v>1373</v>
      </c>
      <c r="AS135" s="6" t="n">
        <v>1350</v>
      </c>
      <c r="AT135" s="6" t="n">
        <v>1474</v>
      </c>
      <c r="AU135" s="6" t="n">
        <v>1478</v>
      </c>
      <c r="AV135" s="6" t="n">
        <v>1488</v>
      </c>
      <c r="AW135" s="6" t="n">
        <v>1477</v>
      </c>
      <c r="AX135" s="6" t="n">
        <v>1437</v>
      </c>
      <c r="AY135" s="6" t="n">
        <v>1304</v>
      </c>
      <c r="AZ135" s="6" t="n">
        <v>1325</v>
      </c>
      <c r="BA135" s="6" t="n">
        <v>1321</v>
      </c>
      <c r="BB135" s="6" t="n">
        <v>1269</v>
      </c>
      <c r="BC135" s="6" t="n">
        <v>1188</v>
      </c>
      <c r="BD135" s="6" t="n">
        <v>1145</v>
      </c>
      <c r="BE135" s="6" t="n">
        <v>1193</v>
      </c>
      <c r="BF135" s="6" t="n">
        <v>1063</v>
      </c>
      <c r="BG135" s="6" t="n">
        <v>1008</v>
      </c>
      <c r="BH135" s="6" t="n">
        <v>1032</v>
      </c>
      <c r="BI135" s="6" t="n">
        <v>1153</v>
      </c>
      <c r="BJ135" s="6" t="n">
        <v>1063</v>
      </c>
      <c r="BK135" s="6" t="n">
        <v>1129</v>
      </c>
      <c r="BL135" s="6" t="n">
        <v>1192</v>
      </c>
      <c r="BM135" s="6" t="n">
        <v>1189</v>
      </c>
      <c r="BN135" s="6" t="n">
        <v>1252</v>
      </c>
      <c r="BO135" s="6" t="n">
        <v>1306</v>
      </c>
      <c r="BP135" s="6" t="n">
        <v>1305</v>
      </c>
      <c r="BQ135" s="6" t="n">
        <v>1032</v>
      </c>
      <c r="BR135" s="6" t="n">
        <v>1040</v>
      </c>
      <c r="BS135" s="6" t="n">
        <v>981</v>
      </c>
      <c r="BT135" s="6" t="n">
        <v>854</v>
      </c>
      <c r="BU135" s="6" t="n">
        <v>707</v>
      </c>
      <c r="BV135" s="6" t="n">
        <v>674</v>
      </c>
      <c r="BW135" s="6" t="n">
        <v>707</v>
      </c>
      <c r="BX135" s="6" t="n">
        <v>736</v>
      </c>
      <c r="BY135" s="6" t="n">
        <v>695</v>
      </c>
      <c r="BZ135" s="6" t="n">
        <v>609</v>
      </c>
      <c r="CA135" s="6" t="n">
        <v>585</v>
      </c>
      <c r="CB135" s="6" t="n">
        <v>570</v>
      </c>
      <c r="CC135" s="6" t="n">
        <v>548</v>
      </c>
      <c r="CD135" s="6" t="n">
        <v>464</v>
      </c>
      <c r="CE135" s="6" t="n">
        <v>459</v>
      </c>
      <c r="CF135" s="6" t="n">
        <v>425</v>
      </c>
      <c r="CG135" s="6" t="n">
        <v>429</v>
      </c>
      <c r="CH135" s="6" t="n">
        <v>394</v>
      </c>
      <c r="CI135" s="6" t="n">
        <v>370</v>
      </c>
      <c r="CJ135" s="6" t="n">
        <v>345</v>
      </c>
      <c r="CK135" s="6" t="n">
        <v>309</v>
      </c>
      <c r="CL135" s="6" t="n">
        <v>243</v>
      </c>
      <c r="CM135" s="6" t="n">
        <v>292</v>
      </c>
      <c r="CN135" s="6" t="n">
        <v>213</v>
      </c>
      <c r="CO135" s="6" t="n">
        <v>223</v>
      </c>
      <c r="CP135" s="6" t="n">
        <v>202</v>
      </c>
      <c r="CQ135" s="6" t="n">
        <v>132</v>
      </c>
      <c r="CR135" s="6" t="n">
        <v>86</v>
      </c>
      <c r="CS135" s="6" t="n">
        <v>64</v>
      </c>
      <c r="CT135" s="6" t="n">
        <v>61</v>
      </c>
      <c r="CU135" s="6" t="n">
        <v>45</v>
      </c>
      <c r="CV135" s="6" t="n">
        <v>34</v>
      </c>
      <c r="CW135" s="6" t="n">
        <v>29</v>
      </c>
      <c r="CX135" s="6" t="n">
        <v>14</v>
      </c>
      <c r="CY135" s="6" t="n">
        <v>18</v>
      </c>
      <c r="CZ135" s="6" t="n">
        <v>16</v>
      </c>
    </row>
    <row r="136" customFormat="false" ht="13.2" hidden="false" customHeight="false" outlineLevel="0" collapsed="false">
      <c r="A136" s="0" t="s">
        <v>1186</v>
      </c>
      <c r="B136" s="0" t="s">
        <v>403</v>
      </c>
      <c r="C136" s="6" t="n">
        <v>90574</v>
      </c>
      <c r="D136" s="6" t="n">
        <v>944</v>
      </c>
      <c r="E136" s="6" t="n">
        <v>957</v>
      </c>
      <c r="F136" s="6" t="n">
        <v>988</v>
      </c>
      <c r="G136" s="6" t="n">
        <v>1041</v>
      </c>
      <c r="H136" s="6" t="n">
        <v>1054</v>
      </c>
      <c r="I136" s="6" t="n">
        <v>1044</v>
      </c>
      <c r="J136" s="6" t="n">
        <v>1163</v>
      </c>
      <c r="K136" s="6" t="n">
        <v>1100</v>
      </c>
      <c r="L136" s="6" t="n">
        <v>1109</v>
      </c>
      <c r="M136" s="6" t="n">
        <v>1142</v>
      </c>
      <c r="N136" s="6" t="n">
        <v>1150</v>
      </c>
      <c r="O136" s="6" t="n">
        <v>1169</v>
      </c>
      <c r="P136" s="6" t="n">
        <v>1250</v>
      </c>
      <c r="Q136" s="6" t="n">
        <v>1248</v>
      </c>
      <c r="R136" s="6" t="n">
        <v>1314</v>
      </c>
      <c r="S136" s="6" t="n">
        <v>1228</v>
      </c>
      <c r="T136" s="6" t="n">
        <v>1255</v>
      </c>
      <c r="U136" s="6" t="n">
        <v>1323</v>
      </c>
      <c r="V136" s="6" t="n">
        <v>1183</v>
      </c>
      <c r="W136" s="6" t="n">
        <v>1105</v>
      </c>
      <c r="X136" s="6" t="n">
        <v>1028</v>
      </c>
      <c r="Y136" s="6" t="n">
        <v>1076</v>
      </c>
      <c r="Z136" s="6" t="n">
        <v>1131</v>
      </c>
      <c r="AA136" s="6" t="n">
        <v>946</v>
      </c>
      <c r="AB136" s="6" t="n">
        <v>904</v>
      </c>
      <c r="AC136" s="6" t="n">
        <v>755</v>
      </c>
      <c r="AD136" s="6" t="n">
        <v>705</v>
      </c>
      <c r="AE136" s="6" t="n">
        <v>713</v>
      </c>
      <c r="AF136" s="6" t="n">
        <v>621</v>
      </c>
      <c r="AG136" s="6" t="n">
        <v>734</v>
      </c>
      <c r="AH136" s="6" t="n">
        <v>767</v>
      </c>
      <c r="AI136" s="6" t="n">
        <v>797</v>
      </c>
      <c r="AJ136" s="6" t="n">
        <v>820</v>
      </c>
      <c r="AK136" s="6" t="n">
        <v>845</v>
      </c>
      <c r="AL136" s="6" t="n">
        <v>855</v>
      </c>
      <c r="AM136" s="6" t="n">
        <v>936</v>
      </c>
      <c r="AN136" s="6" t="n">
        <v>945</v>
      </c>
      <c r="AO136" s="6" t="n">
        <v>1023</v>
      </c>
      <c r="AP136" s="6" t="n">
        <v>1161</v>
      </c>
      <c r="AQ136" s="6" t="n">
        <v>1203</v>
      </c>
      <c r="AR136" s="6" t="n">
        <v>1310</v>
      </c>
      <c r="AS136" s="6" t="n">
        <v>1264</v>
      </c>
      <c r="AT136" s="6" t="n">
        <v>1444</v>
      </c>
      <c r="AU136" s="6" t="n">
        <v>1450</v>
      </c>
      <c r="AV136" s="6" t="n">
        <v>1521</v>
      </c>
      <c r="AW136" s="6" t="n">
        <v>1509</v>
      </c>
      <c r="AX136" s="6" t="n">
        <v>1484</v>
      </c>
      <c r="AY136" s="6" t="n">
        <v>1628</v>
      </c>
      <c r="AZ136" s="6" t="n">
        <v>1551</v>
      </c>
      <c r="BA136" s="6" t="n">
        <v>1485</v>
      </c>
      <c r="BB136" s="6" t="n">
        <v>1468</v>
      </c>
      <c r="BC136" s="6" t="n">
        <v>1428</v>
      </c>
      <c r="BD136" s="6" t="n">
        <v>1499</v>
      </c>
      <c r="BE136" s="6" t="n">
        <v>1406</v>
      </c>
      <c r="BF136" s="6" t="n">
        <v>1366</v>
      </c>
      <c r="BG136" s="6" t="n">
        <v>1349</v>
      </c>
      <c r="BH136" s="6" t="n">
        <v>1226</v>
      </c>
      <c r="BI136" s="6" t="n">
        <v>1198</v>
      </c>
      <c r="BJ136" s="6" t="n">
        <v>1145</v>
      </c>
      <c r="BK136" s="6" t="n">
        <v>1139</v>
      </c>
      <c r="BL136" s="6" t="n">
        <v>1041</v>
      </c>
      <c r="BM136" s="6" t="n">
        <v>1123</v>
      </c>
      <c r="BN136" s="6" t="n">
        <v>1143</v>
      </c>
      <c r="BO136" s="6" t="n">
        <v>1214</v>
      </c>
      <c r="BP136" s="6" t="n">
        <v>1171</v>
      </c>
      <c r="BQ136" s="6" t="n">
        <v>921</v>
      </c>
      <c r="BR136" s="6" t="n">
        <v>947</v>
      </c>
      <c r="BS136" s="6" t="n">
        <v>937</v>
      </c>
      <c r="BT136" s="6" t="n">
        <v>882</v>
      </c>
      <c r="BU136" s="6" t="n">
        <v>764</v>
      </c>
      <c r="BV136" s="6" t="n">
        <v>834</v>
      </c>
      <c r="BW136" s="6" t="n">
        <v>776</v>
      </c>
      <c r="BX136" s="6" t="n">
        <v>792</v>
      </c>
      <c r="BY136" s="6" t="n">
        <v>780</v>
      </c>
      <c r="BZ136" s="6" t="n">
        <v>732</v>
      </c>
      <c r="CA136" s="6" t="n">
        <v>751</v>
      </c>
      <c r="CB136" s="6" t="n">
        <v>720</v>
      </c>
      <c r="CC136" s="6" t="n">
        <v>642</v>
      </c>
      <c r="CD136" s="6" t="n">
        <v>604</v>
      </c>
      <c r="CE136" s="6" t="n">
        <v>643</v>
      </c>
      <c r="CF136" s="6" t="n">
        <v>570</v>
      </c>
      <c r="CG136" s="6" t="n">
        <v>542</v>
      </c>
      <c r="CH136" s="6" t="n">
        <v>465</v>
      </c>
      <c r="CI136" s="6" t="n">
        <v>425</v>
      </c>
      <c r="CJ136" s="6" t="n">
        <v>398</v>
      </c>
      <c r="CK136" s="6" t="n">
        <v>381</v>
      </c>
      <c r="CL136" s="6" t="n">
        <v>307</v>
      </c>
      <c r="CM136" s="6" t="n">
        <v>286</v>
      </c>
      <c r="CN136" s="6" t="n">
        <v>251</v>
      </c>
      <c r="CO136" s="6" t="n">
        <v>219</v>
      </c>
      <c r="CP136" s="6" t="n">
        <v>198</v>
      </c>
      <c r="CQ136" s="6" t="n">
        <v>142</v>
      </c>
      <c r="CR136" s="6" t="n">
        <v>81</v>
      </c>
      <c r="CS136" s="6" t="n">
        <v>73</v>
      </c>
      <c r="CT136" s="6" t="n">
        <v>55</v>
      </c>
      <c r="CU136" s="6" t="n">
        <v>45</v>
      </c>
      <c r="CV136" s="6" t="n">
        <v>35</v>
      </c>
      <c r="CW136" s="6" t="n">
        <v>26</v>
      </c>
      <c r="CX136" s="6" t="n">
        <v>23</v>
      </c>
      <c r="CY136" s="6" t="n">
        <v>14</v>
      </c>
      <c r="CZ136" s="6" t="n">
        <v>19</v>
      </c>
    </row>
    <row r="137" customFormat="false" ht="13.2" hidden="false" customHeight="false" outlineLevel="0" collapsed="false">
      <c r="A137" s="0" t="s">
        <v>1187</v>
      </c>
      <c r="B137" s="0" t="s">
        <v>785</v>
      </c>
      <c r="C137" s="6" t="n">
        <v>334179</v>
      </c>
      <c r="D137" s="6" t="n">
        <v>3142</v>
      </c>
      <c r="E137" s="6" t="n">
        <v>3261</v>
      </c>
      <c r="F137" s="6" t="n">
        <v>3291</v>
      </c>
      <c r="G137" s="6" t="n">
        <v>3349</v>
      </c>
      <c r="H137" s="6" t="n">
        <v>3357</v>
      </c>
      <c r="I137" s="6" t="n">
        <v>3387</v>
      </c>
      <c r="J137" s="6" t="n">
        <v>3283</v>
      </c>
      <c r="K137" s="6" t="n">
        <v>3320</v>
      </c>
      <c r="L137" s="6" t="n">
        <v>3230</v>
      </c>
      <c r="M137" s="6" t="n">
        <v>3410</v>
      </c>
      <c r="N137" s="6" t="n">
        <v>3436</v>
      </c>
      <c r="O137" s="6" t="n">
        <v>3685</v>
      </c>
      <c r="P137" s="6" t="n">
        <v>3711</v>
      </c>
      <c r="Q137" s="6" t="n">
        <v>3890</v>
      </c>
      <c r="R137" s="6" t="n">
        <v>3903</v>
      </c>
      <c r="S137" s="6" t="n">
        <v>4191</v>
      </c>
      <c r="T137" s="6" t="n">
        <v>3983</v>
      </c>
      <c r="U137" s="6" t="n">
        <v>4246</v>
      </c>
      <c r="V137" s="6" t="n">
        <v>4168</v>
      </c>
      <c r="W137" s="6" t="n">
        <v>3808</v>
      </c>
      <c r="X137" s="6" t="n">
        <v>3146</v>
      </c>
      <c r="Y137" s="6" t="n">
        <v>3016</v>
      </c>
      <c r="Z137" s="6" t="n">
        <v>3118</v>
      </c>
      <c r="AA137" s="6" t="n">
        <v>3344</v>
      </c>
      <c r="AB137" s="6" t="n">
        <v>3155</v>
      </c>
      <c r="AC137" s="6" t="n">
        <v>3078</v>
      </c>
      <c r="AD137" s="6" t="n">
        <v>3179</v>
      </c>
      <c r="AE137" s="6" t="n">
        <v>2920</v>
      </c>
      <c r="AF137" s="6" t="n">
        <v>2925</v>
      </c>
      <c r="AG137" s="6" t="n">
        <v>2971</v>
      </c>
      <c r="AH137" s="6" t="n">
        <v>3289</v>
      </c>
      <c r="AI137" s="6" t="n">
        <v>3213</v>
      </c>
      <c r="AJ137" s="6" t="n">
        <v>3160</v>
      </c>
      <c r="AK137" s="6" t="n">
        <v>3110</v>
      </c>
      <c r="AL137" s="6" t="n">
        <v>3159</v>
      </c>
      <c r="AM137" s="6" t="n">
        <v>3449</v>
      </c>
      <c r="AN137" s="6" t="n">
        <v>3802</v>
      </c>
      <c r="AO137" s="6" t="n">
        <v>3859</v>
      </c>
      <c r="AP137" s="6" t="n">
        <v>4324</v>
      </c>
      <c r="AQ137" s="6" t="n">
        <v>4599</v>
      </c>
      <c r="AR137" s="6" t="n">
        <v>4632</v>
      </c>
      <c r="AS137" s="6" t="n">
        <v>4812</v>
      </c>
      <c r="AT137" s="6" t="n">
        <v>4926</v>
      </c>
      <c r="AU137" s="6" t="n">
        <v>5042</v>
      </c>
      <c r="AV137" s="6" t="n">
        <v>4969</v>
      </c>
      <c r="AW137" s="6" t="n">
        <v>5147</v>
      </c>
      <c r="AX137" s="6" t="n">
        <v>5127</v>
      </c>
      <c r="AY137" s="6" t="n">
        <v>5295</v>
      </c>
      <c r="AZ137" s="6" t="n">
        <v>5331</v>
      </c>
      <c r="BA137" s="6" t="n">
        <v>5156</v>
      </c>
      <c r="BB137" s="6" t="n">
        <v>5017</v>
      </c>
      <c r="BC137" s="6" t="n">
        <v>4779</v>
      </c>
      <c r="BD137" s="6" t="n">
        <v>4740</v>
      </c>
      <c r="BE137" s="6" t="n">
        <v>4874</v>
      </c>
      <c r="BF137" s="6" t="n">
        <v>4528</v>
      </c>
      <c r="BG137" s="6" t="n">
        <v>4582</v>
      </c>
      <c r="BH137" s="6" t="n">
        <v>4442</v>
      </c>
      <c r="BI137" s="6" t="n">
        <v>4521</v>
      </c>
      <c r="BJ137" s="6" t="n">
        <v>4473</v>
      </c>
      <c r="BK137" s="6" t="n">
        <v>4394</v>
      </c>
      <c r="BL137" s="6" t="n">
        <v>4923</v>
      </c>
      <c r="BM137" s="6" t="n">
        <v>4935</v>
      </c>
      <c r="BN137" s="6" t="n">
        <v>5191</v>
      </c>
      <c r="BO137" s="6" t="n">
        <v>5868</v>
      </c>
      <c r="BP137" s="6" t="n">
        <v>6153</v>
      </c>
      <c r="BQ137" s="6" t="n">
        <v>4449</v>
      </c>
      <c r="BR137" s="6" t="n">
        <v>4593</v>
      </c>
      <c r="BS137" s="6" t="n">
        <v>4281</v>
      </c>
      <c r="BT137" s="6" t="n">
        <v>4144</v>
      </c>
      <c r="BU137" s="6" t="n">
        <v>3601</v>
      </c>
      <c r="BV137" s="6" t="n">
        <v>3430</v>
      </c>
      <c r="BW137" s="6" t="n">
        <v>3694</v>
      </c>
      <c r="BX137" s="6" t="n">
        <v>3643</v>
      </c>
      <c r="BY137" s="6" t="n">
        <v>3476</v>
      </c>
      <c r="BZ137" s="6" t="n">
        <v>3405</v>
      </c>
      <c r="CA137" s="6" t="n">
        <v>3120</v>
      </c>
      <c r="CB137" s="6" t="n">
        <v>2884</v>
      </c>
      <c r="CC137" s="6" t="n">
        <v>2813</v>
      </c>
      <c r="CD137" s="6" t="n">
        <v>2645</v>
      </c>
      <c r="CE137" s="6" t="n">
        <v>2489</v>
      </c>
      <c r="CF137" s="6" t="n">
        <v>2378</v>
      </c>
      <c r="CG137" s="6" t="n">
        <v>2101</v>
      </c>
      <c r="CH137" s="6" t="n">
        <v>1944</v>
      </c>
      <c r="CI137" s="6" t="n">
        <v>1771</v>
      </c>
      <c r="CJ137" s="6" t="n">
        <v>1575</v>
      </c>
      <c r="CK137" s="6" t="n">
        <v>1492</v>
      </c>
      <c r="CL137" s="6" t="n">
        <v>1261</v>
      </c>
      <c r="CM137" s="6" t="n">
        <v>1197</v>
      </c>
      <c r="CN137" s="6" t="n">
        <v>1081</v>
      </c>
      <c r="CO137" s="6" t="n">
        <v>916</v>
      </c>
      <c r="CP137" s="6" t="n">
        <v>876</v>
      </c>
      <c r="CQ137" s="6" t="n">
        <v>601</v>
      </c>
      <c r="CR137" s="6" t="n">
        <v>373</v>
      </c>
      <c r="CS137" s="6" t="n">
        <v>281</v>
      </c>
      <c r="CT137" s="6" t="n">
        <v>237</v>
      </c>
      <c r="CU137" s="6" t="n">
        <v>217</v>
      </c>
      <c r="CV137" s="6" t="n">
        <v>156</v>
      </c>
      <c r="CW137" s="6" t="n">
        <v>114</v>
      </c>
      <c r="CX137" s="6" t="n">
        <v>76</v>
      </c>
      <c r="CY137" s="6" t="n">
        <v>53</v>
      </c>
      <c r="CZ137" s="6" t="n">
        <v>88</v>
      </c>
    </row>
    <row r="138" customFormat="false" ht="13.2" hidden="false" customHeight="false" outlineLevel="0" collapsed="false">
      <c r="A138" s="0" t="s">
        <v>1188</v>
      </c>
      <c r="B138" s="0" t="s">
        <v>731</v>
      </c>
      <c r="C138" s="6" t="n">
        <v>113583</v>
      </c>
      <c r="D138" s="6" t="n">
        <v>1400</v>
      </c>
      <c r="E138" s="6" t="n">
        <v>1422</v>
      </c>
      <c r="F138" s="6" t="n">
        <v>1471</v>
      </c>
      <c r="G138" s="6" t="n">
        <v>1377</v>
      </c>
      <c r="H138" s="6" t="n">
        <v>1332</v>
      </c>
      <c r="I138" s="6" t="n">
        <v>1347</v>
      </c>
      <c r="J138" s="6" t="n">
        <v>1309</v>
      </c>
      <c r="K138" s="6" t="n">
        <v>1271</v>
      </c>
      <c r="L138" s="6" t="n">
        <v>1281</v>
      </c>
      <c r="M138" s="6" t="n">
        <v>1348</v>
      </c>
      <c r="N138" s="6" t="n">
        <v>1300</v>
      </c>
      <c r="O138" s="6" t="n">
        <v>1310</v>
      </c>
      <c r="P138" s="6" t="n">
        <v>1330</v>
      </c>
      <c r="Q138" s="6" t="n">
        <v>1340</v>
      </c>
      <c r="R138" s="6" t="n">
        <v>1414</v>
      </c>
      <c r="S138" s="6" t="n">
        <v>1510</v>
      </c>
      <c r="T138" s="6" t="n">
        <v>1518</v>
      </c>
      <c r="U138" s="6" t="n">
        <v>1544</v>
      </c>
      <c r="V138" s="6" t="n">
        <v>1391</v>
      </c>
      <c r="W138" s="6" t="n">
        <v>1221</v>
      </c>
      <c r="X138" s="6" t="n">
        <v>1295</v>
      </c>
      <c r="Y138" s="6" t="n">
        <v>1282</v>
      </c>
      <c r="Z138" s="6" t="n">
        <v>1328</v>
      </c>
      <c r="AA138" s="6" t="n">
        <v>1446</v>
      </c>
      <c r="AB138" s="6" t="n">
        <v>1371</v>
      </c>
      <c r="AC138" s="6" t="n">
        <v>1418</v>
      </c>
      <c r="AD138" s="6" t="n">
        <v>1433</v>
      </c>
      <c r="AE138" s="6" t="n">
        <v>1456</v>
      </c>
      <c r="AF138" s="6" t="n">
        <v>1442</v>
      </c>
      <c r="AG138" s="6" t="n">
        <v>1450</v>
      </c>
      <c r="AH138" s="6" t="n">
        <v>1498</v>
      </c>
      <c r="AI138" s="6" t="n">
        <v>1492</v>
      </c>
      <c r="AJ138" s="6" t="n">
        <v>1369</v>
      </c>
      <c r="AK138" s="6" t="n">
        <v>1235</v>
      </c>
      <c r="AL138" s="6" t="n">
        <v>1252</v>
      </c>
      <c r="AM138" s="6" t="n">
        <v>1293</v>
      </c>
      <c r="AN138" s="6" t="n">
        <v>1358</v>
      </c>
      <c r="AO138" s="6" t="n">
        <v>1434</v>
      </c>
      <c r="AP138" s="6" t="n">
        <v>1609</v>
      </c>
      <c r="AQ138" s="6" t="n">
        <v>1655</v>
      </c>
      <c r="AR138" s="6" t="n">
        <v>1714</v>
      </c>
      <c r="AS138" s="6" t="n">
        <v>1636</v>
      </c>
      <c r="AT138" s="6" t="n">
        <v>1744</v>
      </c>
      <c r="AU138" s="6" t="n">
        <v>1758</v>
      </c>
      <c r="AV138" s="6" t="n">
        <v>1805</v>
      </c>
      <c r="AW138" s="6" t="n">
        <v>1811</v>
      </c>
      <c r="AX138" s="6" t="n">
        <v>1813</v>
      </c>
      <c r="AY138" s="6" t="n">
        <v>1727</v>
      </c>
      <c r="AZ138" s="6" t="n">
        <v>1757</v>
      </c>
      <c r="BA138" s="6" t="n">
        <v>1730</v>
      </c>
      <c r="BB138" s="6" t="n">
        <v>1648</v>
      </c>
      <c r="BC138" s="6" t="n">
        <v>1584</v>
      </c>
      <c r="BD138" s="6" t="n">
        <v>1564</v>
      </c>
      <c r="BE138" s="6" t="n">
        <v>1487</v>
      </c>
      <c r="BF138" s="6" t="n">
        <v>1497</v>
      </c>
      <c r="BG138" s="6" t="n">
        <v>1355</v>
      </c>
      <c r="BH138" s="6" t="n">
        <v>1360</v>
      </c>
      <c r="BI138" s="6" t="n">
        <v>1356</v>
      </c>
      <c r="BJ138" s="6" t="n">
        <v>1309</v>
      </c>
      <c r="BK138" s="6" t="n">
        <v>1250</v>
      </c>
      <c r="BL138" s="6" t="n">
        <v>1300</v>
      </c>
      <c r="BM138" s="6" t="n">
        <v>1370</v>
      </c>
      <c r="BN138" s="6" t="n">
        <v>1325</v>
      </c>
      <c r="BO138" s="6" t="n">
        <v>1503</v>
      </c>
      <c r="BP138" s="6" t="n">
        <v>1497</v>
      </c>
      <c r="BQ138" s="6" t="n">
        <v>1132</v>
      </c>
      <c r="BR138" s="6" t="n">
        <v>1252</v>
      </c>
      <c r="BS138" s="6" t="n">
        <v>1279</v>
      </c>
      <c r="BT138" s="6" t="n">
        <v>1099</v>
      </c>
      <c r="BU138" s="6" t="n">
        <v>978</v>
      </c>
      <c r="BV138" s="6" t="n">
        <v>925</v>
      </c>
      <c r="BW138" s="6" t="n">
        <v>1011</v>
      </c>
      <c r="BX138" s="6" t="n">
        <v>916</v>
      </c>
      <c r="BY138" s="6" t="n">
        <v>866</v>
      </c>
      <c r="BZ138" s="6" t="n">
        <v>911</v>
      </c>
      <c r="CA138" s="6" t="n">
        <v>790</v>
      </c>
      <c r="CB138" s="6" t="n">
        <v>782</v>
      </c>
      <c r="CC138" s="6" t="n">
        <v>724</v>
      </c>
      <c r="CD138" s="6" t="n">
        <v>712</v>
      </c>
      <c r="CE138" s="6" t="n">
        <v>705</v>
      </c>
      <c r="CF138" s="6" t="n">
        <v>648</v>
      </c>
      <c r="CG138" s="6" t="n">
        <v>573</v>
      </c>
      <c r="CH138" s="6" t="n">
        <v>567</v>
      </c>
      <c r="CI138" s="6" t="n">
        <v>508</v>
      </c>
      <c r="CJ138" s="6" t="n">
        <v>433</v>
      </c>
      <c r="CK138" s="6" t="n">
        <v>376</v>
      </c>
      <c r="CL138" s="6" t="n">
        <v>356</v>
      </c>
      <c r="CM138" s="6" t="n">
        <v>323</v>
      </c>
      <c r="CN138" s="6" t="n">
        <v>273</v>
      </c>
      <c r="CO138" s="6" t="n">
        <v>226</v>
      </c>
      <c r="CP138" s="6" t="n">
        <v>213</v>
      </c>
      <c r="CQ138" s="6" t="n">
        <v>147</v>
      </c>
      <c r="CR138" s="6" t="n">
        <v>84</v>
      </c>
      <c r="CS138" s="6" t="n">
        <v>67</v>
      </c>
      <c r="CT138" s="6" t="n">
        <v>68</v>
      </c>
      <c r="CU138" s="6" t="n">
        <v>58</v>
      </c>
      <c r="CV138" s="6" t="n">
        <v>36</v>
      </c>
      <c r="CW138" s="6" t="n">
        <v>46</v>
      </c>
      <c r="CX138" s="6" t="n">
        <v>18</v>
      </c>
      <c r="CY138" s="6" t="n">
        <v>9</v>
      </c>
      <c r="CZ138" s="6" t="n">
        <v>20</v>
      </c>
    </row>
    <row r="139" customFormat="false" ht="13.2" hidden="false" customHeight="false" outlineLevel="0" collapsed="false">
      <c r="A139" s="0" t="s">
        <v>1189</v>
      </c>
      <c r="B139" s="0" t="s">
        <v>493</v>
      </c>
      <c r="C139" s="6" t="n">
        <v>99412</v>
      </c>
      <c r="D139" s="6" t="n">
        <v>1085</v>
      </c>
      <c r="E139" s="6" t="n">
        <v>1124</v>
      </c>
      <c r="F139" s="6" t="n">
        <v>1031</v>
      </c>
      <c r="G139" s="6" t="n">
        <v>1021</v>
      </c>
      <c r="H139" s="6" t="n">
        <v>1066</v>
      </c>
      <c r="I139" s="6" t="n">
        <v>991</v>
      </c>
      <c r="J139" s="6" t="n">
        <v>962</v>
      </c>
      <c r="K139" s="6" t="n">
        <v>1025</v>
      </c>
      <c r="L139" s="6" t="n">
        <v>920</v>
      </c>
      <c r="M139" s="6" t="n">
        <v>969</v>
      </c>
      <c r="N139" s="6" t="n">
        <v>1004</v>
      </c>
      <c r="O139" s="6" t="n">
        <v>978</v>
      </c>
      <c r="P139" s="6" t="n">
        <v>1091</v>
      </c>
      <c r="Q139" s="6" t="n">
        <v>1182</v>
      </c>
      <c r="R139" s="6" t="n">
        <v>1125</v>
      </c>
      <c r="S139" s="6" t="n">
        <v>1147</v>
      </c>
      <c r="T139" s="6" t="n">
        <v>1235</v>
      </c>
      <c r="U139" s="6" t="n">
        <v>1252</v>
      </c>
      <c r="V139" s="6" t="n">
        <v>1242</v>
      </c>
      <c r="W139" s="6" t="n">
        <v>1375</v>
      </c>
      <c r="X139" s="6" t="n">
        <v>1405</v>
      </c>
      <c r="Y139" s="6" t="n">
        <v>1247</v>
      </c>
      <c r="Z139" s="6" t="n">
        <v>1134</v>
      </c>
      <c r="AA139" s="6" t="n">
        <v>1149</v>
      </c>
      <c r="AB139" s="6" t="n">
        <v>1158</v>
      </c>
      <c r="AC139" s="6" t="n">
        <v>1206</v>
      </c>
      <c r="AD139" s="6" t="n">
        <v>1197</v>
      </c>
      <c r="AE139" s="6" t="n">
        <v>1209</v>
      </c>
      <c r="AF139" s="6" t="n">
        <v>1223</v>
      </c>
      <c r="AG139" s="6" t="n">
        <v>1228</v>
      </c>
      <c r="AH139" s="6" t="n">
        <v>1215</v>
      </c>
      <c r="AI139" s="6" t="n">
        <v>1192</v>
      </c>
      <c r="AJ139" s="6" t="n">
        <v>1153</v>
      </c>
      <c r="AK139" s="6" t="n">
        <v>1082</v>
      </c>
      <c r="AL139" s="6" t="n">
        <v>1070</v>
      </c>
      <c r="AM139" s="6" t="n">
        <v>1100</v>
      </c>
      <c r="AN139" s="6" t="n">
        <v>1131</v>
      </c>
      <c r="AO139" s="6" t="n">
        <v>1146</v>
      </c>
      <c r="AP139" s="6" t="n">
        <v>1216</v>
      </c>
      <c r="AQ139" s="6" t="n">
        <v>1331</v>
      </c>
      <c r="AR139" s="6" t="n">
        <v>1292</v>
      </c>
      <c r="AS139" s="6" t="n">
        <v>1205</v>
      </c>
      <c r="AT139" s="6" t="n">
        <v>1302</v>
      </c>
      <c r="AU139" s="6" t="n">
        <v>1353</v>
      </c>
      <c r="AV139" s="6" t="n">
        <v>1407</v>
      </c>
      <c r="AW139" s="6" t="n">
        <v>1355</v>
      </c>
      <c r="AX139" s="6" t="n">
        <v>1344</v>
      </c>
      <c r="AY139" s="6" t="n">
        <v>1412</v>
      </c>
      <c r="AZ139" s="6" t="n">
        <v>1331</v>
      </c>
      <c r="BA139" s="6" t="n">
        <v>1300</v>
      </c>
      <c r="BB139" s="6" t="n">
        <v>1275</v>
      </c>
      <c r="BC139" s="6" t="n">
        <v>1183</v>
      </c>
      <c r="BD139" s="6" t="n">
        <v>1236</v>
      </c>
      <c r="BE139" s="6" t="n">
        <v>1166</v>
      </c>
      <c r="BF139" s="6" t="n">
        <v>1148</v>
      </c>
      <c r="BG139" s="6" t="n">
        <v>1105</v>
      </c>
      <c r="BH139" s="6" t="n">
        <v>1084</v>
      </c>
      <c r="BI139" s="6" t="n">
        <v>1114</v>
      </c>
      <c r="BJ139" s="6" t="n">
        <v>1087</v>
      </c>
      <c r="BK139" s="6" t="n">
        <v>1154</v>
      </c>
      <c r="BL139" s="6" t="n">
        <v>1135</v>
      </c>
      <c r="BM139" s="6" t="n">
        <v>1236</v>
      </c>
      <c r="BN139" s="6" t="n">
        <v>1279</v>
      </c>
      <c r="BO139" s="6" t="n">
        <v>1506</v>
      </c>
      <c r="BP139" s="6" t="n">
        <v>1483</v>
      </c>
      <c r="BQ139" s="6" t="n">
        <v>1159</v>
      </c>
      <c r="BR139" s="6" t="n">
        <v>1167</v>
      </c>
      <c r="BS139" s="6" t="n">
        <v>1095</v>
      </c>
      <c r="BT139" s="6" t="n">
        <v>1001</v>
      </c>
      <c r="BU139" s="6" t="n">
        <v>928</v>
      </c>
      <c r="BV139" s="6" t="n">
        <v>873</v>
      </c>
      <c r="BW139" s="6" t="n">
        <v>926</v>
      </c>
      <c r="BX139" s="6" t="n">
        <v>1024</v>
      </c>
      <c r="BY139" s="6" t="n">
        <v>962</v>
      </c>
      <c r="BZ139" s="6" t="n">
        <v>950</v>
      </c>
      <c r="CA139" s="6" t="n">
        <v>873</v>
      </c>
      <c r="CB139" s="6" t="n">
        <v>849</v>
      </c>
      <c r="CC139" s="6" t="n">
        <v>801</v>
      </c>
      <c r="CD139" s="6" t="n">
        <v>823</v>
      </c>
      <c r="CE139" s="6" t="n">
        <v>877</v>
      </c>
      <c r="CF139" s="6" t="n">
        <v>870</v>
      </c>
      <c r="CG139" s="6" t="n">
        <v>750</v>
      </c>
      <c r="CH139" s="6" t="n">
        <v>765</v>
      </c>
      <c r="CI139" s="6" t="n">
        <v>678</v>
      </c>
      <c r="CJ139" s="6" t="n">
        <v>734</v>
      </c>
      <c r="CK139" s="6" t="n">
        <v>610</v>
      </c>
      <c r="CL139" s="6" t="n">
        <v>565</v>
      </c>
      <c r="CM139" s="6" t="n">
        <v>501</v>
      </c>
      <c r="CN139" s="6" t="n">
        <v>481</v>
      </c>
      <c r="CO139" s="6" t="n">
        <v>429</v>
      </c>
      <c r="CP139" s="6" t="n">
        <v>419</v>
      </c>
      <c r="CQ139" s="6" t="n">
        <v>337</v>
      </c>
      <c r="CR139" s="6" t="n">
        <v>184</v>
      </c>
      <c r="CS139" s="6" t="n">
        <v>136</v>
      </c>
      <c r="CT139" s="6" t="n">
        <v>135</v>
      </c>
      <c r="CU139" s="6" t="n">
        <v>126</v>
      </c>
      <c r="CV139" s="6" t="n">
        <v>82</v>
      </c>
      <c r="CW139" s="6" t="n">
        <v>64</v>
      </c>
      <c r="CX139" s="6" t="n">
        <v>39</v>
      </c>
      <c r="CY139" s="6" t="n">
        <v>36</v>
      </c>
      <c r="CZ139" s="6" t="n">
        <v>54</v>
      </c>
    </row>
    <row r="140" customFormat="false" ht="13.2" hidden="false" customHeight="false" outlineLevel="0" collapsed="false">
      <c r="A140" s="0" t="s">
        <v>1190</v>
      </c>
      <c r="B140" s="0" t="s">
        <v>507</v>
      </c>
      <c r="C140" s="6" t="n">
        <v>125199</v>
      </c>
      <c r="D140" s="6" t="n">
        <v>1536</v>
      </c>
      <c r="E140" s="6" t="n">
        <v>1601</v>
      </c>
      <c r="F140" s="6" t="n">
        <v>1554</v>
      </c>
      <c r="G140" s="6" t="n">
        <v>1549</v>
      </c>
      <c r="H140" s="6" t="n">
        <v>1497</v>
      </c>
      <c r="I140" s="6" t="n">
        <v>1532</v>
      </c>
      <c r="J140" s="6" t="n">
        <v>1424</v>
      </c>
      <c r="K140" s="6" t="n">
        <v>1361</v>
      </c>
      <c r="L140" s="6" t="n">
        <v>1358</v>
      </c>
      <c r="M140" s="6" t="n">
        <v>1308</v>
      </c>
      <c r="N140" s="6" t="n">
        <v>1416</v>
      </c>
      <c r="O140" s="6" t="n">
        <v>1436</v>
      </c>
      <c r="P140" s="6" t="n">
        <v>1495</v>
      </c>
      <c r="Q140" s="6" t="n">
        <v>1545</v>
      </c>
      <c r="R140" s="6" t="n">
        <v>1507</v>
      </c>
      <c r="S140" s="6" t="n">
        <v>1598</v>
      </c>
      <c r="T140" s="6" t="n">
        <v>1597</v>
      </c>
      <c r="U140" s="6" t="n">
        <v>1608</v>
      </c>
      <c r="V140" s="6" t="n">
        <v>1406</v>
      </c>
      <c r="W140" s="6" t="n">
        <v>1318</v>
      </c>
      <c r="X140" s="6" t="n">
        <v>1422</v>
      </c>
      <c r="Y140" s="6" t="n">
        <v>1326</v>
      </c>
      <c r="Z140" s="6" t="n">
        <v>1531</v>
      </c>
      <c r="AA140" s="6" t="n">
        <v>1510</v>
      </c>
      <c r="AB140" s="6" t="n">
        <v>1480</v>
      </c>
      <c r="AC140" s="6" t="n">
        <v>1443</v>
      </c>
      <c r="AD140" s="6" t="n">
        <v>1385</v>
      </c>
      <c r="AE140" s="6" t="n">
        <v>1507</v>
      </c>
      <c r="AF140" s="6" t="n">
        <v>1456</v>
      </c>
      <c r="AG140" s="6" t="n">
        <v>1504</v>
      </c>
      <c r="AH140" s="6" t="n">
        <v>1551</v>
      </c>
      <c r="AI140" s="6" t="n">
        <v>1675</v>
      </c>
      <c r="AJ140" s="6" t="n">
        <v>1529</v>
      </c>
      <c r="AK140" s="6" t="n">
        <v>1527</v>
      </c>
      <c r="AL140" s="6" t="n">
        <v>1566</v>
      </c>
      <c r="AM140" s="6" t="n">
        <v>1657</v>
      </c>
      <c r="AN140" s="6" t="n">
        <v>1649</v>
      </c>
      <c r="AO140" s="6" t="n">
        <v>1662</v>
      </c>
      <c r="AP140" s="6" t="n">
        <v>1814</v>
      </c>
      <c r="AQ140" s="6" t="n">
        <v>1863</v>
      </c>
      <c r="AR140" s="6" t="n">
        <v>1837</v>
      </c>
      <c r="AS140" s="6" t="n">
        <v>1873</v>
      </c>
      <c r="AT140" s="6" t="n">
        <v>1846</v>
      </c>
      <c r="AU140" s="6" t="n">
        <v>1895</v>
      </c>
      <c r="AV140" s="6" t="n">
        <v>1900</v>
      </c>
      <c r="AW140" s="6" t="n">
        <v>1982</v>
      </c>
      <c r="AX140" s="6" t="n">
        <v>2045</v>
      </c>
      <c r="AY140" s="6" t="n">
        <v>2008</v>
      </c>
      <c r="AZ140" s="6" t="n">
        <v>1856</v>
      </c>
      <c r="BA140" s="6" t="n">
        <v>1859</v>
      </c>
      <c r="BB140" s="6" t="n">
        <v>1850</v>
      </c>
      <c r="BC140" s="6" t="n">
        <v>1800</v>
      </c>
      <c r="BD140" s="6" t="n">
        <v>1845</v>
      </c>
      <c r="BE140" s="6" t="n">
        <v>1680</v>
      </c>
      <c r="BF140" s="6" t="n">
        <v>1668</v>
      </c>
      <c r="BG140" s="6" t="n">
        <v>1566</v>
      </c>
      <c r="BH140" s="6" t="n">
        <v>1543</v>
      </c>
      <c r="BI140" s="6" t="n">
        <v>1614</v>
      </c>
      <c r="BJ140" s="6" t="n">
        <v>1485</v>
      </c>
      <c r="BK140" s="6" t="n">
        <v>1439</v>
      </c>
      <c r="BL140" s="6" t="n">
        <v>1469</v>
      </c>
      <c r="BM140" s="6" t="n">
        <v>1551</v>
      </c>
      <c r="BN140" s="6" t="n">
        <v>1621</v>
      </c>
      <c r="BO140" s="6" t="n">
        <v>1739</v>
      </c>
      <c r="BP140" s="6" t="n">
        <v>1694</v>
      </c>
      <c r="BQ140" s="6" t="n">
        <v>1268</v>
      </c>
      <c r="BR140" s="6" t="n">
        <v>1340</v>
      </c>
      <c r="BS140" s="6" t="n">
        <v>1261</v>
      </c>
      <c r="BT140" s="6" t="n">
        <v>1129</v>
      </c>
      <c r="BU140" s="6" t="n">
        <v>982</v>
      </c>
      <c r="BV140" s="6" t="n">
        <v>1001</v>
      </c>
      <c r="BW140" s="6" t="n">
        <v>1014</v>
      </c>
      <c r="BX140" s="6" t="n">
        <v>1018</v>
      </c>
      <c r="BY140" s="6" t="n">
        <v>988</v>
      </c>
      <c r="BZ140" s="6" t="n">
        <v>930</v>
      </c>
      <c r="CA140" s="6" t="n">
        <v>881</v>
      </c>
      <c r="CB140" s="6" t="n">
        <v>823</v>
      </c>
      <c r="CC140" s="6" t="n">
        <v>790</v>
      </c>
      <c r="CD140" s="6" t="n">
        <v>762</v>
      </c>
      <c r="CE140" s="6" t="n">
        <v>718</v>
      </c>
      <c r="CF140" s="6" t="n">
        <v>753</v>
      </c>
      <c r="CG140" s="6" t="n">
        <v>693</v>
      </c>
      <c r="CH140" s="6" t="n">
        <v>595</v>
      </c>
      <c r="CI140" s="6" t="n">
        <v>553</v>
      </c>
      <c r="CJ140" s="6" t="n">
        <v>542</v>
      </c>
      <c r="CK140" s="6" t="n">
        <v>460</v>
      </c>
      <c r="CL140" s="6" t="n">
        <v>405</v>
      </c>
      <c r="CM140" s="6" t="n">
        <v>352</v>
      </c>
      <c r="CN140" s="6" t="n">
        <v>325</v>
      </c>
      <c r="CO140" s="6" t="n">
        <v>296</v>
      </c>
      <c r="CP140" s="6" t="n">
        <v>284</v>
      </c>
      <c r="CQ140" s="6" t="n">
        <v>189</v>
      </c>
      <c r="CR140" s="6" t="n">
        <v>117</v>
      </c>
      <c r="CS140" s="6" t="n">
        <v>84</v>
      </c>
      <c r="CT140" s="6" t="n">
        <v>91</v>
      </c>
      <c r="CU140" s="6" t="n">
        <v>57</v>
      </c>
      <c r="CV140" s="6" t="n">
        <v>34</v>
      </c>
      <c r="CW140" s="6" t="n">
        <v>33</v>
      </c>
      <c r="CX140" s="6" t="n">
        <v>20</v>
      </c>
      <c r="CY140" s="6" t="n">
        <v>15</v>
      </c>
      <c r="CZ140" s="6" t="n">
        <v>28</v>
      </c>
    </row>
    <row r="141" customFormat="false" ht="13.2" hidden="false" customHeight="false" outlineLevel="0" collapsed="false">
      <c r="A141" s="0" t="s">
        <v>1191</v>
      </c>
      <c r="B141" s="0" t="s">
        <v>315</v>
      </c>
      <c r="C141" s="6" t="n">
        <v>52564</v>
      </c>
      <c r="D141" s="6" t="n">
        <v>446</v>
      </c>
      <c r="E141" s="6" t="n">
        <v>491</v>
      </c>
      <c r="F141" s="6" t="n">
        <v>478</v>
      </c>
      <c r="G141" s="6" t="n">
        <v>480</v>
      </c>
      <c r="H141" s="6" t="n">
        <v>488</v>
      </c>
      <c r="I141" s="6" t="n">
        <v>543</v>
      </c>
      <c r="J141" s="6" t="n">
        <v>510</v>
      </c>
      <c r="K141" s="6" t="n">
        <v>555</v>
      </c>
      <c r="L141" s="6" t="n">
        <v>466</v>
      </c>
      <c r="M141" s="6" t="n">
        <v>525</v>
      </c>
      <c r="N141" s="6" t="n">
        <v>536</v>
      </c>
      <c r="O141" s="6" t="n">
        <v>583</v>
      </c>
      <c r="P141" s="6" t="n">
        <v>588</v>
      </c>
      <c r="Q141" s="6" t="n">
        <v>605</v>
      </c>
      <c r="R141" s="6" t="n">
        <v>635</v>
      </c>
      <c r="S141" s="6" t="n">
        <v>659</v>
      </c>
      <c r="T141" s="6" t="n">
        <v>577</v>
      </c>
      <c r="U141" s="6" t="n">
        <v>589</v>
      </c>
      <c r="V141" s="6" t="n">
        <v>559</v>
      </c>
      <c r="W141" s="6" t="n">
        <v>591</v>
      </c>
      <c r="X141" s="6" t="n">
        <v>525</v>
      </c>
      <c r="Y141" s="6" t="n">
        <v>483</v>
      </c>
      <c r="Z141" s="6" t="n">
        <v>455</v>
      </c>
      <c r="AA141" s="6" t="n">
        <v>485</v>
      </c>
      <c r="AB141" s="6" t="n">
        <v>494</v>
      </c>
      <c r="AC141" s="6" t="n">
        <v>472</v>
      </c>
      <c r="AD141" s="6" t="n">
        <v>460</v>
      </c>
      <c r="AE141" s="6" t="n">
        <v>461</v>
      </c>
      <c r="AF141" s="6" t="n">
        <v>461</v>
      </c>
      <c r="AG141" s="6" t="n">
        <v>469</v>
      </c>
      <c r="AH141" s="6" t="n">
        <v>468</v>
      </c>
      <c r="AI141" s="6" t="n">
        <v>505</v>
      </c>
      <c r="AJ141" s="6" t="n">
        <v>492</v>
      </c>
      <c r="AK141" s="6" t="n">
        <v>445</v>
      </c>
      <c r="AL141" s="6" t="n">
        <v>445</v>
      </c>
      <c r="AM141" s="6" t="n">
        <v>483</v>
      </c>
      <c r="AN141" s="6" t="n">
        <v>508</v>
      </c>
      <c r="AO141" s="6" t="n">
        <v>581</v>
      </c>
      <c r="AP141" s="6" t="n">
        <v>622</v>
      </c>
      <c r="AQ141" s="6" t="n">
        <v>694</v>
      </c>
      <c r="AR141" s="6" t="n">
        <v>717</v>
      </c>
      <c r="AS141" s="6" t="n">
        <v>774</v>
      </c>
      <c r="AT141" s="6" t="n">
        <v>821</v>
      </c>
      <c r="AU141" s="6" t="n">
        <v>826</v>
      </c>
      <c r="AV141" s="6" t="n">
        <v>835</v>
      </c>
      <c r="AW141" s="6" t="n">
        <v>830</v>
      </c>
      <c r="AX141" s="6" t="n">
        <v>903</v>
      </c>
      <c r="AY141" s="6" t="n">
        <v>849</v>
      </c>
      <c r="AZ141" s="6" t="n">
        <v>809</v>
      </c>
      <c r="BA141" s="6" t="n">
        <v>803</v>
      </c>
      <c r="BB141" s="6" t="n">
        <v>800</v>
      </c>
      <c r="BC141" s="6" t="n">
        <v>796</v>
      </c>
      <c r="BD141" s="6" t="n">
        <v>733</v>
      </c>
      <c r="BE141" s="6" t="n">
        <v>810</v>
      </c>
      <c r="BF141" s="6" t="n">
        <v>730</v>
      </c>
      <c r="BG141" s="6" t="n">
        <v>694</v>
      </c>
      <c r="BH141" s="6" t="n">
        <v>762</v>
      </c>
      <c r="BI141" s="6" t="n">
        <v>753</v>
      </c>
      <c r="BJ141" s="6" t="n">
        <v>754</v>
      </c>
      <c r="BK141" s="6" t="n">
        <v>781</v>
      </c>
      <c r="BL141" s="6" t="n">
        <v>860</v>
      </c>
      <c r="BM141" s="6" t="n">
        <v>792</v>
      </c>
      <c r="BN141" s="6" t="n">
        <v>841</v>
      </c>
      <c r="BO141" s="6" t="n">
        <v>947</v>
      </c>
      <c r="BP141" s="6" t="n">
        <v>903</v>
      </c>
      <c r="BQ141" s="6" t="n">
        <v>732</v>
      </c>
      <c r="BR141" s="6" t="n">
        <v>755</v>
      </c>
      <c r="BS141" s="6" t="n">
        <v>714</v>
      </c>
      <c r="BT141" s="6" t="n">
        <v>695</v>
      </c>
      <c r="BU141" s="6" t="n">
        <v>584</v>
      </c>
      <c r="BV141" s="6" t="n">
        <v>550</v>
      </c>
      <c r="BW141" s="6" t="n">
        <v>591</v>
      </c>
      <c r="BX141" s="6" t="n">
        <v>621</v>
      </c>
      <c r="BY141" s="6" t="n">
        <v>549</v>
      </c>
      <c r="BZ141" s="6" t="n">
        <v>497</v>
      </c>
      <c r="CA141" s="6" t="n">
        <v>493</v>
      </c>
      <c r="CB141" s="6" t="n">
        <v>434</v>
      </c>
      <c r="CC141" s="6" t="n">
        <v>402</v>
      </c>
      <c r="CD141" s="6" t="n">
        <v>434</v>
      </c>
      <c r="CE141" s="6" t="n">
        <v>380</v>
      </c>
      <c r="CF141" s="6" t="n">
        <v>382</v>
      </c>
      <c r="CG141" s="6" t="n">
        <v>362</v>
      </c>
      <c r="CH141" s="6" t="n">
        <v>323</v>
      </c>
      <c r="CI141" s="6" t="n">
        <v>301</v>
      </c>
      <c r="CJ141" s="6" t="n">
        <v>292</v>
      </c>
      <c r="CK141" s="6" t="n">
        <v>237</v>
      </c>
      <c r="CL141" s="6" t="n">
        <v>217</v>
      </c>
      <c r="CM141" s="6" t="n">
        <v>190</v>
      </c>
      <c r="CN141" s="6" t="n">
        <v>173</v>
      </c>
      <c r="CO141" s="6" t="n">
        <v>161</v>
      </c>
      <c r="CP141" s="6" t="n">
        <v>121</v>
      </c>
      <c r="CQ141" s="6" t="n">
        <v>88</v>
      </c>
      <c r="CR141" s="6" t="n">
        <v>66</v>
      </c>
      <c r="CS141" s="6" t="n">
        <v>35</v>
      </c>
      <c r="CT141" s="6" t="n">
        <v>51</v>
      </c>
      <c r="CU141" s="6" t="n">
        <v>25</v>
      </c>
      <c r="CV141" s="6" t="n">
        <v>23</v>
      </c>
      <c r="CW141" s="6" t="n">
        <v>16</v>
      </c>
      <c r="CX141" s="6" t="n">
        <v>13</v>
      </c>
      <c r="CY141" s="6" t="n">
        <v>6</v>
      </c>
      <c r="CZ141" s="6" t="n">
        <v>16</v>
      </c>
    </row>
    <row r="142" customFormat="false" ht="13.2" hidden="false" customHeight="false" outlineLevel="0" collapsed="false">
      <c r="A142" s="0" t="s">
        <v>1192</v>
      </c>
      <c r="B142" s="0" t="s">
        <v>441</v>
      </c>
      <c r="C142" s="6" t="n">
        <v>476626</v>
      </c>
      <c r="D142" s="6" t="n">
        <v>5753</v>
      </c>
      <c r="E142" s="6" t="n">
        <v>5440</v>
      </c>
      <c r="F142" s="6" t="n">
        <v>5330</v>
      </c>
      <c r="G142" s="6" t="n">
        <v>5035</v>
      </c>
      <c r="H142" s="6" t="n">
        <v>4605</v>
      </c>
      <c r="I142" s="6" t="n">
        <v>4407</v>
      </c>
      <c r="J142" s="6" t="n">
        <v>4085</v>
      </c>
      <c r="K142" s="6" t="n">
        <v>4057</v>
      </c>
      <c r="L142" s="6" t="n">
        <v>3935</v>
      </c>
      <c r="M142" s="6" t="n">
        <v>4010</v>
      </c>
      <c r="N142" s="6" t="n">
        <v>4044</v>
      </c>
      <c r="O142" s="6" t="n">
        <v>4101</v>
      </c>
      <c r="P142" s="6" t="n">
        <v>4231</v>
      </c>
      <c r="Q142" s="6" t="n">
        <v>4320</v>
      </c>
      <c r="R142" s="6" t="n">
        <v>4366</v>
      </c>
      <c r="S142" s="6" t="n">
        <v>4483</v>
      </c>
      <c r="T142" s="6" t="n">
        <v>4426</v>
      </c>
      <c r="U142" s="6" t="n">
        <v>4708</v>
      </c>
      <c r="V142" s="6" t="n">
        <v>6408</v>
      </c>
      <c r="W142" s="6" t="n">
        <v>8504</v>
      </c>
      <c r="X142" s="6" t="n">
        <v>9936</v>
      </c>
      <c r="Y142" s="6" t="n">
        <v>9609</v>
      </c>
      <c r="Z142" s="6" t="n">
        <v>9766</v>
      </c>
      <c r="AA142" s="6" t="n">
        <v>9626</v>
      </c>
      <c r="AB142" s="6" t="n">
        <v>8885</v>
      </c>
      <c r="AC142" s="6" t="n">
        <v>9086</v>
      </c>
      <c r="AD142" s="6" t="n">
        <v>9307</v>
      </c>
      <c r="AE142" s="6" t="n">
        <v>8982</v>
      </c>
      <c r="AF142" s="6" t="n">
        <v>8959</v>
      </c>
      <c r="AG142" s="6" t="n">
        <v>8990</v>
      </c>
      <c r="AH142" s="6" t="n">
        <v>8304</v>
      </c>
      <c r="AI142" s="6" t="n">
        <v>8416</v>
      </c>
      <c r="AJ142" s="6" t="n">
        <v>7692</v>
      </c>
      <c r="AK142" s="6" t="n">
        <v>7132</v>
      </c>
      <c r="AL142" s="6" t="n">
        <v>6989</v>
      </c>
      <c r="AM142" s="6" t="n">
        <v>6853</v>
      </c>
      <c r="AN142" s="6" t="n">
        <v>6812</v>
      </c>
      <c r="AO142" s="6" t="n">
        <v>6743</v>
      </c>
      <c r="AP142" s="6" t="n">
        <v>6656</v>
      </c>
      <c r="AQ142" s="6" t="n">
        <v>7031</v>
      </c>
      <c r="AR142" s="6" t="n">
        <v>6535</v>
      </c>
      <c r="AS142" s="6" t="n">
        <v>6356</v>
      </c>
      <c r="AT142" s="6" t="n">
        <v>6553</v>
      </c>
      <c r="AU142" s="6" t="n">
        <v>6717</v>
      </c>
      <c r="AV142" s="6" t="n">
        <v>6620</v>
      </c>
      <c r="AW142" s="6" t="n">
        <v>6558</v>
      </c>
      <c r="AX142" s="6" t="n">
        <v>6733</v>
      </c>
      <c r="AY142" s="6" t="n">
        <v>6555</v>
      </c>
      <c r="AZ142" s="6" t="n">
        <v>6749</v>
      </c>
      <c r="BA142" s="6" t="n">
        <v>6322</v>
      </c>
      <c r="BB142" s="6" t="n">
        <v>6383</v>
      </c>
      <c r="BC142" s="6" t="n">
        <v>6055</v>
      </c>
      <c r="BD142" s="6" t="n">
        <v>5988</v>
      </c>
      <c r="BE142" s="6" t="n">
        <v>5773</v>
      </c>
      <c r="BF142" s="6" t="n">
        <v>5695</v>
      </c>
      <c r="BG142" s="6" t="n">
        <v>5346</v>
      </c>
      <c r="BH142" s="6" t="n">
        <v>5170</v>
      </c>
      <c r="BI142" s="6" t="n">
        <v>5144</v>
      </c>
      <c r="BJ142" s="6" t="n">
        <v>4891</v>
      </c>
      <c r="BK142" s="6" t="n">
        <v>4913</v>
      </c>
      <c r="BL142" s="6" t="n">
        <v>4854</v>
      </c>
      <c r="BM142" s="6" t="n">
        <v>4886</v>
      </c>
      <c r="BN142" s="6" t="n">
        <v>4874</v>
      </c>
      <c r="BO142" s="6" t="n">
        <v>5179</v>
      </c>
      <c r="BP142" s="6" t="n">
        <v>5268</v>
      </c>
      <c r="BQ142" s="6" t="n">
        <v>3785</v>
      </c>
      <c r="BR142" s="6" t="n">
        <v>3836</v>
      </c>
      <c r="BS142" s="6" t="n">
        <v>3706</v>
      </c>
      <c r="BT142" s="6" t="n">
        <v>3529</v>
      </c>
      <c r="BU142" s="6" t="n">
        <v>3271</v>
      </c>
      <c r="BV142" s="6" t="n">
        <v>3149</v>
      </c>
      <c r="BW142" s="6" t="n">
        <v>3339</v>
      </c>
      <c r="BX142" s="6" t="n">
        <v>3190</v>
      </c>
      <c r="BY142" s="6" t="n">
        <v>3181</v>
      </c>
      <c r="BZ142" s="6" t="n">
        <v>3095</v>
      </c>
      <c r="CA142" s="6" t="n">
        <v>2975</v>
      </c>
      <c r="CB142" s="6" t="n">
        <v>2814</v>
      </c>
      <c r="CC142" s="6" t="n">
        <v>2754</v>
      </c>
      <c r="CD142" s="6" t="n">
        <v>2598</v>
      </c>
      <c r="CE142" s="6" t="n">
        <v>2642</v>
      </c>
      <c r="CF142" s="6" t="n">
        <v>2579</v>
      </c>
      <c r="CG142" s="6" t="n">
        <v>2299</v>
      </c>
      <c r="CH142" s="6" t="n">
        <v>2101</v>
      </c>
      <c r="CI142" s="6" t="n">
        <v>1953</v>
      </c>
      <c r="CJ142" s="6" t="n">
        <v>1813</v>
      </c>
      <c r="CK142" s="6" t="n">
        <v>1676</v>
      </c>
      <c r="CL142" s="6" t="n">
        <v>1421</v>
      </c>
      <c r="CM142" s="6" t="n">
        <v>1321</v>
      </c>
      <c r="CN142" s="6" t="n">
        <v>1129</v>
      </c>
      <c r="CO142" s="6" t="n">
        <v>1032</v>
      </c>
      <c r="CP142" s="6" t="n">
        <v>904</v>
      </c>
      <c r="CQ142" s="6" t="n">
        <v>627</v>
      </c>
      <c r="CR142" s="6" t="n">
        <v>438</v>
      </c>
      <c r="CS142" s="6" t="n">
        <v>293</v>
      </c>
      <c r="CT142" s="6" t="n">
        <v>279</v>
      </c>
      <c r="CU142" s="6" t="n">
        <v>227</v>
      </c>
      <c r="CV142" s="6" t="n">
        <v>182</v>
      </c>
      <c r="CW142" s="6" t="n">
        <v>114</v>
      </c>
      <c r="CX142" s="6" t="n">
        <v>85</v>
      </c>
      <c r="CY142" s="6" t="n">
        <v>57</v>
      </c>
      <c r="CZ142" s="6" t="n">
        <v>93</v>
      </c>
    </row>
    <row r="143" customFormat="false" ht="13.2" hidden="false" customHeight="false" outlineLevel="0" collapsed="false">
      <c r="A143" s="0" t="s">
        <v>1193</v>
      </c>
      <c r="B143" s="0" t="s">
        <v>405</v>
      </c>
      <c r="C143" s="6" t="n">
        <v>27684</v>
      </c>
      <c r="D143" s="6" t="n">
        <v>235</v>
      </c>
      <c r="E143" s="6" t="n">
        <v>243</v>
      </c>
      <c r="F143" s="6" t="n">
        <v>277</v>
      </c>
      <c r="G143" s="6" t="n">
        <v>287</v>
      </c>
      <c r="H143" s="6" t="n">
        <v>312</v>
      </c>
      <c r="I143" s="6" t="n">
        <v>277</v>
      </c>
      <c r="J143" s="6" t="n">
        <v>268</v>
      </c>
      <c r="K143" s="6" t="n">
        <v>302</v>
      </c>
      <c r="L143" s="6" t="n">
        <v>301</v>
      </c>
      <c r="M143" s="6" t="n">
        <v>265</v>
      </c>
      <c r="N143" s="6" t="n">
        <v>304</v>
      </c>
      <c r="O143" s="6" t="n">
        <v>279</v>
      </c>
      <c r="P143" s="6" t="n">
        <v>325</v>
      </c>
      <c r="Q143" s="6" t="n">
        <v>283</v>
      </c>
      <c r="R143" s="6" t="n">
        <v>338</v>
      </c>
      <c r="S143" s="6" t="n">
        <v>382</v>
      </c>
      <c r="T143" s="6" t="n">
        <v>326</v>
      </c>
      <c r="U143" s="6" t="n">
        <v>343</v>
      </c>
      <c r="V143" s="6" t="n">
        <v>263</v>
      </c>
      <c r="W143" s="6" t="n">
        <v>272</v>
      </c>
      <c r="X143" s="6" t="n">
        <v>201</v>
      </c>
      <c r="Y143" s="6" t="n">
        <v>246</v>
      </c>
      <c r="Z143" s="6" t="n">
        <v>258</v>
      </c>
      <c r="AA143" s="6" t="n">
        <v>264</v>
      </c>
      <c r="AB143" s="6" t="n">
        <v>259</v>
      </c>
      <c r="AC143" s="6" t="n">
        <v>257</v>
      </c>
      <c r="AD143" s="6" t="n">
        <v>241</v>
      </c>
      <c r="AE143" s="6" t="n">
        <v>217</v>
      </c>
      <c r="AF143" s="6" t="n">
        <v>268</v>
      </c>
      <c r="AG143" s="6" t="n">
        <v>275</v>
      </c>
      <c r="AH143" s="6" t="n">
        <v>236</v>
      </c>
      <c r="AI143" s="6" t="n">
        <v>277</v>
      </c>
      <c r="AJ143" s="6" t="n">
        <v>311</v>
      </c>
      <c r="AK143" s="6" t="n">
        <v>251</v>
      </c>
      <c r="AL143" s="6" t="n">
        <v>302</v>
      </c>
      <c r="AM143" s="6" t="n">
        <v>316</v>
      </c>
      <c r="AN143" s="6" t="n">
        <v>298</v>
      </c>
      <c r="AO143" s="6" t="n">
        <v>314</v>
      </c>
      <c r="AP143" s="6" t="n">
        <v>328</v>
      </c>
      <c r="AQ143" s="6" t="n">
        <v>380</v>
      </c>
      <c r="AR143" s="6" t="n">
        <v>365</v>
      </c>
      <c r="AS143" s="6" t="n">
        <v>423</v>
      </c>
      <c r="AT143" s="6" t="n">
        <v>422</v>
      </c>
      <c r="AU143" s="6" t="n">
        <v>427</v>
      </c>
      <c r="AV143" s="6" t="n">
        <v>418</v>
      </c>
      <c r="AW143" s="6" t="n">
        <v>403</v>
      </c>
      <c r="AX143" s="6" t="n">
        <v>399</v>
      </c>
      <c r="AY143" s="6" t="n">
        <v>446</v>
      </c>
      <c r="AZ143" s="6" t="n">
        <v>422</v>
      </c>
      <c r="BA143" s="6" t="n">
        <v>428</v>
      </c>
      <c r="BB143" s="6" t="n">
        <v>421</v>
      </c>
      <c r="BC143" s="6" t="n">
        <v>411</v>
      </c>
      <c r="BD143" s="6" t="n">
        <v>409</v>
      </c>
      <c r="BE143" s="6" t="n">
        <v>398</v>
      </c>
      <c r="BF143" s="6" t="n">
        <v>396</v>
      </c>
      <c r="BG143" s="6" t="n">
        <v>388</v>
      </c>
      <c r="BH143" s="6" t="n">
        <v>388</v>
      </c>
      <c r="BI143" s="6" t="n">
        <v>378</v>
      </c>
      <c r="BJ143" s="6" t="n">
        <v>385</v>
      </c>
      <c r="BK143" s="6" t="n">
        <v>433</v>
      </c>
      <c r="BL143" s="6" t="n">
        <v>402</v>
      </c>
      <c r="BM143" s="6" t="n">
        <v>436</v>
      </c>
      <c r="BN143" s="6" t="n">
        <v>450</v>
      </c>
      <c r="BO143" s="6" t="n">
        <v>426</v>
      </c>
      <c r="BP143" s="6" t="n">
        <v>460</v>
      </c>
      <c r="BQ143" s="6" t="n">
        <v>355</v>
      </c>
      <c r="BR143" s="6" t="n">
        <v>345</v>
      </c>
      <c r="BS143" s="6" t="n">
        <v>359</v>
      </c>
      <c r="BT143" s="6" t="n">
        <v>338</v>
      </c>
      <c r="BU143" s="6" t="n">
        <v>303</v>
      </c>
      <c r="BV143" s="6" t="n">
        <v>312</v>
      </c>
      <c r="BW143" s="6" t="n">
        <v>323</v>
      </c>
      <c r="BX143" s="6" t="n">
        <v>303</v>
      </c>
      <c r="BY143" s="6" t="n">
        <v>299</v>
      </c>
      <c r="BZ143" s="6" t="n">
        <v>260</v>
      </c>
      <c r="CA143" s="6" t="n">
        <v>238</v>
      </c>
      <c r="CB143" s="6" t="n">
        <v>245</v>
      </c>
      <c r="CC143" s="6" t="n">
        <v>241</v>
      </c>
      <c r="CD143" s="6" t="n">
        <v>233</v>
      </c>
      <c r="CE143" s="6" t="n">
        <v>190</v>
      </c>
      <c r="CF143" s="6" t="n">
        <v>171</v>
      </c>
      <c r="CG143" s="6" t="n">
        <v>172</v>
      </c>
      <c r="CH143" s="6" t="n">
        <v>200</v>
      </c>
      <c r="CI143" s="6" t="n">
        <v>153</v>
      </c>
      <c r="CJ143" s="6" t="n">
        <v>144</v>
      </c>
      <c r="CK143" s="6" t="n">
        <v>132</v>
      </c>
      <c r="CL143" s="6" t="n">
        <v>108</v>
      </c>
      <c r="CM143" s="6" t="n">
        <v>114</v>
      </c>
      <c r="CN143" s="6" t="n">
        <v>94</v>
      </c>
      <c r="CO143" s="6" t="n">
        <v>91</v>
      </c>
      <c r="CP143" s="6" t="n">
        <v>69</v>
      </c>
      <c r="CQ143" s="6" t="n">
        <v>52</v>
      </c>
      <c r="CR143" s="6" t="n">
        <v>27</v>
      </c>
      <c r="CS143" s="6" t="n">
        <v>21</v>
      </c>
      <c r="CT143" s="6" t="n">
        <v>17</v>
      </c>
      <c r="CU143" s="6" t="n">
        <v>13</v>
      </c>
      <c r="CV143" s="6" t="n">
        <v>14</v>
      </c>
      <c r="CW143" s="6" t="n">
        <v>15</v>
      </c>
      <c r="CX143" s="6" t="n">
        <v>8</v>
      </c>
      <c r="CY143" s="6" t="n">
        <v>4</v>
      </c>
      <c r="CZ143" s="6" t="n">
        <v>6</v>
      </c>
    </row>
    <row r="144" customFormat="false" ht="13.2" hidden="false" customHeight="false" outlineLevel="0" collapsed="false">
      <c r="A144" s="0" t="s">
        <v>1194</v>
      </c>
      <c r="B144" s="0" t="s">
        <v>559</v>
      </c>
      <c r="C144" s="6" t="n">
        <v>130875</v>
      </c>
      <c r="D144" s="6" t="n">
        <v>1885</v>
      </c>
      <c r="E144" s="6" t="n">
        <v>1865</v>
      </c>
      <c r="F144" s="6" t="n">
        <v>1841</v>
      </c>
      <c r="G144" s="6" t="n">
        <v>1884</v>
      </c>
      <c r="H144" s="6" t="n">
        <v>1883</v>
      </c>
      <c r="I144" s="6" t="n">
        <v>1853</v>
      </c>
      <c r="J144" s="6" t="n">
        <v>1733</v>
      </c>
      <c r="K144" s="6" t="n">
        <v>1736</v>
      </c>
      <c r="L144" s="6" t="n">
        <v>1628</v>
      </c>
      <c r="M144" s="6" t="n">
        <v>1689</v>
      </c>
      <c r="N144" s="6" t="n">
        <v>1658</v>
      </c>
      <c r="O144" s="6" t="n">
        <v>1703</v>
      </c>
      <c r="P144" s="6" t="n">
        <v>1675</v>
      </c>
      <c r="Q144" s="6" t="n">
        <v>1666</v>
      </c>
      <c r="R144" s="6" t="n">
        <v>1613</v>
      </c>
      <c r="S144" s="6" t="n">
        <v>1558</v>
      </c>
      <c r="T144" s="6" t="n">
        <v>1607</v>
      </c>
      <c r="U144" s="6" t="n">
        <v>1651</v>
      </c>
      <c r="V144" s="6" t="n">
        <v>1416</v>
      </c>
      <c r="W144" s="6" t="n">
        <v>923</v>
      </c>
      <c r="X144" s="6" t="n">
        <v>795</v>
      </c>
      <c r="Y144" s="6" t="n">
        <v>937</v>
      </c>
      <c r="Z144" s="6" t="n">
        <v>1030</v>
      </c>
      <c r="AA144" s="6" t="n">
        <v>1200</v>
      </c>
      <c r="AB144" s="6" t="n">
        <v>1147</v>
      </c>
      <c r="AC144" s="6" t="n">
        <v>1120</v>
      </c>
      <c r="AD144" s="6" t="n">
        <v>1138</v>
      </c>
      <c r="AE144" s="6" t="n">
        <v>1187</v>
      </c>
      <c r="AF144" s="6" t="n">
        <v>1276</v>
      </c>
      <c r="AG144" s="6" t="n">
        <v>1315</v>
      </c>
      <c r="AH144" s="6" t="n">
        <v>1506</v>
      </c>
      <c r="AI144" s="6" t="n">
        <v>1550</v>
      </c>
      <c r="AJ144" s="6" t="n">
        <v>1660</v>
      </c>
      <c r="AK144" s="6" t="n">
        <v>1780</v>
      </c>
      <c r="AL144" s="6" t="n">
        <v>1934</v>
      </c>
      <c r="AM144" s="6" t="n">
        <v>1914</v>
      </c>
      <c r="AN144" s="6" t="n">
        <v>1960</v>
      </c>
      <c r="AO144" s="6" t="n">
        <v>2070</v>
      </c>
      <c r="AP144" s="6" t="n">
        <v>2156</v>
      </c>
      <c r="AQ144" s="6" t="n">
        <v>2119</v>
      </c>
      <c r="AR144" s="6" t="n">
        <v>2229</v>
      </c>
      <c r="AS144" s="6" t="n">
        <v>2102</v>
      </c>
      <c r="AT144" s="6" t="n">
        <v>2207</v>
      </c>
      <c r="AU144" s="6" t="n">
        <v>2224</v>
      </c>
      <c r="AV144" s="6" t="n">
        <v>2196</v>
      </c>
      <c r="AW144" s="6" t="n">
        <v>2245</v>
      </c>
      <c r="AX144" s="6" t="n">
        <v>2348</v>
      </c>
      <c r="AY144" s="6" t="n">
        <v>2161</v>
      </c>
      <c r="AZ144" s="6" t="n">
        <v>2222</v>
      </c>
      <c r="BA144" s="6" t="n">
        <v>2069</v>
      </c>
      <c r="BB144" s="6" t="n">
        <v>2013</v>
      </c>
      <c r="BC144" s="6" t="n">
        <v>1873</v>
      </c>
      <c r="BD144" s="6" t="n">
        <v>1821</v>
      </c>
      <c r="BE144" s="6" t="n">
        <v>1715</v>
      </c>
      <c r="BF144" s="6" t="n">
        <v>1584</v>
      </c>
      <c r="BG144" s="6" t="n">
        <v>1527</v>
      </c>
      <c r="BH144" s="6" t="n">
        <v>1483</v>
      </c>
      <c r="BI144" s="6" t="n">
        <v>1468</v>
      </c>
      <c r="BJ144" s="6" t="n">
        <v>1476</v>
      </c>
      <c r="BK144" s="6" t="n">
        <v>1465</v>
      </c>
      <c r="BL144" s="6" t="n">
        <v>1433</v>
      </c>
      <c r="BM144" s="6" t="n">
        <v>1419</v>
      </c>
      <c r="BN144" s="6" t="n">
        <v>1528</v>
      </c>
      <c r="BO144" s="6" t="n">
        <v>1631</v>
      </c>
      <c r="BP144" s="6" t="n">
        <v>1657</v>
      </c>
      <c r="BQ144" s="6" t="n">
        <v>1265</v>
      </c>
      <c r="BR144" s="6" t="n">
        <v>1269</v>
      </c>
      <c r="BS144" s="6" t="n">
        <v>1208</v>
      </c>
      <c r="BT144" s="6" t="n">
        <v>1129</v>
      </c>
      <c r="BU144" s="6" t="n">
        <v>947</v>
      </c>
      <c r="BV144" s="6" t="n">
        <v>937</v>
      </c>
      <c r="BW144" s="6" t="n">
        <v>963</v>
      </c>
      <c r="BX144" s="6" t="n">
        <v>984</v>
      </c>
      <c r="BY144" s="6" t="n">
        <v>956</v>
      </c>
      <c r="BZ144" s="6" t="n">
        <v>882</v>
      </c>
      <c r="CA144" s="6" t="n">
        <v>887</v>
      </c>
      <c r="CB144" s="6" t="n">
        <v>846</v>
      </c>
      <c r="CC144" s="6" t="n">
        <v>775</v>
      </c>
      <c r="CD144" s="6" t="n">
        <v>752</v>
      </c>
      <c r="CE144" s="6" t="n">
        <v>783</v>
      </c>
      <c r="CF144" s="6" t="n">
        <v>743</v>
      </c>
      <c r="CG144" s="6" t="n">
        <v>666</v>
      </c>
      <c r="CH144" s="6" t="n">
        <v>675</v>
      </c>
      <c r="CI144" s="6" t="n">
        <v>597</v>
      </c>
      <c r="CJ144" s="6" t="n">
        <v>592</v>
      </c>
      <c r="CK144" s="6" t="n">
        <v>537</v>
      </c>
      <c r="CL144" s="6" t="n">
        <v>488</v>
      </c>
      <c r="CM144" s="6" t="n">
        <v>476</v>
      </c>
      <c r="CN144" s="6" t="n">
        <v>429</v>
      </c>
      <c r="CO144" s="6" t="n">
        <v>414</v>
      </c>
      <c r="CP144" s="6" t="n">
        <v>366</v>
      </c>
      <c r="CQ144" s="6" t="n">
        <v>245</v>
      </c>
      <c r="CR144" s="6" t="n">
        <v>167</v>
      </c>
      <c r="CS144" s="6" t="n">
        <v>129</v>
      </c>
      <c r="CT144" s="6" t="n">
        <v>123</v>
      </c>
      <c r="CU144" s="6" t="n">
        <v>72</v>
      </c>
      <c r="CV144" s="6" t="n">
        <v>57</v>
      </c>
      <c r="CW144" s="6" t="n">
        <v>50</v>
      </c>
      <c r="CX144" s="6" t="n">
        <v>41</v>
      </c>
      <c r="CY144" s="6" t="n">
        <v>26</v>
      </c>
      <c r="CZ144" s="6" t="n">
        <v>42</v>
      </c>
    </row>
    <row r="145" customFormat="false" ht="13.2" hidden="false" customHeight="false" outlineLevel="0" collapsed="false">
      <c r="A145" s="0" t="s">
        <v>1195</v>
      </c>
      <c r="B145" s="0" t="s">
        <v>219</v>
      </c>
      <c r="C145" s="6" t="n">
        <v>312466</v>
      </c>
      <c r="D145" s="6" t="n">
        <v>4995</v>
      </c>
      <c r="E145" s="6" t="n">
        <v>4886</v>
      </c>
      <c r="F145" s="6" t="n">
        <v>4893</v>
      </c>
      <c r="G145" s="6" t="n">
        <v>4973</v>
      </c>
      <c r="H145" s="6" t="n">
        <v>4766</v>
      </c>
      <c r="I145" s="6" t="n">
        <v>4663</v>
      </c>
      <c r="J145" s="6" t="n">
        <v>4302</v>
      </c>
      <c r="K145" s="6" t="n">
        <v>4082</v>
      </c>
      <c r="L145" s="6" t="n">
        <v>3965</v>
      </c>
      <c r="M145" s="6" t="n">
        <v>3918</v>
      </c>
      <c r="N145" s="6" t="n">
        <v>4048</v>
      </c>
      <c r="O145" s="6" t="n">
        <v>3963</v>
      </c>
      <c r="P145" s="6" t="n">
        <v>4120</v>
      </c>
      <c r="Q145" s="6" t="n">
        <v>4049</v>
      </c>
      <c r="R145" s="6" t="n">
        <v>4125</v>
      </c>
      <c r="S145" s="6" t="n">
        <v>4253</v>
      </c>
      <c r="T145" s="6" t="n">
        <v>4253</v>
      </c>
      <c r="U145" s="6" t="n">
        <v>4294</v>
      </c>
      <c r="V145" s="6" t="n">
        <v>3980</v>
      </c>
      <c r="W145" s="6" t="n">
        <v>3731</v>
      </c>
      <c r="X145" s="6" t="n">
        <v>3924</v>
      </c>
      <c r="Y145" s="6" t="n">
        <v>4148</v>
      </c>
      <c r="Z145" s="6" t="n">
        <v>4361</v>
      </c>
      <c r="AA145" s="6" t="n">
        <v>4678</v>
      </c>
      <c r="AB145" s="6" t="n">
        <v>4615</v>
      </c>
      <c r="AC145" s="6" t="n">
        <v>4923</v>
      </c>
      <c r="AD145" s="6" t="n">
        <v>5070</v>
      </c>
      <c r="AE145" s="6" t="n">
        <v>4704</v>
      </c>
      <c r="AF145" s="6" t="n">
        <v>5070</v>
      </c>
      <c r="AG145" s="6" t="n">
        <v>5190</v>
      </c>
      <c r="AH145" s="6" t="n">
        <v>5055</v>
      </c>
      <c r="AI145" s="6" t="n">
        <v>4962</v>
      </c>
      <c r="AJ145" s="6" t="n">
        <v>4936</v>
      </c>
      <c r="AK145" s="6" t="n">
        <v>4647</v>
      </c>
      <c r="AL145" s="6" t="n">
        <v>4529</v>
      </c>
      <c r="AM145" s="6" t="n">
        <v>4321</v>
      </c>
      <c r="AN145" s="6" t="n">
        <v>4405</v>
      </c>
      <c r="AO145" s="6" t="n">
        <v>4415</v>
      </c>
      <c r="AP145" s="6" t="n">
        <v>4631</v>
      </c>
      <c r="AQ145" s="6" t="n">
        <v>4438</v>
      </c>
      <c r="AR145" s="6" t="n">
        <v>4686</v>
      </c>
      <c r="AS145" s="6" t="n">
        <v>4766</v>
      </c>
      <c r="AT145" s="6" t="n">
        <v>4732</v>
      </c>
      <c r="AU145" s="6" t="n">
        <v>4790</v>
      </c>
      <c r="AV145" s="6" t="n">
        <v>4872</v>
      </c>
      <c r="AW145" s="6" t="n">
        <v>4777</v>
      </c>
      <c r="AX145" s="6" t="n">
        <v>4841</v>
      </c>
      <c r="AY145" s="6" t="n">
        <v>4531</v>
      </c>
      <c r="AZ145" s="6" t="n">
        <v>4565</v>
      </c>
      <c r="BA145" s="6" t="n">
        <v>4183</v>
      </c>
      <c r="BB145" s="6" t="n">
        <v>4106</v>
      </c>
      <c r="BC145" s="6" t="n">
        <v>3990</v>
      </c>
      <c r="BD145" s="6" t="n">
        <v>3813</v>
      </c>
      <c r="BE145" s="6" t="n">
        <v>3642</v>
      </c>
      <c r="BF145" s="6" t="n">
        <v>3418</v>
      </c>
      <c r="BG145" s="6" t="n">
        <v>3250</v>
      </c>
      <c r="BH145" s="6" t="n">
        <v>3117</v>
      </c>
      <c r="BI145" s="6" t="n">
        <v>3027</v>
      </c>
      <c r="BJ145" s="6" t="n">
        <v>2811</v>
      </c>
      <c r="BK145" s="6" t="n">
        <v>2783</v>
      </c>
      <c r="BL145" s="6" t="n">
        <v>2750</v>
      </c>
      <c r="BM145" s="6" t="n">
        <v>2671</v>
      </c>
      <c r="BN145" s="6" t="n">
        <v>2654</v>
      </c>
      <c r="BO145" s="6" t="n">
        <v>2800</v>
      </c>
      <c r="BP145" s="6" t="n">
        <v>2777</v>
      </c>
      <c r="BQ145" s="6" t="n">
        <v>2433</v>
      </c>
      <c r="BR145" s="6" t="n">
        <v>2358</v>
      </c>
      <c r="BS145" s="6" t="n">
        <v>2328</v>
      </c>
      <c r="BT145" s="6" t="n">
        <v>2128</v>
      </c>
      <c r="BU145" s="6" t="n">
        <v>1917</v>
      </c>
      <c r="BV145" s="6" t="n">
        <v>1776</v>
      </c>
      <c r="BW145" s="6" t="n">
        <v>1998</v>
      </c>
      <c r="BX145" s="6" t="n">
        <v>1860</v>
      </c>
      <c r="BY145" s="6" t="n">
        <v>1830</v>
      </c>
      <c r="BZ145" s="6" t="n">
        <v>1764</v>
      </c>
      <c r="CA145" s="6" t="n">
        <v>1677</v>
      </c>
      <c r="CB145" s="6" t="n">
        <v>1596</v>
      </c>
      <c r="CC145" s="6" t="n">
        <v>1527</v>
      </c>
      <c r="CD145" s="6" t="n">
        <v>1448</v>
      </c>
      <c r="CE145" s="6" t="n">
        <v>1372</v>
      </c>
      <c r="CF145" s="6" t="n">
        <v>1347</v>
      </c>
      <c r="CG145" s="6" t="n">
        <v>1229</v>
      </c>
      <c r="CH145" s="6" t="n">
        <v>1070</v>
      </c>
      <c r="CI145" s="6" t="n">
        <v>986</v>
      </c>
      <c r="CJ145" s="6" t="n">
        <v>907</v>
      </c>
      <c r="CK145" s="6" t="n">
        <v>834</v>
      </c>
      <c r="CL145" s="6" t="n">
        <v>799</v>
      </c>
      <c r="CM145" s="6" t="n">
        <v>661</v>
      </c>
      <c r="CN145" s="6" t="n">
        <v>623</v>
      </c>
      <c r="CO145" s="6" t="n">
        <v>532</v>
      </c>
      <c r="CP145" s="6" t="n">
        <v>432</v>
      </c>
      <c r="CQ145" s="6" t="n">
        <v>380</v>
      </c>
      <c r="CR145" s="6" t="n">
        <v>242</v>
      </c>
      <c r="CS145" s="6" t="n">
        <v>175</v>
      </c>
      <c r="CT145" s="6" t="n">
        <v>169</v>
      </c>
      <c r="CU145" s="6" t="n">
        <v>120</v>
      </c>
      <c r="CV145" s="6" t="n">
        <v>105</v>
      </c>
      <c r="CW145" s="6" t="n">
        <v>76</v>
      </c>
      <c r="CX145" s="6" t="n">
        <v>51</v>
      </c>
      <c r="CY145" s="6" t="n">
        <v>34</v>
      </c>
      <c r="CZ145" s="6" t="n">
        <v>49</v>
      </c>
    </row>
    <row r="146" customFormat="false" ht="13.2" hidden="false" customHeight="false" outlineLevel="0" collapsed="false">
      <c r="A146" s="0" t="s">
        <v>1196</v>
      </c>
      <c r="B146" s="0" t="s">
        <v>57</v>
      </c>
      <c r="C146" s="6" t="n">
        <v>124659</v>
      </c>
      <c r="D146" s="6" t="n">
        <v>1474</v>
      </c>
      <c r="E146" s="6" t="n">
        <v>1506</v>
      </c>
      <c r="F146" s="6" t="n">
        <v>1465</v>
      </c>
      <c r="G146" s="6" t="n">
        <v>1472</v>
      </c>
      <c r="H146" s="6" t="n">
        <v>1449</v>
      </c>
      <c r="I146" s="6" t="n">
        <v>1482</v>
      </c>
      <c r="J146" s="6" t="n">
        <v>1356</v>
      </c>
      <c r="K146" s="6" t="n">
        <v>1355</v>
      </c>
      <c r="L146" s="6" t="n">
        <v>1315</v>
      </c>
      <c r="M146" s="6" t="n">
        <v>1323</v>
      </c>
      <c r="N146" s="6" t="n">
        <v>1368</v>
      </c>
      <c r="O146" s="6" t="n">
        <v>1419</v>
      </c>
      <c r="P146" s="6" t="n">
        <v>1433</v>
      </c>
      <c r="Q146" s="6" t="n">
        <v>1528</v>
      </c>
      <c r="R146" s="6" t="n">
        <v>1487</v>
      </c>
      <c r="S146" s="6" t="n">
        <v>1519</v>
      </c>
      <c r="T146" s="6" t="n">
        <v>1569</v>
      </c>
      <c r="U146" s="6" t="n">
        <v>1525</v>
      </c>
      <c r="V146" s="6" t="n">
        <v>1502</v>
      </c>
      <c r="W146" s="6" t="n">
        <v>1269</v>
      </c>
      <c r="X146" s="6" t="n">
        <v>1224</v>
      </c>
      <c r="Y146" s="6" t="n">
        <v>1289</v>
      </c>
      <c r="Z146" s="6" t="n">
        <v>1363</v>
      </c>
      <c r="AA146" s="6" t="n">
        <v>1432</v>
      </c>
      <c r="AB146" s="6" t="n">
        <v>1355</v>
      </c>
      <c r="AC146" s="6" t="n">
        <v>1304</v>
      </c>
      <c r="AD146" s="6" t="n">
        <v>1336</v>
      </c>
      <c r="AE146" s="6" t="n">
        <v>1338</v>
      </c>
      <c r="AF146" s="6" t="n">
        <v>1329</v>
      </c>
      <c r="AG146" s="6" t="n">
        <v>1317</v>
      </c>
      <c r="AH146" s="6" t="n">
        <v>1517</v>
      </c>
      <c r="AI146" s="6" t="n">
        <v>1539</v>
      </c>
      <c r="AJ146" s="6" t="n">
        <v>1464</v>
      </c>
      <c r="AK146" s="6" t="n">
        <v>1517</v>
      </c>
      <c r="AL146" s="6" t="n">
        <v>1480</v>
      </c>
      <c r="AM146" s="6" t="n">
        <v>1472</v>
      </c>
      <c r="AN146" s="6" t="n">
        <v>1657</v>
      </c>
      <c r="AO146" s="6" t="n">
        <v>1688</v>
      </c>
      <c r="AP146" s="6" t="n">
        <v>1752</v>
      </c>
      <c r="AQ146" s="6" t="n">
        <v>1809</v>
      </c>
      <c r="AR146" s="6" t="n">
        <v>1896</v>
      </c>
      <c r="AS146" s="6" t="n">
        <v>1864</v>
      </c>
      <c r="AT146" s="6" t="n">
        <v>1920</v>
      </c>
      <c r="AU146" s="6" t="n">
        <v>1911</v>
      </c>
      <c r="AV146" s="6" t="n">
        <v>2056</v>
      </c>
      <c r="AW146" s="6" t="n">
        <v>2038</v>
      </c>
      <c r="AX146" s="6" t="n">
        <v>2097</v>
      </c>
      <c r="AY146" s="6" t="n">
        <v>1917</v>
      </c>
      <c r="AZ146" s="6" t="n">
        <v>1933</v>
      </c>
      <c r="BA146" s="6" t="n">
        <v>1940</v>
      </c>
      <c r="BB146" s="6" t="n">
        <v>1925</v>
      </c>
      <c r="BC146" s="6" t="n">
        <v>1767</v>
      </c>
      <c r="BD146" s="6" t="n">
        <v>1694</v>
      </c>
      <c r="BE146" s="6" t="n">
        <v>1608</v>
      </c>
      <c r="BF146" s="6" t="n">
        <v>1631</v>
      </c>
      <c r="BG146" s="6" t="n">
        <v>1571</v>
      </c>
      <c r="BH146" s="6" t="n">
        <v>1597</v>
      </c>
      <c r="BI146" s="6" t="n">
        <v>1481</v>
      </c>
      <c r="BJ146" s="6" t="n">
        <v>1459</v>
      </c>
      <c r="BK146" s="6" t="n">
        <v>1511</v>
      </c>
      <c r="BL146" s="6" t="n">
        <v>1499</v>
      </c>
      <c r="BM146" s="6" t="n">
        <v>1491</v>
      </c>
      <c r="BN146" s="6" t="n">
        <v>1614</v>
      </c>
      <c r="BO146" s="6" t="n">
        <v>1777</v>
      </c>
      <c r="BP146" s="6" t="n">
        <v>1914</v>
      </c>
      <c r="BQ146" s="6" t="n">
        <v>1311</v>
      </c>
      <c r="BR146" s="6" t="n">
        <v>1513</v>
      </c>
      <c r="BS146" s="6" t="n">
        <v>1317</v>
      </c>
      <c r="BT146" s="6" t="n">
        <v>1279</v>
      </c>
      <c r="BU146" s="6" t="n">
        <v>1006</v>
      </c>
      <c r="BV146" s="6" t="n">
        <v>969</v>
      </c>
      <c r="BW146" s="6" t="n">
        <v>1023</v>
      </c>
      <c r="BX146" s="6" t="n">
        <v>1068</v>
      </c>
      <c r="BY146" s="6" t="n">
        <v>1004</v>
      </c>
      <c r="BZ146" s="6" t="n">
        <v>974</v>
      </c>
      <c r="CA146" s="6" t="n">
        <v>947</v>
      </c>
      <c r="CB146" s="6" t="n">
        <v>857</v>
      </c>
      <c r="CC146" s="6" t="n">
        <v>824</v>
      </c>
      <c r="CD146" s="6" t="n">
        <v>833</v>
      </c>
      <c r="CE146" s="6" t="n">
        <v>813</v>
      </c>
      <c r="CF146" s="6" t="n">
        <v>817</v>
      </c>
      <c r="CG146" s="6" t="n">
        <v>766</v>
      </c>
      <c r="CH146" s="6" t="n">
        <v>682</v>
      </c>
      <c r="CI146" s="6" t="n">
        <v>626</v>
      </c>
      <c r="CJ146" s="6" t="n">
        <v>578</v>
      </c>
      <c r="CK146" s="6" t="n">
        <v>548</v>
      </c>
      <c r="CL146" s="6" t="n">
        <v>438</v>
      </c>
      <c r="CM146" s="6" t="n">
        <v>411</v>
      </c>
      <c r="CN146" s="6" t="n">
        <v>426</v>
      </c>
      <c r="CO146" s="6" t="n">
        <v>355</v>
      </c>
      <c r="CP146" s="6" t="n">
        <v>334</v>
      </c>
      <c r="CQ146" s="6" t="n">
        <v>225</v>
      </c>
      <c r="CR146" s="6" t="n">
        <v>146</v>
      </c>
      <c r="CS146" s="6" t="n">
        <v>98</v>
      </c>
      <c r="CT146" s="6" t="n">
        <v>91</v>
      </c>
      <c r="CU146" s="6" t="n">
        <v>83</v>
      </c>
      <c r="CV146" s="6" t="n">
        <v>65</v>
      </c>
      <c r="CW146" s="6" t="n">
        <v>46</v>
      </c>
      <c r="CX146" s="6" t="n">
        <v>35</v>
      </c>
      <c r="CY146" s="6" t="n">
        <v>18</v>
      </c>
      <c r="CZ146" s="6" t="n">
        <v>24</v>
      </c>
    </row>
    <row r="147" customFormat="false" ht="13.2" hidden="false" customHeight="false" outlineLevel="0" collapsed="false">
      <c r="A147" s="0" t="s">
        <v>1197</v>
      </c>
      <c r="B147" s="0" t="s">
        <v>561</v>
      </c>
      <c r="C147" s="6" t="n">
        <v>75102</v>
      </c>
      <c r="D147" s="6" t="n">
        <v>882</v>
      </c>
      <c r="E147" s="6" t="n">
        <v>942</v>
      </c>
      <c r="F147" s="6" t="n">
        <v>954</v>
      </c>
      <c r="G147" s="6" t="n">
        <v>936</v>
      </c>
      <c r="H147" s="6" t="n">
        <v>914</v>
      </c>
      <c r="I147" s="6" t="n">
        <v>955</v>
      </c>
      <c r="J147" s="6" t="n">
        <v>883</v>
      </c>
      <c r="K147" s="6" t="n">
        <v>851</v>
      </c>
      <c r="L147" s="6" t="n">
        <v>880</v>
      </c>
      <c r="M147" s="6" t="n">
        <v>846</v>
      </c>
      <c r="N147" s="6" t="n">
        <v>929</v>
      </c>
      <c r="O147" s="6" t="n">
        <v>941</v>
      </c>
      <c r="P147" s="6" t="n">
        <v>979</v>
      </c>
      <c r="Q147" s="6" t="n">
        <v>928</v>
      </c>
      <c r="R147" s="6" t="n">
        <v>960</v>
      </c>
      <c r="S147" s="6" t="n">
        <v>951</v>
      </c>
      <c r="T147" s="6" t="n">
        <v>1019</v>
      </c>
      <c r="U147" s="6" t="n">
        <v>969</v>
      </c>
      <c r="V147" s="6" t="n">
        <v>933</v>
      </c>
      <c r="W147" s="6" t="n">
        <v>812</v>
      </c>
      <c r="X147" s="6" t="n">
        <v>836</v>
      </c>
      <c r="Y147" s="6" t="n">
        <v>809</v>
      </c>
      <c r="Z147" s="6" t="n">
        <v>811</v>
      </c>
      <c r="AA147" s="6" t="n">
        <v>874</v>
      </c>
      <c r="AB147" s="6" t="n">
        <v>852</v>
      </c>
      <c r="AC147" s="6" t="n">
        <v>779</v>
      </c>
      <c r="AD147" s="6" t="n">
        <v>767</v>
      </c>
      <c r="AE147" s="6" t="n">
        <v>780</v>
      </c>
      <c r="AF147" s="6" t="n">
        <v>765</v>
      </c>
      <c r="AG147" s="6" t="n">
        <v>861</v>
      </c>
      <c r="AH147" s="6" t="n">
        <v>850</v>
      </c>
      <c r="AI147" s="6" t="n">
        <v>971</v>
      </c>
      <c r="AJ147" s="6" t="n">
        <v>931</v>
      </c>
      <c r="AK147" s="6" t="n">
        <v>951</v>
      </c>
      <c r="AL147" s="6" t="n">
        <v>937</v>
      </c>
      <c r="AM147" s="6" t="n">
        <v>969</v>
      </c>
      <c r="AN147" s="6" t="n">
        <v>1018</v>
      </c>
      <c r="AO147" s="6" t="n">
        <v>1059</v>
      </c>
      <c r="AP147" s="6" t="n">
        <v>1201</v>
      </c>
      <c r="AQ147" s="6" t="n">
        <v>1121</v>
      </c>
      <c r="AR147" s="6" t="n">
        <v>1177</v>
      </c>
      <c r="AS147" s="6" t="n">
        <v>1089</v>
      </c>
      <c r="AT147" s="6" t="n">
        <v>1192</v>
      </c>
      <c r="AU147" s="6" t="n">
        <v>1200</v>
      </c>
      <c r="AV147" s="6" t="n">
        <v>1246</v>
      </c>
      <c r="AW147" s="6" t="n">
        <v>1201</v>
      </c>
      <c r="AX147" s="6" t="n">
        <v>1195</v>
      </c>
      <c r="AY147" s="6" t="n">
        <v>1221</v>
      </c>
      <c r="AZ147" s="6" t="n">
        <v>1244</v>
      </c>
      <c r="BA147" s="6" t="n">
        <v>1144</v>
      </c>
      <c r="BB147" s="6" t="n">
        <v>1102</v>
      </c>
      <c r="BC147" s="6" t="n">
        <v>1024</v>
      </c>
      <c r="BD147" s="6" t="n">
        <v>986</v>
      </c>
      <c r="BE147" s="6" t="n">
        <v>932</v>
      </c>
      <c r="BF147" s="6" t="n">
        <v>928</v>
      </c>
      <c r="BG147" s="6" t="n">
        <v>884</v>
      </c>
      <c r="BH147" s="6" t="n">
        <v>875</v>
      </c>
      <c r="BI147" s="6" t="n">
        <v>785</v>
      </c>
      <c r="BJ147" s="6" t="n">
        <v>860</v>
      </c>
      <c r="BK147" s="6" t="n">
        <v>870</v>
      </c>
      <c r="BL147" s="6" t="n">
        <v>896</v>
      </c>
      <c r="BM147" s="6" t="n">
        <v>917</v>
      </c>
      <c r="BN147" s="6" t="n">
        <v>947</v>
      </c>
      <c r="BO147" s="6" t="n">
        <v>961</v>
      </c>
      <c r="BP147" s="6" t="n">
        <v>1045</v>
      </c>
      <c r="BQ147" s="6" t="n">
        <v>727</v>
      </c>
      <c r="BR147" s="6" t="n">
        <v>797</v>
      </c>
      <c r="BS147" s="6" t="n">
        <v>705</v>
      </c>
      <c r="BT147" s="6" t="n">
        <v>685</v>
      </c>
      <c r="BU147" s="6" t="n">
        <v>588</v>
      </c>
      <c r="BV147" s="6" t="n">
        <v>598</v>
      </c>
      <c r="BW147" s="6" t="n">
        <v>593</v>
      </c>
      <c r="BX147" s="6" t="n">
        <v>582</v>
      </c>
      <c r="BY147" s="6" t="n">
        <v>573</v>
      </c>
      <c r="BZ147" s="6" t="n">
        <v>526</v>
      </c>
      <c r="CA147" s="6" t="n">
        <v>528</v>
      </c>
      <c r="CB147" s="6" t="n">
        <v>483</v>
      </c>
      <c r="CC147" s="6" t="n">
        <v>454</v>
      </c>
      <c r="CD147" s="6" t="n">
        <v>484</v>
      </c>
      <c r="CE147" s="6" t="n">
        <v>467</v>
      </c>
      <c r="CF147" s="6" t="n">
        <v>446</v>
      </c>
      <c r="CG147" s="6" t="n">
        <v>400</v>
      </c>
      <c r="CH147" s="6" t="n">
        <v>339</v>
      </c>
      <c r="CI147" s="6" t="n">
        <v>353</v>
      </c>
      <c r="CJ147" s="6" t="n">
        <v>313</v>
      </c>
      <c r="CK147" s="6" t="n">
        <v>302</v>
      </c>
      <c r="CL147" s="6" t="n">
        <v>295</v>
      </c>
      <c r="CM147" s="6" t="n">
        <v>250</v>
      </c>
      <c r="CN147" s="6" t="n">
        <v>207</v>
      </c>
      <c r="CO147" s="6" t="n">
        <v>195</v>
      </c>
      <c r="CP147" s="6" t="n">
        <v>185</v>
      </c>
      <c r="CQ147" s="6" t="n">
        <v>137</v>
      </c>
      <c r="CR147" s="6" t="n">
        <v>66</v>
      </c>
      <c r="CS147" s="6" t="n">
        <v>56</v>
      </c>
      <c r="CT147" s="6" t="n">
        <v>65</v>
      </c>
      <c r="CU147" s="6" t="n">
        <v>45</v>
      </c>
      <c r="CV147" s="6" t="n">
        <v>52</v>
      </c>
      <c r="CW147" s="6" t="n">
        <v>29</v>
      </c>
      <c r="CX147" s="6" t="n">
        <v>17</v>
      </c>
      <c r="CY147" s="6" t="n">
        <v>17</v>
      </c>
      <c r="CZ147" s="6" t="n">
        <v>16</v>
      </c>
    </row>
    <row r="148" customFormat="false" ht="13.2" hidden="false" customHeight="false" outlineLevel="0" collapsed="false">
      <c r="A148" s="0" t="s">
        <v>1198</v>
      </c>
      <c r="B148" s="0" t="s">
        <v>135</v>
      </c>
      <c r="C148" s="6" t="n">
        <v>112081</v>
      </c>
      <c r="D148" s="6" t="n">
        <v>1331</v>
      </c>
      <c r="E148" s="6" t="n">
        <v>1331</v>
      </c>
      <c r="F148" s="6" t="n">
        <v>1324</v>
      </c>
      <c r="G148" s="6" t="n">
        <v>1343</v>
      </c>
      <c r="H148" s="6" t="n">
        <v>1198</v>
      </c>
      <c r="I148" s="6" t="n">
        <v>1240</v>
      </c>
      <c r="J148" s="6" t="n">
        <v>1229</v>
      </c>
      <c r="K148" s="6" t="n">
        <v>1168</v>
      </c>
      <c r="L148" s="6" t="n">
        <v>1119</v>
      </c>
      <c r="M148" s="6" t="n">
        <v>1179</v>
      </c>
      <c r="N148" s="6" t="n">
        <v>1124</v>
      </c>
      <c r="O148" s="6" t="n">
        <v>1221</v>
      </c>
      <c r="P148" s="6" t="n">
        <v>1222</v>
      </c>
      <c r="Q148" s="6" t="n">
        <v>1320</v>
      </c>
      <c r="R148" s="6" t="n">
        <v>1301</v>
      </c>
      <c r="S148" s="6" t="n">
        <v>1483</v>
      </c>
      <c r="T148" s="6" t="n">
        <v>1423</v>
      </c>
      <c r="U148" s="6" t="n">
        <v>1522</v>
      </c>
      <c r="V148" s="6" t="n">
        <v>1399</v>
      </c>
      <c r="W148" s="6" t="n">
        <v>1201</v>
      </c>
      <c r="X148" s="6" t="n">
        <v>1274</v>
      </c>
      <c r="Y148" s="6" t="n">
        <v>1304</v>
      </c>
      <c r="Z148" s="6" t="n">
        <v>1377</v>
      </c>
      <c r="AA148" s="6" t="n">
        <v>1400</v>
      </c>
      <c r="AB148" s="6" t="n">
        <v>1359</v>
      </c>
      <c r="AC148" s="6" t="n">
        <v>1318</v>
      </c>
      <c r="AD148" s="6" t="n">
        <v>1265</v>
      </c>
      <c r="AE148" s="6" t="n">
        <v>1289</v>
      </c>
      <c r="AF148" s="6" t="n">
        <v>1210</v>
      </c>
      <c r="AG148" s="6" t="n">
        <v>1325</v>
      </c>
      <c r="AH148" s="6" t="n">
        <v>1444</v>
      </c>
      <c r="AI148" s="6" t="n">
        <v>1328</v>
      </c>
      <c r="AJ148" s="6" t="n">
        <v>1318</v>
      </c>
      <c r="AK148" s="6" t="n">
        <v>1171</v>
      </c>
      <c r="AL148" s="6" t="n">
        <v>1219</v>
      </c>
      <c r="AM148" s="6" t="n">
        <v>1307</v>
      </c>
      <c r="AN148" s="6" t="n">
        <v>1407</v>
      </c>
      <c r="AO148" s="6" t="n">
        <v>1472</v>
      </c>
      <c r="AP148" s="6" t="n">
        <v>1510</v>
      </c>
      <c r="AQ148" s="6" t="n">
        <v>1699</v>
      </c>
      <c r="AR148" s="6" t="n">
        <v>1765</v>
      </c>
      <c r="AS148" s="6" t="n">
        <v>1732</v>
      </c>
      <c r="AT148" s="6" t="n">
        <v>1793</v>
      </c>
      <c r="AU148" s="6" t="n">
        <v>1855</v>
      </c>
      <c r="AV148" s="6" t="n">
        <v>1856</v>
      </c>
      <c r="AW148" s="6" t="n">
        <v>1919</v>
      </c>
      <c r="AX148" s="6" t="n">
        <v>1753</v>
      </c>
      <c r="AY148" s="6" t="n">
        <v>1817</v>
      </c>
      <c r="AZ148" s="6" t="n">
        <v>1812</v>
      </c>
      <c r="BA148" s="6" t="n">
        <v>1756</v>
      </c>
      <c r="BB148" s="6" t="n">
        <v>1615</v>
      </c>
      <c r="BC148" s="6" t="n">
        <v>1509</v>
      </c>
      <c r="BD148" s="6" t="n">
        <v>1487</v>
      </c>
      <c r="BE148" s="6" t="n">
        <v>1502</v>
      </c>
      <c r="BF148" s="6" t="n">
        <v>1385</v>
      </c>
      <c r="BG148" s="6" t="n">
        <v>1292</v>
      </c>
      <c r="BH148" s="6" t="n">
        <v>1343</v>
      </c>
      <c r="BI148" s="6" t="n">
        <v>1308</v>
      </c>
      <c r="BJ148" s="6" t="n">
        <v>1328</v>
      </c>
      <c r="BK148" s="6" t="n">
        <v>1373</v>
      </c>
      <c r="BL148" s="6" t="n">
        <v>1304</v>
      </c>
      <c r="BM148" s="6" t="n">
        <v>1334</v>
      </c>
      <c r="BN148" s="6" t="n">
        <v>1386</v>
      </c>
      <c r="BO148" s="6" t="n">
        <v>1587</v>
      </c>
      <c r="BP148" s="6" t="n">
        <v>1600</v>
      </c>
      <c r="BQ148" s="6" t="n">
        <v>1225</v>
      </c>
      <c r="BR148" s="6" t="n">
        <v>1333</v>
      </c>
      <c r="BS148" s="6" t="n">
        <v>1276</v>
      </c>
      <c r="BT148" s="6" t="n">
        <v>1125</v>
      </c>
      <c r="BU148" s="6" t="n">
        <v>995</v>
      </c>
      <c r="BV148" s="6" t="n">
        <v>949</v>
      </c>
      <c r="BW148" s="6" t="n">
        <v>990</v>
      </c>
      <c r="BX148" s="6" t="n">
        <v>946</v>
      </c>
      <c r="BY148" s="6" t="n">
        <v>969</v>
      </c>
      <c r="BZ148" s="6" t="n">
        <v>849</v>
      </c>
      <c r="CA148" s="6" t="n">
        <v>873</v>
      </c>
      <c r="CB148" s="6" t="n">
        <v>774</v>
      </c>
      <c r="CC148" s="6" t="n">
        <v>773</v>
      </c>
      <c r="CD148" s="6" t="n">
        <v>769</v>
      </c>
      <c r="CE148" s="6" t="n">
        <v>758</v>
      </c>
      <c r="CF148" s="6" t="n">
        <v>731</v>
      </c>
      <c r="CG148" s="6" t="n">
        <v>567</v>
      </c>
      <c r="CH148" s="6" t="n">
        <v>498</v>
      </c>
      <c r="CI148" s="6" t="n">
        <v>461</v>
      </c>
      <c r="CJ148" s="6" t="n">
        <v>500</v>
      </c>
      <c r="CK148" s="6" t="n">
        <v>438</v>
      </c>
      <c r="CL148" s="6" t="n">
        <v>385</v>
      </c>
      <c r="CM148" s="6" t="n">
        <v>314</v>
      </c>
      <c r="CN148" s="6" t="n">
        <v>277</v>
      </c>
      <c r="CO148" s="6" t="n">
        <v>300</v>
      </c>
      <c r="CP148" s="6" t="n">
        <v>250</v>
      </c>
      <c r="CQ148" s="6" t="n">
        <v>177</v>
      </c>
      <c r="CR148" s="6" t="n">
        <v>119</v>
      </c>
      <c r="CS148" s="6" t="n">
        <v>96</v>
      </c>
      <c r="CT148" s="6" t="n">
        <v>75</v>
      </c>
      <c r="CU148" s="6" t="n">
        <v>62</v>
      </c>
      <c r="CV148" s="6" t="n">
        <v>63</v>
      </c>
      <c r="CW148" s="6" t="n">
        <v>23</v>
      </c>
      <c r="CX148" s="6" t="n">
        <v>18</v>
      </c>
      <c r="CY148" s="6" t="n">
        <v>22</v>
      </c>
      <c r="CZ148" s="6" t="n">
        <v>16</v>
      </c>
    </row>
    <row r="149" customFormat="false" ht="13.2" hidden="false" customHeight="false" outlineLevel="0" collapsed="false">
      <c r="A149" s="0" t="s">
        <v>1199</v>
      </c>
      <c r="B149" s="0" t="s">
        <v>623</v>
      </c>
      <c r="C149" s="6" t="n">
        <v>117773</v>
      </c>
      <c r="D149" s="6" t="n">
        <v>1458</v>
      </c>
      <c r="E149" s="6" t="n">
        <v>1380</v>
      </c>
      <c r="F149" s="6" t="n">
        <v>1381</v>
      </c>
      <c r="G149" s="6" t="n">
        <v>1334</v>
      </c>
      <c r="H149" s="6" t="n">
        <v>1194</v>
      </c>
      <c r="I149" s="6" t="n">
        <v>1243</v>
      </c>
      <c r="J149" s="6" t="n">
        <v>1148</v>
      </c>
      <c r="K149" s="6" t="n">
        <v>1062</v>
      </c>
      <c r="L149" s="6" t="n">
        <v>991</v>
      </c>
      <c r="M149" s="6" t="n">
        <v>1091</v>
      </c>
      <c r="N149" s="6" t="n">
        <v>997</v>
      </c>
      <c r="O149" s="6" t="n">
        <v>1048</v>
      </c>
      <c r="P149" s="6" t="n">
        <v>1084</v>
      </c>
      <c r="Q149" s="6" t="n">
        <v>1085</v>
      </c>
      <c r="R149" s="6" t="n">
        <v>1115</v>
      </c>
      <c r="S149" s="6" t="n">
        <v>1096</v>
      </c>
      <c r="T149" s="6" t="n">
        <v>1133</v>
      </c>
      <c r="U149" s="6" t="n">
        <v>1210</v>
      </c>
      <c r="V149" s="6" t="n">
        <v>2233</v>
      </c>
      <c r="W149" s="6" t="n">
        <v>3724</v>
      </c>
      <c r="X149" s="6" t="n">
        <v>4114</v>
      </c>
      <c r="Y149" s="6" t="n">
        <v>3491</v>
      </c>
      <c r="Z149" s="6" t="n">
        <v>2587</v>
      </c>
      <c r="AA149" s="6" t="n">
        <v>2115</v>
      </c>
      <c r="AB149" s="6" t="n">
        <v>1848</v>
      </c>
      <c r="AC149" s="6" t="n">
        <v>1772</v>
      </c>
      <c r="AD149" s="6" t="n">
        <v>1815</v>
      </c>
      <c r="AE149" s="6" t="n">
        <v>1786</v>
      </c>
      <c r="AF149" s="6" t="n">
        <v>1797</v>
      </c>
      <c r="AG149" s="6" t="n">
        <v>1857</v>
      </c>
      <c r="AH149" s="6" t="n">
        <v>1663</v>
      </c>
      <c r="AI149" s="6" t="n">
        <v>1801</v>
      </c>
      <c r="AJ149" s="6" t="n">
        <v>1628</v>
      </c>
      <c r="AK149" s="6" t="n">
        <v>1505</v>
      </c>
      <c r="AL149" s="6" t="n">
        <v>1469</v>
      </c>
      <c r="AM149" s="6" t="n">
        <v>1393</v>
      </c>
      <c r="AN149" s="6" t="n">
        <v>1479</v>
      </c>
      <c r="AO149" s="6" t="n">
        <v>1472</v>
      </c>
      <c r="AP149" s="6" t="n">
        <v>1445</v>
      </c>
      <c r="AQ149" s="6" t="n">
        <v>1544</v>
      </c>
      <c r="AR149" s="6" t="n">
        <v>1453</v>
      </c>
      <c r="AS149" s="6" t="n">
        <v>1451</v>
      </c>
      <c r="AT149" s="6" t="n">
        <v>1644</v>
      </c>
      <c r="AU149" s="6" t="n">
        <v>1515</v>
      </c>
      <c r="AV149" s="6" t="n">
        <v>1540</v>
      </c>
      <c r="AW149" s="6" t="n">
        <v>1622</v>
      </c>
      <c r="AX149" s="6" t="n">
        <v>1552</v>
      </c>
      <c r="AY149" s="6" t="n">
        <v>1546</v>
      </c>
      <c r="AZ149" s="6" t="n">
        <v>1467</v>
      </c>
      <c r="BA149" s="6" t="n">
        <v>1406</v>
      </c>
      <c r="BB149" s="6" t="n">
        <v>1460</v>
      </c>
      <c r="BC149" s="6" t="n">
        <v>1337</v>
      </c>
      <c r="BD149" s="6" t="n">
        <v>1381</v>
      </c>
      <c r="BE149" s="6" t="n">
        <v>1287</v>
      </c>
      <c r="BF149" s="6" t="n">
        <v>1218</v>
      </c>
      <c r="BG149" s="6" t="n">
        <v>1192</v>
      </c>
      <c r="BH149" s="6" t="n">
        <v>1196</v>
      </c>
      <c r="BI149" s="6" t="n">
        <v>1205</v>
      </c>
      <c r="BJ149" s="6" t="n">
        <v>1130</v>
      </c>
      <c r="BK149" s="6" t="n">
        <v>1167</v>
      </c>
      <c r="BL149" s="6" t="n">
        <v>1132</v>
      </c>
      <c r="BM149" s="6" t="n">
        <v>1190</v>
      </c>
      <c r="BN149" s="6" t="n">
        <v>1169</v>
      </c>
      <c r="BO149" s="6" t="n">
        <v>1325</v>
      </c>
      <c r="BP149" s="6" t="n">
        <v>1331</v>
      </c>
      <c r="BQ149" s="6" t="n">
        <v>1002</v>
      </c>
      <c r="BR149" s="6" t="n">
        <v>1017</v>
      </c>
      <c r="BS149" s="6" t="n">
        <v>939</v>
      </c>
      <c r="BT149" s="6" t="n">
        <v>918</v>
      </c>
      <c r="BU149" s="6" t="n">
        <v>874</v>
      </c>
      <c r="BV149" s="6" t="n">
        <v>801</v>
      </c>
      <c r="BW149" s="6" t="n">
        <v>830</v>
      </c>
      <c r="BX149" s="6" t="n">
        <v>810</v>
      </c>
      <c r="BY149" s="6" t="n">
        <v>764</v>
      </c>
      <c r="BZ149" s="6" t="n">
        <v>792</v>
      </c>
      <c r="CA149" s="6" t="n">
        <v>693</v>
      </c>
      <c r="CB149" s="6" t="n">
        <v>725</v>
      </c>
      <c r="CC149" s="6" t="n">
        <v>696</v>
      </c>
      <c r="CD149" s="6" t="n">
        <v>662</v>
      </c>
      <c r="CE149" s="6" t="n">
        <v>651</v>
      </c>
      <c r="CF149" s="6" t="n">
        <v>677</v>
      </c>
      <c r="CG149" s="6" t="n">
        <v>661</v>
      </c>
      <c r="CH149" s="6" t="n">
        <v>607</v>
      </c>
      <c r="CI149" s="6" t="n">
        <v>540</v>
      </c>
      <c r="CJ149" s="6" t="n">
        <v>524</v>
      </c>
      <c r="CK149" s="6" t="n">
        <v>522</v>
      </c>
      <c r="CL149" s="6" t="n">
        <v>422</v>
      </c>
      <c r="CM149" s="6" t="n">
        <v>408</v>
      </c>
      <c r="CN149" s="6" t="n">
        <v>351</v>
      </c>
      <c r="CO149" s="6" t="n">
        <v>308</v>
      </c>
      <c r="CP149" s="6" t="n">
        <v>311</v>
      </c>
      <c r="CQ149" s="6" t="n">
        <v>211</v>
      </c>
      <c r="CR149" s="6" t="n">
        <v>148</v>
      </c>
      <c r="CS149" s="6" t="n">
        <v>93</v>
      </c>
      <c r="CT149" s="6" t="n">
        <v>86</v>
      </c>
      <c r="CU149" s="6" t="n">
        <v>61</v>
      </c>
      <c r="CV149" s="6" t="n">
        <v>55</v>
      </c>
      <c r="CW149" s="6" t="n">
        <v>35</v>
      </c>
      <c r="CX149" s="6" t="n">
        <v>29</v>
      </c>
      <c r="CY149" s="6" t="n">
        <v>22</v>
      </c>
      <c r="CZ149" s="6" t="n">
        <v>24</v>
      </c>
    </row>
    <row r="150" customFormat="false" ht="13.2" hidden="false" customHeight="false" outlineLevel="0" collapsed="false">
      <c r="A150" s="0" t="s">
        <v>1200</v>
      </c>
      <c r="B150" s="0" t="s">
        <v>407</v>
      </c>
      <c r="C150" s="6" t="n">
        <v>155990</v>
      </c>
      <c r="D150" s="6" t="n">
        <v>1786</v>
      </c>
      <c r="E150" s="6" t="n">
        <v>1961</v>
      </c>
      <c r="F150" s="6" t="n">
        <v>1903</v>
      </c>
      <c r="G150" s="6" t="n">
        <v>1863</v>
      </c>
      <c r="H150" s="6" t="n">
        <v>1826</v>
      </c>
      <c r="I150" s="6" t="n">
        <v>1802</v>
      </c>
      <c r="J150" s="6" t="n">
        <v>1740</v>
      </c>
      <c r="K150" s="6" t="n">
        <v>1697</v>
      </c>
      <c r="L150" s="6" t="n">
        <v>1602</v>
      </c>
      <c r="M150" s="6" t="n">
        <v>1570</v>
      </c>
      <c r="N150" s="6" t="n">
        <v>1673</v>
      </c>
      <c r="O150" s="6" t="n">
        <v>1696</v>
      </c>
      <c r="P150" s="6" t="n">
        <v>1818</v>
      </c>
      <c r="Q150" s="6" t="n">
        <v>1797</v>
      </c>
      <c r="R150" s="6" t="n">
        <v>1864</v>
      </c>
      <c r="S150" s="6" t="n">
        <v>1779</v>
      </c>
      <c r="T150" s="6" t="n">
        <v>1872</v>
      </c>
      <c r="U150" s="6" t="n">
        <v>1866</v>
      </c>
      <c r="V150" s="6" t="n">
        <v>1866</v>
      </c>
      <c r="W150" s="6" t="n">
        <v>1938</v>
      </c>
      <c r="X150" s="6" t="n">
        <v>1919</v>
      </c>
      <c r="Y150" s="6" t="n">
        <v>1713</v>
      </c>
      <c r="Z150" s="6" t="n">
        <v>1656</v>
      </c>
      <c r="AA150" s="6" t="n">
        <v>1807</v>
      </c>
      <c r="AB150" s="6" t="n">
        <v>1707</v>
      </c>
      <c r="AC150" s="6" t="n">
        <v>1739</v>
      </c>
      <c r="AD150" s="6" t="n">
        <v>1867</v>
      </c>
      <c r="AE150" s="6" t="n">
        <v>1794</v>
      </c>
      <c r="AF150" s="6" t="n">
        <v>1898</v>
      </c>
      <c r="AG150" s="6" t="n">
        <v>2012</v>
      </c>
      <c r="AH150" s="6" t="n">
        <v>1984</v>
      </c>
      <c r="AI150" s="6" t="n">
        <v>2071</v>
      </c>
      <c r="AJ150" s="6" t="n">
        <v>2010</v>
      </c>
      <c r="AK150" s="6" t="n">
        <v>1875</v>
      </c>
      <c r="AL150" s="6" t="n">
        <v>1853</v>
      </c>
      <c r="AM150" s="6" t="n">
        <v>2057</v>
      </c>
      <c r="AN150" s="6" t="n">
        <v>2153</v>
      </c>
      <c r="AO150" s="6" t="n">
        <v>2221</v>
      </c>
      <c r="AP150" s="6" t="n">
        <v>2307</v>
      </c>
      <c r="AQ150" s="6" t="n">
        <v>2523</v>
      </c>
      <c r="AR150" s="6" t="n">
        <v>2477</v>
      </c>
      <c r="AS150" s="6" t="n">
        <v>2376</v>
      </c>
      <c r="AT150" s="6" t="n">
        <v>2611</v>
      </c>
      <c r="AU150" s="6" t="n">
        <v>2602</v>
      </c>
      <c r="AV150" s="6" t="n">
        <v>2532</v>
      </c>
      <c r="AW150" s="6" t="n">
        <v>2534</v>
      </c>
      <c r="AX150" s="6" t="n">
        <v>2581</v>
      </c>
      <c r="AY150" s="6" t="n">
        <v>2518</v>
      </c>
      <c r="AZ150" s="6" t="n">
        <v>2388</v>
      </c>
      <c r="BA150" s="6" t="n">
        <v>2408</v>
      </c>
      <c r="BB150" s="6" t="n">
        <v>2409</v>
      </c>
      <c r="BC150" s="6" t="n">
        <v>2193</v>
      </c>
      <c r="BD150" s="6" t="n">
        <v>2219</v>
      </c>
      <c r="BE150" s="6" t="n">
        <v>2130</v>
      </c>
      <c r="BF150" s="6" t="n">
        <v>2094</v>
      </c>
      <c r="BG150" s="6" t="n">
        <v>1970</v>
      </c>
      <c r="BH150" s="6" t="n">
        <v>1876</v>
      </c>
      <c r="BI150" s="6" t="n">
        <v>1861</v>
      </c>
      <c r="BJ150" s="6" t="n">
        <v>1873</v>
      </c>
      <c r="BK150" s="6" t="n">
        <v>1893</v>
      </c>
      <c r="BL150" s="6" t="n">
        <v>1956</v>
      </c>
      <c r="BM150" s="6" t="n">
        <v>2021</v>
      </c>
      <c r="BN150" s="6" t="n">
        <v>1929</v>
      </c>
      <c r="BO150" s="6" t="n">
        <v>2038</v>
      </c>
      <c r="BP150" s="6" t="n">
        <v>2120</v>
      </c>
      <c r="BQ150" s="6" t="n">
        <v>1511</v>
      </c>
      <c r="BR150" s="6" t="n">
        <v>1608</v>
      </c>
      <c r="BS150" s="6" t="n">
        <v>1587</v>
      </c>
      <c r="BT150" s="6" t="n">
        <v>1474</v>
      </c>
      <c r="BU150" s="6" t="n">
        <v>1371</v>
      </c>
      <c r="BV150" s="6" t="n">
        <v>1287</v>
      </c>
      <c r="BW150" s="6" t="n">
        <v>1371</v>
      </c>
      <c r="BX150" s="6" t="n">
        <v>1347</v>
      </c>
      <c r="BY150" s="6" t="n">
        <v>1287</v>
      </c>
      <c r="BZ150" s="6" t="n">
        <v>1208</v>
      </c>
      <c r="CA150" s="6" t="n">
        <v>1162</v>
      </c>
      <c r="CB150" s="6" t="n">
        <v>1118</v>
      </c>
      <c r="CC150" s="6" t="n">
        <v>993</v>
      </c>
      <c r="CD150" s="6" t="n">
        <v>931</v>
      </c>
      <c r="CE150" s="6" t="n">
        <v>856</v>
      </c>
      <c r="CF150" s="6" t="n">
        <v>837</v>
      </c>
      <c r="CG150" s="6" t="n">
        <v>725</v>
      </c>
      <c r="CH150" s="6" t="n">
        <v>716</v>
      </c>
      <c r="CI150" s="6" t="n">
        <v>561</v>
      </c>
      <c r="CJ150" s="6" t="n">
        <v>558</v>
      </c>
      <c r="CK150" s="6" t="n">
        <v>510</v>
      </c>
      <c r="CL150" s="6" t="n">
        <v>437</v>
      </c>
      <c r="CM150" s="6" t="n">
        <v>396</v>
      </c>
      <c r="CN150" s="6" t="n">
        <v>290</v>
      </c>
      <c r="CO150" s="6" t="n">
        <v>292</v>
      </c>
      <c r="CP150" s="6" t="n">
        <v>249</v>
      </c>
      <c r="CQ150" s="6" t="n">
        <v>184</v>
      </c>
      <c r="CR150" s="6" t="n">
        <v>108</v>
      </c>
      <c r="CS150" s="6" t="n">
        <v>78</v>
      </c>
      <c r="CT150" s="6" t="n">
        <v>71</v>
      </c>
      <c r="CU150" s="6" t="n">
        <v>55</v>
      </c>
      <c r="CV150" s="6" t="n">
        <v>43</v>
      </c>
      <c r="CW150" s="6" t="n">
        <v>19</v>
      </c>
      <c r="CX150" s="6" t="n">
        <v>24</v>
      </c>
      <c r="CY150" s="6" t="n">
        <v>12</v>
      </c>
      <c r="CZ150" s="6" t="n">
        <v>20</v>
      </c>
    </row>
    <row r="151" customFormat="false" ht="13.2" hidden="false" customHeight="false" outlineLevel="0" collapsed="false">
      <c r="A151" s="0" t="s">
        <v>1201</v>
      </c>
      <c r="B151" s="0" t="s">
        <v>509</v>
      </c>
      <c r="C151" s="6" t="n">
        <v>111581</v>
      </c>
      <c r="D151" s="6" t="n">
        <v>1087</v>
      </c>
      <c r="E151" s="6" t="n">
        <v>1080</v>
      </c>
      <c r="F151" s="6" t="n">
        <v>1106</v>
      </c>
      <c r="G151" s="6" t="n">
        <v>1146</v>
      </c>
      <c r="H151" s="6" t="n">
        <v>1159</v>
      </c>
      <c r="I151" s="6" t="n">
        <v>1097</v>
      </c>
      <c r="J151" s="6" t="n">
        <v>1177</v>
      </c>
      <c r="K151" s="6" t="n">
        <v>1232</v>
      </c>
      <c r="L151" s="6" t="n">
        <v>1105</v>
      </c>
      <c r="M151" s="6" t="n">
        <v>1187</v>
      </c>
      <c r="N151" s="6" t="n">
        <v>1290</v>
      </c>
      <c r="O151" s="6" t="n">
        <v>1318</v>
      </c>
      <c r="P151" s="6" t="n">
        <v>1373</v>
      </c>
      <c r="Q151" s="6" t="n">
        <v>1326</v>
      </c>
      <c r="R151" s="6" t="n">
        <v>1389</v>
      </c>
      <c r="S151" s="6" t="n">
        <v>1356</v>
      </c>
      <c r="T151" s="6" t="n">
        <v>1460</v>
      </c>
      <c r="U151" s="6" t="n">
        <v>1414</v>
      </c>
      <c r="V151" s="6" t="n">
        <v>1338</v>
      </c>
      <c r="W151" s="6" t="n">
        <v>1115</v>
      </c>
      <c r="X151" s="6" t="n">
        <v>1120</v>
      </c>
      <c r="Y151" s="6" t="n">
        <v>1104</v>
      </c>
      <c r="Z151" s="6" t="n">
        <v>1156</v>
      </c>
      <c r="AA151" s="6" t="n">
        <v>1205</v>
      </c>
      <c r="AB151" s="6" t="n">
        <v>1176</v>
      </c>
      <c r="AC151" s="6" t="n">
        <v>1088</v>
      </c>
      <c r="AD151" s="6" t="n">
        <v>1066</v>
      </c>
      <c r="AE151" s="6" t="n">
        <v>1060</v>
      </c>
      <c r="AF151" s="6" t="n">
        <v>1097</v>
      </c>
      <c r="AG151" s="6" t="n">
        <v>1095</v>
      </c>
      <c r="AH151" s="6" t="n">
        <v>1146</v>
      </c>
      <c r="AI151" s="6" t="n">
        <v>1099</v>
      </c>
      <c r="AJ151" s="6" t="n">
        <v>1103</v>
      </c>
      <c r="AK151" s="6" t="n">
        <v>1017</v>
      </c>
      <c r="AL151" s="6" t="n">
        <v>1109</v>
      </c>
      <c r="AM151" s="6" t="n">
        <v>1205</v>
      </c>
      <c r="AN151" s="6" t="n">
        <v>1264</v>
      </c>
      <c r="AO151" s="6" t="n">
        <v>1369</v>
      </c>
      <c r="AP151" s="6" t="n">
        <v>1523</v>
      </c>
      <c r="AQ151" s="6" t="n">
        <v>1624</v>
      </c>
      <c r="AR151" s="6" t="n">
        <v>1732</v>
      </c>
      <c r="AS151" s="6" t="n">
        <v>1589</v>
      </c>
      <c r="AT151" s="6" t="n">
        <v>1725</v>
      </c>
      <c r="AU151" s="6" t="n">
        <v>1777</v>
      </c>
      <c r="AV151" s="6" t="n">
        <v>1761</v>
      </c>
      <c r="AW151" s="6" t="n">
        <v>1836</v>
      </c>
      <c r="AX151" s="6" t="n">
        <v>1795</v>
      </c>
      <c r="AY151" s="6" t="n">
        <v>1842</v>
      </c>
      <c r="AZ151" s="6" t="n">
        <v>1774</v>
      </c>
      <c r="BA151" s="6" t="n">
        <v>1743</v>
      </c>
      <c r="BB151" s="6" t="n">
        <v>1750</v>
      </c>
      <c r="BC151" s="6" t="n">
        <v>1640</v>
      </c>
      <c r="BD151" s="6" t="n">
        <v>1679</v>
      </c>
      <c r="BE151" s="6" t="n">
        <v>1541</v>
      </c>
      <c r="BF151" s="6" t="n">
        <v>1443</v>
      </c>
      <c r="BG151" s="6" t="n">
        <v>1482</v>
      </c>
      <c r="BH151" s="6" t="n">
        <v>1404</v>
      </c>
      <c r="BI151" s="6" t="n">
        <v>1345</v>
      </c>
      <c r="BJ151" s="6" t="n">
        <v>1367</v>
      </c>
      <c r="BK151" s="6" t="n">
        <v>1363</v>
      </c>
      <c r="BL151" s="6" t="n">
        <v>1345</v>
      </c>
      <c r="BM151" s="6" t="n">
        <v>1419</v>
      </c>
      <c r="BN151" s="6" t="n">
        <v>1546</v>
      </c>
      <c r="BO151" s="6" t="n">
        <v>1692</v>
      </c>
      <c r="BP151" s="6" t="n">
        <v>1834</v>
      </c>
      <c r="BQ151" s="6" t="n">
        <v>1384</v>
      </c>
      <c r="BR151" s="6" t="n">
        <v>1458</v>
      </c>
      <c r="BS151" s="6" t="n">
        <v>1379</v>
      </c>
      <c r="BT151" s="6" t="n">
        <v>1275</v>
      </c>
      <c r="BU151" s="6" t="n">
        <v>1081</v>
      </c>
      <c r="BV151" s="6" t="n">
        <v>1050</v>
      </c>
      <c r="BW151" s="6" t="n">
        <v>1135</v>
      </c>
      <c r="BX151" s="6" t="n">
        <v>1011</v>
      </c>
      <c r="BY151" s="6" t="n">
        <v>1052</v>
      </c>
      <c r="BZ151" s="6" t="n">
        <v>996</v>
      </c>
      <c r="CA151" s="6" t="n">
        <v>990</v>
      </c>
      <c r="CB151" s="6" t="n">
        <v>943</v>
      </c>
      <c r="CC151" s="6" t="n">
        <v>862</v>
      </c>
      <c r="CD151" s="6" t="n">
        <v>850</v>
      </c>
      <c r="CE151" s="6" t="n">
        <v>846</v>
      </c>
      <c r="CF151" s="6" t="n">
        <v>815</v>
      </c>
      <c r="CG151" s="6" t="n">
        <v>771</v>
      </c>
      <c r="CH151" s="6" t="n">
        <v>655</v>
      </c>
      <c r="CI151" s="6" t="n">
        <v>560</v>
      </c>
      <c r="CJ151" s="6" t="n">
        <v>586</v>
      </c>
      <c r="CK151" s="6" t="n">
        <v>497</v>
      </c>
      <c r="CL151" s="6" t="n">
        <v>433</v>
      </c>
      <c r="CM151" s="6" t="n">
        <v>372</v>
      </c>
      <c r="CN151" s="6" t="n">
        <v>361</v>
      </c>
      <c r="CO151" s="6" t="n">
        <v>361</v>
      </c>
      <c r="CP151" s="6" t="n">
        <v>297</v>
      </c>
      <c r="CQ151" s="6" t="n">
        <v>207</v>
      </c>
      <c r="CR151" s="6" t="n">
        <v>109</v>
      </c>
      <c r="CS151" s="6" t="n">
        <v>104</v>
      </c>
      <c r="CT151" s="6" t="n">
        <v>86</v>
      </c>
      <c r="CU151" s="6" t="n">
        <v>67</v>
      </c>
      <c r="CV151" s="6" t="n">
        <v>73</v>
      </c>
      <c r="CW151" s="6" t="n">
        <v>39</v>
      </c>
      <c r="CX151" s="6" t="n">
        <v>31</v>
      </c>
      <c r="CY151" s="6" t="n">
        <v>18</v>
      </c>
      <c r="CZ151" s="6" t="n">
        <v>22</v>
      </c>
    </row>
    <row r="152" customFormat="false" ht="13.2" hidden="false" customHeight="false" outlineLevel="0" collapsed="false">
      <c r="A152" s="0" t="s">
        <v>1202</v>
      </c>
      <c r="B152" s="0" t="s">
        <v>39</v>
      </c>
      <c r="C152" s="6" t="n">
        <v>95262</v>
      </c>
      <c r="D152" s="6" t="n">
        <v>1061</v>
      </c>
      <c r="E152" s="6" t="n">
        <v>1052</v>
      </c>
      <c r="F152" s="6" t="n">
        <v>1014</v>
      </c>
      <c r="G152" s="6" t="n">
        <v>1046</v>
      </c>
      <c r="H152" s="6" t="n">
        <v>1048</v>
      </c>
      <c r="I152" s="6" t="n">
        <v>991</v>
      </c>
      <c r="J152" s="6" t="n">
        <v>873</v>
      </c>
      <c r="K152" s="6" t="n">
        <v>1025</v>
      </c>
      <c r="L152" s="6" t="n">
        <v>956</v>
      </c>
      <c r="M152" s="6" t="n">
        <v>996</v>
      </c>
      <c r="N152" s="6" t="n">
        <v>1049</v>
      </c>
      <c r="O152" s="6" t="n">
        <v>1030</v>
      </c>
      <c r="P152" s="6" t="n">
        <v>1133</v>
      </c>
      <c r="Q152" s="6" t="n">
        <v>1169</v>
      </c>
      <c r="R152" s="6" t="n">
        <v>1144</v>
      </c>
      <c r="S152" s="6" t="n">
        <v>1193</v>
      </c>
      <c r="T152" s="6" t="n">
        <v>1174</v>
      </c>
      <c r="U152" s="6" t="n">
        <v>1217</v>
      </c>
      <c r="V152" s="6" t="n">
        <v>1090</v>
      </c>
      <c r="W152" s="6" t="n">
        <v>934</v>
      </c>
      <c r="X152" s="6" t="n">
        <v>987</v>
      </c>
      <c r="Y152" s="6" t="n">
        <v>971</v>
      </c>
      <c r="Z152" s="6" t="n">
        <v>1072</v>
      </c>
      <c r="AA152" s="6" t="n">
        <v>1156</v>
      </c>
      <c r="AB152" s="6" t="n">
        <v>1167</v>
      </c>
      <c r="AC152" s="6" t="n">
        <v>1151</v>
      </c>
      <c r="AD152" s="6" t="n">
        <v>1125</v>
      </c>
      <c r="AE152" s="6" t="n">
        <v>1153</v>
      </c>
      <c r="AF152" s="6" t="n">
        <v>1060</v>
      </c>
      <c r="AG152" s="6" t="n">
        <v>1108</v>
      </c>
      <c r="AH152" s="6" t="n">
        <v>1190</v>
      </c>
      <c r="AI152" s="6" t="n">
        <v>1073</v>
      </c>
      <c r="AJ152" s="6" t="n">
        <v>1022</v>
      </c>
      <c r="AK152" s="6" t="n">
        <v>1010</v>
      </c>
      <c r="AL152" s="6" t="n">
        <v>929</v>
      </c>
      <c r="AM152" s="6" t="n">
        <v>1060</v>
      </c>
      <c r="AN152" s="6" t="n">
        <v>1099</v>
      </c>
      <c r="AO152" s="6" t="n">
        <v>1155</v>
      </c>
      <c r="AP152" s="6" t="n">
        <v>1164</v>
      </c>
      <c r="AQ152" s="6" t="n">
        <v>1267</v>
      </c>
      <c r="AR152" s="6" t="n">
        <v>1348</v>
      </c>
      <c r="AS152" s="6" t="n">
        <v>1341</v>
      </c>
      <c r="AT152" s="6" t="n">
        <v>1328</v>
      </c>
      <c r="AU152" s="6" t="n">
        <v>1384</v>
      </c>
      <c r="AV152" s="6" t="n">
        <v>1480</v>
      </c>
      <c r="AW152" s="6" t="n">
        <v>1376</v>
      </c>
      <c r="AX152" s="6" t="n">
        <v>1477</v>
      </c>
      <c r="AY152" s="6" t="n">
        <v>1388</v>
      </c>
      <c r="AZ152" s="6" t="n">
        <v>1433</v>
      </c>
      <c r="BA152" s="6" t="n">
        <v>1325</v>
      </c>
      <c r="BB152" s="6" t="n">
        <v>1338</v>
      </c>
      <c r="BC152" s="6" t="n">
        <v>1203</v>
      </c>
      <c r="BD152" s="6" t="n">
        <v>1209</v>
      </c>
      <c r="BE152" s="6" t="n">
        <v>1276</v>
      </c>
      <c r="BF152" s="6" t="n">
        <v>1195</v>
      </c>
      <c r="BG152" s="6" t="n">
        <v>1185</v>
      </c>
      <c r="BH152" s="6" t="n">
        <v>1236</v>
      </c>
      <c r="BI152" s="6" t="n">
        <v>1263</v>
      </c>
      <c r="BJ152" s="6" t="n">
        <v>1193</v>
      </c>
      <c r="BK152" s="6" t="n">
        <v>1235</v>
      </c>
      <c r="BL152" s="6" t="n">
        <v>1201</v>
      </c>
      <c r="BM152" s="6" t="n">
        <v>1233</v>
      </c>
      <c r="BN152" s="6" t="n">
        <v>1286</v>
      </c>
      <c r="BO152" s="6" t="n">
        <v>1459</v>
      </c>
      <c r="BP152" s="6" t="n">
        <v>1437</v>
      </c>
      <c r="BQ152" s="6" t="n">
        <v>1141</v>
      </c>
      <c r="BR152" s="6" t="n">
        <v>1212</v>
      </c>
      <c r="BS152" s="6" t="n">
        <v>1109</v>
      </c>
      <c r="BT152" s="6" t="n">
        <v>1114</v>
      </c>
      <c r="BU152" s="6" t="n">
        <v>947</v>
      </c>
      <c r="BV152" s="6" t="n">
        <v>886</v>
      </c>
      <c r="BW152" s="6" t="n">
        <v>909</v>
      </c>
      <c r="BX152" s="6" t="n">
        <v>952</v>
      </c>
      <c r="BY152" s="6" t="n">
        <v>917</v>
      </c>
      <c r="BZ152" s="6" t="n">
        <v>908</v>
      </c>
      <c r="CA152" s="6" t="n">
        <v>795</v>
      </c>
      <c r="CB152" s="6" t="n">
        <v>803</v>
      </c>
      <c r="CC152" s="6" t="n">
        <v>742</v>
      </c>
      <c r="CD152" s="6" t="n">
        <v>711</v>
      </c>
      <c r="CE152" s="6" t="n">
        <v>728</v>
      </c>
      <c r="CF152" s="6" t="n">
        <v>700</v>
      </c>
      <c r="CG152" s="6" t="n">
        <v>631</v>
      </c>
      <c r="CH152" s="6" t="n">
        <v>590</v>
      </c>
      <c r="CI152" s="6" t="n">
        <v>525</v>
      </c>
      <c r="CJ152" s="6" t="n">
        <v>473</v>
      </c>
      <c r="CK152" s="6" t="n">
        <v>464</v>
      </c>
      <c r="CL152" s="6" t="n">
        <v>346</v>
      </c>
      <c r="CM152" s="6" t="n">
        <v>332</v>
      </c>
      <c r="CN152" s="6" t="n">
        <v>310</v>
      </c>
      <c r="CO152" s="6" t="n">
        <v>238</v>
      </c>
      <c r="CP152" s="6" t="n">
        <v>235</v>
      </c>
      <c r="CQ152" s="6" t="n">
        <v>155</v>
      </c>
      <c r="CR152" s="6" t="n">
        <v>106</v>
      </c>
      <c r="CS152" s="6" t="n">
        <v>87</v>
      </c>
      <c r="CT152" s="6" t="n">
        <v>82</v>
      </c>
      <c r="CU152" s="6" t="n">
        <v>58</v>
      </c>
      <c r="CV152" s="6" t="n">
        <v>41</v>
      </c>
      <c r="CW152" s="6" t="n">
        <v>30</v>
      </c>
      <c r="CX152" s="6" t="n">
        <v>16</v>
      </c>
      <c r="CY152" s="6" t="n">
        <v>11</v>
      </c>
      <c r="CZ152" s="6" t="n">
        <v>15</v>
      </c>
    </row>
    <row r="153" customFormat="false" ht="13.2" hidden="false" customHeight="false" outlineLevel="0" collapsed="false">
      <c r="A153" s="0" t="s">
        <v>1203</v>
      </c>
      <c r="B153" s="0" t="s">
        <v>873</v>
      </c>
      <c r="C153" s="6" t="n">
        <v>61805</v>
      </c>
      <c r="D153" s="6" t="n">
        <v>831</v>
      </c>
      <c r="E153" s="6" t="n">
        <v>832</v>
      </c>
      <c r="F153" s="6" t="n">
        <v>860</v>
      </c>
      <c r="G153" s="6" t="n">
        <v>860</v>
      </c>
      <c r="H153" s="6" t="n">
        <v>807</v>
      </c>
      <c r="I153" s="6" t="n">
        <v>818</v>
      </c>
      <c r="J153" s="6" t="n">
        <v>729</v>
      </c>
      <c r="K153" s="6" t="n">
        <v>759</v>
      </c>
      <c r="L153" s="6" t="n">
        <v>820</v>
      </c>
      <c r="M153" s="6" t="n">
        <v>784</v>
      </c>
      <c r="N153" s="6" t="n">
        <v>815</v>
      </c>
      <c r="O153" s="6" t="n">
        <v>801</v>
      </c>
      <c r="P153" s="6" t="n">
        <v>840</v>
      </c>
      <c r="Q153" s="6" t="n">
        <v>853</v>
      </c>
      <c r="R153" s="6" t="n">
        <v>872</v>
      </c>
      <c r="S153" s="6" t="n">
        <v>860</v>
      </c>
      <c r="T153" s="6" t="n">
        <v>920</v>
      </c>
      <c r="U153" s="6" t="n">
        <v>913</v>
      </c>
      <c r="V153" s="6" t="n">
        <v>797</v>
      </c>
      <c r="W153" s="6" t="n">
        <v>624</v>
      </c>
      <c r="X153" s="6" t="n">
        <v>649</v>
      </c>
      <c r="Y153" s="6" t="n">
        <v>737</v>
      </c>
      <c r="Z153" s="6" t="n">
        <v>787</v>
      </c>
      <c r="AA153" s="6" t="n">
        <v>744</v>
      </c>
      <c r="AB153" s="6" t="n">
        <v>892</v>
      </c>
      <c r="AC153" s="6" t="n">
        <v>813</v>
      </c>
      <c r="AD153" s="6" t="n">
        <v>749</v>
      </c>
      <c r="AE153" s="6" t="n">
        <v>865</v>
      </c>
      <c r="AF153" s="6" t="n">
        <v>721</v>
      </c>
      <c r="AG153" s="6" t="n">
        <v>782</v>
      </c>
      <c r="AH153" s="6" t="n">
        <v>837</v>
      </c>
      <c r="AI153" s="6" t="n">
        <v>838</v>
      </c>
      <c r="AJ153" s="6" t="n">
        <v>804</v>
      </c>
      <c r="AK153" s="6" t="n">
        <v>729</v>
      </c>
      <c r="AL153" s="6" t="n">
        <v>804</v>
      </c>
      <c r="AM153" s="6" t="n">
        <v>792</v>
      </c>
      <c r="AN153" s="6" t="n">
        <v>804</v>
      </c>
      <c r="AO153" s="6" t="n">
        <v>839</v>
      </c>
      <c r="AP153" s="6" t="n">
        <v>872</v>
      </c>
      <c r="AQ153" s="6" t="n">
        <v>898</v>
      </c>
      <c r="AR153" s="6" t="n">
        <v>877</v>
      </c>
      <c r="AS153" s="6" t="n">
        <v>911</v>
      </c>
      <c r="AT153" s="6" t="n">
        <v>848</v>
      </c>
      <c r="AU153" s="6" t="n">
        <v>912</v>
      </c>
      <c r="AV153" s="6" t="n">
        <v>858</v>
      </c>
      <c r="AW153" s="6" t="n">
        <v>902</v>
      </c>
      <c r="AX153" s="6" t="n">
        <v>929</v>
      </c>
      <c r="AY153" s="6" t="n">
        <v>871</v>
      </c>
      <c r="AZ153" s="6" t="n">
        <v>909</v>
      </c>
      <c r="BA153" s="6" t="n">
        <v>843</v>
      </c>
      <c r="BB153" s="6" t="n">
        <v>817</v>
      </c>
      <c r="BC153" s="6" t="n">
        <v>870</v>
      </c>
      <c r="BD153" s="6" t="n">
        <v>811</v>
      </c>
      <c r="BE153" s="6" t="n">
        <v>845</v>
      </c>
      <c r="BF153" s="6" t="n">
        <v>772</v>
      </c>
      <c r="BG153" s="6" t="n">
        <v>775</v>
      </c>
      <c r="BH153" s="6" t="n">
        <v>763</v>
      </c>
      <c r="BI153" s="6" t="n">
        <v>709</v>
      </c>
      <c r="BJ153" s="6" t="n">
        <v>724</v>
      </c>
      <c r="BK153" s="6" t="n">
        <v>690</v>
      </c>
      <c r="BL153" s="6" t="n">
        <v>702</v>
      </c>
      <c r="BM153" s="6" t="n">
        <v>671</v>
      </c>
      <c r="BN153" s="6" t="n">
        <v>795</v>
      </c>
      <c r="BO153" s="6" t="n">
        <v>689</v>
      </c>
      <c r="BP153" s="6" t="n">
        <v>737</v>
      </c>
      <c r="BQ153" s="6" t="n">
        <v>571</v>
      </c>
      <c r="BR153" s="6" t="n">
        <v>611</v>
      </c>
      <c r="BS153" s="6" t="n">
        <v>618</v>
      </c>
      <c r="BT153" s="6" t="n">
        <v>562</v>
      </c>
      <c r="BU153" s="6" t="n">
        <v>481</v>
      </c>
      <c r="BV153" s="6" t="n">
        <v>432</v>
      </c>
      <c r="BW153" s="6" t="n">
        <v>450</v>
      </c>
      <c r="BX153" s="6" t="n">
        <v>440</v>
      </c>
      <c r="BY153" s="6" t="n">
        <v>418</v>
      </c>
      <c r="BZ153" s="6" t="n">
        <v>442</v>
      </c>
      <c r="CA153" s="6" t="n">
        <v>359</v>
      </c>
      <c r="CB153" s="6" t="n">
        <v>373</v>
      </c>
      <c r="CC153" s="6" t="n">
        <v>375</v>
      </c>
      <c r="CD153" s="6" t="n">
        <v>328</v>
      </c>
      <c r="CE153" s="6" t="n">
        <v>304</v>
      </c>
      <c r="CF153" s="6" t="n">
        <v>308</v>
      </c>
      <c r="CG153" s="6" t="n">
        <v>276</v>
      </c>
      <c r="CH153" s="6" t="n">
        <v>244</v>
      </c>
      <c r="CI153" s="6" t="n">
        <v>232</v>
      </c>
      <c r="CJ153" s="6" t="n">
        <v>229</v>
      </c>
      <c r="CK153" s="6" t="n">
        <v>199</v>
      </c>
      <c r="CL153" s="6" t="n">
        <v>174</v>
      </c>
      <c r="CM153" s="6" t="n">
        <v>166</v>
      </c>
      <c r="CN153" s="6" t="n">
        <v>155</v>
      </c>
      <c r="CO153" s="6" t="n">
        <v>106</v>
      </c>
      <c r="CP153" s="6" t="n">
        <v>78</v>
      </c>
      <c r="CQ153" s="6" t="n">
        <v>65</v>
      </c>
      <c r="CR153" s="6" t="n">
        <v>57</v>
      </c>
      <c r="CS153" s="6" t="n">
        <v>34</v>
      </c>
      <c r="CT153" s="6" t="n">
        <v>43</v>
      </c>
      <c r="CU153" s="6" t="n">
        <v>31</v>
      </c>
      <c r="CV153" s="6" t="n">
        <v>18</v>
      </c>
      <c r="CW153" s="6" t="n">
        <v>17</v>
      </c>
      <c r="CX153" s="6" t="n">
        <v>10</v>
      </c>
      <c r="CY153" s="6" t="n">
        <v>10</v>
      </c>
      <c r="CZ153" s="6" t="n">
        <v>8</v>
      </c>
    </row>
    <row r="154" customFormat="false" ht="13.2" hidden="false" customHeight="false" outlineLevel="0" collapsed="false">
      <c r="A154" s="0" t="s">
        <v>1204</v>
      </c>
      <c r="B154" s="0" t="s">
        <v>409</v>
      </c>
      <c r="C154" s="6" t="n">
        <v>365198</v>
      </c>
      <c r="D154" s="6" t="n">
        <v>4116</v>
      </c>
      <c r="E154" s="6" t="n">
        <v>4311</v>
      </c>
      <c r="F154" s="6" t="n">
        <v>4213</v>
      </c>
      <c r="G154" s="6" t="n">
        <v>4122</v>
      </c>
      <c r="H154" s="6" t="n">
        <v>4013</v>
      </c>
      <c r="I154" s="6" t="n">
        <v>3957</v>
      </c>
      <c r="J154" s="6" t="n">
        <v>3991</v>
      </c>
      <c r="K154" s="6" t="n">
        <v>3788</v>
      </c>
      <c r="L154" s="6" t="n">
        <v>3649</v>
      </c>
      <c r="M154" s="6" t="n">
        <v>3771</v>
      </c>
      <c r="N154" s="6" t="n">
        <v>3814</v>
      </c>
      <c r="O154" s="6" t="n">
        <v>3874</v>
      </c>
      <c r="P154" s="6" t="n">
        <v>4135</v>
      </c>
      <c r="Q154" s="6" t="n">
        <v>4102</v>
      </c>
      <c r="R154" s="6" t="n">
        <v>4261</v>
      </c>
      <c r="S154" s="6" t="n">
        <v>4280</v>
      </c>
      <c r="T154" s="6" t="n">
        <v>4416</v>
      </c>
      <c r="U154" s="6" t="n">
        <v>4436</v>
      </c>
      <c r="V154" s="6" t="n">
        <v>4520</v>
      </c>
      <c r="W154" s="6" t="n">
        <v>5012</v>
      </c>
      <c r="X154" s="6" t="n">
        <v>5240</v>
      </c>
      <c r="Y154" s="6" t="n">
        <v>5078</v>
      </c>
      <c r="Z154" s="6" t="n">
        <v>4952</v>
      </c>
      <c r="AA154" s="6" t="n">
        <v>4634</v>
      </c>
      <c r="AB154" s="6" t="n">
        <v>4237</v>
      </c>
      <c r="AC154" s="6" t="n">
        <v>4319</v>
      </c>
      <c r="AD154" s="6" t="n">
        <v>4049</v>
      </c>
      <c r="AE154" s="6" t="n">
        <v>4067</v>
      </c>
      <c r="AF154" s="6" t="n">
        <v>4153</v>
      </c>
      <c r="AG154" s="6" t="n">
        <v>4214</v>
      </c>
      <c r="AH154" s="6" t="n">
        <v>4402</v>
      </c>
      <c r="AI154" s="6" t="n">
        <v>4289</v>
      </c>
      <c r="AJ154" s="6" t="n">
        <v>4124</v>
      </c>
      <c r="AK154" s="6" t="n">
        <v>3938</v>
      </c>
      <c r="AL154" s="6" t="n">
        <v>4034</v>
      </c>
      <c r="AM154" s="6" t="n">
        <v>4226</v>
      </c>
      <c r="AN154" s="6" t="n">
        <v>4365</v>
      </c>
      <c r="AO154" s="6" t="n">
        <v>4432</v>
      </c>
      <c r="AP154" s="6" t="n">
        <v>4803</v>
      </c>
      <c r="AQ154" s="6" t="n">
        <v>5209</v>
      </c>
      <c r="AR154" s="6" t="n">
        <v>5336</v>
      </c>
      <c r="AS154" s="6" t="n">
        <v>5245</v>
      </c>
      <c r="AT154" s="6" t="n">
        <v>5627</v>
      </c>
      <c r="AU154" s="6" t="n">
        <v>5536</v>
      </c>
      <c r="AV154" s="6" t="n">
        <v>5701</v>
      </c>
      <c r="AW154" s="6" t="n">
        <v>5619</v>
      </c>
      <c r="AX154" s="6" t="n">
        <v>5663</v>
      </c>
      <c r="AY154" s="6" t="n">
        <v>5633</v>
      </c>
      <c r="AZ154" s="6" t="n">
        <v>5528</v>
      </c>
      <c r="BA154" s="6" t="n">
        <v>5564</v>
      </c>
      <c r="BB154" s="6" t="n">
        <v>5406</v>
      </c>
      <c r="BC154" s="6" t="n">
        <v>5312</v>
      </c>
      <c r="BD154" s="6" t="n">
        <v>5272</v>
      </c>
      <c r="BE154" s="6" t="n">
        <v>5221</v>
      </c>
      <c r="BF154" s="6" t="n">
        <v>4941</v>
      </c>
      <c r="BG154" s="6" t="n">
        <v>4721</v>
      </c>
      <c r="BH154" s="6" t="n">
        <v>4669</v>
      </c>
      <c r="BI154" s="6" t="n">
        <v>4574</v>
      </c>
      <c r="BJ154" s="6" t="n">
        <v>4539</v>
      </c>
      <c r="BK154" s="6" t="n">
        <v>4478</v>
      </c>
      <c r="BL154" s="6" t="n">
        <v>4626</v>
      </c>
      <c r="BM154" s="6" t="n">
        <v>4693</v>
      </c>
      <c r="BN154" s="6" t="n">
        <v>4971</v>
      </c>
      <c r="BO154" s="6" t="n">
        <v>5258</v>
      </c>
      <c r="BP154" s="6" t="n">
        <v>5448</v>
      </c>
      <c r="BQ154" s="6" t="n">
        <v>3971</v>
      </c>
      <c r="BR154" s="6" t="n">
        <v>4226</v>
      </c>
      <c r="BS154" s="6" t="n">
        <v>4071</v>
      </c>
      <c r="BT154" s="6" t="n">
        <v>3783</v>
      </c>
      <c r="BU154" s="6" t="n">
        <v>3478</v>
      </c>
      <c r="BV154" s="6" t="n">
        <v>3143</v>
      </c>
      <c r="BW154" s="6" t="n">
        <v>3310</v>
      </c>
      <c r="BX154" s="6" t="n">
        <v>3168</v>
      </c>
      <c r="BY154" s="6" t="n">
        <v>3012</v>
      </c>
      <c r="BZ154" s="6" t="n">
        <v>3019</v>
      </c>
      <c r="CA154" s="6" t="n">
        <v>2862</v>
      </c>
      <c r="CB154" s="6" t="n">
        <v>2613</v>
      </c>
      <c r="CC154" s="6" t="n">
        <v>2477</v>
      </c>
      <c r="CD154" s="6" t="n">
        <v>2280</v>
      </c>
      <c r="CE154" s="6" t="n">
        <v>2193</v>
      </c>
      <c r="CF154" s="6" t="n">
        <v>2065</v>
      </c>
      <c r="CG154" s="6" t="n">
        <v>1887</v>
      </c>
      <c r="CH154" s="6" t="n">
        <v>1756</v>
      </c>
      <c r="CI154" s="6" t="n">
        <v>1542</v>
      </c>
      <c r="CJ154" s="6" t="n">
        <v>1480</v>
      </c>
      <c r="CK154" s="6" t="n">
        <v>1425</v>
      </c>
      <c r="CL154" s="6" t="n">
        <v>1149</v>
      </c>
      <c r="CM154" s="6" t="n">
        <v>1041</v>
      </c>
      <c r="CN154" s="6" t="n">
        <v>858</v>
      </c>
      <c r="CO154" s="6" t="n">
        <v>715</v>
      </c>
      <c r="CP154" s="6" t="n">
        <v>725</v>
      </c>
      <c r="CQ154" s="6" t="n">
        <v>493</v>
      </c>
      <c r="CR154" s="6" t="n">
        <v>326</v>
      </c>
      <c r="CS154" s="6" t="n">
        <v>250</v>
      </c>
      <c r="CT154" s="6" t="n">
        <v>183</v>
      </c>
      <c r="CU154" s="6" t="n">
        <v>189</v>
      </c>
      <c r="CV154" s="6" t="n">
        <v>133</v>
      </c>
      <c r="CW154" s="6" t="n">
        <v>88</v>
      </c>
      <c r="CX154" s="6" t="n">
        <v>61</v>
      </c>
      <c r="CY154" s="6" t="n">
        <v>36</v>
      </c>
      <c r="CZ154" s="6" t="n">
        <v>63</v>
      </c>
    </row>
    <row r="155" customFormat="false" ht="13.2" hidden="false" customHeight="false" outlineLevel="0" collapsed="false">
      <c r="A155" s="0" t="s">
        <v>1205</v>
      </c>
      <c r="B155" s="0" t="s">
        <v>683</v>
      </c>
      <c r="C155" s="6" t="n">
        <v>152506</v>
      </c>
      <c r="D155" s="6" t="n">
        <v>1906</v>
      </c>
      <c r="E155" s="6" t="n">
        <v>1860</v>
      </c>
      <c r="F155" s="6" t="n">
        <v>1800</v>
      </c>
      <c r="G155" s="6" t="n">
        <v>1974</v>
      </c>
      <c r="H155" s="6" t="n">
        <v>1809</v>
      </c>
      <c r="I155" s="6" t="n">
        <v>1685</v>
      </c>
      <c r="J155" s="6" t="n">
        <v>1779</v>
      </c>
      <c r="K155" s="6" t="n">
        <v>1634</v>
      </c>
      <c r="L155" s="6" t="n">
        <v>1609</v>
      </c>
      <c r="M155" s="6" t="n">
        <v>1666</v>
      </c>
      <c r="N155" s="6" t="n">
        <v>1706</v>
      </c>
      <c r="O155" s="6" t="n">
        <v>1730</v>
      </c>
      <c r="P155" s="6" t="n">
        <v>1855</v>
      </c>
      <c r="Q155" s="6" t="n">
        <v>1802</v>
      </c>
      <c r="R155" s="6" t="n">
        <v>1904</v>
      </c>
      <c r="S155" s="6" t="n">
        <v>1925</v>
      </c>
      <c r="T155" s="6" t="n">
        <v>2064</v>
      </c>
      <c r="U155" s="6" t="n">
        <v>2009</v>
      </c>
      <c r="V155" s="6" t="n">
        <v>1776</v>
      </c>
      <c r="W155" s="6" t="n">
        <v>1723</v>
      </c>
      <c r="X155" s="6" t="n">
        <v>1693</v>
      </c>
      <c r="Y155" s="6" t="n">
        <v>1709</v>
      </c>
      <c r="Z155" s="6" t="n">
        <v>1807</v>
      </c>
      <c r="AA155" s="6" t="n">
        <v>1907</v>
      </c>
      <c r="AB155" s="6" t="n">
        <v>1854</v>
      </c>
      <c r="AC155" s="6" t="n">
        <v>1678</v>
      </c>
      <c r="AD155" s="6" t="n">
        <v>1757</v>
      </c>
      <c r="AE155" s="6" t="n">
        <v>1681</v>
      </c>
      <c r="AF155" s="6" t="n">
        <v>1671</v>
      </c>
      <c r="AG155" s="6" t="n">
        <v>1760</v>
      </c>
      <c r="AH155" s="6" t="n">
        <v>1688</v>
      </c>
      <c r="AI155" s="6" t="n">
        <v>1877</v>
      </c>
      <c r="AJ155" s="6" t="n">
        <v>1573</v>
      </c>
      <c r="AK155" s="6" t="n">
        <v>1618</v>
      </c>
      <c r="AL155" s="6" t="n">
        <v>1621</v>
      </c>
      <c r="AM155" s="6" t="n">
        <v>1680</v>
      </c>
      <c r="AN155" s="6" t="n">
        <v>1828</v>
      </c>
      <c r="AO155" s="6" t="n">
        <v>1858</v>
      </c>
      <c r="AP155" s="6" t="n">
        <v>2075</v>
      </c>
      <c r="AQ155" s="6" t="n">
        <v>2283</v>
      </c>
      <c r="AR155" s="6" t="n">
        <v>2283</v>
      </c>
      <c r="AS155" s="6" t="n">
        <v>2260</v>
      </c>
      <c r="AT155" s="6" t="n">
        <v>2364</v>
      </c>
      <c r="AU155" s="6" t="n">
        <v>2302</v>
      </c>
      <c r="AV155" s="6" t="n">
        <v>2266</v>
      </c>
      <c r="AW155" s="6" t="n">
        <v>2369</v>
      </c>
      <c r="AX155" s="6" t="n">
        <v>2457</v>
      </c>
      <c r="AY155" s="6" t="n">
        <v>2361</v>
      </c>
      <c r="AZ155" s="6" t="n">
        <v>2337</v>
      </c>
      <c r="BA155" s="6" t="n">
        <v>2191</v>
      </c>
      <c r="BB155" s="6" t="n">
        <v>2205</v>
      </c>
      <c r="BC155" s="6" t="n">
        <v>2079</v>
      </c>
      <c r="BD155" s="6" t="n">
        <v>2009</v>
      </c>
      <c r="BE155" s="6" t="n">
        <v>1935</v>
      </c>
      <c r="BF155" s="6" t="n">
        <v>1885</v>
      </c>
      <c r="BG155" s="6" t="n">
        <v>1830</v>
      </c>
      <c r="BH155" s="6" t="n">
        <v>1890</v>
      </c>
      <c r="BI155" s="6" t="n">
        <v>1952</v>
      </c>
      <c r="BJ155" s="6" t="n">
        <v>1866</v>
      </c>
      <c r="BK155" s="6" t="n">
        <v>1966</v>
      </c>
      <c r="BL155" s="6" t="n">
        <v>2072</v>
      </c>
      <c r="BM155" s="6" t="n">
        <v>2039</v>
      </c>
      <c r="BN155" s="6" t="n">
        <v>2170</v>
      </c>
      <c r="BO155" s="6" t="n">
        <v>2320</v>
      </c>
      <c r="BP155" s="6" t="n">
        <v>2428</v>
      </c>
      <c r="BQ155" s="6" t="n">
        <v>1748</v>
      </c>
      <c r="BR155" s="6" t="n">
        <v>1838</v>
      </c>
      <c r="BS155" s="6" t="n">
        <v>1769</v>
      </c>
      <c r="BT155" s="6" t="n">
        <v>1620</v>
      </c>
      <c r="BU155" s="6" t="n">
        <v>1480</v>
      </c>
      <c r="BV155" s="6" t="n">
        <v>1467</v>
      </c>
      <c r="BW155" s="6" t="n">
        <v>1362</v>
      </c>
      <c r="BX155" s="6" t="n">
        <v>1444</v>
      </c>
      <c r="BY155" s="6" t="n">
        <v>1358</v>
      </c>
      <c r="BZ155" s="6" t="n">
        <v>1213</v>
      </c>
      <c r="CA155" s="6" t="n">
        <v>1137</v>
      </c>
      <c r="CB155" s="6" t="n">
        <v>1062</v>
      </c>
      <c r="CC155" s="6" t="n">
        <v>958</v>
      </c>
      <c r="CD155" s="6" t="n">
        <v>901</v>
      </c>
      <c r="CE155" s="6" t="n">
        <v>871</v>
      </c>
      <c r="CF155" s="6" t="n">
        <v>831</v>
      </c>
      <c r="CG155" s="6" t="n">
        <v>746</v>
      </c>
      <c r="CH155" s="6" t="n">
        <v>727</v>
      </c>
      <c r="CI155" s="6" t="n">
        <v>630</v>
      </c>
      <c r="CJ155" s="6" t="n">
        <v>521</v>
      </c>
      <c r="CK155" s="6" t="n">
        <v>506</v>
      </c>
      <c r="CL155" s="6" t="n">
        <v>462</v>
      </c>
      <c r="CM155" s="6" t="n">
        <v>378</v>
      </c>
      <c r="CN155" s="6" t="n">
        <v>364</v>
      </c>
      <c r="CO155" s="6" t="n">
        <v>350</v>
      </c>
      <c r="CP155" s="6" t="n">
        <v>287</v>
      </c>
      <c r="CQ155" s="6" t="n">
        <v>236</v>
      </c>
      <c r="CR155" s="6" t="n">
        <v>143</v>
      </c>
      <c r="CS155" s="6" t="n">
        <v>111</v>
      </c>
      <c r="CT155" s="6" t="n">
        <v>98</v>
      </c>
      <c r="CU155" s="6" t="n">
        <v>73</v>
      </c>
      <c r="CV155" s="6" t="n">
        <v>45</v>
      </c>
      <c r="CW155" s="6" t="n">
        <v>33</v>
      </c>
      <c r="CX155" s="6" t="n">
        <v>27</v>
      </c>
      <c r="CY155" s="6" t="n">
        <v>10</v>
      </c>
      <c r="CZ155" s="6" t="n">
        <v>30</v>
      </c>
    </row>
    <row r="156" customFormat="false" ht="13.2" hidden="false" customHeight="false" outlineLevel="0" collapsed="false">
      <c r="A156" s="0" t="s">
        <v>1206</v>
      </c>
      <c r="B156" s="0" t="s">
        <v>97</v>
      </c>
      <c r="C156" s="6" t="n">
        <v>59748</v>
      </c>
      <c r="D156" s="6" t="n">
        <v>923</v>
      </c>
      <c r="E156" s="6" t="n">
        <v>894</v>
      </c>
      <c r="F156" s="6" t="n">
        <v>776</v>
      </c>
      <c r="G156" s="6" t="n">
        <v>806</v>
      </c>
      <c r="H156" s="6" t="n">
        <v>724</v>
      </c>
      <c r="I156" s="6" t="n">
        <v>711</v>
      </c>
      <c r="J156" s="6" t="n">
        <v>677</v>
      </c>
      <c r="K156" s="6" t="n">
        <v>632</v>
      </c>
      <c r="L156" s="6" t="n">
        <v>614</v>
      </c>
      <c r="M156" s="6" t="n">
        <v>589</v>
      </c>
      <c r="N156" s="6" t="n">
        <v>625</v>
      </c>
      <c r="O156" s="6" t="n">
        <v>601</v>
      </c>
      <c r="P156" s="6" t="n">
        <v>638</v>
      </c>
      <c r="Q156" s="6" t="n">
        <v>605</v>
      </c>
      <c r="R156" s="6" t="n">
        <v>623</v>
      </c>
      <c r="S156" s="6" t="n">
        <v>626</v>
      </c>
      <c r="T156" s="6" t="n">
        <v>633</v>
      </c>
      <c r="U156" s="6" t="n">
        <v>577</v>
      </c>
      <c r="V156" s="6" t="n">
        <v>545</v>
      </c>
      <c r="W156" s="6" t="n">
        <v>579</v>
      </c>
      <c r="X156" s="6" t="n">
        <v>747</v>
      </c>
      <c r="Y156" s="6" t="n">
        <v>844</v>
      </c>
      <c r="Z156" s="6" t="n">
        <v>933</v>
      </c>
      <c r="AA156" s="6" t="n">
        <v>1064</v>
      </c>
      <c r="AB156" s="6" t="n">
        <v>1087</v>
      </c>
      <c r="AC156" s="6" t="n">
        <v>1068</v>
      </c>
      <c r="AD156" s="6" t="n">
        <v>1124</v>
      </c>
      <c r="AE156" s="6" t="n">
        <v>1078</v>
      </c>
      <c r="AF156" s="6" t="n">
        <v>1169</v>
      </c>
      <c r="AG156" s="6" t="n">
        <v>1069</v>
      </c>
      <c r="AH156" s="6" t="n">
        <v>1049</v>
      </c>
      <c r="AI156" s="6" t="n">
        <v>950</v>
      </c>
      <c r="AJ156" s="6" t="n">
        <v>900</v>
      </c>
      <c r="AK156" s="6" t="n">
        <v>820</v>
      </c>
      <c r="AL156" s="6" t="n">
        <v>855</v>
      </c>
      <c r="AM156" s="6" t="n">
        <v>809</v>
      </c>
      <c r="AN156" s="6" t="n">
        <v>795</v>
      </c>
      <c r="AO156" s="6" t="n">
        <v>813</v>
      </c>
      <c r="AP156" s="6" t="n">
        <v>813</v>
      </c>
      <c r="AQ156" s="6" t="n">
        <v>763</v>
      </c>
      <c r="AR156" s="6" t="n">
        <v>836</v>
      </c>
      <c r="AS156" s="6" t="n">
        <v>766</v>
      </c>
      <c r="AT156" s="6" t="n">
        <v>751</v>
      </c>
      <c r="AU156" s="6" t="n">
        <v>782</v>
      </c>
      <c r="AV156" s="6" t="n">
        <v>817</v>
      </c>
      <c r="AW156" s="6" t="n">
        <v>812</v>
      </c>
      <c r="AX156" s="6" t="n">
        <v>780</v>
      </c>
      <c r="AY156" s="6" t="n">
        <v>832</v>
      </c>
      <c r="AZ156" s="6" t="n">
        <v>760</v>
      </c>
      <c r="BA156" s="6" t="n">
        <v>699</v>
      </c>
      <c r="BB156" s="6" t="n">
        <v>692</v>
      </c>
      <c r="BC156" s="6" t="n">
        <v>715</v>
      </c>
      <c r="BD156" s="6" t="n">
        <v>721</v>
      </c>
      <c r="BE156" s="6" t="n">
        <v>655</v>
      </c>
      <c r="BF156" s="6" t="n">
        <v>625</v>
      </c>
      <c r="BG156" s="6" t="n">
        <v>621</v>
      </c>
      <c r="BH156" s="6" t="n">
        <v>604</v>
      </c>
      <c r="BI156" s="6" t="n">
        <v>637</v>
      </c>
      <c r="BJ156" s="6" t="n">
        <v>597</v>
      </c>
      <c r="BK156" s="6" t="n">
        <v>622</v>
      </c>
      <c r="BL156" s="6" t="n">
        <v>621</v>
      </c>
      <c r="BM156" s="6" t="n">
        <v>699</v>
      </c>
      <c r="BN156" s="6" t="n">
        <v>713</v>
      </c>
      <c r="BO156" s="6" t="n">
        <v>768</v>
      </c>
      <c r="BP156" s="6" t="n">
        <v>781</v>
      </c>
      <c r="BQ156" s="6" t="n">
        <v>585</v>
      </c>
      <c r="BR156" s="6" t="n">
        <v>606</v>
      </c>
      <c r="BS156" s="6" t="n">
        <v>557</v>
      </c>
      <c r="BT156" s="6" t="n">
        <v>533</v>
      </c>
      <c r="BU156" s="6" t="n">
        <v>475</v>
      </c>
      <c r="BV156" s="6" t="n">
        <v>450</v>
      </c>
      <c r="BW156" s="6" t="n">
        <v>497</v>
      </c>
      <c r="BX156" s="6" t="n">
        <v>472</v>
      </c>
      <c r="BY156" s="6" t="n">
        <v>476</v>
      </c>
      <c r="BZ156" s="6" t="n">
        <v>412</v>
      </c>
      <c r="CA156" s="6" t="n">
        <v>434</v>
      </c>
      <c r="CB156" s="6" t="n">
        <v>402</v>
      </c>
      <c r="CC156" s="6" t="n">
        <v>362</v>
      </c>
      <c r="CD156" s="6" t="n">
        <v>352</v>
      </c>
      <c r="CE156" s="6" t="n">
        <v>332</v>
      </c>
      <c r="CF156" s="6" t="n">
        <v>329</v>
      </c>
      <c r="CG156" s="6" t="n">
        <v>341</v>
      </c>
      <c r="CH156" s="6" t="n">
        <v>292</v>
      </c>
      <c r="CI156" s="6" t="n">
        <v>241</v>
      </c>
      <c r="CJ156" s="6" t="n">
        <v>247</v>
      </c>
      <c r="CK156" s="6" t="n">
        <v>207</v>
      </c>
      <c r="CL156" s="6" t="n">
        <v>222</v>
      </c>
      <c r="CM156" s="6" t="n">
        <v>195</v>
      </c>
      <c r="CN156" s="6" t="n">
        <v>144</v>
      </c>
      <c r="CO156" s="6" t="n">
        <v>141</v>
      </c>
      <c r="CP156" s="6" t="n">
        <v>113</v>
      </c>
      <c r="CQ156" s="6" t="n">
        <v>72</v>
      </c>
      <c r="CR156" s="6" t="n">
        <v>44</v>
      </c>
      <c r="CS156" s="6" t="n">
        <v>35</v>
      </c>
      <c r="CT156" s="6" t="n">
        <v>37</v>
      </c>
      <c r="CU156" s="6" t="n">
        <v>36</v>
      </c>
      <c r="CV156" s="6" t="n">
        <v>12</v>
      </c>
      <c r="CW156" s="6" t="n">
        <v>20</v>
      </c>
      <c r="CX156" s="6" t="n">
        <v>10</v>
      </c>
      <c r="CY156" s="6" t="n">
        <v>6</v>
      </c>
      <c r="CZ156" s="6" t="n">
        <v>5</v>
      </c>
    </row>
    <row r="157" customFormat="false" ht="13.2" hidden="false" customHeight="false" outlineLevel="0" collapsed="false">
      <c r="A157" s="0" t="s">
        <v>1207</v>
      </c>
      <c r="B157" s="0" t="s">
        <v>653</v>
      </c>
      <c r="C157" s="6" t="n">
        <v>81961</v>
      </c>
      <c r="D157" s="6" t="n">
        <v>796</v>
      </c>
      <c r="E157" s="6" t="n">
        <v>804</v>
      </c>
      <c r="F157" s="6" t="n">
        <v>817</v>
      </c>
      <c r="G157" s="6" t="n">
        <v>833</v>
      </c>
      <c r="H157" s="6" t="n">
        <v>805</v>
      </c>
      <c r="I157" s="6" t="n">
        <v>811</v>
      </c>
      <c r="J157" s="6" t="n">
        <v>799</v>
      </c>
      <c r="K157" s="6" t="n">
        <v>870</v>
      </c>
      <c r="L157" s="6" t="n">
        <v>830</v>
      </c>
      <c r="M157" s="6" t="n">
        <v>809</v>
      </c>
      <c r="N157" s="6" t="n">
        <v>889</v>
      </c>
      <c r="O157" s="6" t="n">
        <v>941</v>
      </c>
      <c r="P157" s="6" t="n">
        <v>935</v>
      </c>
      <c r="Q157" s="6" t="n">
        <v>988</v>
      </c>
      <c r="R157" s="6" t="n">
        <v>1026</v>
      </c>
      <c r="S157" s="6" t="n">
        <v>1061</v>
      </c>
      <c r="T157" s="6" t="n">
        <v>1111</v>
      </c>
      <c r="U157" s="6" t="n">
        <v>1298</v>
      </c>
      <c r="V157" s="6" t="n">
        <v>1146</v>
      </c>
      <c r="W157" s="6" t="n">
        <v>902</v>
      </c>
      <c r="X157" s="6" t="n">
        <v>913</v>
      </c>
      <c r="Y157" s="6" t="n">
        <v>856</v>
      </c>
      <c r="Z157" s="6" t="n">
        <v>817</v>
      </c>
      <c r="AA157" s="6" t="n">
        <v>873</v>
      </c>
      <c r="AB157" s="6" t="n">
        <v>741</v>
      </c>
      <c r="AC157" s="6" t="n">
        <v>736</v>
      </c>
      <c r="AD157" s="6" t="n">
        <v>719</v>
      </c>
      <c r="AE157" s="6" t="n">
        <v>697</v>
      </c>
      <c r="AF157" s="6" t="n">
        <v>679</v>
      </c>
      <c r="AG157" s="6" t="n">
        <v>770</v>
      </c>
      <c r="AH157" s="6" t="n">
        <v>707</v>
      </c>
      <c r="AI157" s="6" t="n">
        <v>733</v>
      </c>
      <c r="AJ157" s="6" t="n">
        <v>745</v>
      </c>
      <c r="AK157" s="6" t="n">
        <v>658</v>
      </c>
      <c r="AL157" s="6" t="n">
        <v>687</v>
      </c>
      <c r="AM157" s="6" t="n">
        <v>819</v>
      </c>
      <c r="AN157" s="6" t="n">
        <v>838</v>
      </c>
      <c r="AO157" s="6" t="n">
        <v>891</v>
      </c>
      <c r="AP157" s="6" t="n">
        <v>1016</v>
      </c>
      <c r="AQ157" s="6" t="n">
        <v>1123</v>
      </c>
      <c r="AR157" s="6" t="n">
        <v>1119</v>
      </c>
      <c r="AS157" s="6" t="n">
        <v>1199</v>
      </c>
      <c r="AT157" s="6" t="n">
        <v>1257</v>
      </c>
      <c r="AU157" s="6" t="n">
        <v>1257</v>
      </c>
      <c r="AV157" s="6" t="n">
        <v>1288</v>
      </c>
      <c r="AW157" s="6" t="n">
        <v>1291</v>
      </c>
      <c r="AX157" s="6" t="n">
        <v>1341</v>
      </c>
      <c r="AY157" s="6" t="n">
        <v>1231</v>
      </c>
      <c r="AZ157" s="6" t="n">
        <v>1298</v>
      </c>
      <c r="BA157" s="6" t="n">
        <v>1192</v>
      </c>
      <c r="BB157" s="6" t="n">
        <v>1266</v>
      </c>
      <c r="BC157" s="6" t="n">
        <v>1176</v>
      </c>
      <c r="BD157" s="6" t="n">
        <v>1165</v>
      </c>
      <c r="BE157" s="6" t="n">
        <v>1164</v>
      </c>
      <c r="BF157" s="6" t="n">
        <v>1161</v>
      </c>
      <c r="BG157" s="6" t="n">
        <v>1123</v>
      </c>
      <c r="BH157" s="6" t="n">
        <v>1099</v>
      </c>
      <c r="BI157" s="6" t="n">
        <v>1127</v>
      </c>
      <c r="BJ157" s="6" t="n">
        <v>1179</v>
      </c>
      <c r="BK157" s="6" t="n">
        <v>1172</v>
      </c>
      <c r="BL157" s="6" t="n">
        <v>1161</v>
      </c>
      <c r="BM157" s="6" t="n">
        <v>1229</v>
      </c>
      <c r="BN157" s="6" t="n">
        <v>1302</v>
      </c>
      <c r="BO157" s="6" t="n">
        <v>1331</v>
      </c>
      <c r="BP157" s="6" t="n">
        <v>1358</v>
      </c>
      <c r="BQ157" s="6" t="n">
        <v>1038</v>
      </c>
      <c r="BR157" s="6" t="n">
        <v>1119</v>
      </c>
      <c r="BS157" s="6" t="n">
        <v>1133</v>
      </c>
      <c r="BT157" s="6" t="n">
        <v>1054</v>
      </c>
      <c r="BU157" s="6" t="n">
        <v>946</v>
      </c>
      <c r="BV157" s="6" t="n">
        <v>832</v>
      </c>
      <c r="BW157" s="6" t="n">
        <v>857</v>
      </c>
      <c r="BX157" s="6" t="n">
        <v>840</v>
      </c>
      <c r="BY157" s="6" t="n">
        <v>793</v>
      </c>
      <c r="BZ157" s="6" t="n">
        <v>768</v>
      </c>
      <c r="CA157" s="6" t="n">
        <v>665</v>
      </c>
      <c r="CB157" s="6" t="n">
        <v>695</v>
      </c>
      <c r="CC157" s="6" t="n">
        <v>645</v>
      </c>
      <c r="CD157" s="6" t="n">
        <v>569</v>
      </c>
      <c r="CE157" s="6" t="n">
        <v>564</v>
      </c>
      <c r="CF157" s="6" t="n">
        <v>480</v>
      </c>
      <c r="CG157" s="6" t="n">
        <v>539</v>
      </c>
      <c r="CH157" s="6" t="n">
        <v>423</v>
      </c>
      <c r="CI157" s="6" t="n">
        <v>418</v>
      </c>
      <c r="CJ157" s="6" t="n">
        <v>376</v>
      </c>
      <c r="CK157" s="6" t="n">
        <v>345</v>
      </c>
      <c r="CL157" s="6" t="n">
        <v>346</v>
      </c>
      <c r="CM157" s="6" t="n">
        <v>279</v>
      </c>
      <c r="CN157" s="6" t="n">
        <v>249</v>
      </c>
      <c r="CO157" s="6" t="n">
        <v>236</v>
      </c>
      <c r="CP157" s="6" t="n">
        <v>218</v>
      </c>
      <c r="CQ157" s="6" t="n">
        <v>142</v>
      </c>
      <c r="CR157" s="6" t="n">
        <v>99</v>
      </c>
      <c r="CS157" s="6" t="n">
        <v>69</v>
      </c>
      <c r="CT157" s="6" t="n">
        <v>71</v>
      </c>
      <c r="CU157" s="6" t="n">
        <v>55</v>
      </c>
      <c r="CV157" s="6" t="n">
        <v>40</v>
      </c>
      <c r="CW157" s="6" t="n">
        <v>33</v>
      </c>
      <c r="CX157" s="6" t="n">
        <v>22</v>
      </c>
      <c r="CY157" s="6" t="n">
        <v>14</v>
      </c>
      <c r="CZ157" s="6" t="n">
        <v>14</v>
      </c>
    </row>
    <row r="158" customFormat="false" ht="13.2" hidden="false" customHeight="false" outlineLevel="0" collapsed="false">
      <c r="A158" s="0" t="s">
        <v>1208</v>
      </c>
      <c r="B158" s="0" t="s">
        <v>323</v>
      </c>
      <c r="C158" s="6" t="n">
        <v>75757</v>
      </c>
      <c r="D158" s="6" t="n">
        <v>725</v>
      </c>
      <c r="E158" s="6" t="n">
        <v>711</v>
      </c>
      <c r="F158" s="6" t="n">
        <v>699</v>
      </c>
      <c r="G158" s="6" t="n">
        <v>727</v>
      </c>
      <c r="H158" s="6" t="n">
        <v>750</v>
      </c>
      <c r="I158" s="6" t="n">
        <v>741</v>
      </c>
      <c r="J158" s="6" t="n">
        <v>754</v>
      </c>
      <c r="K158" s="6" t="n">
        <v>662</v>
      </c>
      <c r="L158" s="6" t="n">
        <v>696</v>
      </c>
      <c r="M158" s="6" t="n">
        <v>724</v>
      </c>
      <c r="N158" s="6" t="n">
        <v>733</v>
      </c>
      <c r="O158" s="6" t="n">
        <v>811</v>
      </c>
      <c r="P158" s="6" t="n">
        <v>784</v>
      </c>
      <c r="Q158" s="6" t="n">
        <v>811</v>
      </c>
      <c r="R158" s="6" t="n">
        <v>869</v>
      </c>
      <c r="S158" s="6" t="n">
        <v>803</v>
      </c>
      <c r="T158" s="6" t="n">
        <v>868</v>
      </c>
      <c r="U158" s="6" t="n">
        <v>875</v>
      </c>
      <c r="V158" s="6" t="n">
        <v>794</v>
      </c>
      <c r="W158" s="6" t="n">
        <v>747</v>
      </c>
      <c r="X158" s="6" t="n">
        <v>578</v>
      </c>
      <c r="Y158" s="6" t="n">
        <v>653</v>
      </c>
      <c r="Z158" s="6" t="n">
        <v>665</v>
      </c>
      <c r="AA158" s="6" t="n">
        <v>761</v>
      </c>
      <c r="AB158" s="6" t="n">
        <v>736</v>
      </c>
      <c r="AC158" s="6" t="n">
        <v>745</v>
      </c>
      <c r="AD158" s="6" t="n">
        <v>720</v>
      </c>
      <c r="AE158" s="6" t="n">
        <v>690</v>
      </c>
      <c r="AF158" s="6" t="n">
        <v>745</v>
      </c>
      <c r="AG158" s="6" t="n">
        <v>691</v>
      </c>
      <c r="AH158" s="6" t="n">
        <v>687</v>
      </c>
      <c r="AI158" s="6" t="n">
        <v>738</v>
      </c>
      <c r="AJ158" s="6" t="n">
        <v>675</v>
      </c>
      <c r="AK158" s="6" t="n">
        <v>680</v>
      </c>
      <c r="AL158" s="6" t="n">
        <v>672</v>
      </c>
      <c r="AM158" s="6" t="n">
        <v>739</v>
      </c>
      <c r="AN158" s="6" t="n">
        <v>781</v>
      </c>
      <c r="AO158" s="6" t="n">
        <v>808</v>
      </c>
      <c r="AP158" s="6" t="n">
        <v>838</v>
      </c>
      <c r="AQ158" s="6" t="n">
        <v>999</v>
      </c>
      <c r="AR158" s="6" t="n">
        <v>988</v>
      </c>
      <c r="AS158" s="6" t="n">
        <v>1022</v>
      </c>
      <c r="AT158" s="6" t="n">
        <v>1107</v>
      </c>
      <c r="AU158" s="6" t="n">
        <v>1094</v>
      </c>
      <c r="AV158" s="6" t="n">
        <v>1150</v>
      </c>
      <c r="AW158" s="6" t="n">
        <v>1158</v>
      </c>
      <c r="AX158" s="6" t="n">
        <v>1253</v>
      </c>
      <c r="AY158" s="6" t="n">
        <v>1206</v>
      </c>
      <c r="AZ158" s="6" t="n">
        <v>1225</v>
      </c>
      <c r="BA158" s="6" t="n">
        <v>1167</v>
      </c>
      <c r="BB158" s="6" t="n">
        <v>1169</v>
      </c>
      <c r="BC158" s="6" t="n">
        <v>1113</v>
      </c>
      <c r="BD158" s="6" t="n">
        <v>1030</v>
      </c>
      <c r="BE158" s="6" t="n">
        <v>1175</v>
      </c>
      <c r="BF158" s="6" t="n">
        <v>1061</v>
      </c>
      <c r="BG158" s="6" t="n">
        <v>1023</v>
      </c>
      <c r="BH158" s="6" t="n">
        <v>957</v>
      </c>
      <c r="BI158" s="6" t="n">
        <v>1034</v>
      </c>
      <c r="BJ158" s="6" t="n">
        <v>984</v>
      </c>
      <c r="BK158" s="6" t="n">
        <v>918</v>
      </c>
      <c r="BL158" s="6" t="n">
        <v>1014</v>
      </c>
      <c r="BM158" s="6" t="n">
        <v>1045</v>
      </c>
      <c r="BN158" s="6" t="n">
        <v>1164</v>
      </c>
      <c r="BO158" s="6" t="n">
        <v>1195</v>
      </c>
      <c r="BP158" s="6" t="n">
        <v>1277</v>
      </c>
      <c r="BQ158" s="6" t="n">
        <v>1068</v>
      </c>
      <c r="BR158" s="6" t="n">
        <v>1061</v>
      </c>
      <c r="BS158" s="6" t="n">
        <v>1038</v>
      </c>
      <c r="BT158" s="6" t="n">
        <v>1015</v>
      </c>
      <c r="BU158" s="6" t="n">
        <v>830</v>
      </c>
      <c r="BV158" s="6" t="n">
        <v>799</v>
      </c>
      <c r="BW158" s="6" t="n">
        <v>861</v>
      </c>
      <c r="BX158" s="6" t="n">
        <v>857</v>
      </c>
      <c r="BY158" s="6" t="n">
        <v>805</v>
      </c>
      <c r="BZ158" s="6" t="n">
        <v>796</v>
      </c>
      <c r="CA158" s="6" t="n">
        <v>794</v>
      </c>
      <c r="CB158" s="6" t="n">
        <v>741</v>
      </c>
      <c r="CC158" s="6" t="n">
        <v>746</v>
      </c>
      <c r="CD158" s="6" t="n">
        <v>648</v>
      </c>
      <c r="CE158" s="6" t="n">
        <v>640</v>
      </c>
      <c r="CF158" s="6" t="n">
        <v>688</v>
      </c>
      <c r="CG158" s="6" t="n">
        <v>621</v>
      </c>
      <c r="CH158" s="6" t="n">
        <v>614</v>
      </c>
      <c r="CI158" s="6" t="n">
        <v>549</v>
      </c>
      <c r="CJ158" s="6" t="n">
        <v>475</v>
      </c>
      <c r="CK158" s="6" t="n">
        <v>436</v>
      </c>
      <c r="CL158" s="6" t="n">
        <v>388</v>
      </c>
      <c r="CM158" s="6" t="n">
        <v>343</v>
      </c>
      <c r="CN158" s="6" t="n">
        <v>299</v>
      </c>
      <c r="CO158" s="6" t="n">
        <v>305</v>
      </c>
      <c r="CP158" s="6" t="n">
        <v>249</v>
      </c>
      <c r="CQ158" s="6" t="n">
        <v>185</v>
      </c>
      <c r="CR158" s="6" t="n">
        <v>124</v>
      </c>
      <c r="CS158" s="6" t="n">
        <v>76</v>
      </c>
      <c r="CT158" s="6" t="n">
        <v>84</v>
      </c>
      <c r="CU158" s="6" t="n">
        <v>47</v>
      </c>
      <c r="CV158" s="6" t="n">
        <v>55</v>
      </c>
      <c r="CW158" s="6" t="n">
        <v>49</v>
      </c>
      <c r="CX158" s="6" t="n">
        <v>22</v>
      </c>
      <c r="CY158" s="6" t="n">
        <v>15</v>
      </c>
      <c r="CZ158" s="6" t="n">
        <v>20</v>
      </c>
    </row>
    <row r="159" customFormat="false" ht="13.2" hidden="false" customHeight="false" outlineLevel="0" collapsed="false">
      <c r="A159" s="0" t="s">
        <v>1209</v>
      </c>
      <c r="B159" s="0" t="s">
        <v>291</v>
      </c>
      <c r="C159" s="6" t="n">
        <v>200214</v>
      </c>
      <c r="D159" s="6" t="n">
        <v>2530</v>
      </c>
      <c r="E159" s="6" t="n">
        <v>2400</v>
      </c>
      <c r="F159" s="6" t="n">
        <v>2395</v>
      </c>
      <c r="G159" s="6" t="n">
        <v>2169</v>
      </c>
      <c r="H159" s="6" t="n">
        <v>2375</v>
      </c>
      <c r="I159" s="6" t="n">
        <v>2214</v>
      </c>
      <c r="J159" s="6" t="n">
        <v>2093</v>
      </c>
      <c r="K159" s="6" t="n">
        <v>2016</v>
      </c>
      <c r="L159" s="6" t="n">
        <v>1936</v>
      </c>
      <c r="M159" s="6" t="n">
        <v>2051</v>
      </c>
      <c r="N159" s="6" t="n">
        <v>2023</v>
      </c>
      <c r="O159" s="6" t="n">
        <v>2092</v>
      </c>
      <c r="P159" s="6" t="n">
        <v>2161</v>
      </c>
      <c r="Q159" s="6" t="n">
        <v>2271</v>
      </c>
      <c r="R159" s="6" t="n">
        <v>2333</v>
      </c>
      <c r="S159" s="6" t="n">
        <v>2439</v>
      </c>
      <c r="T159" s="6" t="n">
        <v>2342</v>
      </c>
      <c r="U159" s="6" t="n">
        <v>2436</v>
      </c>
      <c r="V159" s="6" t="n">
        <v>2501</v>
      </c>
      <c r="W159" s="6" t="n">
        <v>2452</v>
      </c>
      <c r="X159" s="6" t="n">
        <v>2264</v>
      </c>
      <c r="Y159" s="6" t="n">
        <v>2211</v>
      </c>
      <c r="Z159" s="6" t="n">
        <v>2429</v>
      </c>
      <c r="AA159" s="6" t="n">
        <v>2567</v>
      </c>
      <c r="AB159" s="6" t="n">
        <v>2633</v>
      </c>
      <c r="AC159" s="6" t="n">
        <v>2855</v>
      </c>
      <c r="AD159" s="6" t="n">
        <v>2752</v>
      </c>
      <c r="AE159" s="6" t="n">
        <v>2914</v>
      </c>
      <c r="AF159" s="6" t="n">
        <v>2871</v>
      </c>
      <c r="AG159" s="6" t="n">
        <v>2667</v>
      </c>
      <c r="AH159" s="6" t="n">
        <v>2870</v>
      </c>
      <c r="AI159" s="6" t="n">
        <v>2858</v>
      </c>
      <c r="AJ159" s="6" t="n">
        <v>2610</v>
      </c>
      <c r="AK159" s="6" t="n">
        <v>2384</v>
      </c>
      <c r="AL159" s="6" t="n">
        <v>2388</v>
      </c>
      <c r="AM159" s="6" t="n">
        <v>2459</v>
      </c>
      <c r="AN159" s="6" t="n">
        <v>2393</v>
      </c>
      <c r="AO159" s="6" t="n">
        <v>2502</v>
      </c>
      <c r="AP159" s="6" t="n">
        <v>2551</v>
      </c>
      <c r="AQ159" s="6" t="n">
        <v>2975</v>
      </c>
      <c r="AR159" s="6" t="n">
        <v>2849</v>
      </c>
      <c r="AS159" s="6" t="n">
        <v>2840</v>
      </c>
      <c r="AT159" s="6" t="n">
        <v>2864</v>
      </c>
      <c r="AU159" s="6" t="n">
        <v>2917</v>
      </c>
      <c r="AV159" s="6" t="n">
        <v>3006</v>
      </c>
      <c r="AW159" s="6" t="n">
        <v>3032</v>
      </c>
      <c r="AX159" s="6" t="n">
        <v>2979</v>
      </c>
      <c r="AY159" s="6" t="n">
        <v>3024</v>
      </c>
      <c r="AZ159" s="6" t="n">
        <v>3038</v>
      </c>
      <c r="BA159" s="6" t="n">
        <v>2980</v>
      </c>
      <c r="BB159" s="6" t="n">
        <v>2859</v>
      </c>
      <c r="BC159" s="6" t="n">
        <v>2789</v>
      </c>
      <c r="BD159" s="6" t="n">
        <v>2746</v>
      </c>
      <c r="BE159" s="6" t="n">
        <v>2783</v>
      </c>
      <c r="BF159" s="6" t="n">
        <v>2613</v>
      </c>
      <c r="BG159" s="6" t="n">
        <v>2424</v>
      </c>
      <c r="BH159" s="6" t="n">
        <v>2411</v>
      </c>
      <c r="BI159" s="6" t="n">
        <v>2323</v>
      </c>
      <c r="BJ159" s="6" t="n">
        <v>2292</v>
      </c>
      <c r="BK159" s="6" t="n">
        <v>2222</v>
      </c>
      <c r="BL159" s="6" t="n">
        <v>2284</v>
      </c>
      <c r="BM159" s="6" t="n">
        <v>2409</v>
      </c>
      <c r="BN159" s="6" t="n">
        <v>2513</v>
      </c>
      <c r="BO159" s="6" t="n">
        <v>2723</v>
      </c>
      <c r="BP159" s="6" t="n">
        <v>2667</v>
      </c>
      <c r="BQ159" s="6" t="n">
        <v>2049</v>
      </c>
      <c r="BR159" s="6" t="n">
        <v>2178</v>
      </c>
      <c r="BS159" s="6" t="n">
        <v>1945</v>
      </c>
      <c r="BT159" s="6" t="n">
        <v>1789</v>
      </c>
      <c r="BU159" s="6" t="n">
        <v>1685</v>
      </c>
      <c r="BV159" s="6" t="n">
        <v>1743</v>
      </c>
      <c r="BW159" s="6" t="n">
        <v>1849</v>
      </c>
      <c r="BX159" s="6" t="n">
        <v>1861</v>
      </c>
      <c r="BY159" s="6" t="n">
        <v>1820</v>
      </c>
      <c r="BZ159" s="6" t="n">
        <v>1689</v>
      </c>
      <c r="CA159" s="6" t="n">
        <v>1563</v>
      </c>
      <c r="CB159" s="6" t="n">
        <v>1526</v>
      </c>
      <c r="CC159" s="6" t="n">
        <v>1448</v>
      </c>
      <c r="CD159" s="6" t="n">
        <v>1416</v>
      </c>
      <c r="CE159" s="6" t="n">
        <v>1340</v>
      </c>
      <c r="CF159" s="6" t="n">
        <v>1315</v>
      </c>
      <c r="CG159" s="6" t="n">
        <v>1074</v>
      </c>
      <c r="CH159" s="6" t="n">
        <v>1000</v>
      </c>
      <c r="CI159" s="6" t="n">
        <v>860</v>
      </c>
      <c r="CJ159" s="6" t="n">
        <v>870</v>
      </c>
      <c r="CK159" s="6" t="n">
        <v>805</v>
      </c>
      <c r="CL159" s="6" t="n">
        <v>678</v>
      </c>
      <c r="CM159" s="6" t="n">
        <v>490</v>
      </c>
      <c r="CN159" s="6" t="n">
        <v>485</v>
      </c>
      <c r="CO159" s="6" t="n">
        <v>439</v>
      </c>
      <c r="CP159" s="6" t="n">
        <v>350</v>
      </c>
      <c r="CQ159" s="6" t="n">
        <v>292</v>
      </c>
      <c r="CR159" s="6" t="n">
        <v>192</v>
      </c>
      <c r="CS159" s="6" t="n">
        <v>118</v>
      </c>
      <c r="CT159" s="6" t="n">
        <v>110</v>
      </c>
      <c r="CU159" s="6" t="n">
        <v>84</v>
      </c>
      <c r="CV159" s="6" t="n">
        <v>63</v>
      </c>
      <c r="CW159" s="6" t="n">
        <v>49</v>
      </c>
      <c r="CX159" s="6" t="n">
        <v>27</v>
      </c>
      <c r="CY159" s="6" t="n">
        <v>17</v>
      </c>
      <c r="CZ159" s="6" t="n">
        <v>26</v>
      </c>
    </row>
    <row r="160" customFormat="false" ht="13.2" hidden="false" customHeight="false" outlineLevel="0" collapsed="false">
      <c r="A160" s="0" t="s">
        <v>1210</v>
      </c>
      <c r="B160" s="0" t="s">
        <v>191</v>
      </c>
      <c r="C160" s="6" t="n">
        <v>113543</v>
      </c>
      <c r="D160" s="6" t="n">
        <v>1309</v>
      </c>
      <c r="E160" s="6" t="n">
        <v>1296</v>
      </c>
      <c r="F160" s="6" t="n">
        <v>1233</v>
      </c>
      <c r="G160" s="6" t="n">
        <v>1340</v>
      </c>
      <c r="H160" s="6" t="n">
        <v>1292</v>
      </c>
      <c r="I160" s="6" t="n">
        <v>1233</v>
      </c>
      <c r="J160" s="6" t="n">
        <v>1223</v>
      </c>
      <c r="K160" s="6" t="n">
        <v>1191</v>
      </c>
      <c r="L160" s="6" t="n">
        <v>1164</v>
      </c>
      <c r="M160" s="6" t="n">
        <v>1175</v>
      </c>
      <c r="N160" s="6" t="n">
        <v>1204</v>
      </c>
      <c r="O160" s="6" t="n">
        <v>1285</v>
      </c>
      <c r="P160" s="6" t="n">
        <v>1294</v>
      </c>
      <c r="Q160" s="6" t="n">
        <v>1390</v>
      </c>
      <c r="R160" s="6" t="n">
        <v>1387</v>
      </c>
      <c r="S160" s="6" t="n">
        <v>1341</v>
      </c>
      <c r="T160" s="6" t="n">
        <v>1394</v>
      </c>
      <c r="U160" s="6" t="n">
        <v>1498</v>
      </c>
      <c r="V160" s="6" t="n">
        <v>1406</v>
      </c>
      <c r="W160" s="6" t="n">
        <v>1166</v>
      </c>
      <c r="X160" s="6" t="n">
        <v>1139</v>
      </c>
      <c r="Y160" s="6" t="n">
        <v>1095</v>
      </c>
      <c r="Z160" s="6" t="n">
        <v>1271</v>
      </c>
      <c r="AA160" s="6" t="n">
        <v>1312</v>
      </c>
      <c r="AB160" s="6" t="n">
        <v>1185</v>
      </c>
      <c r="AC160" s="6" t="n">
        <v>1183</v>
      </c>
      <c r="AD160" s="6" t="n">
        <v>1191</v>
      </c>
      <c r="AE160" s="6" t="n">
        <v>1243</v>
      </c>
      <c r="AF160" s="6" t="n">
        <v>1315</v>
      </c>
      <c r="AG160" s="6" t="n">
        <v>1273</v>
      </c>
      <c r="AH160" s="6" t="n">
        <v>1347</v>
      </c>
      <c r="AI160" s="6" t="n">
        <v>1405</v>
      </c>
      <c r="AJ160" s="6" t="n">
        <v>1324</v>
      </c>
      <c r="AK160" s="6" t="n">
        <v>1270</v>
      </c>
      <c r="AL160" s="6" t="n">
        <v>1293</v>
      </c>
      <c r="AM160" s="6" t="n">
        <v>1301</v>
      </c>
      <c r="AN160" s="6" t="n">
        <v>1357</v>
      </c>
      <c r="AO160" s="6" t="n">
        <v>1465</v>
      </c>
      <c r="AP160" s="6" t="n">
        <v>1540</v>
      </c>
      <c r="AQ160" s="6" t="n">
        <v>1632</v>
      </c>
      <c r="AR160" s="6" t="n">
        <v>1763</v>
      </c>
      <c r="AS160" s="6" t="n">
        <v>1600</v>
      </c>
      <c r="AT160" s="6" t="n">
        <v>1817</v>
      </c>
      <c r="AU160" s="6" t="n">
        <v>1682</v>
      </c>
      <c r="AV160" s="6" t="n">
        <v>1814</v>
      </c>
      <c r="AW160" s="6" t="n">
        <v>1708</v>
      </c>
      <c r="AX160" s="6" t="n">
        <v>1832</v>
      </c>
      <c r="AY160" s="6" t="n">
        <v>1822</v>
      </c>
      <c r="AZ160" s="6" t="n">
        <v>1763</v>
      </c>
      <c r="BA160" s="6" t="n">
        <v>1714</v>
      </c>
      <c r="BB160" s="6" t="n">
        <v>1769</v>
      </c>
      <c r="BC160" s="6" t="n">
        <v>1644</v>
      </c>
      <c r="BD160" s="6" t="n">
        <v>1550</v>
      </c>
      <c r="BE160" s="6" t="n">
        <v>1530</v>
      </c>
      <c r="BF160" s="6" t="n">
        <v>1512</v>
      </c>
      <c r="BG160" s="6" t="n">
        <v>1438</v>
      </c>
      <c r="BH160" s="6" t="n">
        <v>1426</v>
      </c>
      <c r="BI160" s="6" t="n">
        <v>1470</v>
      </c>
      <c r="BJ160" s="6" t="n">
        <v>1464</v>
      </c>
      <c r="BK160" s="6" t="n">
        <v>1492</v>
      </c>
      <c r="BL160" s="6" t="n">
        <v>1377</v>
      </c>
      <c r="BM160" s="6" t="n">
        <v>1472</v>
      </c>
      <c r="BN160" s="6" t="n">
        <v>1503</v>
      </c>
      <c r="BO160" s="6" t="n">
        <v>1672</v>
      </c>
      <c r="BP160" s="6" t="n">
        <v>1731</v>
      </c>
      <c r="BQ160" s="6" t="n">
        <v>1205</v>
      </c>
      <c r="BR160" s="6" t="n">
        <v>1373</v>
      </c>
      <c r="BS160" s="6" t="n">
        <v>1205</v>
      </c>
      <c r="BT160" s="6" t="n">
        <v>1209</v>
      </c>
      <c r="BU160" s="6" t="n">
        <v>1032</v>
      </c>
      <c r="BV160" s="6" t="n">
        <v>952</v>
      </c>
      <c r="BW160" s="6" t="n">
        <v>1036</v>
      </c>
      <c r="BX160" s="6" t="n">
        <v>1097</v>
      </c>
      <c r="BY160" s="6" t="n">
        <v>1016</v>
      </c>
      <c r="BZ160" s="6" t="n">
        <v>989</v>
      </c>
      <c r="CA160" s="6" t="n">
        <v>907</v>
      </c>
      <c r="CB160" s="6" t="n">
        <v>875</v>
      </c>
      <c r="CC160" s="6" t="n">
        <v>854</v>
      </c>
      <c r="CD160" s="6" t="n">
        <v>751</v>
      </c>
      <c r="CE160" s="6" t="n">
        <v>746</v>
      </c>
      <c r="CF160" s="6" t="n">
        <v>705</v>
      </c>
      <c r="CG160" s="6" t="n">
        <v>635</v>
      </c>
      <c r="CH160" s="6" t="n">
        <v>583</v>
      </c>
      <c r="CI160" s="6" t="n">
        <v>559</v>
      </c>
      <c r="CJ160" s="6" t="n">
        <v>560</v>
      </c>
      <c r="CK160" s="6" t="n">
        <v>480</v>
      </c>
      <c r="CL160" s="6" t="n">
        <v>440</v>
      </c>
      <c r="CM160" s="6" t="n">
        <v>328</v>
      </c>
      <c r="CN160" s="6" t="n">
        <v>346</v>
      </c>
      <c r="CO160" s="6" t="n">
        <v>297</v>
      </c>
      <c r="CP160" s="6" t="n">
        <v>201</v>
      </c>
      <c r="CQ160" s="6" t="n">
        <v>185</v>
      </c>
      <c r="CR160" s="6" t="n">
        <v>106</v>
      </c>
      <c r="CS160" s="6" t="n">
        <v>76</v>
      </c>
      <c r="CT160" s="6" t="n">
        <v>72</v>
      </c>
      <c r="CU160" s="6" t="n">
        <v>43</v>
      </c>
      <c r="CV160" s="6" t="n">
        <v>35</v>
      </c>
      <c r="CW160" s="6" t="n">
        <v>47</v>
      </c>
      <c r="CX160" s="6" t="n">
        <v>27</v>
      </c>
      <c r="CY160" s="6" t="n">
        <v>13</v>
      </c>
      <c r="CZ160" s="6" t="n">
        <v>31</v>
      </c>
    </row>
    <row r="161" customFormat="false" ht="13.2" hidden="false" customHeight="false" outlineLevel="0" collapsed="false">
      <c r="A161" s="0" t="s">
        <v>1211</v>
      </c>
      <c r="B161" s="0" t="s">
        <v>457</v>
      </c>
      <c r="C161" s="6" t="n">
        <v>593245</v>
      </c>
      <c r="D161" s="6" t="n">
        <v>7237</v>
      </c>
      <c r="E161" s="6" t="n">
        <v>6908</v>
      </c>
      <c r="F161" s="6" t="n">
        <v>6467</v>
      </c>
      <c r="G161" s="6" t="n">
        <v>6396</v>
      </c>
      <c r="H161" s="6" t="n">
        <v>5965</v>
      </c>
      <c r="I161" s="6" t="n">
        <v>5670</v>
      </c>
      <c r="J161" s="6" t="n">
        <v>5572</v>
      </c>
      <c r="K161" s="6" t="n">
        <v>5334</v>
      </c>
      <c r="L161" s="6" t="n">
        <v>5215</v>
      </c>
      <c r="M161" s="6" t="n">
        <v>5268</v>
      </c>
      <c r="N161" s="6" t="n">
        <v>5706</v>
      </c>
      <c r="O161" s="6" t="n">
        <v>5711</v>
      </c>
      <c r="P161" s="6" t="n">
        <v>5720</v>
      </c>
      <c r="Q161" s="6" t="n">
        <v>6034</v>
      </c>
      <c r="R161" s="6" t="n">
        <v>6146</v>
      </c>
      <c r="S161" s="6" t="n">
        <v>6278</v>
      </c>
      <c r="T161" s="6" t="n">
        <v>6058</v>
      </c>
      <c r="U161" s="6" t="n">
        <v>6574</v>
      </c>
      <c r="V161" s="6" t="n">
        <v>9194</v>
      </c>
      <c r="W161" s="6" t="n">
        <v>11254</v>
      </c>
      <c r="X161" s="6" t="n">
        <v>11020</v>
      </c>
      <c r="Y161" s="6" t="n">
        <v>11060</v>
      </c>
      <c r="Z161" s="6" t="n">
        <v>11592</v>
      </c>
      <c r="AA161" s="6" t="n">
        <v>11799</v>
      </c>
      <c r="AB161" s="6" t="n">
        <v>11171</v>
      </c>
      <c r="AC161" s="6" t="n">
        <v>11377</v>
      </c>
      <c r="AD161" s="6" t="n">
        <v>11169</v>
      </c>
      <c r="AE161" s="6" t="n">
        <v>10826</v>
      </c>
      <c r="AF161" s="6" t="n">
        <v>10931</v>
      </c>
      <c r="AG161" s="6" t="n">
        <v>10741</v>
      </c>
      <c r="AH161" s="6" t="n">
        <v>10576</v>
      </c>
      <c r="AI161" s="6" t="n">
        <v>9995</v>
      </c>
      <c r="AJ161" s="6" t="n">
        <v>9303</v>
      </c>
      <c r="AK161" s="6" t="n">
        <v>8426</v>
      </c>
      <c r="AL161" s="6" t="n">
        <v>7839</v>
      </c>
      <c r="AM161" s="6" t="n">
        <v>8164</v>
      </c>
      <c r="AN161" s="6" t="n">
        <v>7670</v>
      </c>
      <c r="AO161" s="6" t="n">
        <v>7739</v>
      </c>
      <c r="AP161" s="6" t="n">
        <v>8095</v>
      </c>
      <c r="AQ161" s="6" t="n">
        <v>8401</v>
      </c>
      <c r="AR161" s="6" t="n">
        <v>8600</v>
      </c>
      <c r="AS161" s="6" t="n">
        <v>8424</v>
      </c>
      <c r="AT161" s="6" t="n">
        <v>8758</v>
      </c>
      <c r="AU161" s="6" t="n">
        <v>8729</v>
      </c>
      <c r="AV161" s="6" t="n">
        <v>8547</v>
      </c>
      <c r="AW161" s="6" t="n">
        <v>8661</v>
      </c>
      <c r="AX161" s="6" t="n">
        <v>8851</v>
      </c>
      <c r="AY161" s="6" t="n">
        <v>8753</v>
      </c>
      <c r="AZ161" s="6" t="n">
        <v>8718</v>
      </c>
      <c r="BA161" s="6" t="n">
        <v>8516</v>
      </c>
      <c r="BB161" s="6" t="n">
        <v>8133</v>
      </c>
      <c r="BC161" s="6" t="n">
        <v>7805</v>
      </c>
      <c r="BD161" s="6" t="n">
        <v>7682</v>
      </c>
      <c r="BE161" s="6" t="n">
        <v>7403</v>
      </c>
      <c r="BF161" s="6" t="n">
        <v>7313</v>
      </c>
      <c r="BG161" s="6" t="n">
        <v>6930</v>
      </c>
      <c r="BH161" s="6" t="n">
        <v>6551</v>
      </c>
      <c r="BI161" s="6" t="n">
        <v>6139</v>
      </c>
      <c r="BJ161" s="6" t="n">
        <v>5992</v>
      </c>
      <c r="BK161" s="6" t="n">
        <v>5624</v>
      </c>
      <c r="BL161" s="6" t="n">
        <v>5634</v>
      </c>
      <c r="BM161" s="6" t="n">
        <v>5545</v>
      </c>
      <c r="BN161" s="6" t="n">
        <v>5574</v>
      </c>
      <c r="BO161" s="6" t="n">
        <v>5878</v>
      </c>
      <c r="BP161" s="6" t="n">
        <v>5719</v>
      </c>
      <c r="BQ161" s="6" t="n">
        <v>4527</v>
      </c>
      <c r="BR161" s="6" t="n">
        <v>4578</v>
      </c>
      <c r="BS161" s="6" t="n">
        <v>4537</v>
      </c>
      <c r="BT161" s="6" t="n">
        <v>4410</v>
      </c>
      <c r="BU161" s="6" t="n">
        <v>4087</v>
      </c>
      <c r="BV161" s="6" t="n">
        <v>4014</v>
      </c>
      <c r="BW161" s="6" t="n">
        <v>4142</v>
      </c>
      <c r="BX161" s="6" t="n">
        <v>4151</v>
      </c>
      <c r="BY161" s="6" t="n">
        <v>4090</v>
      </c>
      <c r="BZ161" s="6" t="n">
        <v>3874</v>
      </c>
      <c r="CA161" s="6" t="n">
        <v>3733</v>
      </c>
      <c r="CB161" s="6" t="n">
        <v>3805</v>
      </c>
      <c r="CC161" s="6" t="n">
        <v>3321</v>
      </c>
      <c r="CD161" s="6" t="n">
        <v>3212</v>
      </c>
      <c r="CE161" s="6" t="n">
        <v>3275</v>
      </c>
      <c r="CF161" s="6" t="n">
        <v>2973</v>
      </c>
      <c r="CG161" s="6" t="n">
        <v>2662</v>
      </c>
      <c r="CH161" s="6" t="n">
        <v>2438</v>
      </c>
      <c r="CI161" s="6" t="n">
        <v>2063</v>
      </c>
      <c r="CJ161" s="6" t="n">
        <v>1915</v>
      </c>
      <c r="CK161" s="6" t="n">
        <v>1845</v>
      </c>
      <c r="CL161" s="6" t="n">
        <v>1592</v>
      </c>
      <c r="CM161" s="6" t="n">
        <v>1306</v>
      </c>
      <c r="CN161" s="6" t="n">
        <v>1174</v>
      </c>
      <c r="CO161" s="6" t="n">
        <v>1105</v>
      </c>
      <c r="CP161" s="6" t="n">
        <v>872</v>
      </c>
      <c r="CQ161" s="6" t="n">
        <v>718</v>
      </c>
      <c r="CR161" s="6" t="n">
        <v>417</v>
      </c>
      <c r="CS161" s="6" t="n">
        <v>312</v>
      </c>
      <c r="CT161" s="6" t="n">
        <v>291</v>
      </c>
      <c r="CU161" s="6" t="n">
        <v>225</v>
      </c>
      <c r="CV161" s="6" t="n">
        <v>168</v>
      </c>
      <c r="CW161" s="6" t="n">
        <v>119</v>
      </c>
      <c r="CX161" s="6" t="n">
        <v>71</v>
      </c>
      <c r="CY161" s="6" t="n">
        <v>42</v>
      </c>
      <c r="CZ161" s="6" t="n">
        <v>101</v>
      </c>
    </row>
    <row r="162" customFormat="false" ht="13.2" hidden="false" customHeight="false" outlineLevel="0" collapsed="false">
      <c r="A162" s="0" t="s">
        <v>1212</v>
      </c>
      <c r="B162" s="0" t="s">
        <v>655</v>
      </c>
      <c r="C162" s="6" t="n">
        <v>121688</v>
      </c>
      <c r="D162" s="6" t="n">
        <v>1699</v>
      </c>
      <c r="E162" s="6" t="n">
        <v>1643</v>
      </c>
      <c r="F162" s="6" t="n">
        <v>1685</v>
      </c>
      <c r="G162" s="6" t="n">
        <v>1636</v>
      </c>
      <c r="H162" s="6" t="n">
        <v>1576</v>
      </c>
      <c r="I162" s="6" t="n">
        <v>1451</v>
      </c>
      <c r="J162" s="6" t="n">
        <v>1450</v>
      </c>
      <c r="K162" s="6" t="n">
        <v>1423</v>
      </c>
      <c r="L162" s="6" t="n">
        <v>1387</v>
      </c>
      <c r="M162" s="6" t="n">
        <v>1402</v>
      </c>
      <c r="N162" s="6" t="n">
        <v>1383</v>
      </c>
      <c r="O162" s="6" t="n">
        <v>1400</v>
      </c>
      <c r="P162" s="6" t="n">
        <v>1535</v>
      </c>
      <c r="Q162" s="6" t="n">
        <v>1460</v>
      </c>
      <c r="R162" s="6" t="n">
        <v>1496</v>
      </c>
      <c r="S162" s="6" t="n">
        <v>1531</v>
      </c>
      <c r="T162" s="6" t="n">
        <v>1573</v>
      </c>
      <c r="U162" s="6" t="n">
        <v>1626</v>
      </c>
      <c r="V162" s="6" t="n">
        <v>1598</v>
      </c>
      <c r="W162" s="6" t="n">
        <v>1575</v>
      </c>
      <c r="X162" s="6" t="n">
        <v>1615</v>
      </c>
      <c r="Y162" s="6" t="n">
        <v>1613</v>
      </c>
      <c r="Z162" s="6" t="n">
        <v>1701</v>
      </c>
      <c r="AA162" s="6" t="n">
        <v>1747</v>
      </c>
      <c r="AB162" s="6" t="n">
        <v>1726</v>
      </c>
      <c r="AC162" s="6" t="n">
        <v>1702</v>
      </c>
      <c r="AD162" s="6" t="n">
        <v>1736</v>
      </c>
      <c r="AE162" s="6" t="n">
        <v>1676</v>
      </c>
      <c r="AF162" s="6" t="n">
        <v>1745</v>
      </c>
      <c r="AG162" s="6" t="n">
        <v>1861</v>
      </c>
      <c r="AH162" s="6" t="n">
        <v>1818</v>
      </c>
      <c r="AI162" s="6" t="n">
        <v>1748</v>
      </c>
      <c r="AJ162" s="6" t="n">
        <v>1652</v>
      </c>
      <c r="AK162" s="6" t="n">
        <v>1535</v>
      </c>
      <c r="AL162" s="6" t="n">
        <v>1428</v>
      </c>
      <c r="AM162" s="6" t="n">
        <v>1513</v>
      </c>
      <c r="AN162" s="6" t="n">
        <v>1582</v>
      </c>
      <c r="AO162" s="6" t="n">
        <v>1633</v>
      </c>
      <c r="AP162" s="6" t="n">
        <v>1644</v>
      </c>
      <c r="AQ162" s="6" t="n">
        <v>1828</v>
      </c>
      <c r="AR162" s="6" t="n">
        <v>1782</v>
      </c>
      <c r="AS162" s="6" t="n">
        <v>1789</v>
      </c>
      <c r="AT162" s="6" t="n">
        <v>1884</v>
      </c>
      <c r="AU162" s="6" t="n">
        <v>1906</v>
      </c>
      <c r="AV162" s="6" t="n">
        <v>1871</v>
      </c>
      <c r="AW162" s="6" t="n">
        <v>1958</v>
      </c>
      <c r="AX162" s="6" t="n">
        <v>1864</v>
      </c>
      <c r="AY162" s="6" t="n">
        <v>1836</v>
      </c>
      <c r="AZ162" s="6" t="n">
        <v>1772</v>
      </c>
      <c r="BA162" s="6" t="n">
        <v>1758</v>
      </c>
      <c r="BB162" s="6" t="n">
        <v>1760</v>
      </c>
      <c r="BC162" s="6" t="n">
        <v>1668</v>
      </c>
      <c r="BD162" s="6" t="n">
        <v>1569</v>
      </c>
      <c r="BE162" s="6" t="n">
        <v>1551</v>
      </c>
      <c r="BF162" s="6" t="n">
        <v>1449</v>
      </c>
      <c r="BG162" s="6" t="n">
        <v>1401</v>
      </c>
      <c r="BH162" s="6" t="n">
        <v>1356</v>
      </c>
      <c r="BI162" s="6" t="n">
        <v>1295</v>
      </c>
      <c r="BJ162" s="6" t="n">
        <v>1237</v>
      </c>
      <c r="BK162" s="6" t="n">
        <v>1300</v>
      </c>
      <c r="BL162" s="6" t="n">
        <v>1246</v>
      </c>
      <c r="BM162" s="6" t="n">
        <v>1303</v>
      </c>
      <c r="BN162" s="6" t="n">
        <v>1301</v>
      </c>
      <c r="BO162" s="6" t="n">
        <v>1372</v>
      </c>
      <c r="BP162" s="6" t="n">
        <v>1363</v>
      </c>
      <c r="BQ162" s="6" t="n">
        <v>1053</v>
      </c>
      <c r="BR162" s="6" t="n">
        <v>1152</v>
      </c>
      <c r="BS162" s="6" t="n">
        <v>1103</v>
      </c>
      <c r="BT162" s="6" t="n">
        <v>1069</v>
      </c>
      <c r="BU162" s="6" t="n">
        <v>947</v>
      </c>
      <c r="BV162" s="6" t="n">
        <v>800</v>
      </c>
      <c r="BW162" s="6" t="n">
        <v>892</v>
      </c>
      <c r="BX162" s="6" t="n">
        <v>819</v>
      </c>
      <c r="BY162" s="6" t="n">
        <v>851</v>
      </c>
      <c r="BZ162" s="6" t="n">
        <v>790</v>
      </c>
      <c r="CA162" s="6" t="n">
        <v>700</v>
      </c>
      <c r="CB162" s="6" t="n">
        <v>689</v>
      </c>
      <c r="CC162" s="6" t="n">
        <v>662</v>
      </c>
      <c r="CD162" s="6" t="n">
        <v>688</v>
      </c>
      <c r="CE162" s="6" t="n">
        <v>621</v>
      </c>
      <c r="CF162" s="6" t="n">
        <v>622</v>
      </c>
      <c r="CG162" s="6" t="n">
        <v>595</v>
      </c>
      <c r="CH162" s="6" t="n">
        <v>575</v>
      </c>
      <c r="CI162" s="6" t="n">
        <v>481</v>
      </c>
      <c r="CJ162" s="6" t="n">
        <v>459</v>
      </c>
      <c r="CK162" s="6" t="n">
        <v>431</v>
      </c>
      <c r="CL162" s="6" t="n">
        <v>373</v>
      </c>
      <c r="CM162" s="6" t="n">
        <v>328</v>
      </c>
      <c r="CN162" s="6" t="n">
        <v>281</v>
      </c>
      <c r="CO162" s="6" t="n">
        <v>295</v>
      </c>
      <c r="CP162" s="6" t="n">
        <v>229</v>
      </c>
      <c r="CQ162" s="6" t="n">
        <v>151</v>
      </c>
      <c r="CR162" s="6" t="n">
        <v>101</v>
      </c>
      <c r="CS162" s="6" t="n">
        <v>69</v>
      </c>
      <c r="CT162" s="6" t="n">
        <v>72</v>
      </c>
      <c r="CU162" s="6" t="n">
        <v>39</v>
      </c>
      <c r="CV162" s="6" t="n">
        <v>39</v>
      </c>
      <c r="CW162" s="6" t="n">
        <v>33</v>
      </c>
      <c r="CX162" s="6" t="n">
        <v>23</v>
      </c>
      <c r="CY162" s="6" t="n">
        <v>16</v>
      </c>
      <c r="CZ162" s="6" t="n">
        <v>17</v>
      </c>
    </row>
    <row r="163" customFormat="false" ht="13.2" hidden="false" customHeight="false" outlineLevel="0" collapsed="false">
      <c r="A163" s="0" t="s">
        <v>1213</v>
      </c>
      <c r="B163" s="0" t="s">
        <v>511</v>
      </c>
      <c r="C163" s="6" t="n">
        <v>82622</v>
      </c>
      <c r="D163" s="6" t="n">
        <v>1085</v>
      </c>
      <c r="E163" s="6" t="n">
        <v>1123</v>
      </c>
      <c r="F163" s="6" t="n">
        <v>1058</v>
      </c>
      <c r="G163" s="6" t="n">
        <v>1102</v>
      </c>
      <c r="H163" s="6" t="n">
        <v>1057</v>
      </c>
      <c r="I163" s="6" t="n">
        <v>1003</v>
      </c>
      <c r="J163" s="6" t="n">
        <v>987</v>
      </c>
      <c r="K163" s="6" t="n">
        <v>940</v>
      </c>
      <c r="L163" s="6" t="n">
        <v>920</v>
      </c>
      <c r="M163" s="6" t="n">
        <v>875</v>
      </c>
      <c r="N163" s="6" t="n">
        <v>1013</v>
      </c>
      <c r="O163" s="6" t="n">
        <v>1015</v>
      </c>
      <c r="P163" s="6" t="n">
        <v>1010</v>
      </c>
      <c r="Q163" s="6" t="n">
        <v>933</v>
      </c>
      <c r="R163" s="6" t="n">
        <v>965</v>
      </c>
      <c r="S163" s="6" t="n">
        <v>1134</v>
      </c>
      <c r="T163" s="6" t="n">
        <v>1029</v>
      </c>
      <c r="U163" s="6" t="n">
        <v>1032</v>
      </c>
      <c r="V163" s="6" t="n">
        <v>1084</v>
      </c>
      <c r="W163" s="6" t="n">
        <v>831</v>
      </c>
      <c r="X163" s="6" t="n">
        <v>952</v>
      </c>
      <c r="Y163" s="6" t="n">
        <v>961</v>
      </c>
      <c r="Z163" s="6" t="n">
        <v>1013</v>
      </c>
      <c r="AA163" s="6" t="n">
        <v>1008</v>
      </c>
      <c r="AB163" s="6" t="n">
        <v>1045</v>
      </c>
      <c r="AC163" s="6" t="n">
        <v>1032</v>
      </c>
      <c r="AD163" s="6" t="n">
        <v>1116</v>
      </c>
      <c r="AE163" s="6" t="n">
        <v>1023</v>
      </c>
      <c r="AF163" s="6" t="n">
        <v>1120</v>
      </c>
      <c r="AG163" s="6" t="n">
        <v>1114</v>
      </c>
      <c r="AH163" s="6" t="n">
        <v>1033</v>
      </c>
      <c r="AI163" s="6" t="n">
        <v>1022</v>
      </c>
      <c r="AJ163" s="6" t="n">
        <v>984</v>
      </c>
      <c r="AK163" s="6" t="n">
        <v>909</v>
      </c>
      <c r="AL163" s="6" t="n">
        <v>1006</v>
      </c>
      <c r="AM163" s="6" t="n">
        <v>967</v>
      </c>
      <c r="AN163" s="6" t="n">
        <v>1003</v>
      </c>
      <c r="AO163" s="6" t="n">
        <v>1105</v>
      </c>
      <c r="AP163" s="6" t="n">
        <v>1156</v>
      </c>
      <c r="AQ163" s="6" t="n">
        <v>1199</v>
      </c>
      <c r="AR163" s="6" t="n">
        <v>1204</v>
      </c>
      <c r="AS163" s="6" t="n">
        <v>1157</v>
      </c>
      <c r="AT163" s="6" t="n">
        <v>1196</v>
      </c>
      <c r="AU163" s="6" t="n">
        <v>1177</v>
      </c>
      <c r="AV163" s="6" t="n">
        <v>1208</v>
      </c>
      <c r="AW163" s="6" t="n">
        <v>1176</v>
      </c>
      <c r="AX163" s="6" t="n">
        <v>1291</v>
      </c>
      <c r="AY163" s="6" t="n">
        <v>1241</v>
      </c>
      <c r="AZ163" s="6" t="n">
        <v>1198</v>
      </c>
      <c r="BA163" s="6" t="n">
        <v>1241</v>
      </c>
      <c r="BB163" s="6" t="n">
        <v>1209</v>
      </c>
      <c r="BC163" s="6" t="n">
        <v>1149</v>
      </c>
      <c r="BD163" s="6" t="n">
        <v>1182</v>
      </c>
      <c r="BE163" s="6" t="n">
        <v>1090</v>
      </c>
      <c r="BF163" s="6" t="n">
        <v>1058</v>
      </c>
      <c r="BG163" s="6" t="n">
        <v>979</v>
      </c>
      <c r="BH163" s="6" t="n">
        <v>901</v>
      </c>
      <c r="BI163" s="6" t="n">
        <v>947</v>
      </c>
      <c r="BJ163" s="6" t="n">
        <v>896</v>
      </c>
      <c r="BK163" s="6" t="n">
        <v>880</v>
      </c>
      <c r="BL163" s="6" t="n">
        <v>888</v>
      </c>
      <c r="BM163" s="6" t="n">
        <v>963</v>
      </c>
      <c r="BN163" s="6" t="n">
        <v>1039</v>
      </c>
      <c r="BO163" s="6" t="n">
        <v>1137</v>
      </c>
      <c r="BP163" s="6" t="n">
        <v>1145</v>
      </c>
      <c r="BQ163" s="6" t="n">
        <v>877</v>
      </c>
      <c r="BR163" s="6" t="n">
        <v>889</v>
      </c>
      <c r="BS163" s="6" t="n">
        <v>752</v>
      </c>
      <c r="BT163" s="6" t="n">
        <v>772</v>
      </c>
      <c r="BU163" s="6" t="n">
        <v>658</v>
      </c>
      <c r="BV163" s="6" t="n">
        <v>589</v>
      </c>
      <c r="BW163" s="6" t="n">
        <v>686</v>
      </c>
      <c r="BX163" s="6" t="n">
        <v>646</v>
      </c>
      <c r="BY163" s="6" t="n">
        <v>673</v>
      </c>
      <c r="BZ163" s="6" t="n">
        <v>661</v>
      </c>
      <c r="CA163" s="6" t="n">
        <v>613</v>
      </c>
      <c r="CB163" s="6" t="n">
        <v>580</v>
      </c>
      <c r="CC163" s="6" t="n">
        <v>552</v>
      </c>
      <c r="CD163" s="6" t="n">
        <v>553</v>
      </c>
      <c r="CE163" s="6" t="n">
        <v>560</v>
      </c>
      <c r="CF163" s="6" t="n">
        <v>501</v>
      </c>
      <c r="CG163" s="6" t="n">
        <v>478</v>
      </c>
      <c r="CH163" s="6" t="n">
        <v>386</v>
      </c>
      <c r="CI163" s="6" t="n">
        <v>357</v>
      </c>
      <c r="CJ163" s="6" t="n">
        <v>332</v>
      </c>
      <c r="CK163" s="6" t="n">
        <v>337</v>
      </c>
      <c r="CL163" s="6" t="n">
        <v>261</v>
      </c>
      <c r="CM163" s="6" t="n">
        <v>285</v>
      </c>
      <c r="CN163" s="6" t="n">
        <v>244</v>
      </c>
      <c r="CO163" s="6" t="n">
        <v>200</v>
      </c>
      <c r="CP163" s="6" t="n">
        <v>181</v>
      </c>
      <c r="CQ163" s="6" t="n">
        <v>122</v>
      </c>
      <c r="CR163" s="6" t="n">
        <v>91</v>
      </c>
      <c r="CS163" s="6" t="n">
        <v>54</v>
      </c>
      <c r="CT163" s="6" t="n">
        <v>66</v>
      </c>
      <c r="CU163" s="6" t="n">
        <v>46</v>
      </c>
      <c r="CV163" s="6" t="n">
        <v>42</v>
      </c>
      <c r="CW163" s="6" t="n">
        <v>20</v>
      </c>
      <c r="CX163" s="6" t="n">
        <v>10</v>
      </c>
      <c r="CY163" s="6" t="n">
        <v>13</v>
      </c>
      <c r="CZ163" s="6" t="n">
        <v>19</v>
      </c>
    </row>
    <row r="164" customFormat="false" ht="13.2" hidden="false" customHeight="false" outlineLevel="0" collapsed="false">
      <c r="A164" s="0" t="s">
        <v>1214</v>
      </c>
      <c r="B164" s="0" t="s">
        <v>533</v>
      </c>
      <c r="C164" s="6" t="n">
        <v>101720</v>
      </c>
      <c r="D164" s="6" t="n">
        <v>1302</v>
      </c>
      <c r="E164" s="6" t="n">
        <v>1356</v>
      </c>
      <c r="F164" s="6" t="n">
        <v>1313</v>
      </c>
      <c r="G164" s="6" t="n">
        <v>1374</v>
      </c>
      <c r="H164" s="6" t="n">
        <v>1302</v>
      </c>
      <c r="I164" s="6" t="n">
        <v>1417</v>
      </c>
      <c r="J164" s="6" t="n">
        <v>1215</v>
      </c>
      <c r="K164" s="6" t="n">
        <v>1262</v>
      </c>
      <c r="L164" s="6" t="n">
        <v>1142</v>
      </c>
      <c r="M164" s="6" t="n">
        <v>1239</v>
      </c>
      <c r="N164" s="6" t="n">
        <v>1213</v>
      </c>
      <c r="O164" s="6" t="n">
        <v>1269</v>
      </c>
      <c r="P164" s="6" t="n">
        <v>1291</v>
      </c>
      <c r="Q164" s="6" t="n">
        <v>1409</v>
      </c>
      <c r="R164" s="6" t="n">
        <v>1347</v>
      </c>
      <c r="S164" s="6" t="n">
        <v>1305</v>
      </c>
      <c r="T164" s="6" t="n">
        <v>1454</v>
      </c>
      <c r="U164" s="6" t="n">
        <v>1488</v>
      </c>
      <c r="V164" s="6" t="n">
        <v>1284</v>
      </c>
      <c r="W164" s="6" t="n">
        <v>1192</v>
      </c>
      <c r="X164" s="6" t="n">
        <v>1157</v>
      </c>
      <c r="Y164" s="6" t="n">
        <v>1211</v>
      </c>
      <c r="Z164" s="6" t="n">
        <v>1323</v>
      </c>
      <c r="AA164" s="6" t="n">
        <v>1412</v>
      </c>
      <c r="AB164" s="6" t="n">
        <v>1399</v>
      </c>
      <c r="AC164" s="6" t="n">
        <v>1384</v>
      </c>
      <c r="AD164" s="6" t="n">
        <v>1307</v>
      </c>
      <c r="AE164" s="6" t="n">
        <v>1325</v>
      </c>
      <c r="AF164" s="6" t="n">
        <v>1279</v>
      </c>
      <c r="AG164" s="6" t="n">
        <v>1323</v>
      </c>
      <c r="AH164" s="6" t="n">
        <v>1376</v>
      </c>
      <c r="AI164" s="6" t="n">
        <v>1273</v>
      </c>
      <c r="AJ164" s="6" t="n">
        <v>1262</v>
      </c>
      <c r="AK164" s="6" t="n">
        <v>1192</v>
      </c>
      <c r="AL164" s="6" t="n">
        <v>1266</v>
      </c>
      <c r="AM164" s="6" t="n">
        <v>1259</v>
      </c>
      <c r="AN164" s="6" t="n">
        <v>1292</v>
      </c>
      <c r="AO164" s="6" t="n">
        <v>1252</v>
      </c>
      <c r="AP164" s="6" t="n">
        <v>1392</v>
      </c>
      <c r="AQ164" s="6" t="n">
        <v>1443</v>
      </c>
      <c r="AR164" s="6" t="n">
        <v>1514</v>
      </c>
      <c r="AS164" s="6" t="n">
        <v>1488</v>
      </c>
      <c r="AT164" s="6" t="n">
        <v>1578</v>
      </c>
      <c r="AU164" s="6" t="n">
        <v>1461</v>
      </c>
      <c r="AV164" s="6" t="n">
        <v>1625</v>
      </c>
      <c r="AW164" s="6" t="n">
        <v>1572</v>
      </c>
      <c r="AX164" s="6" t="n">
        <v>1444</v>
      </c>
      <c r="AY164" s="6" t="n">
        <v>1537</v>
      </c>
      <c r="AZ164" s="6" t="n">
        <v>1568</v>
      </c>
      <c r="BA164" s="6" t="n">
        <v>1463</v>
      </c>
      <c r="BB164" s="6" t="n">
        <v>1395</v>
      </c>
      <c r="BC164" s="6" t="n">
        <v>1312</v>
      </c>
      <c r="BD164" s="6" t="n">
        <v>1300</v>
      </c>
      <c r="BE164" s="6" t="n">
        <v>1252</v>
      </c>
      <c r="BF164" s="6" t="n">
        <v>1178</v>
      </c>
      <c r="BG164" s="6" t="n">
        <v>1151</v>
      </c>
      <c r="BH164" s="6" t="n">
        <v>1146</v>
      </c>
      <c r="BI164" s="6" t="n">
        <v>1128</v>
      </c>
      <c r="BJ164" s="6" t="n">
        <v>1076</v>
      </c>
      <c r="BK164" s="6" t="n">
        <v>1067</v>
      </c>
      <c r="BL164" s="6" t="n">
        <v>1072</v>
      </c>
      <c r="BM164" s="6" t="n">
        <v>1019</v>
      </c>
      <c r="BN164" s="6" t="n">
        <v>1121</v>
      </c>
      <c r="BO164" s="6" t="n">
        <v>1271</v>
      </c>
      <c r="BP164" s="6" t="n">
        <v>1391</v>
      </c>
      <c r="BQ164" s="6" t="n">
        <v>991</v>
      </c>
      <c r="BR164" s="6" t="n">
        <v>986</v>
      </c>
      <c r="BS164" s="6" t="n">
        <v>934</v>
      </c>
      <c r="BT164" s="6" t="n">
        <v>951</v>
      </c>
      <c r="BU164" s="6" t="n">
        <v>769</v>
      </c>
      <c r="BV164" s="6" t="n">
        <v>757</v>
      </c>
      <c r="BW164" s="6" t="n">
        <v>808</v>
      </c>
      <c r="BX164" s="6" t="n">
        <v>801</v>
      </c>
      <c r="BY164" s="6" t="n">
        <v>760</v>
      </c>
      <c r="BZ164" s="6" t="n">
        <v>760</v>
      </c>
      <c r="CA164" s="6" t="n">
        <v>718</v>
      </c>
      <c r="CB164" s="6" t="n">
        <v>705</v>
      </c>
      <c r="CC164" s="6" t="n">
        <v>676</v>
      </c>
      <c r="CD164" s="6" t="n">
        <v>661</v>
      </c>
      <c r="CE164" s="6" t="n">
        <v>590</v>
      </c>
      <c r="CF164" s="6" t="n">
        <v>541</v>
      </c>
      <c r="CG164" s="6" t="n">
        <v>534</v>
      </c>
      <c r="CH164" s="6" t="n">
        <v>462</v>
      </c>
      <c r="CI164" s="6" t="n">
        <v>436</v>
      </c>
      <c r="CJ164" s="6" t="n">
        <v>402</v>
      </c>
      <c r="CK164" s="6" t="n">
        <v>349</v>
      </c>
      <c r="CL164" s="6" t="n">
        <v>296</v>
      </c>
      <c r="CM164" s="6" t="n">
        <v>258</v>
      </c>
      <c r="CN164" s="6" t="n">
        <v>227</v>
      </c>
      <c r="CO164" s="6" t="n">
        <v>218</v>
      </c>
      <c r="CP164" s="6" t="n">
        <v>189</v>
      </c>
      <c r="CQ164" s="6" t="n">
        <v>156</v>
      </c>
      <c r="CR164" s="6" t="n">
        <v>82</v>
      </c>
      <c r="CS164" s="6" t="n">
        <v>68</v>
      </c>
      <c r="CT164" s="6" t="n">
        <v>58</v>
      </c>
      <c r="CU164" s="6" t="n">
        <v>46</v>
      </c>
      <c r="CV164" s="6" t="n">
        <v>41</v>
      </c>
      <c r="CW164" s="6" t="n">
        <v>20</v>
      </c>
      <c r="CX164" s="6" t="n">
        <v>15</v>
      </c>
      <c r="CY164" s="6" t="n">
        <v>7</v>
      </c>
      <c r="CZ164" s="6" t="n">
        <v>18</v>
      </c>
    </row>
    <row r="165" customFormat="false" ht="13.2" hidden="false" customHeight="false" outlineLevel="0" collapsed="false">
      <c r="A165" s="0" t="s">
        <v>1215</v>
      </c>
      <c r="B165" s="0" t="s">
        <v>85</v>
      </c>
      <c r="C165" s="6" t="n">
        <v>97277</v>
      </c>
      <c r="D165" s="6" t="n">
        <v>1144</v>
      </c>
      <c r="E165" s="6" t="n">
        <v>1125</v>
      </c>
      <c r="F165" s="6" t="n">
        <v>1083</v>
      </c>
      <c r="G165" s="6" t="n">
        <v>1124</v>
      </c>
      <c r="H165" s="6" t="n">
        <v>1052</v>
      </c>
      <c r="I165" s="6" t="n">
        <v>983</v>
      </c>
      <c r="J165" s="6" t="n">
        <v>961</v>
      </c>
      <c r="K165" s="6" t="n">
        <v>1033</v>
      </c>
      <c r="L165" s="6" t="n">
        <v>984</v>
      </c>
      <c r="M165" s="6" t="n">
        <v>969</v>
      </c>
      <c r="N165" s="6" t="n">
        <v>1068</v>
      </c>
      <c r="O165" s="6" t="n">
        <v>1051</v>
      </c>
      <c r="P165" s="6" t="n">
        <v>1147</v>
      </c>
      <c r="Q165" s="6" t="n">
        <v>1141</v>
      </c>
      <c r="R165" s="6" t="n">
        <v>1177</v>
      </c>
      <c r="S165" s="6" t="n">
        <v>1487</v>
      </c>
      <c r="T165" s="6" t="n">
        <v>1209</v>
      </c>
      <c r="U165" s="6" t="n">
        <v>1266</v>
      </c>
      <c r="V165" s="6" t="n">
        <v>1226</v>
      </c>
      <c r="W165" s="6" t="n">
        <v>1053</v>
      </c>
      <c r="X165" s="6" t="n">
        <v>1130</v>
      </c>
      <c r="Y165" s="6" t="n">
        <v>1139</v>
      </c>
      <c r="Z165" s="6" t="n">
        <v>1149</v>
      </c>
      <c r="AA165" s="6" t="n">
        <v>1253</v>
      </c>
      <c r="AB165" s="6" t="n">
        <v>1271</v>
      </c>
      <c r="AC165" s="6" t="n">
        <v>1195</v>
      </c>
      <c r="AD165" s="6" t="n">
        <v>1148</v>
      </c>
      <c r="AE165" s="6" t="n">
        <v>1191</v>
      </c>
      <c r="AF165" s="6" t="n">
        <v>1066</v>
      </c>
      <c r="AG165" s="6" t="n">
        <v>1131</v>
      </c>
      <c r="AH165" s="6" t="n">
        <v>975</v>
      </c>
      <c r="AI165" s="6" t="n">
        <v>1045</v>
      </c>
      <c r="AJ165" s="6" t="n">
        <v>986</v>
      </c>
      <c r="AK165" s="6" t="n">
        <v>913</v>
      </c>
      <c r="AL165" s="6" t="n">
        <v>960</v>
      </c>
      <c r="AM165" s="6" t="n">
        <v>997</v>
      </c>
      <c r="AN165" s="6" t="n">
        <v>965</v>
      </c>
      <c r="AO165" s="6" t="n">
        <v>1028</v>
      </c>
      <c r="AP165" s="6" t="n">
        <v>1085</v>
      </c>
      <c r="AQ165" s="6" t="n">
        <v>1186</v>
      </c>
      <c r="AR165" s="6" t="n">
        <v>1269</v>
      </c>
      <c r="AS165" s="6" t="n">
        <v>1252</v>
      </c>
      <c r="AT165" s="6" t="n">
        <v>1365</v>
      </c>
      <c r="AU165" s="6" t="n">
        <v>1302</v>
      </c>
      <c r="AV165" s="6" t="n">
        <v>1345</v>
      </c>
      <c r="AW165" s="6" t="n">
        <v>1326</v>
      </c>
      <c r="AX165" s="6" t="n">
        <v>1421</v>
      </c>
      <c r="AY165" s="6" t="n">
        <v>1399</v>
      </c>
      <c r="AZ165" s="6" t="n">
        <v>1354</v>
      </c>
      <c r="BA165" s="6" t="n">
        <v>1326</v>
      </c>
      <c r="BB165" s="6" t="n">
        <v>1249</v>
      </c>
      <c r="BC165" s="6" t="n">
        <v>1239</v>
      </c>
      <c r="BD165" s="6" t="n">
        <v>1252</v>
      </c>
      <c r="BE165" s="6" t="n">
        <v>1247</v>
      </c>
      <c r="BF165" s="6" t="n">
        <v>1175</v>
      </c>
      <c r="BG165" s="6" t="n">
        <v>1162</v>
      </c>
      <c r="BH165" s="6" t="n">
        <v>1250</v>
      </c>
      <c r="BI165" s="6" t="n">
        <v>1186</v>
      </c>
      <c r="BJ165" s="6" t="n">
        <v>1211</v>
      </c>
      <c r="BK165" s="6" t="n">
        <v>1252</v>
      </c>
      <c r="BL165" s="6" t="n">
        <v>1263</v>
      </c>
      <c r="BM165" s="6" t="n">
        <v>1296</v>
      </c>
      <c r="BN165" s="6" t="n">
        <v>1406</v>
      </c>
      <c r="BO165" s="6" t="n">
        <v>1532</v>
      </c>
      <c r="BP165" s="6" t="n">
        <v>1731</v>
      </c>
      <c r="BQ165" s="6" t="n">
        <v>1232</v>
      </c>
      <c r="BR165" s="6" t="n">
        <v>1348</v>
      </c>
      <c r="BS165" s="6" t="n">
        <v>1238</v>
      </c>
      <c r="BT165" s="6" t="n">
        <v>1229</v>
      </c>
      <c r="BU165" s="6" t="n">
        <v>1064</v>
      </c>
      <c r="BV165" s="6" t="n">
        <v>1028</v>
      </c>
      <c r="BW165" s="6" t="n">
        <v>948</v>
      </c>
      <c r="BX165" s="6" t="n">
        <v>960</v>
      </c>
      <c r="BY165" s="6" t="n">
        <v>924</v>
      </c>
      <c r="BZ165" s="6" t="n">
        <v>886</v>
      </c>
      <c r="CA165" s="6" t="n">
        <v>823</v>
      </c>
      <c r="CB165" s="6" t="n">
        <v>792</v>
      </c>
      <c r="CC165" s="6" t="n">
        <v>716</v>
      </c>
      <c r="CD165" s="6" t="n">
        <v>760</v>
      </c>
      <c r="CE165" s="6" t="n">
        <v>770</v>
      </c>
      <c r="CF165" s="6" t="n">
        <v>678</v>
      </c>
      <c r="CG165" s="6" t="n">
        <v>637</v>
      </c>
      <c r="CH165" s="6" t="n">
        <v>598</v>
      </c>
      <c r="CI165" s="6" t="n">
        <v>537</v>
      </c>
      <c r="CJ165" s="6" t="n">
        <v>501</v>
      </c>
      <c r="CK165" s="6" t="n">
        <v>494</v>
      </c>
      <c r="CL165" s="6" t="n">
        <v>356</v>
      </c>
      <c r="CM165" s="6" t="n">
        <v>383</v>
      </c>
      <c r="CN165" s="6" t="n">
        <v>295</v>
      </c>
      <c r="CO165" s="6" t="n">
        <v>284</v>
      </c>
      <c r="CP165" s="6" t="n">
        <v>242</v>
      </c>
      <c r="CQ165" s="6" t="n">
        <v>183</v>
      </c>
      <c r="CR165" s="6" t="n">
        <v>108</v>
      </c>
      <c r="CS165" s="6" t="n">
        <v>77</v>
      </c>
      <c r="CT165" s="6" t="n">
        <v>80</v>
      </c>
      <c r="CU165" s="6" t="n">
        <v>53</v>
      </c>
      <c r="CV165" s="6" t="n">
        <v>57</v>
      </c>
      <c r="CW165" s="6" t="n">
        <v>28</v>
      </c>
      <c r="CX165" s="6" t="n">
        <v>27</v>
      </c>
      <c r="CY165" s="6" t="n">
        <v>14</v>
      </c>
      <c r="CZ165" s="6" t="n">
        <v>21</v>
      </c>
    </row>
    <row r="166" customFormat="false" ht="13.2" hidden="false" customHeight="false" outlineLevel="0" collapsed="false">
      <c r="A166" s="0" t="s">
        <v>1216</v>
      </c>
      <c r="B166" s="0" t="s">
        <v>221</v>
      </c>
      <c r="C166" s="6" t="n">
        <v>254557</v>
      </c>
      <c r="D166" s="6" t="n">
        <v>4307</v>
      </c>
      <c r="E166" s="6" t="n">
        <v>4293</v>
      </c>
      <c r="F166" s="6" t="n">
        <v>4282</v>
      </c>
      <c r="G166" s="6" t="n">
        <v>4173</v>
      </c>
      <c r="H166" s="6" t="n">
        <v>3890</v>
      </c>
      <c r="I166" s="6" t="n">
        <v>3886</v>
      </c>
      <c r="J166" s="6" t="n">
        <v>3422</v>
      </c>
      <c r="K166" s="6" t="n">
        <v>3135</v>
      </c>
      <c r="L166" s="6" t="n">
        <v>2928</v>
      </c>
      <c r="M166" s="6" t="n">
        <v>2954</v>
      </c>
      <c r="N166" s="6" t="n">
        <v>2983</v>
      </c>
      <c r="O166" s="6" t="n">
        <v>3009</v>
      </c>
      <c r="P166" s="6" t="n">
        <v>2975</v>
      </c>
      <c r="Q166" s="6" t="n">
        <v>2944</v>
      </c>
      <c r="R166" s="6" t="n">
        <v>3073</v>
      </c>
      <c r="S166" s="6" t="n">
        <v>3140</v>
      </c>
      <c r="T166" s="6" t="n">
        <v>2879</v>
      </c>
      <c r="U166" s="6" t="n">
        <v>3099</v>
      </c>
      <c r="V166" s="6" t="n">
        <v>3442</v>
      </c>
      <c r="W166" s="6" t="n">
        <v>3501</v>
      </c>
      <c r="X166" s="6" t="n">
        <v>3608</v>
      </c>
      <c r="Y166" s="6" t="n">
        <v>3967</v>
      </c>
      <c r="Z166" s="6" t="n">
        <v>4077</v>
      </c>
      <c r="AA166" s="6" t="n">
        <v>4177</v>
      </c>
      <c r="AB166" s="6" t="n">
        <v>4158</v>
      </c>
      <c r="AC166" s="6" t="n">
        <v>4246</v>
      </c>
      <c r="AD166" s="6" t="n">
        <v>4266</v>
      </c>
      <c r="AE166" s="6" t="n">
        <v>4416</v>
      </c>
      <c r="AF166" s="6" t="n">
        <v>4548</v>
      </c>
      <c r="AG166" s="6" t="n">
        <v>4637</v>
      </c>
      <c r="AH166" s="6" t="n">
        <v>5171</v>
      </c>
      <c r="AI166" s="6" t="n">
        <v>5409</v>
      </c>
      <c r="AJ166" s="6" t="n">
        <v>5118</v>
      </c>
      <c r="AK166" s="6" t="n">
        <v>4759</v>
      </c>
      <c r="AL166" s="6" t="n">
        <v>4756</v>
      </c>
      <c r="AM166" s="6" t="n">
        <v>4335</v>
      </c>
      <c r="AN166" s="6" t="n">
        <v>4431</v>
      </c>
      <c r="AO166" s="6" t="n">
        <v>4255</v>
      </c>
      <c r="AP166" s="6" t="n">
        <v>4189</v>
      </c>
      <c r="AQ166" s="6" t="n">
        <v>4044</v>
      </c>
      <c r="AR166" s="6" t="n">
        <v>4089</v>
      </c>
      <c r="AS166" s="6" t="n">
        <v>3820</v>
      </c>
      <c r="AT166" s="6" t="n">
        <v>3744</v>
      </c>
      <c r="AU166" s="6" t="n">
        <v>3735</v>
      </c>
      <c r="AV166" s="6" t="n">
        <v>3730</v>
      </c>
      <c r="AW166" s="6" t="n">
        <v>3622</v>
      </c>
      <c r="AX166" s="6" t="n">
        <v>3542</v>
      </c>
      <c r="AY166" s="6" t="n">
        <v>3454</v>
      </c>
      <c r="AZ166" s="6" t="n">
        <v>3237</v>
      </c>
      <c r="BA166" s="6" t="n">
        <v>3279</v>
      </c>
      <c r="BB166" s="6" t="n">
        <v>3129</v>
      </c>
      <c r="BC166" s="6" t="n">
        <v>2955</v>
      </c>
      <c r="BD166" s="6" t="n">
        <v>2834</v>
      </c>
      <c r="BE166" s="6" t="n">
        <v>2684</v>
      </c>
      <c r="BF166" s="6" t="n">
        <v>2450</v>
      </c>
      <c r="BG166" s="6" t="n">
        <v>2479</v>
      </c>
      <c r="BH166" s="6" t="n">
        <v>2290</v>
      </c>
      <c r="BI166" s="6" t="n">
        <v>2217</v>
      </c>
      <c r="BJ166" s="6" t="n">
        <v>2097</v>
      </c>
      <c r="BK166" s="6" t="n">
        <v>2000</v>
      </c>
      <c r="BL166" s="6" t="n">
        <v>1878</v>
      </c>
      <c r="BM166" s="6" t="n">
        <v>2033</v>
      </c>
      <c r="BN166" s="6" t="n">
        <v>1911</v>
      </c>
      <c r="BO166" s="6" t="n">
        <v>2184</v>
      </c>
      <c r="BP166" s="6" t="n">
        <v>2166</v>
      </c>
      <c r="BQ166" s="6" t="n">
        <v>1690</v>
      </c>
      <c r="BR166" s="6" t="n">
        <v>1688</v>
      </c>
      <c r="BS166" s="6" t="n">
        <v>1455</v>
      </c>
      <c r="BT166" s="6" t="n">
        <v>1382</v>
      </c>
      <c r="BU166" s="6" t="n">
        <v>1280</v>
      </c>
      <c r="BV166" s="6" t="n">
        <v>1288</v>
      </c>
      <c r="BW166" s="6" t="n">
        <v>1312</v>
      </c>
      <c r="BX166" s="6" t="n">
        <v>1238</v>
      </c>
      <c r="BY166" s="6" t="n">
        <v>1192</v>
      </c>
      <c r="BZ166" s="6" t="n">
        <v>1150</v>
      </c>
      <c r="CA166" s="6" t="n">
        <v>1155</v>
      </c>
      <c r="CB166" s="6" t="n">
        <v>1018</v>
      </c>
      <c r="CC166" s="6" t="n">
        <v>982</v>
      </c>
      <c r="CD166" s="6" t="n">
        <v>902</v>
      </c>
      <c r="CE166" s="6" t="n">
        <v>882</v>
      </c>
      <c r="CF166" s="6" t="n">
        <v>900</v>
      </c>
      <c r="CG166" s="6" t="n">
        <v>808</v>
      </c>
      <c r="CH166" s="6" t="n">
        <v>728</v>
      </c>
      <c r="CI166" s="6" t="n">
        <v>682</v>
      </c>
      <c r="CJ166" s="6" t="n">
        <v>635</v>
      </c>
      <c r="CK166" s="6" t="n">
        <v>605</v>
      </c>
      <c r="CL166" s="6" t="n">
        <v>558</v>
      </c>
      <c r="CM166" s="6" t="n">
        <v>467</v>
      </c>
      <c r="CN166" s="6" t="n">
        <v>437</v>
      </c>
      <c r="CO166" s="6" t="n">
        <v>385</v>
      </c>
      <c r="CP166" s="6" t="n">
        <v>383</v>
      </c>
      <c r="CQ166" s="6" t="n">
        <v>278</v>
      </c>
      <c r="CR166" s="6" t="n">
        <v>150</v>
      </c>
      <c r="CS166" s="6" t="n">
        <v>117</v>
      </c>
      <c r="CT166" s="6" t="n">
        <v>110</v>
      </c>
      <c r="CU166" s="6" t="n">
        <v>80</v>
      </c>
      <c r="CV166" s="6" t="n">
        <v>65</v>
      </c>
      <c r="CW166" s="6" t="n">
        <v>37</v>
      </c>
      <c r="CX166" s="6" t="n">
        <v>29</v>
      </c>
      <c r="CY166" s="6" t="n">
        <v>12</v>
      </c>
      <c r="CZ166" s="6" t="n">
        <v>36</v>
      </c>
    </row>
    <row r="167" customFormat="false" ht="13.2" hidden="false" customHeight="false" outlineLevel="0" collapsed="false">
      <c r="A167" s="0" t="s">
        <v>1217</v>
      </c>
      <c r="B167" s="0" t="s">
        <v>563</v>
      </c>
      <c r="C167" s="6" t="n">
        <v>137183</v>
      </c>
      <c r="D167" s="6" t="n">
        <v>1618</v>
      </c>
      <c r="E167" s="6" t="n">
        <v>1602</v>
      </c>
      <c r="F167" s="6" t="n">
        <v>1610</v>
      </c>
      <c r="G167" s="6" t="n">
        <v>1692</v>
      </c>
      <c r="H167" s="6" t="n">
        <v>1588</v>
      </c>
      <c r="I167" s="6" t="n">
        <v>1565</v>
      </c>
      <c r="J167" s="6" t="n">
        <v>1570</v>
      </c>
      <c r="K167" s="6" t="n">
        <v>1528</v>
      </c>
      <c r="L167" s="6" t="n">
        <v>1444</v>
      </c>
      <c r="M167" s="6" t="n">
        <v>1418</v>
      </c>
      <c r="N167" s="6" t="n">
        <v>1419</v>
      </c>
      <c r="O167" s="6" t="n">
        <v>1516</v>
      </c>
      <c r="P167" s="6" t="n">
        <v>1552</v>
      </c>
      <c r="Q167" s="6" t="n">
        <v>1518</v>
      </c>
      <c r="R167" s="6" t="n">
        <v>1461</v>
      </c>
      <c r="S167" s="6" t="n">
        <v>1493</v>
      </c>
      <c r="T167" s="6" t="n">
        <v>1478</v>
      </c>
      <c r="U167" s="6" t="n">
        <v>1533</v>
      </c>
      <c r="V167" s="6" t="n">
        <v>1942</v>
      </c>
      <c r="W167" s="6" t="n">
        <v>2501</v>
      </c>
      <c r="X167" s="6" t="n">
        <v>2566</v>
      </c>
      <c r="Y167" s="6" t="n">
        <v>2321</v>
      </c>
      <c r="Z167" s="6" t="n">
        <v>2377</v>
      </c>
      <c r="AA167" s="6" t="n">
        <v>2112</v>
      </c>
      <c r="AB167" s="6" t="n">
        <v>1916</v>
      </c>
      <c r="AC167" s="6" t="n">
        <v>1888</v>
      </c>
      <c r="AD167" s="6" t="n">
        <v>1858</v>
      </c>
      <c r="AE167" s="6" t="n">
        <v>1805</v>
      </c>
      <c r="AF167" s="6" t="n">
        <v>1880</v>
      </c>
      <c r="AG167" s="6" t="n">
        <v>1837</v>
      </c>
      <c r="AH167" s="6" t="n">
        <v>1926</v>
      </c>
      <c r="AI167" s="6" t="n">
        <v>1896</v>
      </c>
      <c r="AJ167" s="6" t="n">
        <v>1813</v>
      </c>
      <c r="AK167" s="6" t="n">
        <v>1784</v>
      </c>
      <c r="AL167" s="6" t="n">
        <v>1791</v>
      </c>
      <c r="AM167" s="6" t="n">
        <v>1878</v>
      </c>
      <c r="AN167" s="6" t="n">
        <v>1887</v>
      </c>
      <c r="AO167" s="6" t="n">
        <v>1956</v>
      </c>
      <c r="AP167" s="6" t="n">
        <v>2005</v>
      </c>
      <c r="AQ167" s="6" t="n">
        <v>2026</v>
      </c>
      <c r="AR167" s="6" t="n">
        <v>1953</v>
      </c>
      <c r="AS167" s="6" t="n">
        <v>1951</v>
      </c>
      <c r="AT167" s="6" t="n">
        <v>1969</v>
      </c>
      <c r="AU167" s="6" t="n">
        <v>2020</v>
      </c>
      <c r="AV167" s="6" t="n">
        <v>1902</v>
      </c>
      <c r="AW167" s="6" t="n">
        <v>2030</v>
      </c>
      <c r="AX167" s="6" t="n">
        <v>2097</v>
      </c>
      <c r="AY167" s="6" t="n">
        <v>2076</v>
      </c>
      <c r="AZ167" s="6" t="n">
        <v>1963</v>
      </c>
      <c r="BA167" s="6" t="n">
        <v>1897</v>
      </c>
      <c r="BB167" s="6" t="n">
        <v>1848</v>
      </c>
      <c r="BC167" s="6" t="n">
        <v>1773</v>
      </c>
      <c r="BD167" s="6" t="n">
        <v>1749</v>
      </c>
      <c r="BE167" s="6" t="n">
        <v>1768</v>
      </c>
      <c r="BF167" s="6" t="n">
        <v>1641</v>
      </c>
      <c r="BG167" s="6" t="n">
        <v>1590</v>
      </c>
      <c r="BH167" s="6" t="n">
        <v>1637</v>
      </c>
      <c r="BI167" s="6" t="n">
        <v>1504</v>
      </c>
      <c r="BJ167" s="6" t="n">
        <v>1482</v>
      </c>
      <c r="BK167" s="6" t="n">
        <v>1439</v>
      </c>
      <c r="BL167" s="6" t="n">
        <v>1437</v>
      </c>
      <c r="BM167" s="6" t="n">
        <v>1545</v>
      </c>
      <c r="BN167" s="6" t="n">
        <v>1557</v>
      </c>
      <c r="BO167" s="6" t="n">
        <v>1707</v>
      </c>
      <c r="BP167" s="6" t="n">
        <v>1685</v>
      </c>
      <c r="BQ167" s="6" t="n">
        <v>1288</v>
      </c>
      <c r="BR167" s="6" t="n">
        <v>1360</v>
      </c>
      <c r="BS167" s="6" t="n">
        <v>1233</v>
      </c>
      <c r="BT167" s="6" t="n">
        <v>1114</v>
      </c>
      <c r="BU167" s="6" t="n">
        <v>971</v>
      </c>
      <c r="BV167" s="6" t="n">
        <v>946</v>
      </c>
      <c r="BW167" s="6" t="n">
        <v>980</v>
      </c>
      <c r="BX167" s="6" t="n">
        <v>1045</v>
      </c>
      <c r="BY167" s="6" t="n">
        <v>964</v>
      </c>
      <c r="BZ167" s="6" t="n">
        <v>957</v>
      </c>
      <c r="CA167" s="6" t="n">
        <v>892</v>
      </c>
      <c r="CB167" s="6" t="n">
        <v>840</v>
      </c>
      <c r="CC167" s="6" t="n">
        <v>827</v>
      </c>
      <c r="CD167" s="6" t="n">
        <v>784</v>
      </c>
      <c r="CE167" s="6" t="n">
        <v>791</v>
      </c>
      <c r="CF167" s="6" t="n">
        <v>727</v>
      </c>
      <c r="CG167" s="6" t="n">
        <v>725</v>
      </c>
      <c r="CH167" s="6" t="n">
        <v>635</v>
      </c>
      <c r="CI167" s="6" t="n">
        <v>558</v>
      </c>
      <c r="CJ167" s="6" t="n">
        <v>550</v>
      </c>
      <c r="CK167" s="6" t="n">
        <v>491</v>
      </c>
      <c r="CL167" s="6" t="n">
        <v>437</v>
      </c>
      <c r="CM167" s="6" t="n">
        <v>420</v>
      </c>
      <c r="CN167" s="6" t="n">
        <v>382</v>
      </c>
      <c r="CO167" s="6" t="n">
        <v>290</v>
      </c>
      <c r="CP167" s="6" t="n">
        <v>297</v>
      </c>
      <c r="CQ167" s="6" t="n">
        <v>244</v>
      </c>
      <c r="CR167" s="6" t="n">
        <v>137</v>
      </c>
      <c r="CS167" s="6" t="n">
        <v>115</v>
      </c>
      <c r="CT167" s="6" t="n">
        <v>119</v>
      </c>
      <c r="CU167" s="6" t="n">
        <v>80</v>
      </c>
      <c r="CV167" s="6" t="n">
        <v>69</v>
      </c>
      <c r="CW167" s="6" t="n">
        <v>45</v>
      </c>
      <c r="CX167" s="6" t="n">
        <v>33</v>
      </c>
      <c r="CY167" s="6" t="n">
        <v>15</v>
      </c>
      <c r="CZ167" s="6" t="n">
        <v>32</v>
      </c>
    </row>
    <row r="168" customFormat="false" ht="13.2" hidden="false" customHeight="false" outlineLevel="0" collapsed="false">
      <c r="A168" s="0" t="s">
        <v>1218</v>
      </c>
      <c r="B168" s="0" t="s">
        <v>677</v>
      </c>
      <c r="C168" s="6" t="n">
        <v>121874</v>
      </c>
      <c r="D168" s="6" t="n">
        <v>1336</v>
      </c>
      <c r="E168" s="6" t="n">
        <v>1366</v>
      </c>
      <c r="F168" s="6" t="n">
        <v>1383</v>
      </c>
      <c r="G168" s="6" t="n">
        <v>1314</v>
      </c>
      <c r="H168" s="6" t="n">
        <v>1420</v>
      </c>
      <c r="I168" s="6" t="n">
        <v>1326</v>
      </c>
      <c r="J168" s="6" t="n">
        <v>1212</v>
      </c>
      <c r="K168" s="6" t="n">
        <v>1210</v>
      </c>
      <c r="L168" s="6" t="n">
        <v>1169</v>
      </c>
      <c r="M168" s="6" t="n">
        <v>1261</v>
      </c>
      <c r="N168" s="6" t="n">
        <v>1305</v>
      </c>
      <c r="O168" s="6" t="n">
        <v>1291</v>
      </c>
      <c r="P168" s="6" t="n">
        <v>1310</v>
      </c>
      <c r="Q168" s="6" t="n">
        <v>1301</v>
      </c>
      <c r="R168" s="6" t="n">
        <v>1403</v>
      </c>
      <c r="S168" s="6" t="n">
        <v>1344</v>
      </c>
      <c r="T168" s="6" t="n">
        <v>1421</v>
      </c>
      <c r="U168" s="6" t="n">
        <v>1363</v>
      </c>
      <c r="V168" s="6" t="n">
        <v>1759</v>
      </c>
      <c r="W168" s="6" t="n">
        <v>2461</v>
      </c>
      <c r="X168" s="6" t="n">
        <v>2661</v>
      </c>
      <c r="Y168" s="6" t="n">
        <v>2250</v>
      </c>
      <c r="Z168" s="6" t="n">
        <v>1782</v>
      </c>
      <c r="AA168" s="6" t="n">
        <v>1595</v>
      </c>
      <c r="AB168" s="6" t="n">
        <v>1431</v>
      </c>
      <c r="AC168" s="6" t="n">
        <v>1349</v>
      </c>
      <c r="AD168" s="6" t="n">
        <v>1311</v>
      </c>
      <c r="AE168" s="6" t="n">
        <v>1222</v>
      </c>
      <c r="AF168" s="6" t="n">
        <v>1297</v>
      </c>
      <c r="AG168" s="6" t="n">
        <v>1293</v>
      </c>
      <c r="AH168" s="6" t="n">
        <v>1304</v>
      </c>
      <c r="AI168" s="6" t="n">
        <v>1294</v>
      </c>
      <c r="AJ168" s="6" t="n">
        <v>1184</v>
      </c>
      <c r="AK168" s="6" t="n">
        <v>1137</v>
      </c>
      <c r="AL168" s="6" t="n">
        <v>1141</v>
      </c>
      <c r="AM168" s="6" t="n">
        <v>1139</v>
      </c>
      <c r="AN168" s="6" t="n">
        <v>1245</v>
      </c>
      <c r="AO168" s="6" t="n">
        <v>1407</v>
      </c>
      <c r="AP168" s="6" t="n">
        <v>1476</v>
      </c>
      <c r="AQ168" s="6" t="n">
        <v>1469</v>
      </c>
      <c r="AR168" s="6" t="n">
        <v>1564</v>
      </c>
      <c r="AS168" s="6" t="n">
        <v>1620</v>
      </c>
      <c r="AT168" s="6" t="n">
        <v>1519</v>
      </c>
      <c r="AU168" s="6" t="n">
        <v>1552</v>
      </c>
      <c r="AV168" s="6" t="n">
        <v>1663</v>
      </c>
      <c r="AW168" s="6" t="n">
        <v>1656</v>
      </c>
      <c r="AX168" s="6" t="n">
        <v>1651</v>
      </c>
      <c r="AY168" s="6" t="n">
        <v>1663</v>
      </c>
      <c r="AZ168" s="6" t="n">
        <v>1622</v>
      </c>
      <c r="BA168" s="6" t="n">
        <v>1562</v>
      </c>
      <c r="BB168" s="6" t="n">
        <v>1664</v>
      </c>
      <c r="BC168" s="6" t="n">
        <v>1482</v>
      </c>
      <c r="BD168" s="6" t="n">
        <v>1607</v>
      </c>
      <c r="BE168" s="6" t="n">
        <v>1595</v>
      </c>
      <c r="BF168" s="6" t="n">
        <v>1516</v>
      </c>
      <c r="BG168" s="6" t="n">
        <v>1451</v>
      </c>
      <c r="BH168" s="6" t="n">
        <v>1419</v>
      </c>
      <c r="BI168" s="6" t="n">
        <v>1479</v>
      </c>
      <c r="BJ168" s="6" t="n">
        <v>1512</v>
      </c>
      <c r="BK168" s="6" t="n">
        <v>1462</v>
      </c>
      <c r="BL168" s="6" t="n">
        <v>1511</v>
      </c>
      <c r="BM168" s="6" t="n">
        <v>1616</v>
      </c>
      <c r="BN168" s="6" t="n">
        <v>1714</v>
      </c>
      <c r="BO168" s="6" t="n">
        <v>1830</v>
      </c>
      <c r="BP168" s="6" t="n">
        <v>1862</v>
      </c>
      <c r="BQ168" s="6" t="n">
        <v>1521</v>
      </c>
      <c r="BR168" s="6" t="n">
        <v>1550</v>
      </c>
      <c r="BS168" s="6" t="n">
        <v>1583</v>
      </c>
      <c r="BT168" s="6" t="n">
        <v>1479</v>
      </c>
      <c r="BU168" s="6" t="n">
        <v>1258</v>
      </c>
      <c r="BV168" s="6" t="n">
        <v>1181</v>
      </c>
      <c r="BW168" s="6" t="n">
        <v>1183</v>
      </c>
      <c r="BX168" s="6" t="n">
        <v>1219</v>
      </c>
      <c r="BY168" s="6" t="n">
        <v>1092</v>
      </c>
      <c r="BZ168" s="6" t="n">
        <v>1064</v>
      </c>
      <c r="CA168" s="6" t="n">
        <v>967</v>
      </c>
      <c r="CB168" s="6" t="n">
        <v>1014</v>
      </c>
      <c r="CC168" s="6" t="n">
        <v>944</v>
      </c>
      <c r="CD168" s="6" t="n">
        <v>948</v>
      </c>
      <c r="CE168" s="6" t="n">
        <v>929</v>
      </c>
      <c r="CF168" s="6" t="n">
        <v>864</v>
      </c>
      <c r="CG168" s="6" t="n">
        <v>803</v>
      </c>
      <c r="CH168" s="6" t="n">
        <v>776</v>
      </c>
      <c r="CI168" s="6" t="n">
        <v>668</v>
      </c>
      <c r="CJ168" s="6" t="n">
        <v>652</v>
      </c>
      <c r="CK168" s="6" t="n">
        <v>576</v>
      </c>
      <c r="CL168" s="6" t="n">
        <v>530</v>
      </c>
      <c r="CM168" s="6" t="n">
        <v>445</v>
      </c>
      <c r="CN168" s="6" t="n">
        <v>373</v>
      </c>
      <c r="CO168" s="6" t="n">
        <v>354</v>
      </c>
      <c r="CP168" s="6" t="n">
        <v>311</v>
      </c>
      <c r="CQ168" s="6" t="n">
        <v>233</v>
      </c>
      <c r="CR168" s="6" t="n">
        <v>142</v>
      </c>
      <c r="CS168" s="6" t="n">
        <v>116</v>
      </c>
      <c r="CT168" s="6" t="n">
        <v>107</v>
      </c>
      <c r="CU168" s="6" t="n">
        <v>84</v>
      </c>
      <c r="CV168" s="6" t="n">
        <v>56</v>
      </c>
      <c r="CW168" s="6" t="n">
        <v>35</v>
      </c>
      <c r="CX168" s="6" t="n">
        <v>27</v>
      </c>
      <c r="CY168" s="6" t="n">
        <v>22</v>
      </c>
      <c r="CZ168" s="6" t="n">
        <v>34</v>
      </c>
    </row>
    <row r="169" customFormat="false" ht="13.2" hidden="false" customHeight="false" outlineLevel="0" collapsed="false">
      <c r="A169" s="0" t="s">
        <v>1219</v>
      </c>
      <c r="B169" s="0" t="s">
        <v>223</v>
      </c>
      <c r="C169" s="6" t="n">
        <v>246270</v>
      </c>
      <c r="D169" s="6" t="n">
        <v>4222</v>
      </c>
      <c r="E169" s="6" t="n">
        <v>3948</v>
      </c>
      <c r="F169" s="6" t="n">
        <v>3769</v>
      </c>
      <c r="G169" s="6" t="n">
        <v>3573</v>
      </c>
      <c r="H169" s="6" t="n">
        <v>3637</v>
      </c>
      <c r="I169" s="6" t="n">
        <v>3487</v>
      </c>
      <c r="J169" s="6" t="n">
        <v>3129</v>
      </c>
      <c r="K169" s="6" t="n">
        <v>3002</v>
      </c>
      <c r="L169" s="6" t="n">
        <v>2919</v>
      </c>
      <c r="M169" s="6" t="n">
        <v>2823</v>
      </c>
      <c r="N169" s="6" t="n">
        <v>2839</v>
      </c>
      <c r="O169" s="6" t="n">
        <v>2773</v>
      </c>
      <c r="P169" s="6" t="n">
        <v>2752</v>
      </c>
      <c r="Q169" s="6" t="n">
        <v>2790</v>
      </c>
      <c r="R169" s="6" t="n">
        <v>2724</v>
      </c>
      <c r="S169" s="6" t="n">
        <v>2738</v>
      </c>
      <c r="T169" s="6" t="n">
        <v>2683</v>
      </c>
      <c r="U169" s="6" t="n">
        <v>2587</v>
      </c>
      <c r="V169" s="6" t="n">
        <v>2722</v>
      </c>
      <c r="W169" s="6" t="n">
        <v>2680</v>
      </c>
      <c r="X169" s="6" t="n">
        <v>3197</v>
      </c>
      <c r="Y169" s="6" t="n">
        <v>3604</v>
      </c>
      <c r="Z169" s="6" t="n">
        <v>4129</v>
      </c>
      <c r="AA169" s="6" t="n">
        <v>4985</v>
      </c>
      <c r="AB169" s="6" t="n">
        <v>5770</v>
      </c>
      <c r="AC169" s="6" t="n">
        <v>6213</v>
      </c>
      <c r="AD169" s="6" t="n">
        <v>6693</v>
      </c>
      <c r="AE169" s="6" t="n">
        <v>6943</v>
      </c>
      <c r="AF169" s="6" t="n">
        <v>7078</v>
      </c>
      <c r="AG169" s="6" t="n">
        <v>6911</v>
      </c>
      <c r="AH169" s="6" t="n">
        <v>7000</v>
      </c>
      <c r="AI169" s="6" t="n">
        <v>6612</v>
      </c>
      <c r="AJ169" s="6" t="n">
        <v>6078</v>
      </c>
      <c r="AK169" s="6" t="n">
        <v>5416</v>
      </c>
      <c r="AL169" s="6" t="n">
        <v>4971</v>
      </c>
      <c r="AM169" s="6" t="n">
        <v>4595</v>
      </c>
      <c r="AN169" s="6" t="n">
        <v>4591</v>
      </c>
      <c r="AO169" s="6" t="n">
        <v>4082</v>
      </c>
      <c r="AP169" s="6" t="n">
        <v>4127</v>
      </c>
      <c r="AQ169" s="6" t="n">
        <v>3940</v>
      </c>
      <c r="AR169" s="6" t="n">
        <v>3651</v>
      </c>
      <c r="AS169" s="6" t="n">
        <v>3552</v>
      </c>
      <c r="AT169" s="6" t="n">
        <v>3416</v>
      </c>
      <c r="AU169" s="6" t="n">
        <v>3369</v>
      </c>
      <c r="AV169" s="6" t="n">
        <v>3405</v>
      </c>
      <c r="AW169" s="6" t="n">
        <v>3237</v>
      </c>
      <c r="AX169" s="6" t="n">
        <v>3292</v>
      </c>
      <c r="AY169" s="6" t="n">
        <v>2937</v>
      </c>
      <c r="AZ169" s="6" t="n">
        <v>2900</v>
      </c>
      <c r="BA169" s="6" t="n">
        <v>2732</v>
      </c>
      <c r="BB169" s="6" t="n">
        <v>2601</v>
      </c>
      <c r="BC169" s="6" t="n">
        <v>2437</v>
      </c>
      <c r="BD169" s="6" t="n">
        <v>2348</v>
      </c>
      <c r="BE169" s="6" t="n">
        <v>2098</v>
      </c>
      <c r="BF169" s="6" t="n">
        <v>2041</v>
      </c>
      <c r="BG169" s="6" t="n">
        <v>2034</v>
      </c>
      <c r="BH169" s="6" t="n">
        <v>1852</v>
      </c>
      <c r="BI169" s="6" t="n">
        <v>1727</v>
      </c>
      <c r="BJ169" s="6" t="n">
        <v>1727</v>
      </c>
      <c r="BK169" s="6" t="n">
        <v>1516</v>
      </c>
      <c r="BL169" s="6" t="n">
        <v>1550</v>
      </c>
      <c r="BM169" s="6" t="n">
        <v>1535</v>
      </c>
      <c r="BN169" s="6" t="n">
        <v>1431</v>
      </c>
      <c r="BO169" s="6" t="n">
        <v>1405</v>
      </c>
      <c r="BP169" s="6" t="n">
        <v>1350</v>
      </c>
      <c r="BQ169" s="6" t="n">
        <v>1135</v>
      </c>
      <c r="BR169" s="6" t="n">
        <v>1152</v>
      </c>
      <c r="BS169" s="6" t="n">
        <v>1063</v>
      </c>
      <c r="BT169" s="6" t="n">
        <v>1018</v>
      </c>
      <c r="BU169" s="6" t="n">
        <v>935</v>
      </c>
      <c r="BV169" s="6" t="n">
        <v>904</v>
      </c>
      <c r="BW169" s="6" t="n">
        <v>909</v>
      </c>
      <c r="BX169" s="6" t="n">
        <v>890</v>
      </c>
      <c r="BY169" s="6" t="n">
        <v>807</v>
      </c>
      <c r="BZ169" s="6" t="n">
        <v>860</v>
      </c>
      <c r="CA169" s="6" t="n">
        <v>789</v>
      </c>
      <c r="CB169" s="6" t="n">
        <v>803</v>
      </c>
      <c r="CC169" s="6" t="n">
        <v>628</v>
      </c>
      <c r="CD169" s="6" t="n">
        <v>630</v>
      </c>
      <c r="CE169" s="6" t="n">
        <v>580</v>
      </c>
      <c r="CF169" s="6" t="n">
        <v>552</v>
      </c>
      <c r="CG169" s="6" t="n">
        <v>530</v>
      </c>
      <c r="CH169" s="6" t="n">
        <v>481</v>
      </c>
      <c r="CI169" s="6" t="n">
        <v>406</v>
      </c>
      <c r="CJ169" s="6" t="n">
        <v>376</v>
      </c>
      <c r="CK169" s="6" t="n">
        <v>318</v>
      </c>
      <c r="CL169" s="6" t="n">
        <v>322</v>
      </c>
      <c r="CM169" s="6" t="n">
        <v>266</v>
      </c>
      <c r="CN169" s="6" t="n">
        <v>244</v>
      </c>
      <c r="CO169" s="6" t="n">
        <v>174</v>
      </c>
      <c r="CP169" s="6" t="n">
        <v>161</v>
      </c>
      <c r="CQ169" s="6" t="n">
        <v>138</v>
      </c>
      <c r="CR169" s="6" t="n">
        <v>103</v>
      </c>
      <c r="CS169" s="6" t="n">
        <v>54</v>
      </c>
      <c r="CT169" s="6" t="n">
        <v>39</v>
      </c>
      <c r="CU169" s="6" t="n">
        <v>31</v>
      </c>
      <c r="CV169" s="6" t="n">
        <v>30</v>
      </c>
      <c r="CW169" s="6" t="n">
        <v>24</v>
      </c>
      <c r="CX169" s="6" t="n">
        <v>12</v>
      </c>
      <c r="CY169" s="6" t="n">
        <v>6</v>
      </c>
      <c r="CZ169" s="6" t="n">
        <v>25</v>
      </c>
    </row>
    <row r="170" customFormat="false" ht="13.2" hidden="false" customHeight="false" outlineLevel="0" collapsed="false">
      <c r="A170" s="0" t="s">
        <v>1220</v>
      </c>
      <c r="B170" s="0" t="s">
        <v>295</v>
      </c>
      <c r="C170" s="6" t="n">
        <v>125746</v>
      </c>
      <c r="D170" s="6" t="n">
        <v>1722</v>
      </c>
      <c r="E170" s="6" t="n">
        <v>1686</v>
      </c>
      <c r="F170" s="6" t="n">
        <v>1634</v>
      </c>
      <c r="G170" s="6" t="n">
        <v>1648</v>
      </c>
      <c r="H170" s="6" t="n">
        <v>1664</v>
      </c>
      <c r="I170" s="6" t="n">
        <v>1648</v>
      </c>
      <c r="J170" s="6" t="n">
        <v>1542</v>
      </c>
      <c r="K170" s="6" t="n">
        <v>1373</v>
      </c>
      <c r="L170" s="6" t="n">
        <v>1397</v>
      </c>
      <c r="M170" s="6" t="n">
        <v>1423</v>
      </c>
      <c r="N170" s="6" t="n">
        <v>1447</v>
      </c>
      <c r="O170" s="6" t="n">
        <v>1539</v>
      </c>
      <c r="P170" s="6" t="n">
        <v>1556</v>
      </c>
      <c r="Q170" s="6" t="n">
        <v>1477</v>
      </c>
      <c r="R170" s="6" t="n">
        <v>1558</v>
      </c>
      <c r="S170" s="6" t="n">
        <v>1613</v>
      </c>
      <c r="T170" s="6" t="n">
        <v>1621</v>
      </c>
      <c r="U170" s="6" t="n">
        <v>1718</v>
      </c>
      <c r="V170" s="6" t="n">
        <v>1636</v>
      </c>
      <c r="W170" s="6" t="n">
        <v>1494</v>
      </c>
      <c r="X170" s="6" t="n">
        <v>1565</v>
      </c>
      <c r="Y170" s="6" t="n">
        <v>1489</v>
      </c>
      <c r="Z170" s="6" t="n">
        <v>1555</v>
      </c>
      <c r="AA170" s="6" t="n">
        <v>1693</v>
      </c>
      <c r="AB170" s="6" t="n">
        <v>1722</v>
      </c>
      <c r="AC170" s="6" t="n">
        <v>1593</v>
      </c>
      <c r="AD170" s="6" t="n">
        <v>1672</v>
      </c>
      <c r="AE170" s="6" t="n">
        <v>1663</v>
      </c>
      <c r="AF170" s="6" t="n">
        <v>1570</v>
      </c>
      <c r="AG170" s="6" t="n">
        <v>1643</v>
      </c>
      <c r="AH170" s="6" t="n">
        <v>1651</v>
      </c>
      <c r="AI170" s="6" t="n">
        <v>1570</v>
      </c>
      <c r="AJ170" s="6" t="n">
        <v>1574</v>
      </c>
      <c r="AK170" s="6" t="n">
        <v>1373</v>
      </c>
      <c r="AL170" s="6" t="n">
        <v>1498</v>
      </c>
      <c r="AM170" s="6" t="n">
        <v>1522</v>
      </c>
      <c r="AN170" s="6" t="n">
        <v>1601</v>
      </c>
      <c r="AO170" s="6" t="n">
        <v>1552</v>
      </c>
      <c r="AP170" s="6" t="n">
        <v>1711</v>
      </c>
      <c r="AQ170" s="6" t="n">
        <v>1918</v>
      </c>
      <c r="AR170" s="6" t="n">
        <v>1869</v>
      </c>
      <c r="AS170" s="6" t="n">
        <v>1728</v>
      </c>
      <c r="AT170" s="6" t="n">
        <v>1772</v>
      </c>
      <c r="AU170" s="6" t="n">
        <v>1816</v>
      </c>
      <c r="AV170" s="6" t="n">
        <v>1849</v>
      </c>
      <c r="AW170" s="6" t="n">
        <v>1772</v>
      </c>
      <c r="AX170" s="6" t="n">
        <v>1902</v>
      </c>
      <c r="AY170" s="6" t="n">
        <v>1786</v>
      </c>
      <c r="AZ170" s="6" t="n">
        <v>1934</v>
      </c>
      <c r="BA170" s="6" t="n">
        <v>1886</v>
      </c>
      <c r="BB170" s="6" t="n">
        <v>1810</v>
      </c>
      <c r="BC170" s="6" t="n">
        <v>1722</v>
      </c>
      <c r="BD170" s="6" t="n">
        <v>1753</v>
      </c>
      <c r="BE170" s="6" t="n">
        <v>1791</v>
      </c>
      <c r="BF170" s="6" t="n">
        <v>1692</v>
      </c>
      <c r="BG170" s="6" t="n">
        <v>1645</v>
      </c>
      <c r="BH170" s="6" t="n">
        <v>1617</v>
      </c>
      <c r="BI170" s="6" t="n">
        <v>1621</v>
      </c>
      <c r="BJ170" s="6" t="n">
        <v>1625</v>
      </c>
      <c r="BK170" s="6" t="n">
        <v>1636</v>
      </c>
      <c r="BL170" s="6" t="n">
        <v>1675</v>
      </c>
      <c r="BM170" s="6" t="n">
        <v>1648</v>
      </c>
      <c r="BN170" s="6" t="n">
        <v>1665</v>
      </c>
      <c r="BO170" s="6" t="n">
        <v>1802</v>
      </c>
      <c r="BP170" s="6" t="n">
        <v>1718</v>
      </c>
      <c r="BQ170" s="6" t="n">
        <v>1256</v>
      </c>
      <c r="BR170" s="6" t="n">
        <v>1188</v>
      </c>
      <c r="BS170" s="6" t="n">
        <v>1190</v>
      </c>
      <c r="BT170" s="6" t="n">
        <v>1115</v>
      </c>
      <c r="BU170" s="6" t="n">
        <v>1016</v>
      </c>
      <c r="BV170" s="6" t="n">
        <v>955</v>
      </c>
      <c r="BW170" s="6" t="n">
        <v>979</v>
      </c>
      <c r="BX170" s="6" t="n">
        <v>913</v>
      </c>
      <c r="BY170" s="6" t="n">
        <v>899</v>
      </c>
      <c r="BZ170" s="6" t="n">
        <v>859</v>
      </c>
      <c r="CA170" s="6" t="n">
        <v>829</v>
      </c>
      <c r="CB170" s="6" t="n">
        <v>772</v>
      </c>
      <c r="CC170" s="6" t="n">
        <v>702</v>
      </c>
      <c r="CD170" s="6" t="n">
        <v>688</v>
      </c>
      <c r="CE170" s="6" t="n">
        <v>609</v>
      </c>
      <c r="CF170" s="6" t="n">
        <v>591</v>
      </c>
      <c r="CG170" s="6" t="n">
        <v>606</v>
      </c>
      <c r="CH170" s="6" t="n">
        <v>509</v>
      </c>
      <c r="CI170" s="6" t="n">
        <v>422</v>
      </c>
      <c r="CJ170" s="6" t="n">
        <v>404</v>
      </c>
      <c r="CK170" s="6" t="n">
        <v>364</v>
      </c>
      <c r="CL170" s="6" t="n">
        <v>274</v>
      </c>
      <c r="CM170" s="6" t="n">
        <v>274</v>
      </c>
      <c r="CN170" s="6" t="n">
        <v>231</v>
      </c>
      <c r="CO170" s="6" t="n">
        <v>206</v>
      </c>
      <c r="CP170" s="6" t="n">
        <v>189</v>
      </c>
      <c r="CQ170" s="6" t="n">
        <v>123</v>
      </c>
      <c r="CR170" s="6" t="n">
        <v>85</v>
      </c>
      <c r="CS170" s="6" t="n">
        <v>63</v>
      </c>
      <c r="CT170" s="6" t="n">
        <v>47</v>
      </c>
      <c r="CU170" s="6" t="n">
        <v>39</v>
      </c>
      <c r="CV170" s="6" t="n">
        <v>25</v>
      </c>
      <c r="CW170" s="6" t="n">
        <v>25</v>
      </c>
      <c r="CX170" s="6" t="n">
        <v>16</v>
      </c>
      <c r="CY170" s="6" t="n">
        <v>2</v>
      </c>
      <c r="CZ170" s="6" t="n">
        <v>16</v>
      </c>
    </row>
    <row r="171" customFormat="false" ht="13.2" hidden="false" customHeight="false" outlineLevel="0" collapsed="false">
      <c r="A171" s="0" t="s">
        <v>1221</v>
      </c>
      <c r="B171" s="0" t="s">
        <v>795</v>
      </c>
      <c r="C171" s="6" t="n">
        <v>89140</v>
      </c>
      <c r="D171" s="6" t="n">
        <v>775</v>
      </c>
      <c r="E171" s="6" t="n">
        <v>919</v>
      </c>
      <c r="F171" s="6" t="n">
        <v>841</v>
      </c>
      <c r="G171" s="6" t="n">
        <v>946</v>
      </c>
      <c r="H171" s="6" t="n">
        <v>867</v>
      </c>
      <c r="I171" s="6" t="n">
        <v>927</v>
      </c>
      <c r="J171" s="6" t="n">
        <v>897</v>
      </c>
      <c r="K171" s="6" t="n">
        <v>906</v>
      </c>
      <c r="L171" s="6" t="n">
        <v>896</v>
      </c>
      <c r="M171" s="6" t="n">
        <v>910</v>
      </c>
      <c r="N171" s="6" t="n">
        <v>963</v>
      </c>
      <c r="O171" s="6" t="n">
        <v>1032</v>
      </c>
      <c r="P171" s="6" t="n">
        <v>981</v>
      </c>
      <c r="Q171" s="6" t="n">
        <v>1067</v>
      </c>
      <c r="R171" s="6" t="n">
        <v>1075</v>
      </c>
      <c r="S171" s="6" t="n">
        <v>1099</v>
      </c>
      <c r="T171" s="6" t="n">
        <v>1026</v>
      </c>
      <c r="U171" s="6" t="n">
        <v>1097</v>
      </c>
      <c r="V171" s="6" t="n">
        <v>1109</v>
      </c>
      <c r="W171" s="6" t="n">
        <v>846</v>
      </c>
      <c r="X171" s="6" t="n">
        <v>836</v>
      </c>
      <c r="Y171" s="6" t="n">
        <v>850</v>
      </c>
      <c r="Z171" s="6" t="n">
        <v>893</v>
      </c>
      <c r="AA171" s="6" t="n">
        <v>966</v>
      </c>
      <c r="AB171" s="6" t="n">
        <v>886</v>
      </c>
      <c r="AC171" s="6" t="n">
        <v>906</v>
      </c>
      <c r="AD171" s="6" t="n">
        <v>864</v>
      </c>
      <c r="AE171" s="6" t="n">
        <v>777</v>
      </c>
      <c r="AF171" s="6" t="n">
        <v>808</v>
      </c>
      <c r="AG171" s="6" t="n">
        <v>842</v>
      </c>
      <c r="AH171" s="6" t="n">
        <v>821</v>
      </c>
      <c r="AI171" s="6" t="n">
        <v>768</v>
      </c>
      <c r="AJ171" s="6" t="n">
        <v>826</v>
      </c>
      <c r="AK171" s="6" t="n">
        <v>741</v>
      </c>
      <c r="AL171" s="6" t="n">
        <v>798</v>
      </c>
      <c r="AM171" s="6" t="n">
        <v>787</v>
      </c>
      <c r="AN171" s="6" t="n">
        <v>852</v>
      </c>
      <c r="AO171" s="6" t="n">
        <v>976</v>
      </c>
      <c r="AP171" s="6" t="n">
        <v>1031</v>
      </c>
      <c r="AQ171" s="6" t="n">
        <v>1224</v>
      </c>
      <c r="AR171" s="6" t="n">
        <v>1135</v>
      </c>
      <c r="AS171" s="6" t="n">
        <v>1214</v>
      </c>
      <c r="AT171" s="6" t="n">
        <v>1349</v>
      </c>
      <c r="AU171" s="6" t="n">
        <v>1393</v>
      </c>
      <c r="AV171" s="6" t="n">
        <v>1328</v>
      </c>
      <c r="AW171" s="6" t="n">
        <v>1505</v>
      </c>
      <c r="AX171" s="6" t="n">
        <v>1525</v>
      </c>
      <c r="AY171" s="6" t="n">
        <v>1484</v>
      </c>
      <c r="AZ171" s="6" t="n">
        <v>1462</v>
      </c>
      <c r="BA171" s="6" t="n">
        <v>1418</v>
      </c>
      <c r="BB171" s="6" t="n">
        <v>1438</v>
      </c>
      <c r="BC171" s="6" t="n">
        <v>1347</v>
      </c>
      <c r="BD171" s="6" t="n">
        <v>1274</v>
      </c>
      <c r="BE171" s="6" t="n">
        <v>1214</v>
      </c>
      <c r="BF171" s="6" t="n">
        <v>1193</v>
      </c>
      <c r="BG171" s="6" t="n">
        <v>1258</v>
      </c>
      <c r="BH171" s="6" t="n">
        <v>1167</v>
      </c>
      <c r="BI171" s="6" t="n">
        <v>1256</v>
      </c>
      <c r="BJ171" s="6" t="n">
        <v>1189</v>
      </c>
      <c r="BK171" s="6" t="n">
        <v>1232</v>
      </c>
      <c r="BL171" s="6" t="n">
        <v>1284</v>
      </c>
      <c r="BM171" s="6" t="n">
        <v>1281</v>
      </c>
      <c r="BN171" s="6" t="n">
        <v>1374</v>
      </c>
      <c r="BO171" s="6" t="n">
        <v>1443</v>
      </c>
      <c r="BP171" s="6" t="n">
        <v>1505</v>
      </c>
      <c r="BQ171" s="6" t="n">
        <v>1159</v>
      </c>
      <c r="BR171" s="6" t="n">
        <v>1348</v>
      </c>
      <c r="BS171" s="6" t="n">
        <v>1203</v>
      </c>
      <c r="BT171" s="6" t="n">
        <v>1084</v>
      </c>
      <c r="BU171" s="6" t="n">
        <v>954</v>
      </c>
      <c r="BV171" s="6" t="n">
        <v>914</v>
      </c>
      <c r="BW171" s="6" t="n">
        <v>1029</v>
      </c>
      <c r="BX171" s="6" t="n">
        <v>951</v>
      </c>
      <c r="BY171" s="6" t="n">
        <v>959</v>
      </c>
      <c r="BZ171" s="6" t="n">
        <v>856</v>
      </c>
      <c r="CA171" s="6" t="n">
        <v>852</v>
      </c>
      <c r="CB171" s="6" t="n">
        <v>784</v>
      </c>
      <c r="CC171" s="6" t="n">
        <v>709</v>
      </c>
      <c r="CD171" s="6" t="n">
        <v>657</v>
      </c>
      <c r="CE171" s="6" t="n">
        <v>645</v>
      </c>
      <c r="CF171" s="6" t="n">
        <v>665</v>
      </c>
      <c r="CG171" s="6" t="n">
        <v>574</v>
      </c>
      <c r="CH171" s="6" t="n">
        <v>543</v>
      </c>
      <c r="CI171" s="6" t="n">
        <v>497</v>
      </c>
      <c r="CJ171" s="6" t="n">
        <v>441</v>
      </c>
      <c r="CK171" s="6" t="n">
        <v>428</v>
      </c>
      <c r="CL171" s="6" t="n">
        <v>354</v>
      </c>
      <c r="CM171" s="6" t="n">
        <v>318</v>
      </c>
      <c r="CN171" s="6" t="n">
        <v>282</v>
      </c>
      <c r="CO171" s="6" t="n">
        <v>217</v>
      </c>
      <c r="CP171" s="6" t="n">
        <v>230</v>
      </c>
      <c r="CQ171" s="6" t="n">
        <v>172</v>
      </c>
      <c r="CR171" s="6" t="n">
        <v>91</v>
      </c>
      <c r="CS171" s="6" t="n">
        <v>77</v>
      </c>
      <c r="CT171" s="6" t="n">
        <v>72</v>
      </c>
      <c r="CU171" s="6" t="n">
        <v>52</v>
      </c>
      <c r="CV171" s="6" t="n">
        <v>52</v>
      </c>
      <c r="CW171" s="6" t="n">
        <v>30</v>
      </c>
      <c r="CX171" s="6" t="n">
        <v>13</v>
      </c>
      <c r="CY171" s="6" t="n">
        <v>9</v>
      </c>
      <c r="CZ171" s="6" t="n">
        <v>20</v>
      </c>
    </row>
    <row r="172" customFormat="false" ht="13.2" hidden="false" customHeight="false" outlineLevel="0" collapsed="false">
      <c r="A172" s="0" t="s">
        <v>1222</v>
      </c>
      <c r="B172" s="0" t="s">
        <v>225</v>
      </c>
      <c r="C172" s="6" t="n">
        <v>182493</v>
      </c>
      <c r="D172" s="6" t="n">
        <v>2745</v>
      </c>
      <c r="E172" s="6" t="n">
        <v>2493</v>
      </c>
      <c r="F172" s="6" t="n">
        <v>2334</v>
      </c>
      <c r="G172" s="6" t="n">
        <v>2146</v>
      </c>
      <c r="H172" s="6" t="n">
        <v>2182</v>
      </c>
      <c r="I172" s="6" t="n">
        <v>1954</v>
      </c>
      <c r="J172" s="6" t="n">
        <v>1799</v>
      </c>
      <c r="K172" s="6" t="n">
        <v>1693</v>
      </c>
      <c r="L172" s="6" t="n">
        <v>1616</v>
      </c>
      <c r="M172" s="6" t="n">
        <v>1497</v>
      </c>
      <c r="N172" s="6" t="n">
        <v>1613</v>
      </c>
      <c r="O172" s="6" t="n">
        <v>1600</v>
      </c>
      <c r="P172" s="6" t="n">
        <v>1516</v>
      </c>
      <c r="Q172" s="6" t="n">
        <v>1400</v>
      </c>
      <c r="R172" s="6" t="n">
        <v>1492</v>
      </c>
      <c r="S172" s="6" t="n">
        <v>1550</v>
      </c>
      <c r="T172" s="6" t="n">
        <v>1461</v>
      </c>
      <c r="U172" s="6" t="n">
        <v>1422</v>
      </c>
      <c r="V172" s="6" t="n">
        <v>1551</v>
      </c>
      <c r="W172" s="6" t="n">
        <v>1932</v>
      </c>
      <c r="X172" s="6" t="n">
        <v>2436</v>
      </c>
      <c r="Y172" s="6" t="n">
        <v>2657</v>
      </c>
      <c r="Z172" s="6" t="n">
        <v>3365</v>
      </c>
      <c r="AA172" s="6" t="n">
        <v>4161</v>
      </c>
      <c r="AB172" s="6" t="n">
        <v>4660</v>
      </c>
      <c r="AC172" s="6" t="n">
        <v>5018</v>
      </c>
      <c r="AD172" s="6" t="n">
        <v>5343</v>
      </c>
      <c r="AE172" s="6" t="n">
        <v>5323</v>
      </c>
      <c r="AF172" s="6" t="n">
        <v>5212</v>
      </c>
      <c r="AG172" s="6" t="n">
        <v>5125</v>
      </c>
      <c r="AH172" s="6" t="n">
        <v>5082</v>
      </c>
      <c r="AI172" s="6" t="n">
        <v>4769</v>
      </c>
      <c r="AJ172" s="6" t="n">
        <v>4328</v>
      </c>
      <c r="AK172" s="6" t="n">
        <v>4011</v>
      </c>
      <c r="AL172" s="6" t="n">
        <v>3818</v>
      </c>
      <c r="AM172" s="6" t="n">
        <v>3663</v>
      </c>
      <c r="AN172" s="6" t="n">
        <v>3614</v>
      </c>
      <c r="AO172" s="6" t="n">
        <v>3450</v>
      </c>
      <c r="AP172" s="6" t="n">
        <v>3284</v>
      </c>
      <c r="AQ172" s="6" t="n">
        <v>3171</v>
      </c>
      <c r="AR172" s="6" t="n">
        <v>2940</v>
      </c>
      <c r="AS172" s="6" t="n">
        <v>2755</v>
      </c>
      <c r="AT172" s="6" t="n">
        <v>2759</v>
      </c>
      <c r="AU172" s="6" t="n">
        <v>2607</v>
      </c>
      <c r="AV172" s="6" t="n">
        <v>2608</v>
      </c>
      <c r="AW172" s="6" t="n">
        <v>2416</v>
      </c>
      <c r="AX172" s="6" t="n">
        <v>2454</v>
      </c>
      <c r="AY172" s="6" t="n">
        <v>2277</v>
      </c>
      <c r="AZ172" s="6" t="n">
        <v>2174</v>
      </c>
      <c r="BA172" s="6" t="n">
        <v>2093</v>
      </c>
      <c r="BB172" s="6" t="n">
        <v>1948</v>
      </c>
      <c r="BC172" s="6" t="n">
        <v>1776</v>
      </c>
      <c r="BD172" s="6" t="n">
        <v>1775</v>
      </c>
      <c r="BE172" s="6" t="n">
        <v>1660</v>
      </c>
      <c r="BF172" s="6" t="n">
        <v>1544</v>
      </c>
      <c r="BG172" s="6" t="n">
        <v>1518</v>
      </c>
      <c r="BH172" s="6" t="n">
        <v>1477</v>
      </c>
      <c r="BI172" s="6" t="n">
        <v>1454</v>
      </c>
      <c r="BJ172" s="6" t="n">
        <v>1346</v>
      </c>
      <c r="BK172" s="6" t="n">
        <v>1336</v>
      </c>
      <c r="BL172" s="6" t="n">
        <v>1317</v>
      </c>
      <c r="BM172" s="6" t="n">
        <v>1309</v>
      </c>
      <c r="BN172" s="6" t="n">
        <v>1299</v>
      </c>
      <c r="BO172" s="6" t="n">
        <v>1409</v>
      </c>
      <c r="BP172" s="6" t="n">
        <v>1343</v>
      </c>
      <c r="BQ172" s="6" t="n">
        <v>1089</v>
      </c>
      <c r="BR172" s="6" t="n">
        <v>1060</v>
      </c>
      <c r="BS172" s="6" t="n">
        <v>1056</v>
      </c>
      <c r="BT172" s="6" t="n">
        <v>949</v>
      </c>
      <c r="BU172" s="6" t="n">
        <v>857</v>
      </c>
      <c r="BV172" s="6" t="n">
        <v>878</v>
      </c>
      <c r="BW172" s="6" t="n">
        <v>929</v>
      </c>
      <c r="BX172" s="6" t="n">
        <v>826</v>
      </c>
      <c r="BY172" s="6" t="n">
        <v>743</v>
      </c>
      <c r="BZ172" s="6" t="n">
        <v>715</v>
      </c>
      <c r="CA172" s="6" t="n">
        <v>674</v>
      </c>
      <c r="CB172" s="6" t="n">
        <v>653</v>
      </c>
      <c r="CC172" s="6" t="n">
        <v>594</v>
      </c>
      <c r="CD172" s="6" t="n">
        <v>564</v>
      </c>
      <c r="CE172" s="6" t="n">
        <v>550</v>
      </c>
      <c r="CF172" s="6" t="n">
        <v>552</v>
      </c>
      <c r="CG172" s="6" t="n">
        <v>501</v>
      </c>
      <c r="CH172" s="6" t="n">
        <v>449</v>
      </c>
      <c r="CI172" s="6" t="n">
        <v>398</v>
      </c>
      <c r="CJ172" s="6" t="n">
        <v>365</v>
      </c>
      <c r="CK172" s="6" t="n">
        <v>350</v>
      </c>
      <c r="CL172" s="6" t="n">
        <v>280</v>
      </c>
      <c r="CM172" s="6" t="n">
        <v>259</v>
      </c>
      <c r="CN172" s="6" t="n">
        <v>224</v>
      </c>
      <c r="CO172" s="6" t="n">
        <v>184</v>
      </c>
      <c r="CP172" s="6" t="n">
        <v>182</v>
      </c>
      <c r="CQ172" s="6" t="n">
        <v>151</v>
      </c>
      <c r="CR172" s="6" t="n">
        <v>85</v>
      </c>
      <c r="CS172" s="6" t="n">
        <v>65</v>
      </c>
      <c r="CT172" s="6" t="n">
        <v>66</v>
      </c>
      <c r="CU172" s="6" t="n">
        <v>50</v>
      </c>
      <c r="CV172" s="6" t="n">
        <v>41</v>
      </c>
      <c r="CW172" s="6" t="n">
        <v>33</v>
      </c>
      <c r="CX172" s="6" t="n">
        <v>10</v>
      </c>
      <c r="CY172" s="6" t="n">
        <v>12</v>
      </c>
      <c r="CZ172" s="6" t="n">
        <v>19</v>
      </c>
    </row>
    <row r="173" customFormat="false" ht="13.2" hidden="false" customHeight="false" outlineLevel="0" collapsed="false">
      <c r="A173" s="0" t="s">
        <v>1223</v>
      </c>
      <c r="B173" s="0" t="s">
        <v>147</v>
      </c>
      <c r="C173" s="6" t="n">
        <v>85382</v>
      </c>
      <c r="D173" s="6" t="n">
        <v>841</v>
      </c>
      <c r="E173" s="6" t="n">
        <v>898</v>
      </c>
      <c r="F173" s="6" t="n">
        <v>914</v>
      </c>
      <c r="G173" s="6" t="n">
        <v>1018</v>
      </c>
      <c r="H173" s="6" t="n">
        <v>994</v>
      </c>
      <c r="I173" s="6" t="n">
        <v>1019</v>
      </c>
      <c r="J173" s="6" t="n">
        <v>931</v>
      </c>
      <c r="K173" s="6" t="n">
        <v>1078</v>
      </c>
      <c r="L173" s="6" t="n">
        <v>977</v>
      </c>
      <c r="M173" s="6" t="n">
        <v>1010</v>
      </c>
      <c r="N173" s="6" t="n">
        <v>1080</v>
      </c>
      <c r="O173" s="6" t="n">
        <v>1091</v>
      </c>
      <c r="P173" s="6" t="n">
        <v>1099</v>
      </c>
      <c r="Q173" s="6" t="n">
        <v>1108</v>
      </c>
      <c r="R173" s="6" t="n">
        <v>1149</v>
      </c>
      <c r="S173" s="6" t="n">
        <v>1141</v>
      </c>
      <c r="T173" s="6" t="n">
        <v>1238</v>
      </c>
      <c r="U173" s="6" t="n">
        <v>1063</v>
      </c>
      <c r="V173" s="6" t="n">
        <v>992</v>
      </c>
      <c r="W173" s="6" t="n">
        <v>722</v>
      </c>
      <c r="X173" s="6" t="n">
        <v>745</v>
      </c>
      <c r="Y173" s="6" t="n">
        <v>678</v>
      </c>
      <c r="Z173" s="6" t="n">
        <v>724</v>
      </c>
      <c r="AA173" s="6" t="n">
        <v>826</v>
      </c>
      <c r="AB173" s="6" t="n">
        <v>728</v>
      </c>
      <c r="AC173" s="6" t="n">
        <v>768</v>
      </c>
      <c r="AD173" s="6" t="n">
        <v>704</v>
      </c>
      <c r="AE173" s="6" t="n">
        <v>757</v>
      </c>
      <c r="AF173" s="6" t="n">
        <v>713</v>
      </c>
      <c r="AG173" s="6" t="n">
        <v>758</v>
      </c>
      <c r="AH173" s="6" t="n">
        <v>818</v>
      </c>
      <c r="AI173" s="6" t="n">
        <v>864</v>
      </c>
      <c r="AJ173" s="6" t="n">
        <v>857</v>
      </c>
      <c r="AK173" s="6" t="n">
        <v>778</v>
      </c>
      <c r="AL173" s="6" t="n">
        <v>826</v>
      </c>
      <c r="AM173" s="6" t="n">
        <v>912</v>
      </c>
      <c r="AN173" s="6" t="n">
        <v>1044</v>
      </c>
      <c r="AO173" s="6" t="n">
        <v>1094</v>
      </c>
      <c r="AP173" s="6" t="n">
        <v>1231</v>
      </c>
      <c r="AQ173" s="6" t="n">
        <v>1284</v>
      </c>
      <c r="AR173" s="6" t="n">
        <v>1384</v>
      </c>
      <c r="AS173" s="6" t="n">
        <v>1339</v>
      </c>
      <c r="AT173" s="6" t="n">
        <v>1482</v>
      </c>
      <c r="AU173" s="6" t="n">
        <v>1407</v>
      </c>
      <c r="AV173" s="6" t="n">
        <v>1507</v>
      </c>
      <c r="AW173" s="6" t="n">
        <v>1458</v>
      </c>
      <c r="AX173" s="6" t="n">
        <v>1525</v>
      </c>
      <c r="AY173" s="6" t="n">
        <v>1459</v>
      </c>
      <c r="AZ173" s="6" t="n">
        <v>1443</v>
      </c>
      <c r="BA173" s="6" t="n">
        <v>1425</v>
      </c>
      <c r="BB173" s="6" t="n">
        <v>1341</v>
      </c>
      <c r="BC173" s="6" t="n">
        <v>1241</v>
      </c>
      <c r="BD173" s="6" t="n">
        <v>1208</v>
      </c>
      <c r="BE173" s="6" t="n">
        <v>1223</v>
      </c>
      <c r="BF173" s="6" t="n">
        <v>1166</v>
      </c>
      <c r="BG173" s="6" t="n">
        <v>1233</v>
      </c>
      <c r="BH173" s="6" t="n">
        <v>1086</v>
      </c>
      <c r="BI173" s="6" t="n">
        <v>1081</v>
      </c>
      <c r="BJ173" s="6" t="n">
        <v>1133</v>
      </c>
      <c r="BK173" s="6" t="n">
        <v>1117</v>
      </c>
      <c r="BL173" s="6" t="n">
        <v>1111</v>
      </c>
      <c r="BM173" s="6" t="n">
        <v>1151</v>
      </c>
      <c r="BN173" s="6" t="n">
        <v>1189</v>
      </c>
      <c r="BO173" s="6" t="n">
        <v>1259</v>
      </c>
      <c r="BP173" s="6" t="n">
        <v>1351</v>
      </c>
      <c r="BQ173" s="6" t="n">
        <v>1016</v>
      </c>
      <c r="BR173" s="6" t="n">
        <v>1128</v>
      </c>
      <c r="BS173" s="6" t="n">
        <v>1038</v>
      </c>
      <c r="BT173" s="6" t="n">
        <v>924</v>
      </c>
      <c r="BU173" s="6" t="n">
        <v>723</v>
      </c>
      <c r="BV173" s="6" t="n">
        <v>676</v>
      </c>
      <c r="BW173" s="6" t="n">
        <v>803</v>
      </c>
      <c r="BX173" s="6" t="n">
        <v>734</v>
      </c>
      <c r="BY173" s="6" t="n">
        <v>725</v>
      </c>
      <c r="BZ173" s="6" t="n">
        <v>703</v>
      </c>
      <c r="CA173" s="6" t="n">
        <v>676</v>
      </c>
      <c r="CB173" s="6" t="n">
        <v>593</v>
      </c>
      <c r="CC173" s="6" t="n">
        <v>557</v>
      </c>
      <c r="CD173" s="6" t="n">
        <v>534</v>
      </c>
      <c r="CE173" s="6" t="n">
        <v>512</v>
      </c>
      <c r="CF173" s="6" t="n">
        <v>547</v>
      </c>
      <c r="CG173" s="6" t="n">
        <v>433</v>
      </c>
      <c r="CH173" s="6" t="n">
        <v>433</v>
      </c>
      <c r="CI173" s="6" t="n">
        <v>388</v>
      </c>
      <c r="CJ173" s="6" t="n">
        <v>346</v>
      </c>
      <c r="CK173" s="6" t="n">
        <v>323</v>
      </c>
      <c r="CL173" s="6" t="n">
        <v>319</v>
      </c>
      <c r="CM173" s="6" t="n">
        <v>281</v>
      </c>
      <c r="CN173" s="6" t="n">
        <v>255</v>
      </c>
      <c r="CO173" s="6" t="n">
        <v>211</v>
      </c>
      <c r="CP173" s="6" t="n">
        <v>204</v>
      </c>
      <c r="CQ173" s="6" t="n">
        <v>141</v>
      </c>
      <c r="CR173" s="6" t="n">
        <v>95</v>
      </c>
      <c r="CS173" s="6" t="n">
        <v>67</v>
      </c>
      <c r="CT173" s="6" t="n">
        <v>59</v>
      </c>
      <c r="CU173" s="6" t="n">
        <v>39</v>
      </c>
      <c r="CV173" s="6" t="n">
        <v>39</v>
      </c>
      <c r="CW173" s="6" t="n">
        <v>26</v>
      </c>
      <c r="CX173" s="6" t="n">
        <v>17</v>
      </c>
      <c r="CY173" s="6" t="n">
        <v>11</v>
      </c>
      <c r="CZ173" s="6" t="n">
        <v>15</v>
      </c>
    </row>
    <row r="174" customFormat="false" ht="13.2" hidden="false" customHeight="false" outlineLevel="0" collapsed="false">
      <c r="A174" s="0" t="s">
        <v>1224</v>
      </c>
      <c r="B174" s="0" t="s">
        <v>227</v>
      </c>
      <c r="C174" s="6" t="n">
        <v>254926</v>
      </c>
      <c r="D174" s="6" t="n">
        <v>3785</v>
      </c>
      <c r="E174" s="6" t="n">
        <v>3768</v>
      </c>
      <c r="F174" s="6" t="n">
        <v>3603</v>
      </c>
      <c r="G174" s="6" t="n">
        <v>3573</v>
      </c>
      <c r="H174" s="6" t="n">
        <v>3383</v>
      </c>
      <c r="I174" s="6" t="n">
        <v>3398</v>
      </c>
      <c r="J174" s="6" t="n">
        <v>3232</v>
      </c>
      <c r="K174" s="6" t="n">
        <v>3168</v>
      </c>
      <c r="L174" s="6" t="n">
        <v>3040</v>
      </c>
      <c r="M174" s="6" t="n">
        <v>2937</v>
      </c>
      <c r="N174" s="6" t="n">
        <v>3046</v>
      </c>
      <c r="O174" s="6" t="n">
        <v>3055</v>
      </c>
      <c r="P174" s="6" t="n">
        <v>2976</v>
      </c>
      <c r="Q174" s="6" t="n">
        <v>3086</v>
      </c>
      <c r="R174" s="6" t="n">
        <v>3071</v>
      </c>
      <c r="S174" s="6" t="n">
        <v>2949</v>
      </c>
      <c r="T174" s="6" t="n">
        <v>2799</v>
      </c>
      <c r="U174" s="6" t="n">
        <v>2801</v>
      </c>
      <c r="V174" s="6" t="n">
        <v>2797</v>
      </c>
      <c r="W174" s="6" t="n">
        <v>2907</v>
      </c>
      <c r="X174" s="6" t="n">
        <v>2984</v>
      </c>
      <c r="Y174" s="6" t="n">
        <v>3225</v>
      </c>
      <c r="Z174" s="6" t="n">
        <v>3749</v>
      </c>
      <c r="AA174" s="6" t="n">
        <v>4365</v>
      </c>
      <c r="AB174" s="6" t="n">
        <v>4512</v>
      </c>
      <c r="AC174" s="6" t="n">
        <v>5168</v>
      </c>
      <c r="AD174" s="6" t="n">
        <v>5621</v>
      </c>
      <c r="AE174" s="6" t="n">
        <v>5711</v>
      </c>
      <c r="AF174" s="6" t="n">
        <v>5774</v>
      </c>
      <c r="AG174" s="6" t="n">
        <v>5788</v>
      </c>
      <c r="AH174" s="6" t="n">
        <v>6107</v>
      </c>
      <c r="AI174" s="6" t="n">
        <v>5882</v>
      </c>
      <c r="AJ174" s="6" t="n">
        <v>5826</v>
      </c>
      <c r="AK174" s="6" t="n">
        <v>5524</v>
      </c>
      <c r="AL174" s="6" t="n">
        <v>5200</v>
      </c>
      <c r="AM174" s="6" t="n">
        <v>4807</v>
      </c>
      <c r="AN174" s="6" t="n">
        <v>4520</v>
      </c>
      <c r="AO174" s="6" t="n">
        <v>4548</v>
      </c>
      <c r="AP174" s="6" t="n">
        <v>4386</v>
      </c>
      <c r="AQ174" s="6" t="n">
        <v>4423</v>
      </c>
      <c r="AR174" s="6" t="n">
        <v>4327</v>
      </c>
      <c r="AS174" s="6" t="n">
        <v>3967</v>
      </c>
      <c r="AT174" s="6" t="n">
        <v>4007</v>
      </c>
      <c r="AU174" s="6" t="n">
        <v>3932</v>
      </c>
      <c r="AV174" s="6" t="n">
        <v>3902</v>
      </c>
      <c r="AW174" s="6" t="n">
        <v>3832</v>
      </c>
      <c r="AX174" s="6" t="n">
        <v>3799</v>
      </c>
      <c r="AY174" s="6" t="n">
        <v>3491</v>
      </c>
      <c r="AZ174" s="6" t="n">
        <v>3395</v>
      </c>
      <c r="BA174" s="6" t="n">
        <v>3139</v>
      </c>
      <c r="BB174" s="6" t="n">
        <v>2941</v>
      </c>
      <c r="BC174" s="6" t="n">
        <v>2851</v>
      </c>
      <c r="BD174" s="6" t="n">
        <v>2664</v>
      </c>
      <c r="BE174" s="6" t="n">
        <v>2522</v>
      </c>
      <c r="BF174" s="6" t="n">
        <v>2438</v>
      </c>
      <c r="BG174" s="6" t="n">
        <v>2407</v>
      </c>
      <c r="BH174" s="6" t="n">
        <v>2180</v>
      </c>
      <c r="BI174" s="6" t="n">
        <v>2061</v>
      </c>
      <c r="BJ174" s="6" t="n">
        <v>2067</v>
      </c>
      <c r="BK174" s="6" t="n">
        <v>1898</v>
      </c>
      <c r="BL174" s="6" t="n">
        <v>1890</v>
      </c>
      <c r="BM174" s="6" t="n">
        <v>1988</v>
      </c>
      <c r="BN174" s="6" t="n">
        <v>1792</v>
      </c>
      <c r="BO174" s="6" t="n">
        <v>1828</v>
      </c>
      <c r="BP174" s="6" t="n">
        <v>1745</v>
      </c>
      <c r="BQ174" s="6" t="n">
        <v>1459</v>
      </c>
      <c r="BR174" s="6" t="n">
        <v>1507</v>
      </c>
      <c r="BS174" s="6" t="n">
        <v>1355</v>
      </c>
      <c r="BT174" s="6" t="n">
        <v>1214</v>
      </c>
      <c r="BU174" s="6" t="n">
        <v>1145</v>
      </c>
      <c r="BV174" s="6" t="n">
        <v>1167</v>
      </c>
      <c r="BW174" s="6" t="n">
        <v>1239</v>
      </c>
      <c r="BX174" s="6" t="n">
        <v>1221</v>
      </c>
      <c r="BY174" s="6" t="n">
        <v>1116</v>
      </c>
      <c r="BZ174" s="6" t="n">
        <v>1152</v>
      </c>
      <c r="CA174" s="6" t="n">
        <v>1026</v>
      </c>
      <c r="CB174" s="6" t="n">
        <v>960</v>
      </c>
      <c r="CC174" s="6" t="n">
        <v>844</v>
      </c>
      <c r="CD174" s="6" t="n">
        <v>880</v>
      </c>
      <c r="CE174" s="6" t="n">
        <v>796</v>
      </c>
      <c r="CF174" s="6" t="n">
        <v>737</v>
      </c>
      <c r="CG174" s="6" t="n">
        <v>681</v>
      </c>
      <c r="CH174" s="6" t="n">
        <v>555</v>
      </c>
      <c r="CI174" s="6" t="n">
        <v>461</v>
      </c>
      <c r="CJ174" s="6" t="n">
        <v>433</v>
      </c>
      <c r="CK174" s="6" t="n">
        <v>402</v>
      </c>
      <c r="CL174" s="6" t="n">
        <v>368</v>
      </c>
      <c r="CM174" s="6" t="n">
        <v>312</v>
      </c>
      <c r="CN174" s="6" t="n">
        <v>266</v>
      </c>
      <c r="CO174" s="6" t="n">
        <v>228</v>
      </c>
      <c r="CP174" s="6" t="n">
        <v>226</v>
      </c>
      <c r="CQ174" s="6" t="n">
        <v>169</v>
      </c>
      <c r="CR174" s="6" t="n">
        <v>100</v>
      </c>
      <c r="CS174" s="6" t="n">
        <v>86</v>
      </c>
      <c r="CT174" s="6" t="n">
        <v>68</v>
      </c>
      <c r="CU174" s="6" t="n">
        <v>55</v>
      </c>
      <c r="CV174" s="6" t="n">
        <v>43</v>
      </c>
      <c r="CW174" s="6" t="n">
        <v>40</v>
      </c>
      <c r="CX174" s="6" t="n">
        <v>24</v>
      </c>
      <c r="CY174" s="6" t="n">
        <v>14</v>
      </c>
      <c r="CZ174" s="6" t="n">
        <v>20</v>
      </c>
    </row>
    <row r="175" customFormat="false" ht="13.2" hidden="false" customHeight="false" outlineLevel="0" collapsed="false">
      <c r="A175" s="0" t="s">
        <v>1225</v>
      </c>
      <c r="B175" s="0" t="s">
        <v>59</v>
      </c>
      <c r="C175" s="6" t="n">
        <v>81944</v>
      </c>
      <c r="D175" s="6" t="n">
        <v>1178</v>
      </c>
      <c r="E175" s="6" t="n">
        <v>1249</v>
      </c>
      <c r="F175" s="6" t="n">
        <v>1228</v>
      </c>
      <c r="G175" s="6" t="n">
        <v>1256</v>
      </c>
      <c r="H175" s="6" t="n">
        <v>1109</v>
      </c>
      <c r="I175" s="6" t="n">
        <v>1047</v>
      </c>
      <c r="J175" s="6" t="n">
        <v>986</v>
      </c>
      <c r="K175" s="6" t="n">
        <v>1012</v>
      </c>
      <c r="L175" s="6" t="n">
        <v>917</v>
      </c>
      <c r="M175" s="6" t="n">
        <v>955</v>
      </c>
      <c r="N175" s="6" t="n">
        <v>923</v>
      </c>
      <c r="O175" s="6" t="n">
        <v>975</v>
      </c>
      <c r="P175" s="6" t="n">
        <v>995</v>
      </c>
      <c r="Q175" s="6" t="n">
        <v>1009</v>
      </c>
      <c r="R175" s="6" t="n">
        <v>1027</v>
      </c>
      <c r="S175" s="6" t="n">
        <v>1017</v>
      </c>
      <c r="T175" s="6" t="n">
        <v>1065</v>
      </c>
      <c r="U175" s="6" t="n">
        <v>1131</v>
      </c>
      <c r="V175" s="6" t="n">
        <v>910</v>
      </c>
      <c r="W175" s="6" t="n">
        <v>921</v>
      </c>
      <c r="X175" s="6" t="n">
        <v>869</v>
      </c>
      <c r="Y175" s="6" t="n">
        <v>877</v>
      </c>
      <c r="Z175" s="6" t="n">
        <v>1001</v>
      </c>
      <c r="AA175" s="6" t="n">
        <v>1020</v>
      </c>
      <c r="AB175" s="6" t="n">
        <v>1091</v>
      </c>
      <c r="AC175" s="6" t="n">
        <v>1111</v>
      </c>
      <c r="AD175" s="6" t="n">
        <v>1178</v>
      </c>
      <c r="AE175" s="6" t="n">
        <v>1238</v>
      </c>
      <c r="AF175" s="6" t="n">
        <v>1177</v>
      </c>
      <c r="AG175" s="6" t="n">
        <v>1266</v>
      </c>
      <c r="AH175" s="6" t="n">
        <v>1293</v>
      </c>
      <c r="AI175" s="6" t="n">
        <v>1273</v>
      </c>
      <c r="AJ175" s="6" t="n">
        <v>1155</v>
      </c>
      <c r="AK175" s="6" t="n">
        <v>1145</v>
      </c>
      <c r="AL175" s="6" t="n">
        <v>1076</v>
      </c>
      <c r="AM175" s="6" t="n">
        <v>1111</v>
      </c>
      <c r="AN175" s="6" t="n">
        <v>1196</v>
      </c>
      <c r="AO175" s="6" t="n">
        <v>1062</v>
      </c>
      <c r="AP175" s="6" t="n">
        <v>1153</v>
      </c>
      <c r="AQ175" s="6" t="n">
        <v>1184</v>
      </c>
      <c r="AR175" s="6" t="n">
        <v>1224</v>
      </c>
      <c r="AS175" s="6" t="n">
        <v>1182</v>
      </c>
      <c r="AT175" s="6" t="n">
        <v>1223</v>
      </c>
      <c r="AU175" s="6" t="n">
        <v>1167</v>
      </c>
      <c r="AV175" s="6" t="n">
        <v>1255</v>
      </c>
      <c r="AW175" s="6" t="n">
        <v>1204</v>
      </c>
      <c r="AX175" s="6" t="n">
        <v>1221</v>
      </c>
      <c r="AY175" s="6" t="n">
        <v>1168</v>
      </c>
      <c r="AZ175" s="6" t="n">
        <v>1191</v>
      </c>
      <c r="BA175" s="6" t="n">
        <v>1200</v>
      </c>
      <c r="BB175" s="6" t="n">
        <v>1182</v>
      </c>
      <c r="BC175" s="6" t="n">
        <v>1082</v>
      </c>
      <c r="BD175" s="6" t="n">
        <v>1058</v>
      </c>
      <c r="BE175" s="6" t="n">
        <v>1111</v>
      </c>
      <c r="BF175" s="6" t="n">
        <v>1009</v>
      </c>
      <c r="BG175" s="6" t="n">
        <v>1002</v>
      </c>
      <c r="BH175" s="6" t="n">
        <v>977</v>
      </c>
      <c r="BI175" s="6" t="n">
        <v>914</v>
      </c>
      <c r="BJ175" s="6" t="n">
        <v>916</v>
      </c>
      <c r="BK175" s="6" t="n">
        <v>824</v>
      </c>
      <c r="BL175" s="6" t="n">
        <v>825</v>
      </c>
      <c r="BM175" s="6" t="n">
        <v>764</v>
      </c>
      <c r="BN175" s="6" t="n">
        <v>775</v>
      </c>
      <c r="BO175" s="6" t="n">
        <v>905</v>
      </c>
      <c r="BP175" s="6" t="n">
        <v>874</v>
      </c>
      <c r="BQ175" s="6" t="n">
        <v>624</v>
      </c>
      <c r="BR175" s="6" t="n">
        <v>706</v>
      </c>
      <c r="BS175" s="6" t="n">
        <v>621</v>
      </c>
      <c r="BT175" s="6" t="n">
        <v>647</v>
      </c>
      <c r="BU175" s="6" t="n">
        <v>538</v>
      </c>
      <c r="BV175" s="6" t="n">
        <v>511</v>
      </c>
      <c r="BW175" s="6" t="n">
        <v>557</v>
      </c>
      <c r="BX175" s="6" t="n">
        <v>576</v>
      </c>
      <c r="BY175" s="6" t="n">
        <v>577</v>
      </c>
      <c r="BZ175" s="6" t="n">
        <v>556</v>
      </c>
      <c r="CA175" s="6" t="n">
        <v>514</v>
      </c>
      <c r="CB175" s="6" t="n">
        <v>547</v>
      </c>
      <c r="CC175" s="6" t="n">
        <v>527</v>
      </c>
      <c r="CD175" s="6" t="n">
        <v>536</v>
      </c>
      <c r="CE175" s="6" t="n">
        <v>520</v>
      </c>
      <c r="CF175" s="6" t="n">
        <v>536</v>
      </c>
      <c r="CG175" s="6" t="n">
        <v>476</v>
      </c>
      <c r="CH175" s="6" t="n">
        <v>399</v>
      </c>
      <c r="CI175" s="6" t="n">
        <v>386</v>
      </c>
      <c r="CJ175" s="6" t="n">
        <v>342</v>
      </c>
      <c r="CK175" s="6" t="n">
        <v>295</v>
      </c>
      <c r="CL175" s="6" t="n">
        <v>239</v>
      </c>
      <c r="CM175" s="6" t="n">
        <v>221</v>
      </c>
      <c r="CN175" s="6" t="n">
        <v>180</v>
      </c>
      <c r="CO175" s="6" t="n">
        <v>150</v>
      </c>
      <c r="CP175" s="6" t="n">
        <v>142</v>
      </c>
      <c r="CQ175" s="6" t="n">
        <v>117</v>
      </c>
      <c r="CR175" s="6" t="n">
        <v>77</v>
      </c>
      <c r="CS175" s="6" t="n">
        <v>44</v>
      </c>
      <c r="CT175" s="6" t="n">
        <v>36</v>
      </c>
      <c r="CU175" s="6" t="n">
        <v>35</v>
      </c>
      <c r="CV175" s="6" t="n">
        <v>22</v>
      </c>
      <c r="CW175" s="6" t="n">
        <v>21</v>
      </c>
      <c r="CX175" s="6" t="n">
        <v>14</v>
      </c>
      <c r="CY175" s="6" t="n">
        <v>5</v>
      </c>
      <c r="CZ175" s="6" t="n">
        <v>11</v>
      </c>
    </row>
    <row r="176" customFormat="false" ht="13.2" hidden="false" customHeight="false" outlineLevel="0" collapsed="false">
      <c r="A176" s="0" t="s">
        <v>1226</v>
      </c>
      <c r="B176" s="0" t="s">
        <v>797</v>
      </c>
      <c r="C176" s="6" t="n">
        <v>157869</v>
      </c>
      <c r="D176" s="6" t="n">
        <v>1711</v>
      </c>
      <c r="E176" s="6" t="n">
        <v>1711</v>
      </c>
      <c r="F176" s="6" t="n">
        <v>1728</v>
      </c>
      <c r="G176" s="6" t="n">
        <v>1724</v>
      </c>
      <c r="H176" s="6" t="n">
        <v>1803</v>
      </c>
      <c r="I176" s="6" t="n">
        <v>1780</v>
      </c>
      <c r="J176" s="6" t="n">
        <v>1739</v>
      </c>
      <c r="K176" s="6" t="n">
        <v>1708</v>
      </c>
      <c r="L176" s="6" t="n">
        <v>1782</v>
      </c>
      <c r="M176" s="6" t="n">
        <v>1699</v>
      </c>
      <c r="N176" s="6" t="n">
        <v>1799</v>
      </c>
      <c r="O176" s="6" t="n">
        <v>1804</v>
      </c>
      <c r="P176" s="6" t="n">
        <v>1822</v>
      </c>
      <c r="Q176" s="6" t="n">
        <v>1995</v>
      </c>
      <c r="R176" s="6" t="n">
        <v>2012</v>
      </c>
      <c r="S176" s="6" t="n">
        <v>2016</v>
      </c>
      <c r="T176" s="6" t="n">
        <v>1999</v>
      </c>
      <c r="U176" s="6" t="n">
        <v>2133</v>
      </c>
      <c r="V176" s="6" t="n">
        <v>1840</v>
      </c>
      <c r="W176" s="6" t="n">
        <v>1401</v>
      </c>
      <c r="X176" s="6" t="n">
        <v>1296</v>
      </c>
      <c r="Y176" s="6" t="n">
        <v>1323</v>
      </c>
      <c r="Z176" s="6" t="n">
        <v>1462</v>
      </c>
      <c r="AA176" s="6" t="n">
        <v>1663</v>
      </c>
      <c r="AB176" s="6" t="n">
        <v>1640</v>
      </c>
      <c r="AC176" s="6" t="n">
        <v>1656</v>
      </c>
      <c r="AD176" s="6" t="n">
        <v>1573</v>
      </c>
      <c r="AE176" s="6" t="n">
        <v>1660</v>
      </c>
      <c r="AF176" s="6" t="n">
        <v>1548</v>
      </c>
      <c r="AG176" s="6" t="n">
        <v>1732</v>
      </c>
      <c r="AH176" s="6" t="n">
        <v>1735</v>
      </c>
      <c r="AI176" s="6" t="n">
        <v>1750</v>
      </c>
      <c r="AJ176" s="6" t="n">
        <v>1648</v>
      </c>
      <c r="AK176" s="6" t="n">
        <v>1599</v>
      </c>
      <c r="AL176" s="6" t="n">
        <v>1647</v>
      </c>
      <c r="AM176" s="6" t="n">
        <v>1792</v>
      </c>
      <c r="AN176" s="6" t="n">
        <v>1799</v>
      </c>
      <c r="AO176" s="6" t="n">
        <v>1988</v>
      </c>
      <c r="AP176" s="6" t="n">
        <v>2122</v>
      </c>
      <c r="AQ176" s="6" t="n">
        <v>2247</v>
      </c>
      <c r="AR176" s="6" t="n">
        <v>2370</v>
      </c>
      <c r="AS176" s="6" t="n">
        <v>2347</v>
      </c>
      <c r="AT176" s="6" t="n">
        <v>2478</v>
      </c>
      <c r="AU176" s="6" t="n">
        <v>2404</v>
      </c>
      <c r="AV176" s="6" t="n">
        <v>2629</v>
      </c>
      <c r="AW176" s="6" t="n">
        <v>2547</v>
      </c>
      <c r="AX176" s="6" t="n">
        <v>2690</v>
      </c>
      <c r="AY176" s="6" t="n">
        <v>2577</v>
      </c>
      <c r="AZ176" s="6" t="n">
        <v>2552</v>
      </c>
      <c r="BA176" s="6" t="n">
        <v>2464</v>
      </c>
      <c r="BB176" s="6" t="n">
        <v>2360</v>
      </c>
      <c r="BC176" s="6" t="n">
        <v>2368</v>
      </c>
      <c r="BD176" s="6" t="n">
        <v>2254</v>
      </c>
      <c r="BE176" s="6" t="n">
        <v>2159</v>
      </c>
      <c r="BF176" s="6" t="n">
        <v>2166</v>
      </c>
      <c r="BG176" s="6" t="n">
        <v>2075</v>
      </c>
      <c r="BH176" s="6" t="n">
        <v>2050</v>
      </c>
      <c r="BI176" s="6" t="n">
        <v>2005</v>
      </c>
      <c r="BJ176" s="6" t="n">
        <v>1864</v>
      </c>
      <c r="BK176" s="6" t="n">
        <v>1856</v>
      </c>
      <c r="BL176" s="6" t="n">
        <v>1891</v>
      </c>
      <c r="BM176" s="6" t="n">
        <v>1961</v>
      </c>
      <c r="BN176" s="6" t="n">
        <v>2086</v>
      </c>
      <c r="BO176" s="6" t="n">
        <v>2305</v>
      </c>
      <c r="BP176" s="6" t="n">
        <v>2431</v>
      </c>
      <c r="BQ176" s="6" t="n">
        <v>1792</v>
      </c>
      <c r="BR176" s="6" t="n">
        <v>1971</v>
      </c>
      <c r="BS176" s="6" t="n">
        <v>1748</v>
      </c>
      <c r="BT176" s="6" t="n">
        <v>1686</v>
      </c>
      <c r="BU176" s="6" t="n">
        <v>1497</v>
      </c>
      <c r="BV176" s="6" t="n">
        <v>1384</v>
      </c>
      <c r="BW176" s="6" t="n">
        <v>1505</v>
      </c>
      <c r="BX176" s="6" t="n">
        <v>1468</v>
      </c>
      <c r="BY176" s="6" t="n">
        <v>1486</v>
      </c>
      <c r="BZ176" s="6" t="n">
        <v>1359</v>
      </c>
      <c r="CA176" s="6" t="n">
        <v>1306</v>
      </c>
      <c r="CB176" s="6" t="n">
        <v>1180</v>
      </c>
      <c r="CC176" s="6" t="n">
        <v>1189</v>
      </c>
      <c r="CD176" s="6" t="n">
        <v>1126</v>
      </c>
      <c r="CE176" s="6" t="n">
        <v>1088</v>
      </c>
      <c r="CF176" s="6" t="n">
        <v>1015</v>
      </c>
      <c r="CG176" s="6" t="n">
        <v>920</v>
      </c>
      <c r="CH176" s="6" t="n">
        <v>922</v>
      </c>
      <c r="CI176" s="6" t="n">
        <v>861</v>
      </c>
      <c r="CJ176" s="6" t="n">
        <v>775</v>
      </c>
      <c r="CK176" s="6" t="n">
        <v>714</v>
      </c>
      <c r="CL176" s="6" t="n">
        <v>653</v>
      </c>
      <c r="CM176" s="6" t="n">
        <v>578</v>
      </c>
      <c r="CN176" s="6" t="n">
        <v>491</v>
      </c>
      <c r="CO176" s="6" t="n">
        <v>491</v>
      </c>
      <c r="CP176" s="6" t="n">
        <v>483</v>
      </c>
      <c r="CQ176" s="6" t="n">
        <v>295</v>
      </c>
      <c r="CR176" s="6" t="n">
        <v>197</v>
      </c>
      <c r="CS176" s="6" t="n">
        <v>133</v>
      </c>
      <c r="CT176" s="6" t="n">
        <v>143</v>
      </c>
      <c r="CU176" s="6" t="n">
        <v>123</v>
      </c>
      <c r="CV176" s="6" t="n">
        <v>95</v>
      </c>
      <c r="CW176" s="6" t="n">
        <v>96</v>
      </c>
      <c r="CX176" s="6" t="n">
        <v>48</v>
      </c>
      <c r="CY176" s="6" t="n">
        <v>29</v>
      </c>
      <c r="CZ176" s="6" t="n">
        <v>47</v>
      </c>
    </row>
    <row r="177" customFormat="false" ht="13.2" hidden="false" customHeight="false" outlineLevel="0" collapsed="false">
      <c r="A177" s="0" t="s">
        <v>1227</v>
      </c>
      <c r="B177" s="0" t="s">
        <v>229</v>
      </c>
      <c r="C177" s="6" t="n">
        <v>239056</v>
      </c>
      <c r="D177" s="6" t="n">
        <v>3215</v>
      </c>
      <c r="E177" s="6" t="n">
        <v>3218</v>
      </c>
      <c r="F177" s="6" t="n">
        <v>3225</v>
      </c>
      <c r="G177" s="6" t="n">
        <v>3220</v>
      </c>
      <c r="H177" s="6" t="n">
        <v>3038</v>
      </c>
      <c r="I177" s="6" t="n">
        <v>3072</v>
      </c>
      <c r="J177" s="6" t="n">
        <v>2944</v>
      </c>
      <c r="K177" s="6" t="n">
        <v>2991</v>
      </c>
      <c r="L177" s="6" t="n">
        <v>2779</v>
      </c>
      <c r="M177" s="6" t="n">
        <v>2635</v>
      </c>
      <c r="N177" s="6" t="n">
        <v>2769</v>
      </c>
      <c r="O177" s="6" t="n">
        <v>2861</v>
      </c>
      <c r="P177" s="6" t="n">
        <v>2806</v>
      </c>
      <c r="Q177" s="6" t="n">
        <v>3009</v>
      </c>
      <c r="R177" s="6" t="n">
        <v>3145</v>
      </c>
      <c r="S177" s="6" t="n">
        <v>3131</v>
      </c>
      <c r="T177" s="6" t="n">
        <v>3153</v>
      </c>
      <c r="U177" s="6" t="n">
        <v>3451</v>
      </c>
      <c r="V177" s="6" t="n">
        <v>3023</v>
      </c>
      <c r="W177" s="6" t="n">
        <v>2346</v>
      </c>
      <c r="X177" s="6" t="n">
        <v>2462</v>
      </c>
      <c r="Y177" s="6" t="n">
        <v>2915</v>
      </c>
      <c r="Z177" s="6" t="n">
        <v>3362</v>
      </c>
      <c r="AA177" s="6" t="n">
        <v>3731</v>
      </c>
      <c r="AB177" s="6" t="n">
        <v>3596</v>
      </c>
      <c r="AC177" s="6" t="n">
        <v>3697</v>
      </c>
      <c r="AD177" s="6" t="n">
        <v>3966</v>
      </c>
      <c r="AE177" s="6" t="n">
        <v>3832</v>
      </c>
      <c r="AF177" s="6" t="n">
        <v>3814</v>
      </c>
      <c r="AG177" s="6" t="n">
        <v>4036</v>
      </c>
      <c r="AH177" s="6" t="n">
        <v>4160</v>
      </c>
      <c r="AI177" s="6" t="n">
        <v>4030</v>
      </c>
      <c r="AJ177" s="6" t="n">
        <v>3900</v>
      </c>
      <c r="AK177" s="6" t="n">
        <v>3716</v>
      </c>
      <c r="AL177" s="6" t="n">
        <v>3802</v>
      </c>
      <c r="AM177" s="6" t="n">
        <v>3395</v>
      </c>
      <c r="AN177" s="6" t="n">
        <v>3451</v>
      </c>
      <c r="AO177" s="6" t="n">
        <v>3385</v>
      </c>
      <c r="AP177" s="6" t="n">
        <v>3466</v>
      </c>
      <c r="AQ177" s="6" t="n">
        <v>3415</v>
      </c>
      <c r="AR177" s="6" t="n">
        <v>3455</v>
      </c>
      <c r="AS177" s="6" t="n">
        <v>3252</v>
      </c>
      <c r="AT177" s="6" t="n">
        <v>3337</v>
      </c>
      <c r="AU177" s="6" t="n">
        <v>3334</v>
      </c>
      <c r="AV177" s="6" t="n">
        <v>3260</v>
      </c>
      <c r="AW177" s="6" t="n">
        <v>3300</v>
      </c>
      <c r="AX177" s="6" t="n">
        <v>3252</v>
      </c>
      <c r="AY177" s="6" t="n">
        <v>3304</v>
      </c>
      <c r="AZ177" s="6" t="n">
        <v>3261</v>
      </c>
      <c r="BA177" s="6" t="n">
        <v>3221</v>
      </c>
      <c r="BB177" s="6" t="n">
        <v>3176</v>
      </c>
      <c r="BC177" s="6" t="n">
        <v>3091</v>
      </c>
      <c r="BD177" s="6" t="n">
        <v>3054</v>
      </c>
      <c r="BE177" s="6" t="n">
        <v>2891</v>
      </c>
      <c r="BF177" s="6" t="n">
        <v>2945</v>
      </c>
      <c r="BG177" s="6" t="n">
        <v>2834</v>
      </c>
      <c r="BH177" s="6" t="n">
        <v>2774</v>
      </c>
      <c r="BI177" s="6" t="n">
        <v>2581</v>
      </c>
      <c r="BJ177" s="6" t="n">
        <v>2500</v>
      </c>
      <c r="BK177" s="6" t="n">
        <v>2395</v>
      </c>
      <c r="BL177" s="6" t="n">
        <v>2499</v>
      </c>
      <c r="BM177" s="6" t="n">
        <v>2405</v>
      </c>
      <c r="BN177" s="6" t="n">
        <v>2319</v>
      </c>
      <c r="BO177" s="6" t="n">
        <v>2421</v>
      </c>
      <c r="BP177" s="6" t="n">
        <v>2366</v>
      </c>
      <c r="BQ177" s="6" t="n">
        <v>2041</v>
      </c>
      <c r="BR177" s="6" t="n">
        <v>2051</v>
      </c>
      <c r="BS177" s="6" t="n">
        <v>1907</v>
      </c>
      <c r="BT177" s="6" t="n">
        <v>1785</v>
      </c>
      <c r="BU177" s="6" t="n">
        <v>1588</v>
      </c>
      <c r="BV177" s="6" t="n">
        <v>1563</v>
      </c>
      <c r="BW177" s="6" t="n">
        <v>1723</v>
      </c>
      <c r="BX177" s="6" t="n">
        <v>1684</v>
      </c>
      <c r="BY177" s="6" t="n">
        <v>1550</v>
      </c>
      <c r="BZ177" s="6" t="n">
        <v>1528</v>
      </c>
      <c r="CA177" s="6" t="n">
        <v>1486</v>
      </c>
      <c r="CB177" s="6" t="n">
        <v>1483</v>
      </c>
      <c r="CC177" s="6" t="n">
        <v>1385</v>
      </c>
      <c r="CD177" s="6" t="n">
        <v>1210</v>
      </c>
      <c r="CE177" s="6" t="n">
        <v>1162</v>
      </c>
      <c r="CF177" s="6" t="n">
        <v>1184</v>
      </c>
      <c r="CG177" s="6" t="n">
        <v>1136</v>
      </c>
      <c r="CH177" s="6" t="n">
        <v>936</v>
      </c>
      <c r="CI177" s="6" t="n">
        <v>893</v>
      </c>
      <c r="CJ177" s="6" t="n">
        <v>784</v>
      </c>
      <c r="CK177" s="6" t="n">
        <v>727</v>
      </c>
      <c r="CL177" s="6" t="n">
        <v>656</v>
      </c>
      <c r="CM177" s="6" t="n">
        <v>605</v>
      </c>
      <c r="CN177" s="6" t="n">
        <v>537</v>
      </c>
      <c r="CO177" s="6" t="n">
        <v>457</v>
      </c>
      <c r="CP177" s="6" t="n">
        <v>404</v>
      </c>
      <c r="CQ177" s="6" t="n">
        <v>324</v>
      </c>
      <c r="CR177" s="6" t="n">
        <v>169</v>
      </c>
      <c r="CS177" s="6" t="n">
        <v>169</v>
      </c>
      <c r="CT177" s="6" t="n">
        <v>123</v>
      </c>
      <c r="CU177" s="6" t="n">
        <v>110</v>
      </c>
      <c r="CV177" s="6" t="n">
        <v>105</v>
      </c>
      <c r="CW177" s="6" t="n">
        <v>64</v>
      </c>
      <c r="CX177" s="6" t="n">
        <v>50</v>
      </c>
      <c r="CY177" s="6" t="n">
        <v>35</v>
      </c>
      <c r="CZ177" s="6" t="n">
        <v>53</v>
      </c>
    </row>
    <row r="178" customFormat="false" ht="13.2" hidden="false" customHeight="false" outlineLevel="0" collapsed="false">
      <c r="A178" s="0" t="s">
        <v>1228</v>
      </c>
      <c r="B178" s="0" t="s">
        <v>513</v>
      </c>
      <c r="C178" s="6" t="n">
        <v>91033</v>
      </c>
      <c r="D178" s="6" t="n">
        <v>1100</v>
      </c>
      <c r="E178" s="6" t="n">
        <v>1105</v>
      </c>
      <c r="F178" s="6" t="n">
        <v>1095</v>
      </c>
      <c r="G178" s="6" t="n">
        <v>1199</v>
      </c>
      <c r="H178" s="6" t="n">
        <v>1164</v>
      </c>
      <c r="I178" s="6" t="n">
        <v>1195</v>
      </c>
      <c r="J178" s="6" t="n">
        <v>1201</v>
      </c>
      <c r="K178" s="6" t="n">
        <v>1131</v>
      </c>
      <c r="L178" s="6" t="n">
        <v>1070</v>
      </c>
      <c r="M178" s="6" t="n">
        <v>1137</v>
      </c>
      <c r="N178" s="6" t="n">
        <v>1187</v>
      </c>
      <c r="O178" s="6" t="n">
        <v>1073</v>
      </c>
      <c r="P178" s="6" t="n">
        <v>1212</v>
      </c>
      <c r="Q178" s="6" t="n">
        <v>1171</v>
      </c>
      <c r="R178" s="6" t="n">
        <v>1152</v>
      </c>
      <c r="S178" s="6" t="n">
        <v>1160</v>
      </c>
      <c r="T178" s="6" t="n">
        <v>1142</v>
      </c>
      <c r="U178" s="6" t="n">
        <v>1166</v>
      </c>
      <c r="V178" s="6" t="n">
        <v>982</v>
      </c>
      <c r="W178" s="6" t="n">
        <v>738</v>
      </c>
      <c r="X178" s="6" t="n">
        <v>695</v>
      </c>
      <c r="Y178" s="6" t="n">
        <v>811</v>
      </c>
      <c r="Z178" s="6" t="n">
        <v>856</v>
      </c>
      <c r="AA178" s="6" t="n">
        <v>930</v>
      </c>
      <c r="AB178" s="6" t="n">
        <v>969</v>
      </c>
      <c r="AC178" s="6" t="n">
        <v>875</v>
      </c>
      <c r="AD178" s="6" t="n">
        <v>878</v>
      </c>
      <c r="AE178" s="6" t="n">
        <v>912</v>
      </c>
      <c r="AF178" s="6" t="n">
        <v>897</v>
      </c>
      <c r="AG178" s="6" t="n">
        <v>980</v>
      </c>
      <c r="AH178" s="6" t="n">
        <v>1021</v>
      </c>
      <c r="AI178" s="6" t="n">
        <v>1084</v>
      </c>
      <c r="AJ178" s="6" t="n">
        <v>1039</v>
      </c>
      <c r="AK178" s="6" t="n">
        <v>1071</v>
      </c>
      <c r="AL178" s="6" t="n">
        <v>1081</v>
      </c>
      <c r="AM178" s="6" t="n">
        <v>1235</v>
      </c>
      <c r="AN178" s="6" t="n">
        <v>1321</v>
      </c>
      <c r="AO178" s="6" t="n">
        <v>1393</v>
      </c>
      <c r="AP178" s="6" t="n">
        <v>1445</v>
      </c>
      <c r="AQ178" s="6" t="n">
        <v>1565</v>
      </c>
      <c r="AR178" s="6" t="n">
        <v>1515</v>
      </c>
      <c r="AS178" s="6" t="n">
        <v>1375</v>
      </c>
      <c r="AT178" s="6" t="n">
        <v>1437</v>
      </c>
      <c r="AU178" s="6" t="n">
        <v>1488</v>
      </c>
      <c r="AV178" s="6" t="n">
        <v>1558</v>
      </c>
      <c r="AW178" s="6" t="n">
        <v>1593</v>
      </c>
      <c r="AX178" s="6" t="n">
        <v>1559</v>
      </c>
      <c r="AY178" s="6" t="n">
        <v>1586</v>
      </c>
      <c r="AZ178" s="6" t="n">
        <v>1515</v>
      </c>
      <c r="BA178" s="6" t="n">
        <v>1400</v>
      </c>
      <c r="BB178" s="6" t="n">
        <v>1417</v>
      </c>
      <c r="BC178" s="6" t="n">
        <v>1281</v>
      </c>
      <c r="BD178" s="6" t="n">
        <v>1239</v>
      </c>
      <c r="BE178" s="6" t="n">
        <v>1194</v>
      </c>
      <c r="BF178" s="6" t="n">
        <v>1185</v>
      </c>
      <c r="BG178" s="6" t="n">
        <v>1089</v>
      </c>
      <c r="BH178" s="6" t="n">
        <v>1085</v>
      </c>
      <c r="BI178" s="6" t="n">
        <v>1095</v>
      </c>
      <c r="BJ178" s="6" t="n">
        <v>1058</v>
      </c>
      <c r="BK178" s="6" t="n">
        <v>1027</v>
      </c>
      <c r="BL178" s="6" t="n">
        <v>1034</v>
      </c>
      <c r="BM178" s="6" t="n">
        <v>1064</v>
      </c>
      <c r="BN178" s="6" t="n">
        <v>1147</v>
      </c>
      <c r="BO178" s="6" t="n">
        <v>1293</v>
      </c>
      <c r="BP178" s="6" t="n">
        <v>1343</v>
      </c>
      <c r="BQ178" s="6" t="n">
        <v>979</v>
      </c>
      <c r="BR178" s="6" t="n">
        <v>1056</v>
      </c>
      <c r="BS178" s="6" t="n">
        <v>985</v>
      </c>
      <c r="BT178" s="6" t="n">
        <v>934</v>
      </c>
      <c r="BU178" s="6" t="n">
        <v>778</v>
      </c>
      <c r="BV178" s="6" t="n">
        <v>766</v>
      </c>
      <c r="BW178" s="6" t="n">
        <v>797</v>
      </c>
      <c r="BX178" s="6" t="n">
        <v>762</v>
      </c>
      <c r="BY178" s="6" t="n">
        <v>708</v>
      </c>
      <c r="BZ178" s="6" t="n">
        <v>659</v>
      </c>
      <c r="CA178" s="6" t="n">
        <v>641</v>
      </c>
      <c r="CB178" s="6" t="n">
        <v>594</v>
      </c>
      <c r="CC178" s="6" t="n">
        <v>566</v>
      </c>
      <c r="CD178" s="6" t="n">
        <v>522</v>
      </c>
      <c r="CE178" s="6" t="n">
        <v>459</v>
      </c>
      <c r="CF178" s="6" t="n">
        <v>433</v>
      </c>
      <c r="CG178" s="6" t="n">
        <v>438</v>
      </c>
      <c r="CH178" s="6" t="n">
        <v>404</v>
      </c>
      <c r="CI178" s="6" t="n">
        <v>352</v>
      </c>
      <c r="CJ178" s="6" t="n">
        <v>343</v>
      </c>
      <c r="CK178" s="6" t="n">
        <v>312</v>
      </c>
      <c r="CL178" s="6" t="n">
        <v>257</v>
      </c>
      <c r="CM178" s="6" t="n">
        <v>230</v>
      </c>
      <c r="CN178" s="6" t="n">
        <v>230</v>
      </c>
      <c r="CO178" s="6" t="n">
        <v>180</v>
      </c>
      <c r="CP178" s="6" t="n">
        <v>177</v>
      </c>
      <c r="CQ178" s="6" t="n">
        <v>124</v>
      </c>
      <c r="CR178" s="6" t="n">
        <v>67</v>
      </c>
      <c r="CS178" s="6" t="n">
        <v>66</v>
      </c>
      <c r="CT178" s="6" t="n">
        <v>53</v>
      </c>
      <c r="CU178" s="6" t="n">
        <v>32</v>
      </c>
      <c r="CV178" s="6" t="n">
        <v>29</v>
      </c>
      <c r="CW178" s="6" t="n">
        <v>36</v>
      </c>
      <c r="CX178" s="6" t="n">
        <v>22</v>
      </c>
      <c r="CY178" s="6" t="n">
        <v>14</v>
      </c>
      <c r="CZ178" s="6" t="n">
        <v>13</v>
      </c>
    </row>
    <row r="179" customFormat="false" ht="13.2" hidden="false" customHeight="false" outlineLevel="0" collapsed="false">
      <c r="A179" s="0" t="s">
        <v>1229</v>
      </c>
      <c r="B179" s="0" t="s">
        <v>269</v>
      </c>
      <c r="C179" s="6" t="n">
        <v>92028</v>
      </c>
      <c r="D179" s="6" t="n">
        <v>1097</v>
      </c>
      <c r="E179" s="6" t="n">
        <v>1176</v>
      </c>
      <c r="F179" s="6" t="n">
        <v>1155</v>
      </c>
      <c r="G179" s="6" t="n">
        <v>1159</v>
      </c>
      <c r="H179" s="6" t="n">
        <v>1111</v>
      </c>
      <c r="I179" s="6" t="n">
        <v>1150</v>
      </c>
      <c r="J179" s="6" t="n">
        <v>1051</v>
      </c>
      <c r="K179" s="6" t="n">
        <v>1001</v>
      </c>
      <c r="L179" s="6" t="n">
        <v>991</v>
      </c>
      <c r="M179" s="6" t="n">
        <v>999</v>
      </c>
      <c r="N179" s="6" t="n">
        <v>1060</v>
      </c>
      <c r="O179" s="6" t="n">
        <v>1131</v>
      </c>
      <c r="P179" s="6" t="n">
        <v>1153</v>
      </c>
      <c r="Q179" s="6" t="n">
        <v>1098</v>
      </c>
      <c r="R179" s="6" t="n">
        <v>1211</v>
      </c>
      <c r="S179" s="6" t="n">
        <v>1257</v>
      </c>
      <c r="T179" s="6" t="n">
        <v>1263</v>
      </c>
      <c r="U179" s="6" t="n">
        <v>1307</v>
      </c>
      <c r="V179" s="6" t="n">
        <v>1241</v>
      </c>
      <c r="W179" s="6" t="n">
        <v>1210</v>
      </c>
      <c r="X179" s="6" t="n">
        <v>1174</v>
      </c>
      <c r="Y179" s="6" t="n">
        <v>1096</v>
      </c>
      <c r="Z179" s="6" t="n">
        <v>1166</v>
      </c>
      <c r="AA179" s="6" t="n">
        <v>1243</v>
      </c>
      <c r="AB179" s="6" t="n">
        <v>1276</v>
      </c>
      <c r="AC179" s="6" t="n">
        <v>1156</v>
      </c>
      <c r="AD179" s="6" t="n">
        <v>1098</v>
      </c>
      <c r="AE179" s="6" t="n">
        <v>1159</v>
      </c>
      <c r="AF179" s="6" t="n">
        <v>1093</v>
      </c>
      <c r="AG179" s="6" t="n">
        <v>1116</v>
      </c>
      <c r="AH179" s="6" t="n">
        <v>1075</v>
      </c>
      <c r="AI179" s="6" t="n">
        <v>1081</v>
      </c>
      <c r="AJ179" s="6" t="n">
        <v>996</v>
      </c>
      <c r="AK179" s="6" t="n">
        <v>939</v>
      </c>
      <c r="AL179" s="6" t="n">
        <v>942</v>
      </c>
      <c r="AM179" s="6" t="n">
        <v>977</v>
      </c>
      <c r="AN179" s="6" t="n">
        <v>949</v>
      </c>
      <c r="AO179" s="6" t="n">
        <v>1094</v>
      </c>
      <c r="AP179" s="6" t="n">
        <v>1125</v>
      </c>
      <c r="AQ179" s="6" t="n">
        <v>1228</v>
      </c>
      <c r="AR179" s="6" t="n">
        <v>1270</v>
      </c>
      <c r="AS179" s="6" t="n">
        <v>1276</v>
      </c>
      <c r="AT179" s="6" t="n">
        <v>1274</v>
      </c>
      <c r="AU179" s="6" t="n">
        <v>1300</v>
      </c>
      <c r="AV179" s="6" t="n">
        <v>1343</v>
      </c>
      <c r="AW179" s="6" t="n">
        <v>1467</v>
      </c>
      <c r="AX179" s="6" t="n">
        <v>1436</v>
      </c>
      <c r="AY179" s="6" t="n">
        <v>1468</v>
      </c>
      <c r="AZ179" s="6" t="n">
        <v>1433</v>
      </c>
      <c r="BA179" s="6" t="n">
        <v>1463</v>
      </c>
      <c r="BB179" s="6" t="n">
        <v>1367</v>
      </c>
      <c r="BC179" s="6" t="n">
        <v>1313</v>
      </c>
      <c r="BD179" s="6" t="n">
        <v>1309</v>
      </c>
      <c r="BE179" s="6" t="n">
        <v>1248</v>
      </c>
      <c r="BF179" s="6" t="n">
        <v>1227</v>
      </c>
      <c r="BG179" s="6" t="n">
        <v>1158</v>
      </c>
      <c r="BH179" s="6" t="n">
        <v>1095</v>
      </c>
      <c r="BI179" s="6" t="n">
        <v>1091</v>
      </c>
      <c r="BJ179" s="6" t="n">
        <v>1138</v>
      </c>
      <c r="BK179" s="6" t="n">
        <v>1113</v>
      </c>
      <c r="BL179" s="6" t="n">
        <v>1087</v>
      </c>
      <c r="BM179" s="6" t="n">
        <v>1142</v>
      </c>
      <c r="BN179" s="6" t="n">
        <v>1173</v>
      </c>
      <c r="BO179" s="6" t="n">
        <v>1223</v>
      </c>
      <c r="BP179" s="6" t="n">
        <v>1212</v>
      </c>
      <c r="BQ179" s="6" t="n">
        <v>936</v>
      </c>
      <c r="BR179" s="6" t="n">
        <v>936</v>
      </c>
      <c r="BS179" s="6" t="n">
        <v>800</v>
      </c>
      <c r="BT179" s="6" t="n">
        <v>796</v>
      </c>
      <c r="BU179" s="6" t="n">
        <v>768</v>
      </c>
      <c r="BV179" s="6" t="n">
        <v>727</v>
      </c>
      <c r="BW179" s="6" t="n">
        <v>772</v>
      </c>
      <c r="BX179" s="6" t="n">
        <v>845</v>
      </c>
      <c r="BY179" s="6" t="n">
        <v>792</v>
      </c>
      <c r="BZ179" s="6" t="n">
        <v>802</v>
      </c>
      <c r="CA179" s="6" t="n">
        <v>738</v>
      </c>
      <c r="CB179" s="6" t="n">
        <v>692</v>
      </c>
      <c r="CC179" s="6" t="n">
        <v>645</v>
      </c>
      <c r="CD179" s="6" t="n">
        <v>677</v>
      </c>
      <c r="CE179" s="6" t="n">
        <v>575</v>
      </c>
      <c r="CF179" s="6" t="n">
        <v>568</v>
      </c>
      <c r="CG179" s="6" t="n">
        <v>498</v>
      </c>
      <c r="CH179" s="6" t="n">
        <v>428</v>
      </c>
      <c r="CI179" s="6" t="n">
        <v>365</v>
      </c>
      <c r="CJ179" s="6" t="n">
        <v>382</v>
      </c>
      <c r="CK179" s="6" t="n">
        <v>358</v>
      </c>
      <c r="CL179" s="6" t="n">
        <v>289</v>
      </c>
      <c r="CM179" s="6" t="n">
        <v>229</v>
      </c>
      <c r="CN179" s="6" t="n">
        <v>221</v>
      </c>
      <c r="CO179" s="6" t="n">
        <v>226</v>
      </c>
      <c r="CP179" s="6" t="n">
        <v>163</v>
      </c>
      <c r="CQ179" s="6" t="n">
        <v>127</v>
      </c>
      <c r="CR179" s="6" t="n">
        <v>63</v>
      </c>
      <c r="CS179" s="6" t="n">
        <v>51</v>
      </c>
      <c r="CT179" s="6" t="n">
        <v>34</v>
      </c>
      <c r="CU179" s="6" t="n">
        <v>29</v>
      </c>
      <c r="CV179" s="6" t="n">
        <v>15</v>
      </c>
      <c r="CW179" s="6" t="n">
        <v>16</v>
      </c>
      <c r="CX179" s="6" t="n">
        <v>15</v>
      </c>
      <c r="CY179" s="6" t="n">
        <v>6</v>
      </c>
      <c r="CZ179" s="6" t="n">
        <v>14</v>
      </c>
    </row>
    <row r="180" customFormat="false" ht="13.2" hidden="false" customHeight="false" outlineLevel="0" collapsed="false">
      <c r="A180" s="0" t="s">
        <v>1230</v>
      </c>
      <c r="B180" s="0" t="s">
        <v>495</v>
      </c>
      <c r="C180" s="6" t="n">
        <v>90254</v>
      </c>
      <c r="D180" s="6" t="n">
        <v>1142</v>
      </c>
      <c r="E180" s="6" t="n">
        <v>1118</v>
      </c>
      <c r="F180" s="6" t="n">
        <v>1136</v>
      </c>
      <c r="G180" s="6" t="n">
        <v>1109</v>
      </c>
      <c r="H180" s="6" t="n">
        <v>1065</v>
      </c>
      <c r="I180" s="6" t="n">
        <v>1056</v>
      </c>
      <c r="J180" s="6" t="n">
        <v>959</v>
      </c>
      <c r="K180" s="6" t="n">
        <v>910</v>
      </c>
      <c r="L180" s="6" t="n">
        <v>952</v>
      </c>
      <c r="M180" s="6" t="n">
        <v>895</v>
      </c>
      <c r="N180" s="6" t="n">
        <v>990</v>
      </c>
      <c r="O180" s="6" t="n">
        <v>1022</v>
      </c>
      <c r="P180" s="6" t="n">
        <v>1057</v>
      </c>
      <c r="Q180" s="6" t="n">
        <v>1140</v>
      </c>
      <c r="R180" s="6" t="n">
        <v>1108</v>
      </c>
      <c r="S180" s="6" t="n">
        <v>1107</v>
      </c>
      <c r="T180" s="6" t="n">
        <v>1150</v>
      </c>
      <c r="U180" s="6" t="n">
        <v>1208</v>
      </c>
      <c r="V180" s="6" t="n">
        <v>1136</v>
      </c>
      <c r="W180" s="6" t="n">
        <v>1158</v>
      </c>
      <c r="X180" s="6" t="n">
        <v>1188</v>
      </c>
      <c r="Y180" s="6" t="n">
        <v>1126</v>
      </c>
      <c r="Z180" s="6" t="n">
        <v>1116</v>
      </c>
      <c r="AA180" s="6" t="n">
        <v>1214</v>
      </c>
      <c r="AB180" s="6" t="n">
        <v>1125</v>
      </c>
      <c r="AC180" s="6" t="n">
        <v>1124</v>
      </c>
      <c r="AD180" s="6" t="n">
        <v>1113</v>
      </c>
      <c r="AE180" s="6" t="n">
        <v>1183</v>
      </c>
      <c r="AF180" s="6" t="n">
        <v>1037</v>
      </c>
      <c r="AG180" s="6" t="n">
        <v>1164</v>
      </c>
      <c r="AH180" s="6" t="n">
        <v>1128</v>
      </c>
      <c r="AI180" s="6" t="n">
        <v>1067</v>
      </c>
      <c r="AJ180" s="6" t="n">
        <v>1062</v>
      </c>
      <c r="AK180" s="6" t="n">
        <v>1015</v>
      </c>
      <c r="AL180" s="6" t="n">
        <v>945</v>
      </c>
      <c r="AM180" s="6" t="n">
        <v>1090</v>
      </c>
      <c r="AN180" s="6" t="n">
        <v>1148</v>
      </c>
      <c r="AO180" s="6" t="n">
        <v>1064</v>
      </c>
      <c r="AP180" s="6" t="n">
        <v>1195</v>
      </c>
      <c r="AQ180" s="6" t="n">
        <v>1235</v>
      </c>
      <c r="AR180" s="6" t="n">
        <v>1350</v>
      </c>
      <c r="AS180" s="6" t="n">
        <v>1257</v>
      </c>
      <c r="AT180" s="6" t="n">
        <v>1367</v>
      </c>
      <c r="AU180" s="6" t="n">
        <v>1341</v>
      </c>
      <c r="AV180" s="6" t="n">
        <v>1413</v>
      </c>
      <c r="AW180" s="6" t="n">
        <v>1397</v>
      </c>
      <c r="AX180" s="6" t="n">
        <v>1395</v>
      </c>
      <c r="AY180" s="6" t="n">
        <v>1421</v>
      </c>
      <c r="AZ180" s="6" t="n">
        <v>1328</v>
      </c>
      <c r="BA180" s="6" t="n">
        <v>1231</v>
      </c>
      <c r="BB180" s="6" t="n">
        <v>1268</v>
      </c>
      <c r="BC180" s="6" t="n">
        <v>1279</v>
      </c>
      <c r="BD180" s="6" t="n">
        <v>1182</v>
      </c>
      <c r="BE180" s="6" t="n">
        <v>1202</v>
      </c>
      <c r="BF180" s="6" t="n">
        <v>1178</v>
      </c>
      <c r="BG180" s="6" t="n">
        <v>1076</v>
      </c>
      <c r="BH180" s="6" t="n">
        <v>1064</v>
      </c>
      <c r="BI180" s="6" t="n">
        <v>1150</v>
      </c>
      <c r="BJ180" s="6" t="n">
        <v>1053</v>
      </c>
      <c r="BK180" s="6" t="n">
        <v>1052</v>
      </c>
      <c r="BL180" s="6" t="n">
        <v>1079</v>
      </c>
      <c r="BM180" s="6" t="n">
        <v>1092</v>
      </c>
      <c r="BN180" s="6" t="n">
        <v>1233</v>
      </c>
      <c r="BO180" s="6" t="n">
        <v>1342</v>
      </c>
      <c r="BP180" s="6" t="n">
        <v>1346</v>
      </c>
      <c r="BQ180" s="6" t="n">
        <v>962</v>
      </c>
      <c r="BR180" s="6" t="n">
        <v>1059</v>
      </c>
      <c r="BS180" s="6" t="n">
        <v>891</v>
      </c>
      <c r="BT180" s="6" t="n">
        <v>865</v>
      </c>
      <c r="BU180" s="6" t="n">
        <v>748</v>
      </c>
      <c r="BV180" s="6" t="n">
        <v>703</v>
      </c>
      <c r="BW180" s="6" t="n">
        <v>697</v>
      </c>
      <c r="BX180" s="6" t="n">
        <v>657</v>
      </c>
      <c r="BY180" s="6" t="n">
        <v>706</v>
      </c>
      <c r="BZ180" s="6" t="n">
        <v>661</v>
      </c>
      <c r="CA180" s="6" t="n">
        <v>645</v>
      </c>
      <c r="CB180" s="6" t="n">
        <v>556</v>
      </c>
      <c r="CC180" s="6" t="n">
        <v>591</v>
      </c>
      <c r="CD180" s="6" t="n">
        <v>537</v>
      </c>
      <c r="CE180" s="6" t="n">
        <v>495</v>
      </c>
      <c r="CF180" s="6" t="n">
        <v>505</v>
      </c>
      <c r="CG180" s="6" t="n">
        <v>439</v>
      </c>
      <c r="CH180" s="6" t="n">
        <v>465</v>
      </c>
      <c r="CI180" s="6" t="n">
        <v>400</v>
      </c>
      <c r="CJ180" s="6" t="n">
        <v>403</v>
      </c>
      <c r="CK180" s="6" t="n">
        <v>330</v>
      </c>
      <c r="CL180" s="6" t="n">
        <v>317</v>
      </c>
      <c r="CM180" s="6" t="n">
        <v>307</v>
      </c>
      <c r="CN180" s="6" t="n">
        <v>291</v>
      </c>
      <c r="CO180" s="6" t="n">
        <v>270</v>
      </c>
      <c r="CP180" s="6" t="n">
        <v>255</v>
      </c>
      <c r="CQ180" s="6" t="n">
        <v>159</v>
      </c>
      <c r="CR180" s="6" t="n">
        <v>76</v>
      </c>
      <c r="CS180" s="6" t="n">
        <v>86</v>
      </c>
      <c r="CT180" s="6" t="n">
        <v>80</v>
      </c>
      <c r="CU180" s="6" t="n">
        <v>69</v>
      </c>
      <c r="CV180" s="6" t="n">
        <v>52</v>
      </c>
      <c r="CW180" s="6" t="n">
        <v>44</v>
      </c>
      <c r="CX180" s="6" t="n">
        <v>27</v>
      </c>
      <c r="CY180" s="6" t="n">
        <v>22</v>
      </c>
      <c r="CZ180" s="6" t="n">
        <v>31</v>
      </c>
    </row>
    <row r="181" customFormat="false" ht="13.2" hidden="false" customHeight="false" outlineLevel="0" collapsed="false">
      <c r="A181" s="0" t="s">
        <v>1231</v>
      </c>
      <c r="B181" s="0" t="s">
        <v>515</v>
      </c>
      <c r="C181" s="6" t="n">
        <v>120684</v>
      </c>
      <c r="D181" s="6" t="n">
        <v>1305</v>
      </c>
      <c r="E181" s="6" t="n">
        <v>1361</v>
      </c>
      <c r="F181" s="6" t="n">
        <v>1393</v>
      </c>
      <c r="G181" s="6" t="n">
        <v>1311</v>
      </c>
      <c r="H181" s="6" t="n">
        <v>1340</v>
      </c>
      <c r="I181" s="6" t="n">
        <v>1311</v>
      </c>
      <c r="J181" s="6" t="n">
        <v>1305</v>
      </c>
      <c r="K181" s="6" t="n">
        <v>1328</v>
      </c>
      <c r="L181" s="6" t="n">
        <v>1207</v>
      </c>
      <c r="M181" s="6" t="n">
        <v>1241</v>
      </c>
      <c r="N181" s="6" t="n">
        <v>1309</v>
      </c>
      <c r="O181" s="6" t="n">
        <v>1395</v>
      </c>
      <c r="P181" s="6" t="n">
        <v>1486</v>
      </c>
      <c r="Q181" s="6" t="n">
        <v>1469</v>
      </c>
      <c r="R181" s="6" t="n">
        <v>1536</v>
      </c>
      <c r="S181" s="6" t="n">
        <v>1580</v>
      </c>
      <c r="T181" s="6" t="n">
        <v>1525</v>
      </c>
      <c r="U181" s="6" t="n">
        <v>1620</v>
      </c>
      <c r="V181" s="6" t="n">
        <v>1541</v>
      </c>
      <c r="W181" s="6" t="n">
        <v>1349</v>
      </c>
      <c r="X181" s="6" t="n">
        <v>1373</v>
      </c>
      <c r="Y181" s="6" t="n">
        <v>1363</v>
      </c>
      <c r="Z181" s="6" t="n">
        <v>1319</v>
      </c>
      <c r="AA181" s="6" t="n">
        <v>1408</v>
      </c>
      <c r="AB181" s="6" t="n">
        <v>1335</v>
      </c>
      <c r="AC181" s="6" t="n">
        <v>1374</v>
      </c>
      <c r="AD181" s="6" t="n">
        <v>1280</v>
      </c>
      <c r="AE181" s="6" t="n">
        <v>1249</v>
      </c>
      <c r="AF181" s="6" t="n">
        <v>1287</v>
      </c>
      <c r="AG181" s="6" t="n">
        <v>1254</v>
      </c>
      <c r="AH181" s="6" t="n">
        <v>1282</v>
      </c>
      <c r="AI181" s="6" t="n">
        <v>1203</v>
      </c>
      <c r="AJ181" s="6" t="n">
        <v>1177</v>
      </c>
      <c r="AK181" s="6" t="n">
        <v>1119</v>
      </c>
      <c r="AL181" s="6" t="n">
        <v>1110</v>
      </c>
      <c r="AM181" s="6" t="n">
        <v>1156</v>
      </c>
      <c r="AN181" s="6" t="n">
        <v>1236</v>
      </c>
      <c r="AO181" s="6" t="n">
        <v>1310</v>
      </c>
      <c r="AP181" s="6" t="n">
        <v>1462</v>
      </c>
      <c r="AQ181" s="6" t="n">
        <v>1512</v>
      </c>
      <c r="AR181" s="6" t="n">
        <v>1558</v>
      </c>
      <c r="AS181" s="6" t="n">
        <v>1625</v>
      </c>
      <c r="AT181" s="6" t="n">
        <v>1739</v>
      </c>
      <c r="AU181" s="6" t="n">
        <v>1690</v>
      </c>
      <c r="AV181" s="6" t="n">
        <v>1822</v>
      </c>
      <c r="AW181" s="6" t="n">
        <v>1706</v>
      </c>
      <c r="AX181" s="6" t="n">
        <v>1850</v>
      </c>
      <c r="AY181" s="6" t="n">
        <v>1852</v>
      </c>
      <c r="AZ181" s="6" t="n">
        <v>1767</v>
      </c>
      <c r="BA181" s="6" t="n">
        <v>1731</v>
      </c>
      <c r="BB181" s="6" t="n">
        <v>1756</v>
      </c>
      <c r="BC181" s="6" t="n">
        <v>1743</v>
      </c>
      <c r="BD181" s="6" t="n">
        <v>1737</v>
      </c>
      <c r="BE181" s="6" t="n">
        <v>1652</v>
      </c>
      <c r="BF181" s="6" t="n">
        <v>1597</v>
      </c>
      <c r="BG181" s="6" t="n">
        <v>1534</v>
      </c>
      <c r="BH181" s="6" t="n">
        <v>1562</v>
      </c>
      <c r="BI181" s="6" t="n">
        <v>1519</v>
      </c>
      <c r="BJ181" s="6" t="n">
        <v>1459</v>
      </c>
      <c r="BK181" s="6" t="n">
        <v>1443</v>
      </c>
      <c r="BL181" s="6" t="n">
        <v>1425</v>
      </c>
      <c r="BM181" s="6" t="n">
        <v>1496</v>
      </c>
      <c r="BN181" s="6" t="n">
        <v>1685</v>
      </c>
      <c r="BO181" s="6" t="n">
        <v>1720</v>
      </c>
      <c r="BP181" s="6" t="n">
        <v>1870</v>
      </c>
      <c r="BQ181" s="6" t="n">
        <v>1503</v>
      </c>
      <c r="BR181" s="6" t="n">
        <v>1564</v>
      </c>
      <c r="BS181" s="6" t="n">
        <v>1394</v>
      </c>
      <c r="BT181" s="6" t="n">
        <v>1387</v>
      </c>
      <c r="BU181" s="6" t="n">
        <v>1163</v>
      </c>
      <c r="BV181" s="6" t="n">
        <v>1171</v>
      </c>
      <c r="BW181" s="6" t="n">
        <v>1157</v>
      </c>
      <c r="BX181" s="6" t="n">
        <v>1285</v>
      </c>
      <c r="BY181" s="6" t="n">
        <v>1125</v>
      </c>
      <c r="BZ181" s="6" t="n">
        <v>1116</v>
      </c>
      <c r="CA181" s="6" t="n">
        <v>1070</v>
      </c>
      <c r="CB181" s="6" t="n">
        <v>1060</v>
      </c>
      <c r="CC181" s="6" t="n">
        <v>981</v>
      </c>
      <c r="CD181" s="6" t="n">
        <v>1012</v>
      </c>
      <c r="CE181" s="6" t="n">
        <v>1024</v>
      </c>
      <c r="CF181" s="6" t="n">
        <v>982</v>
      </c>
      <c r="CG181" s="6" t="n">
        <v>852</v>
      </c>
      <c r="CH181" s="6" t="n">
        <v>787</v>
      </c>
      <c r="CI181" s="6" t="n">
        <v>721</v>
      </c>
      <c r="CJ181" s="6" t="n">
        <v>645</v>
      </c>
      <c r="CK181" s="6" t="n">
        <v>515</v>
      </c>
      <c r="CL181" s="6" t="n">
        <v>494</v>
      </c>
      <c r="CM181" s="6" t="n">
        <v>471</v>
      </c>
      <c r="CN181" s="6" t="n">
        <v>405</v>
      </c>
      <c r="CO181" s="6" t="n">
        <v>369</v>
      </c>
      <c r="CP181" s="6" t="n">
        <v>307</v>
      </c>
      <c r="CQ181" s="6" t="n">
        <v>256</v>
      </c>
      <c r="CR181" s="6" t="n">
        <v>139</v>
      </c>
      <c r="CS181" s="6" t="n">
        <v>111</v>
      </c>
      <c r="CT181" s="6" t="n">
        <v>87</v>
      </c>
      <c r="CU181" s="6" t="n">
        <v>79</v>
      </c>
      <c r="CV181" s="6" t="n">
        <v>60</v>
      </c>
      <c r="CW181" s="6" t="n">
        <v>38</v>
      </c>
      <c r="CX181" s="6" t="n">
        <v>49</v>
      </c>
      <c r="CY181" s="6" t="n">
        <v>18</v>
      </c>
      <c r="CZ181" s="6" t="n">
        <v>28</v>
      </c>
    </row>
    <row r="182" customFormat="false" ht="13.2" hidden="false" customHeight="false" outlineLevel="0" collapsed="false">
      <c r="A182" s="0" t="s">
        <v>1232</v>
      </c>
      <c r="B182" s="0" t="s">
        <v>231</v>
      </c>
      <c r="C182" s="6" t="n">
        <v>237232</v>
      </c>
      <c r="D182" s="6" t="n">
        <v>2628</v>
      </c>
      <c r="E182" s="6" t="n">
        <v>2714</v>
      </c>
      <c r="F182" s="6" t="n">
        <v>2784</v>
      </c>
      <c r="G182" s="6" t="n">
        <v>2794</v>
      </c>
      <c r="H182" s="6" t="n">
        <v>2741</v>
      </c>
      <c r="I182" s="6" t="n">
        <v>2760</v>
      </c>
      <c r="J182" s="6" t="n">
        <v>2697</v>
      </c>
      <c r="K182" s="6" t="n">
        <v>2686</v>
      </c>
      <c r="L182" s="6" t="n">
        <v>2504</v>
      </c>
      <c r="M182" s="6" t="n">
        <v>2583</v>
      </c>
      <c r="N182" s="6" t="n">
        <v>2667</v>
      </c>
      <c r="O182" s="6" t="n">
        <v>2863</v>
      </c>
      <c r="P182" s="6" t="n">
        <v>2941</v>
      </c>
      <c r="Q182" s="6" t="n">
        <v>2852</v>
      </c>
      <c r="R182" s="6" t="n">
        <v>3042</v>
      </c>
      <c r="S182" s="6" t="n">
        <v>3132</v>
      </c>
      <c r="T182" s="6" t="n">
        <v>3243</v>
      </c>
      <c r="U182" s="6" t="n">
        <v>3196</v>
      </c>
      <c r="V182" s="6" t="n">
        <v>3086</v>
      </c>
      <c r="W182" s="6" t="n">
        <v>2701</v>
      </c>
      <c r="X182" s="6" t="n">
        <v>2886</v>
      </c>
      <c r="Y182" s="6" t="n">
        <v>2868</v>
      </c>
      <c r="Z182" s="6" t="n">
        <v>3123</v>
      </c>
      <c r="AA182" s="6" t="n">
        <v>3131</v>
      </c>
      <c r="AB182" s="6" t="n">
        <v>2968</v>
      </c>
      <c r="AC182" s="6" t="n">
        <v>3010</v>
      </c>
      <c r="AD182" s="6" t="n">
        <v>2929</v>
      </c>
      <c r="AE182" s="6" t="n">
        <v>2901</v>
      </c>
      <c r="AF182" s="6" t="n">
        <v>2884</v>
      </c>
      <c r="AG182" s="6" t="n">
        <v>2938</v>
      </c>
      <c r="AH182" s="6" t="n">
        <v>3043</v>
      </c>
      <c r="AI182" s="6" t="n">
        <v>3008</v>
      </c>
      <c r="AJ182" s="6" t="n">
        <v>2883</v>
      </c>
      <c r="AK182" s="6" t="n">
        <v>2639</v>
      </c>
      <c r="AL182" s="6" t="n">
        <v>2911</v>
      </c>
      <c r="AM182" s="6" t="n">
        <v>2779</v>
      </c>
      <c r="AN182" s="6" t="n">
        <v>2890</v>
      </c>
      <c r="AO182" s="6" t="n">
        <v>2847</v>
      </c>
      <c r="AP182" s="6" t="n">
        <v>3022</v>
      </c>
      <c r="AQ182" s="6" t="n">
        <v>3196</v>
      </c>
      <c r="AR182" s="6" t="n">
        <v>3298</v>
      </c>
      <c r="AS182" s="6" t="n">
        <v>3383</v>
      </c>
      <c r="AT182" s="6" t="n">
        <v>3381</v>
      </c>
      <c r="AU182" s="6" t="n">
        <v>3407</v>
      </c>
      <c r="AV182" s="6" t="n">
        <v>3602</v>
      </c>
      <c r="AW182" s="6" t="n">
        <v>3563</v>
      </c>
      <c r="AX182" s="6" t="n">
        <v>3597</v>
      </c>
      <c r="AY182" s="6" t="n">
        <v>3574</v>
      </c>
      <c r="AZ182" s="6" t="n">
        <v>3531</v>
      </c>
      <c r="BA182" s="6" t="n">
        <v>3394</v>
      </c>
      <c r="BB182" s="6" t="n">
        <v>3567</v>
      </c>
      <c r="BC182" s="6" t="n">
        <v>3368</v>
      </c>
      <c r="BD182" s="6" t="n">
        <v>3335</v>
      </c>
      <c r="BE182" s="6" t="n">
        <v>3246</v>
      </c>
      <c r="BF182" s="6" t="n">
        <v>3004</v>
      </c>
      <c r="BG182" s="6" t="n">
        <v>2823</v>
      </c>
      <c r="BH182" s="6" t="n">
        <v>2714</v>
      </c>
      <c r="BI182" s="6" t="n">
        <v>2795</v>
      </c>
      <c r="BJ182" s="6" t="n">
        <v>2680</v>
      </c>
      <c r="BK182" s="6" t="n">
        <v>2662</v>
      </c>
      <c r="BL182" s="6" t="n">
        <v>2685</v>
      </c>
      <c r="BM182" s="6" t="n">
        <v>2704</v>
      </c>
      <c r="BN182" s="6" t="n">
        <v>2756</v>
      </c>
      <c r="BO182" s="6" t="n">
        <v>3170</v>
      </c>
      <c r="BP182" s="6" t="n">
        <v>3246</v>
      </c>
      <c r="BQ182" s="6" t="n">
        <v>2425</v>
      </c>
      <c r="BR182" s="6" t="n">
        <v>2348</v>
      </c>
      <c r="BS182" s="6" t="n">
        <v>2297</v>
      </c>
      <c r="BT182" s="6" t="n">
        <v>2136</v>
      </c>
      <c r="BU182" s="6" t="n">
        <v>1847</v>
      </c>
      <c r="BV182" s="6" t="n">
        <v>1830</v>
      </c>
      <c r="BW182" s="6" t="n">
        <v>1987</v>
      </c>
      <c r="BX182" s="6" t="n">
        <v>1902</v>
      </c>
      <c r="BY182" s="6" t="n">
        <v>1906</v>
      </c>
      <c r="BZ182" s="6" t="n">
        <v>1883</v>
      </c>
      <c r="CA182" s="6" t="n">
        <v>1859</v>
      </c>
      <c r="CB182" s="6" t="n">
        <v>1807</v>
      </c>
      <c r="CC182" s="6" t="n">
        <v>1630</v>
      </c>
      <c r="CD182" s="6" t="n">
        <v>1748</v>
      </c>
      <c r="CE182" s="6" t="n">
        <v>1675</v>
      </c>
      <c r="CF182" s="6" t="n">
        <v>1603</v>
      </c>
      <c r="CG182" s="6" t="n">
        <v>1520</v>
      </c>
      <c r="CH182" s="6" t="n">
        <v>1436</v>
      </c>
      <c r="CI182" s="6" t="n">
        <v>1278</v>
      </c>
      <c r="CJ182" s="6" t="n">
        <v>1104</v>
      </c>
      <c r="CK182" s="6" t="n">
        <v>1030</v>
      </c>
      <c r="CL182" s="6" t="n">
        <v>947</v>
      </c>
      <c r="CM182" s="6" t="n">
        <v>859</v>
      </c>
      <c r="CN182" s="6" t="n">
        <v>746</v>
      </c>
      <c r="CO182" s="6" t="n">
        <v>614</v>
      </c>
      <c r="CP182" s="6" t="n">
        <v>532</v>
      </c>
      <c r="CQ182" s="6" t="n">
        <v>408</v>
      </c>
      <c r="CR182" s="6" t="n">
        <v>225</v>
      </c>
      <c r="CS182" s="6" t="n">
        <v>185</v>
      </c>
      <c r="CT182" s="6" t="n">
        <v>151</v>
      </c>
      <c r="CU182" s="6" t="n">
        <v>98</v>
      </c>
      <c r="CV182" s="6" t="n">
        <v>83</v>
      </c>
      <c r="CW182" s="6" t="n">
        <v>66</v>
      </c>
      <c r="CX182" s="6" t="n">
        <v>43</v>
      </c>
      <c r="CY182" s="6" t="n">
        <v>22</v>
      </c>
      <c r="CZ182" s="6" t="n">
        <v>47</v>
      </c>
    </row>
    <row r="183" customFormat="false" ht="13.2" hidden="false" customHeight="false" outlineLevel="0" collapsed="false">
      <c r="A183" s="0" t="s">
        <v>1233</v>
      </c>
      <c r="B183" s="0" t="s">
        <v>721</v>
      </c>
      <c r="C183" s="6" t="n">
        <v>183477</v>
      </c>
      <c r="D183" s="6" t="n">
        <v>2020</v>
      </c>
      <c r="E183" s="6" t="n">
        <v>1879</v>
      </c>
      <c r="F183" s="6" t="n">
        <v>1890</v>
      </c>
      <c r="G183" s="6" t="n">
        <v>1900</v>
      </c>
      <c r="H183" s="6" t="n">
        <v>1891</v>
      </c>
      <c r="I183" s="6" t="n">
        <v>1813</v>
      </c>
      <c r="J183" s="6" t="n">
        <v>1850</v>
      </c>
      <c r="K183" s="6" t="n">
        <v>1887</v>
      </c>
      <c r="L183" s="6" t="n">
        <v>1765</v>
      </c>
      <c r="M183" s="6" t="n">
        <v>1865</v>
      </c>
      <c r="N183" s="6" t="n">
        <v>1883</v>
      </c>
      <c r="O183" s="6" t="n">
        <v>2071</v>
      </c>
      <c r="P183" s="6" t="n">
        <v>2165</v>
      </c>
      <c r="Q183" s="6" t="n">
        <v>2266</v>
      </c>
      <c r="R183" s="6" t="n">
        <v>2109</v>
      </c>
      <c r="S183" s="6" t="n">
        <v>2261</v>
      </c>
      <c r="T183" s="6" t="n">
        <v>2242</v>
      </c>
      <c r="U183" s="6" t="n">
        <v>2277</v>
      </c>
      <c r="V183" s="6" t="n">
        <v>2085</v>
      </c>
      <c r="W183" s="6" t="n">
        <v>1819</v>
      </c>
      <c r="X183" s="6" t="n">
        <v>1865</v>
      </c>
      <c r="Y183" s="6" t="n">
        <v>1818</v>
      </c>
      <c r="Z183" s="6" t="n">
        <v>1905</v>
      </c>
      <c r="AA183" s="6" t="n">
        <v>1961</v>
      </c>
      <c r="AB183" s="6" t="n">
        <v>1882</v>
      </c>
      <c r="AC183" s="6" t="n">
        <v>2043</v>
      </c>
      <c r="AD183" s="6" t="n">
        <v>1889</v>
      </c>
      <c r="AE183" s="6" t="n">
        <v>1897</v>
      </c>
      <c r="AF183" s="6" t="n">
        <v>1885</v>
      </c>
      <c r="AG183" s="6" t="n">
        <v>1967</v>
      </c>
      <c r="AH183" s="6" t="n">
        <v>2065</v>
      </c>
      <c r="AI183" s="6" t="n">
        <v>2066</v>
      </c>
      <c r="AJ183" s="6" t="n">
        <v>1896</v>
      </c>
      <c r="AK183" s="6" t="n">
        <v>1804</v>
      </c>
      <c r="AL183" s="6" t="n">
        <v>1775</v>
      </c>
      <c r="AM183" s="6" t="n">
        <v>1814</v>
      </c>
      <c r="AN183" s="6" t="n">
        <v>1960</v>
      </c>
      <c r="AO183" s="6" t="n">
        <v>1978</v>
      </c>
      <c r="AP183" s="6" t="n">
        <v>2213</v>
      </c>
      <c r="AQ183" s="6" t="n">
        <v>2446</v>
      </c>
      <c r="AR183" s="6" t="n">
        <v>2398</v>
      </c>
      <c r="AS183" s="6" t="n">
        <v>2437</v>
      </c>
      <c r="AT183" s="6" t="n">
        <v>2615</v>
      </c>
      <c r="AU183" s="6" t="n">
        <v>2622</v>
      </c>
      <c r="AV183" s="6" t="n">
        <v>2760</v>
      </c>
      <c r="AW183" s="6" t="n">
        <v>2866</v>
      </c>
      <c r="AX183" s="6" t="n">
        <v>2861</v>
      </c>
      <c r="AY183" s="6" t="n">
        <v>2697</v>
      </c>
      <c r="AZ183" s="6" t="n">
        <v>2791</v>
      </c>
      <c r="BA183" s="6" t="n">
        <v>2805</v>
      </c>
      <c r="BB183" s="6" t="n">
        <v>2582</v>
      </c>
      <c r="BC183" s="6" t="n">
        <v>2484</v>
      </c>
      <c r="BD183" s="6" t="n">
        <v>2537</v>
      </c>
      <c r="BE183" s="6" t="n">
        <v>2616</v>
      </c>
      <c r="BF183" s="6" t="n">
        <v>2458</v>
      </c>
      <c r="BG183" s="6" t="n">
        <v>2480</v>
      </c>
      <c r="BH183" s="6" t="n">
        <v>2433</v>
      </c>
      <c r="BI183" s="6" t="n">
        <v>2528</v>
      </c>
      <c r="BJ183" s="6" t="n">
        <v>2451</v>
      </c>
      <c r="BK183" s="6" t="n">
        <v>2369</v>
      </c>
      <c r="BL183" s="6" t="n">
        <v>2478</v>
      </c>
      <c r="BM183" s="6" t="n">
        <v>2584</v>
      </c>
      <c r="BN183" s="6" t="n">
        <v>2706</v>
      </c>
      <c r="BO183" s="6" t="n">
        <v>2892</v>
      </c>
      <c r="BP183" s="6" t="n">
        <v>2944</v>
      </c>
      <c r="BQ183" s="6" t="n">
        <v>2359</v>
      </c>
      <c r="BR183" s="6" t="n">
        <v>2541</v>
      </c>
      <c r="BS183" s="6" t="n">
        <v>2446</v>
      </c>
      <c r="BT183" s="6" t="n">
        <v>2158</v>
      </c>
      <c r="BU183" s="6" t="n">
        <v>1914</v>
      </c>
      <c r="BV183" s="6" t="n">
        <v>1834</v>
      </c>
      <c r="BW183" s="6" t="n">
        <v>1938</v>
      </c>
      <c r="BX183" s="6" t="n">
        <v>1857</v>
      </c>
      <c r="BY183" s="6" t="n">
        <v>1697</v>
      </c>
      <c r="BZ183" s="6" t="n">
        <v>1752</v>
      </c>
      <c r="CA183" s="6" t="n">
        <v>1634</v>
      </c>
      <c r="CB183" s="6" t="n">
        <v>1558</v>
      </c>
      <c r="CC183" s="6" t="n">
        <v>1567</v>
      </c>
      <c r="CD183" s="6" t="n">
        <v>1411</v>
      </c>
      <c r="CE183" s="6" t="n">
        <v>1389</v>
      </c>
      <c r="CF183" s="6" t="n">
        <v>1261</v>
      </c>
      <c r="CG183" s="6" t="n">
        <v>1240</v>
      </c>
      <c r="CH183" s="6" t="n">
        <v>1139</v>
      </c>
      <c r="CI183" s="6" t="n">
        <v>1044</v>
      </c>
      <c r="CJ183" s="6" t="n">
        <v>953</v>
      </c>
      <c r="CK183" s="6" t="n">
        <v>892</v>
      </c>
      <c r="CL183" s="6" t="n">
        <v>783</v>
      </c>
      <c r="CM183" s="6" t="n">
        <v>688</v>
      </c>
      <c r="CN183" s="6" t="n">
        <v>608</v>
      </c>
      <c r="CO183" s="6" t="n">
        <v>564</v>
      </c>
      <c r="CP183" s="6" t="n">
        <v>462</v>
      </c>
      <c r="CQ183" s="6" t="n">
        <v>380</v>
      </c>
      <c r="CR183" s="6" t="n">
        <v>239</v>
      </c>
      <c r="CS183" s="6" t="n">
        <v>186</v>
      </c>
      <c r="CT183" s="6" t="n">
        <v>142</v>
      </c>
      <c r="CU183" s="6" t="n">
        <v>102</v>
      </c>
      <c r="CV183" s="6" t="n">
        <v>102</v>
      </c>
      <c r="CW183" s="6" t="n">
        <v>66</v>
      </c>
      <c r="CX183" s="6" t="n">
        <v>42</v>
      </c>
      <c r="CY183" s="6" t="n">
        <v>20</v>
      </c>
      <c r="CZ183" s="6" t="n">
        <v>48</v>
      </c>
    </row>
    <row r="184" customFormat="false" ht="13.2" hidden="false" customHeight="false" outlineLevel="0" collapsed="false">
      <c r="A184" s="0" t="s">
        <v>1234</v>
      </c>
      <c r="B184" s="0" t="s">
        <v>73</v>
      </c>
      <c r="C184" s="6" t="n">
        <v>100031</v>
      </c>
      <c r="D184" s="6" t="n">
        <v>1318</v>
      </c>
      <c r="E184" s="6" t="n">
        <v>1349</v>
      </c>
      <c r="F184" s="6" t="n">
        <v>1336</v>
      </c>
      <c r="G184" s="6" t="n">
        <v>1361</v>
      </c>
      <c r="H184" s="6" t="n">
        <v>1343</v>
      </c>
      <c r="I184" s="6" t="n">
        <v>1255</v>
      </c>
      <c r="J184" s="6" t="n">
        <v>1209</v>
      </c>
      <c r="K184" s="6" t="n">
        <v>1209</v>
      </c>
      <c r="L184" s="6" t="n">
        <v>1132</v>
      </c>
      <c r="M184" s="6" t="n">
        <v>1164</v>
      </c>
      <c r="N184" s="6" t="n">
        <v>1208</v>
      </c>
      <c r="O184" s="6" t="n">
        <v>1204</v>
      </c>
      <c r="P184" s="6" t="n">
        <v>1276</v>
      </c>
      <c r="Q184" s="6" t="n">
        <v>1210</v>
      </c>
      <c r="R184" s="6" t="n">
        <v>1314</v>
      </c>
      <c r="S184" s="6" t="n">
        <v>1302</v>
      </c>
      <c r="T184" s="6" t="n">
        <v>1424</v>
      </c>
      <c r="U184" s="6" t="n">
        <v>1297</v>
      </c>
      <c r="V184" s="6" t="n">
        <v>1221</v>
      </c>
      <c r="W184" s="6" t="n">
        <v>873</v>
      </c>
      <c r="X184" s="6" t="n">
        <v>956</v>
      </c>
      <c r="Y184" s="6" t="n">
        <v>1037</v>
      </c>
      <c r="Z184" s="6" t="n">
        <v>1336</v>
      </c>
      <c r="AA184" s="6" t="n">
        <v>1280</v>
      </c>
      <c r="AB184" s="6" t="n">
        <v>1260</v>
      </c>
      <c r="AC184" s="6" t="n">
        <v>1220</v>
      </c>
      <c r="AD184" s="6" t="n">
        <v>1209</v>
      </c>
      <c r="AE184" s="6" t="n">
        <v>1204</v>
      </c>
      <c r="AF184" s="6" t="n">
        <v>1242</v>
      </c>
      <c r="AG184" s="6" t="n">
        <v>1224</v>
      </c>
      <c r="AH184" s="6" t="n">
        <v>1275</v>
      </c>
      <c r="AI184" s="6" t="n">
        <v>1331</v>
      </c>
      <c r="AJ184" s="6" t="n">
        <v>1201</v>
      </c>
      <c r="AK184" s="6" t="n">
        <v>1223</v>
      </c>
      <c r="AL184" s="6" t="n">
        <v>1279</v>
      </c>
      <c r="AM184" s="6" t="n">
        <v>1359</v>
      </c>
      <c r="AN184" s="6" t="n">
        <v>1304</v>
      </c>
      <c r="AO184" s="6" t="n">
        <v>1388</v>
      </c>
      <c r="AP184" s="6" t="n">
        <v>1381</v>
      </c>
      <c r="AQ184" s="6" t="n">
        <v>1476</v>
      </c>
      <c r="AR184" s="6" t="n">
        <v>1472</v>
      </c>
      <c r="AS184" s="6" t="n">
        <v>1374</v>
      </c>
      <c r="AT184" s="6" t="n">
        <v>1546</v>
      </c>
      <c r="AU184" s="6" t="n">
        <v>1568</v>
      </c>
      <c r="AV184" s="6" t="n">
        <v>1506</v>
      </c>
      <c r="AW184" s="6" t="n">
        <v>1598</v>
      </c>
      <c r="AX184" s="6" t="n">
        <v>1663</v>
      </c>
      <c r="AY184" s="6" t="n">
        <v>1568</v>
      </c>
      <c r="AZ184" s="6" t="n">
        <v>1566</v>
      </c>
      <c r="BA184" s="6" t="n">
        <v>1504</v>
      </c>
      <c r="BB184" s="6" t="n">
        <v>1467</v>
      </c>
      <c r="BC184" s="6" t="n">
        <v>1356</v>
      </c>
      <c r="BD184" s="6" t="n">
        <v>1362</v>
      </c>
      <c r="BE184" s="6" t="n">
        <v>1252</v>
      </c>
      <c r="BF184" s="6" t="n">
        <v>1253</v>
      </c>
      <c r="BG184" s="6" t="n">
        <v>1195</v>
      </c>
      <c r="BH184" s="6" t="n">
        <v>1190</v>
      </c>
      <c r="BI184" s="6" t="n">
        <v>1159</v>
      </c>
      <c r="BJ184" s="6" t="n">
        <v>1093</v>
      </c>
      <c r="BK184" s="6" t="n">
        <v>1043</v>
      </c>
      <c r="BL184" s="6" t="n">
        <v>1086</v>
      </c>
      <c r="BM184" s="6" t="n">
        <v>1106</v>
      </c>
      <c r="BN184" s="6" t="n">
        <v>1154</v>
      </c>
      <c r="BO184" s="6" t="n">
        <v>1187</v>
      </c>
      <c r="BP184" s="6" t="n">
        <v>1245</v>
      </c>
      <c r="BQ184" s="6" t="n">
        <v>960</v>
      </c>
      <c r="BR184" s="6" t="n">
        <v>1007</v>
      </c>
      <c r="BS184" s="6" t="n">
        <v>953</v>
      </c>
      <c r="BT184" s="6" t="n">
        <v>883</v>
      </c>
      <c r="BU184" s="6" t="n">
        <v>672</v>
      </c>
      <c r="BV184" s="6" t="n">
        <v>682</v>
      </c>
      <c r="BW184" s="6" t="n">
        <v>730</v>
      </c>
      <c r="BX184" s="6" t="n">
        <v>728</v>
      </c>
      <c r="BY184" s="6" t="n">
        <v>717</v>
      </c>
      <c r="BZ184" s="6" t="n">
        <v>666</v>
      </c>
      <c r="CA184" s="6" t="n">
        <v>689</v>
      </c>
      <c r="CB184" s="6" t="n">
        <v>665</v>
      </c>
      <c r="CC184" s="6" t="n">
        <v>624</v>
      </c>
      <c r="CD184" s="6" t="n">
        <v>570</v>
      </c>
      <c r="CE184" s="6" t="n">
        <v>548</v>
      </c>
      <c r="CF184" s="6" t="n">
        <v>567</v>
      </c>
      <c r="CG184" s="6" t="n">
        <v>577</v>
      </c>
      <c r="CH184" s="6" t="n">
        <v>500</v>
      </c>
      <c r="CI184" s="6" t="n">
        <v>478</v>
      </c>
      <c r="CJ184" s="6" t="n">
        <v>456</v>
      </c>
      <c r="CK184" s="6" t="n">
        <v>415</v>
      </c>
      <c r="CL184" s="6" t="n">
        <v>389</v>
      </c>
      <c r="CM184" s="6" t="n">
        <v>370</v>
      </c>
      <c r="CN184" s="6" t="n">
        <v>302</v>
      </c>
      <c r="CO184" s="6" t="n">
        <v>272</v>
      </c>
      <c r="CP184" s="6" t="n">
        <v>254</v>
      </c>
      <c r="CQ184" s="6" t="n">
        <v>176</v>
      </c>
      <c r="CR184" s="6" t="n">
        <v>107</v>
      </c>
      <c r="CS184" s="6" t="n">
        <v>91</v>
      </c>
      <c r="CT184" s="6" t="n">
        <v>76</v>
      </c>
      <c r="CU184" s="6" t="n">
        <v>51</v>
      </c>
      <c r="CV184" s="6" t="n">
        <v>54</v>
      </c>
      <c r="CW184" s="6" t="n">
        <v>35</v>
      </c>
      <c r="CX184" s="6" t="n">
        <v>33</v>
      </c>
      <c r="CY184" s="6" t="n">
        <v>16</v>
      </c>
      <c r="CZ184" s="6" t="n">
        <v>15</v>
      </c>
    </row>
    <row r="185" customFormat="false" ht="13.2" hidden="false" customHeight="false" outlineLevel="0" collapsed="false">
      <c r="A185" s="0" t="s">
        <v>1235</v>
      </c>
      <c r="B185" s="0" t="s">
        <v>137</v>
      </c>
      <c r="C185" s="6" t="n">
        <v>90892</v>
      </c>
      <c r="D185" s="6" t="n">
        <v>963</v>
      </c>
      <c r="E185" s="6" t="n">
        <v>975</v>
      </c>
      <c r="F185" s="6" t="n">
        <v>1012</v>
      </c>
      <c r="G185" s="6" t="n">
        <v>1000</v>
      </c>
      <c r="H185" s="6" t="n">
        <v>1011</v>
      </c>
      <c r="I185" s="6" t="n">
        <v>1031</v>
      </c>
      <c r="J185" s="6" t="n">
        <v>994</v>
      </c>
      <c r="K185" s="6" t="n">
        <v>961</v>
      </c>
      <c r="L185" s="6" t="n">
        <v>996</v>
      </c>
      <c r="M185" s="6" t="n">
        <v>909</v>
      </c>
      <c r="N185" s="6" t="n">
        <v>1005</v>
      </c>
      <c r="O185" s="6" t="n">
        <v>1079</v>
      </c>
      <c r="P185" s="6" t="n">
        <v>1157</v>
      </c>
      <c r="Q185" s="6" t="n">
        <v>1133</v>
      </c>
      <c r="R185" s="6" t="n">
        <v>1113</v>
      </c>
      <c r="S185" s="6" t="n">
        <v>1137</v>
      </c>
      <c r="T185" s="6" t="n">
        <v>1209</v>
      </c>
      <c r="U185" s="6" t="n">
        <v>1130</v>
      </c>
      <c r="V185" s="6" t="n">
        <v>1153</v>
      </c>
      <c r="W185" s="6" t="n">
        <v>1126</v>
      </c>
      <c r="X185" s="6" t="n">
        <v>1038</v>
      </c>
      <c r="Y185" s="6" t="n">
        <v>1034</v>
      </c>
      <c r="Z185" s="6" t="n">
        <v>976</v>
      </c>
      <c r="AA185" s="6" t="n">
        <v>1019</v>
      </c>
      <c r="AB185" s="6" t="n">
        <v>992</v>
      </c>
      <c r="AC185" s="6" t="n">
        <v>936</v>
      </c>
      <c r="AD185" s="6" t="n">
        <v>921</v>
      </c>
      <c r="AE185" s="6" t="n">
        <v>917</v>
      </c>
      <c r="AF185" s="6" t="n">
        <v>932</v>
      </c>
      <c r="AG185" s="6" t="n">
        <v>937</v>
      </c>
      <c r="AH185" s="6" t="n">
        <v>1008</v>
      </c>
      <c r="AI185" s="6" t="n">
        <v>911</v>
      </c>
      <c r="AJ185" s="6" t="n">
        <v>941</v>
      </c>
      <c r="AK185" s="6" t="n">
        <v>875</v>
      </c>
      <c r="AL185" s="6" t="n">
        <v>900</v>
      </c>
      <c r="AM185" s="6" t="n">
        <v>935</v>
      </c>
      <c r="AN185" s="6" t="n">
        <v>1072</v>
      </c>
      <c r="AO185" s="6" t="n">
        <v>1089</v>
      </c>
      <c r="AP185" s="6" t="n">
        <v>1228</v>
      </c>
      <c r="AQ185" s="6" t="n">
        <v>1303</v>
      </c>
      <c r="AR185" s="6" t="n">
        <v>1458</v>
      </c>
      <c r="AS185" s="6" t="n">
        <v>1428</v>
      </c>
      <c r="AT185" s="6" t="n">
        <v>1472</v>
      </c>
      <c r="AU185" s="6" t="n">
        <v>1507</v>
      </c>
      <c r="AV185" s="6" t="n">
        <v>1464</v>
      </c>
      <c r="AW185" s="6" t="n">
        <v>1546</v>
      </c>
      <c r="AX185" s="6" t="n">
        <v>1575</v>
      </c>
      <c r="AY185" s="6" t="n">
        <v>1556</v>
      </c>
      <c r="AZ185" s="6" t="n">
        <v>1518</v>
      </c>
      <c r="BA185" s="6" t="n">
        <v>1473</v>
      </c>
      <c r="BB185" s="6" t="n">
        <v>1457</v>
      </c>
      <c r="BC185" s="6" t="n">
        <v>1357</v>
      </c>
      <c r="BD185" s="6" t="n">
        <v>1388</v>
      </c>
      <c r="BE185" s="6" t="n">
        <v>1315</v>
      </c>
      <c r="BF185" s="6" t="n">
        <v>1241</v>
      </c>
      <c r="BG185" s="6" t="n">
        <v>1224</v>
      </c>
      <c r="BH185" s="6" t="n">
        <v>1144</v>
      </c>
      <c r="BI185" s="6" t="n">
        <v>1209</v>
      </c>
      <c r="BJ185" s="6" t="n">
        <v>1180</v>
      </c>
      <c r="BK185" s="6" t="n">
        <v>1222</v>
      </c>
      <c r="BL185" s="6" t="n">
        <v>1168</v>
      </c>
      <c r="BM185" s="6" t="n">
        <v>1217</v>
      </c>
      <c r="BN185" s="6" t="n">
        <v>1270</v>
      </c>
      <c r="BO185" s="6" t="n">
        <v>1385</v>
      </c>
      <c r="BP185" s="6" t="n">
        <v>1391</v>
      </c>
      <c r="BQ185" s="6" t="n">
        <v>1033</v>
      </c>
      <c r="BR185" s="6" t="n">
        <v>1076</v>
      </c>
      <c r="BS185" s="6" t="n">
        <v>1053</v>
      </c>
      <c r="BT185" s="6" t="n">
        <v>942</v>
      </c>
      <c r="BU185" s="6" t="n">
        <v>841</v>
      </c>
      <c r="BV185" s="6" t="n">
        <v>780</v>
      </c>
      <c r="BW185" s="6" t="n">
        <v>803</v>
      </c>
      <c r="BX185" s="6" t="n">
        <v>746</v>
      </c>
      <c r="BY185" s="6" t="n">
        <v>684</v>
      </c>
      <c r="BZ185" s="6" t="n">
        <v>684</v>
      </c>
      <c r="CA185" s="6" t="n">
        <v>627</v>
      </c>
      <c r="CB185" s="6" t="n">
        <v>638</v>
      </c>
      <c r="CC185" s="6" t="n">
        <v>543</v>
      </c>
      <c r="CD185" s="6" t="n">
        <v>545</v>
      </c>
      <c r="CE185" s="6" t="n">
        <v>552</v>
      </c>
      <c r="CF185" s="6" t="n">
        <v>486</v>
      </c>
      <c r="CG185" s="6" t="n">
        <v>468</v>
      </c>
      <c r="CH185" s="6" t="n">
        <v>411</v>
      </c>
      <c r="CI185" s="6" t="n">
        <v>415</v>
      </c>
      <c r="CJ185" s="6" t="n">
        <v>374</v>
      </c>
      <c r="CK185" s="6" t="n">
        <v>292</v>
      </c>
      <c r="CL185" s="6" t="n">
        <v>277</v>
      </c>
      <c r="CM185" s="6" t="n">
        <v>238</v>
      </c>
      <c r="CN185" s="6" t="n">
        <v>221</v>
      </c>
      <c r="CO185" s="6" t="n">
        <v>234</v>
      </c>
      <c r="CP185" s="6" t="n">
        <v>191</v>
      </c>
      <c r="CQ185" s="6" t="n">
        <v>129</v>
      </c>
      <c r="CR185" s="6" t="n">
        <v>85</v>
      </c>
      <c r="CS185" s="6" t="n">
        <v>85</v>
      </c>
      <c r="CT185" s="6" t="n">
        <v>58</v>
      </c>
      <c r="CU185" s="6" t="n">
        <v>47</v>
      </c>
      <c r="CV185" s="6" t="n">
        <v>40</v>
      </c>
      <c r="CW185" s="6" t="n">
        <v>22</v>
      </c>
      <c r="CX185" s="6" t="n">
        <v>24</v>
      </c>
      <c r="CY185" s="6" t="n">
        <v>7</v>
      </c>
      <c r="CZ185" s="6" t="n">
        <v>18</v>
      </c>
    </row>
    <row r="186" customFormat="false" ht="13.2" hidden="false" customHeight="false" outlineLevel="0" collapsed="false">
      <c r="A186" s="0" t="s">
        <v>1236</v>
      </c>
      <c r="B186" s="0" t="s">
        <v>411</v>
      </c>
      <c r="C186" s="6" t="n">
        <v>232132</v>
      </c>
      <c r="D186" s="6" t="n">
        <v>2457</v>
      </c>
      <c r="E186" s="6" t="n">
        <v>2424</v>
      </c>
      <c r="F186" s="6" t="n">
        <v>2645</v>
      </c>
      <c r="G186" s="6" t="n">
        <v>2652</v>
      </c>
      <c r="H186" s="6" t="n">
        <v>2527</v>
      </c>
      <c r="I186" s="6" t="n">
        <v>2442</v>
      </c>
      <c r="J186" s="6" t="n">
        <v>2534</v>
      </c>
      <c r="K186" s="6" t="n">
        <v>2481</v>
      </c>
      <c r="L186" s="6" t="n">
        <v>2456</v>
      </c>
      <c r="M186" s="6" t="n">
        <v>2495</v>
      </c>
      <c r="N186" s="6" t="n">
        <v>2589</v>
      </c>
      <c r="O186" s="6" t="n">
        <v>2498</v>
      </c>
      <c r="P186" s="6" t="n">
        <v>2819</v>
      </c>
      <c r="Q186" s="6" t="n">
        <v>2810</v>
      </c>
      <c r="R186" s="6" t="n">
        <v>2716</v>
      </c>
      <c r="S186" s="6" t="n">
        <v>2853</v>
      </c>
      <c r="T186" s="6" t="n">
        <v>2877</v>
      </c>
      <c r="U186" s="6" t="n">
        <v>2944</v>
      </c>
      <c r="V186" s="6" t="n">
        <v>2346</v>
      </c>
      <c r="W186" s="6" t="n">
        <v>2230</v>
      </c>
      <c r="X186" s="6" t="n">
        <v>2222</v>
      </c>
      <c r="Y186" s="6" t="n">
        <v>2075</v>
      </c>
      <c r="Z186" s="6" t="n">
        <v>2310</v>
      </c>
      <c r="AA186" s="6" t="n">
        <v>2459</v>
      </c>
      <c r="AB186" s="6" t="n">
        <v>2505</v>
      </c>
      <c r="AC186" s="6" t="n">
        <v>2494</v>
      </c>
      <c r="AD186" s="6" t="n">
        <v>2532</v>
      </c>
      <c r="AE186" s="6" t="n">
        <v>2468</v>
      </c>
      <c r="AF186" s="6" t="n">
        <v>2607</v>
      </c>
      <c r="AG186" s="6" t="n">
        <v>2736</v>
      </c>
      <c r="AH186" s="6" t="n">
        <v>2784</v>
      </c>
      <c r="AI186" s="6" t="n">
        <v>2551</v>
      </c>
      <c r="AJ186" s="6" t="n">
        <v>2507</v>
      </c>
      <c r="AK186" s="6" t="n">
        <v>2343</v>
      </c>
      <c r="AL186" s="6" t="n">
        <v>2352</v>
      </c>
      <c r="AM186" s="6" t="n">
        <v>2590</v>
      </c>
      <c r="AN186" s="6" t="n">
        <v>2612</v>
      </c>
      <c r="AO186" s="6" t="n">
        <v>2684</v>
      </c>
      <c r="AP186" s="6" t="n">
        <v>2874</v>
      </c>
      <c r="AQ186" s="6" t="n">
        <v>3149</v>
      </c>
      <c r="AR186" s="6" t="n">
        <v>3182</v>
      </c>
      <c r="AS186" s="6" t="n">
        <v>3292</v>
      </c>
      <c r="AT186" s="6" t="n">
        <v>3296</v>
      </c>
      <c r="AU186" s="6" t="n">
        <v>3534</v>
      </c>
      <c r="AV186" s="6" t="n">
        <v>3575</v>
      </c>
      <c r="AW186" s="6" t="n">
        <v>3702</v>
      </c>
      <c r="AX186" s="6" t="n">
        <v>3847</v>
      </c>
      <c r="AY186" s="6" t="n">
        <v>3738</v>
      </c>
      <c r="AZ186" s="6" t="n">
        <v>3658</v>
      </c>
      <c r="BA186" s="6" t="n">
        <v>3553</v>
      </c>
      <c r="BB186" s="6" t="n">
        <v>3670</v>
      </c>
      <c r="BC186" s="6" t="n">
        <v>3486</v>
      </c>
      <c r="BD186" s="6" t="n">
        <v>3526</v>
      </c>
      <c r="BE186" s="6" t="n">
        <v>3420</v>
      </c>
      <c r="BF186" s="6" t="n">
        <v>3388</v>
      </c>
      <c r="BG186" s="6" t="n">
        <v>3335</v>
      </c>
      <c r="BH186" s="6" t="n">
        <v>3320</v>
      </c>
      <c r="BI186" s="6" t="n">
        <v>3321</v>
      </c>
      <c r="BJ186" s="6" t="n">
        <v>3318</v>
      </c>
      <c r="BK186" s="6" t="n">
        <v>3318</v>
      </c>
      <c r="BL186" s="6" t="n">
        <v>3187</v>
      </c>
      <c r="BM186" s="6" t="n">
        <v>3333</v>
      </c>
      <c r="BN186" s="6" t="n">
        <v>3400</v>
      </c>
      <c r="BO186" s="6" t="n">
        <v>3610</v>
      </c>
      <c r="BP186" s="6" t="n">
        <v>3434</v>
      </c>
      <c r="BQ186" s="6" t="n">
        <v>2735</v>
      </c>
      <c r="BR186" s="6" t="n">
        <v>2706</v>
      </c>
      <c r="BS186" s="6" t="n">
        <v>2873</v>
      </c>
      <c r="BT186" s="6" t="n">
        <v>2673</v>
      </c>
      <c r="BU186" s="6" t="n">
        <v>2287</v>
      </c>
      <c r="BV186" s="6" t="n">
        <v>2244</v>
      </c>
      <c r="BW186" s="6" t="n">
        <v>2246</v>
      </c>
      <c r="BX186" s="6" t="n">
        <v>2122</v>
      </c>
      <c r="BY186" s="6" t="n">
        <v>2072</v>
      </c>
      <c r="BZ186" s="6" t="n">
        <v>1905</v>
      </c>
      <c r="CA186" s="6" t="n">
        <v>1841</v>
      </c>
      <c r="CB186" s="6" t="n">
        <v>1754</v>
      </c>
      <c r="CC186" s="6" t="n">
        <v>1673</v>
      </c>
      <c r="CD186" s="6" t="n">
        <v>1541</v>
      </c>
      <c r="CE186" s="6" t="n">
        <v>1567</v>
      </c>
      <c r="CF186" s="6" t="n">
        <v>1343</v>
      </c>
      <c r="CG186" s="6" t="n">
        <v>1309</v>
      </c>
      <c r="CH186" s="6" t="n">
        <v>1202</v>
      </c>
      <c r="CI186" s="6" t="n">
        <v>1018</v>
      </c>
      <c r="CJ186" s="6" t="n">
        <v>913</v>
      </c>
      <c r="CK186" s="6" t="n">
        <v>880</v>
      </c>
      <c r="CL186" s="6" t="n">
        <v>743</v>
      </c>
      <c r="CM186" s="6" t="n">
        <v>666</v>
      </c>
      <c r="CN186" s="6" t="n">
        <v>599</v>
      </c>
      <c r="CO186" s="6" t="n">
        <v>490</v>
      </c>
      <c r="CP186" s="6" t="n">
        <v>458</v>
      </c>
      <c r="CQ186" s="6" t="n">
        <v>302</v>
      </c>
      <c r="CR186" s="6" t="n">
        <v>214</v>
      </c>
      <c r="CS186" s="6" t="n">
        <v>175</v>
      </c>
      <c r="CT186" s="6" t="n">
        <v>137</v>
      </c>
      <c r="CU186" s="6" t="n">
        <v>100</v>
      </c>
      <c r="CV186" s="6" t="n">
        <v>96</v>
      </c>
      <c r="CW186" s="6" t="n">
        <v>48</v>
      </c>
      <c r="CX186" s="6" t="n">
        <v>28</v>
      </c>
      <c r="CY186" s="6" t="n">
        <v>33</v>
      </c>
      <c r="CZ186" s="6" t="n">
        <v>47</v>
      </c>
    </row>
    <row r="187" customFormat="false" ht="13.2" hidden="false" customHeight="false" outlineLevel="0" collapsed="false">
      <c r="A187" s="0" t="s">
        <v>1237</v>
      </c>
      <c r="B187" s="0" t="s">
        <v>233</v>
      </c>
      <c r="C187" s="6" t="n">
        <v>273936</v>
      </c>
      <c r="D187" s="6" t="n">
        <v>3947</v>
      </c>
      <c r="E187" s="6" t="n">
        <v>4146</v>
      </c>
      <c r="F187" s="6" t="n">
        <v>3854</v>
      </c>
      <c r="G187" s="6" t="n">
        <v>4016</v>
      </c>
      <c r="H187" s="6" t="n">
        <v>3741</v>
      </c>
      <c r="I187" s="6" t="n">
        <v>3743</v>
      </c>
      <c r="J187" s="6" t="n">
        <v>3424</v>
      </c>
      <c r="K187" s="6" t="n">
        <v>3327</v>
      </c>
      <c r="L187" s="6" t="n">
        <v>3230</v>
      </c>
      <c r="M187" s="6" t="n">
        <v>3191</v>
      </c>
      <c r="N187" s="6" t="n">
        <v>3248</v>
      </c>
      <c r="O187" s="6" t="n">
        <v>3407</v>
      </c>
      <c r="P187" s="6" t="n">
        <v>3373</v>
      </c>
      <c r="Q187" s="6" t="n">
        <v>3498</v>
      </c>
      <c r="R187" s="6" t="n">
        <v>3351</v>
      </c>
      <c r="S187" s="6" t="n">
        <v>3397</v>
      </c>
      <c r="T187" s="6" t="n">
        <v>3534</v>
      </c>
      <c r="U187" s="6" t="n">
        <v>3693</v>
      </c>
      <c r="V187" s="6" t="n">
        <v>3900</v>
      </c>
      <c r="W187" s="6" t="n">
        <v>4509</v>
      </c>
      <c r="X187" s="6" t="n">
        <v>4711</v>
      </c>
      <c r="Y187" s="6" t="n">
        <v>4463</v>
      </c>
      <c r="Z187" s="6" t="n">
        <v>4458</v>
      </c>
      <c r="AA187" s="6" t="n">
        <v>4179</v>
      </c>
      <c r="AB187" s="6" t="n">
        <v>4123</v>
      </c>
      <c r="AC187" s="6" t="n">
        <v>4124</v>
      </c>
      <c r="AD187" s="6" t="n">
        <v>4076</v>
      </c>
      <c r="AE187" s="6" t="n">
        <v>4177</v>
      </c>
      <c r="AF187" s="6" t="n">
        <v>4268</v>
      </c>
      <c r="AG187" s="6" t="n">
        <v>4233</v>
      </c>
      <c r="AH187" s="6" t="n">
        <v>4477</v>
      </c>
      <c r="AI187" s="6" t="n">
        <v>4455</v>
      </c>
      <c r="AJ187" s="6" t="n">
        <v>4438</v>
      </c>
      <c r="AK187" s="6" t="n">
        <v>4171</v>
      </c>
      <c r="AL187" s="6" t="n">
        <v>3966</v>
      </c>
      <c r="AM187" s="6" t="n">
        <v>4052</v>
      </c>
      <c r="AN187" s="6" t="n">
        <v>3902</v>
      </c>
      <c r="AO187" s="6" t="n">
        <v>4048</v>
      </c>
      <c r="AP187" s="6" t="n">
        <v>3943</v>
      </c>
      <c r="AQ187" s="6" t="n">
        <v>4067</v>
      </c>
      <c r="AR187" s="6" t="n">
        <v>3897</v>
      </c>
      <c r="AS187" s="6" t="n">
        <v>3943</v>
      </c>
      <c r="AT187" s="6" t="n">
        <v>3866</v>
      </c>
      <c r="AU187" s="6" t="n">
        <v>4060</v>
      </c>
      <c r="AV187" s="6" t="n">
        <v>3913</v>
      </c>
      <c r="AW187" s="6" t="n">
        <v>3969</v>
      </c>
      <c r="AX187" s="6" t="n">
        <v>3990</v>
      </c>
      <c r="AY187" s="6" t="n">
        <v>3801</v>
      </c>
      <c r="AZ187" s="6" t="n">
        <v>3816</v>
      </c>
      <c r="BA187" s="6" t="n">
        <v>3765</v>
      </c>
      <c r="BB187" s="6" t="n">
        <v>3553</v>
      </c>
      <c r="BC187" s="6" t="n">
        <v>3414</v>
      </c>
      <c r="BD187" s="6" t="n">
        <v>3309</v>
      </c>
      <c r="BE187" s="6" t="n">
        <v>3265</v>
      </c>
      <c r="BF187" s="6" t="n">
        <v>3026</v>
      </c>
      <c r="BG187" s="6" t="n">
        <v>2976</v>
      </c>
      <c r="BH187" s="6" t="n">
        <v>2869</v>
      </c>
      <c r="BI187" s="6" t="n">
        <v>2637</v>
      </c>
      <c r="BJ187" s="6" t="n">
        <v>2622</v>
      </c>
      <c r="BK187" s="6" t="n">
        <v>2421</v>
      </c>
      <c r="BL187" s="6" t="n">
        <v>2401</v>
      </c>
      <c r="BM187" s="6" t="n">
        <v>2494</v>
      </c>
      <c r="BN187" s="6" t="n">
        <v>2492</v>
      </c>
      <c r="BO187" s="6" t="n">
        <v>2732</v>
      </c>
      <c r="BP187" s="6" t="n">
        <v>2667</v>
      </c>
      <c r="BQ187" s="6" t="n">
        <v>2060</v>
      </c>
      <c r="BR187" s="6" t="n">
        <v>2121</v>
      </c>
      <c r="BS187" s="6" t="n">
        <v>1962</v>
      </c>
      <c r="BT187" s="6" t="n">
        <v>1859</v>
      </c>
      <c r="BU187" s="6" t="n">
        <v>1633</v>
      </c>
      <c r="BV187" s="6" t="n">
        <v>1626</v>
      </c>
      <c r="BW187" s="6" t="n">
        <v>1754</v>
      </c>
      <c r="BX187" s="6" t="n">
        <v>1655</v>
      </c>
      <c r="BY187" s="6" t="n">
        <v>1696</v>
      </c>
      <c r="BZ187" s="6" t="n">
        <v>1695</v>
      </c>
      <c r="CA187" s="6" t="n">
        <v>1571</v>
      </c>
      <c r="CB187" s="6" t="n">
        <v>1576</v>
      </c>
      <c r="CC187" s="6" t="n">
        <v>1410</v>
      </c>
      <c r="CD187" s="6" t="n">
        <v>1392</v>
      </c>
      <c r="CE187" s="6" t="n">
        <v>1297</v>
      </c>
      <c r="CF187" s="6" t="n">
        <v>1255</v>
      </c>
      <c r="CG187" s="6" t="n">
        <v>1133</v>
      </c>
      <c r="CH187" s="6" t="n">
        <v>1031</v>
      </c>
      <c r="CI187" s="6" t="n">
        <v>913</v>
      </c>
      <c r="CJ187" s="6" t="n">
        <v>847</v>
      </c>
      <c r="CK187" s="6" t="n">
        <v>739</v>
      </c>
      <c r="CL187" s="6" t="n">
        <v>655</v>
      </c>
      <c r="CM187" s="6" t="n">
        <v>620</v>
      </c>
      <c r="CN187" s="6" t="n">
        <v>514</v>
      </c>
      <c r="CO187" s="6" t="n">
        <v>508</v>
      </c>
      <c r="CP187" s="6" t="n">
        <v>448</v>
      </c>
      <c r="CQ187" s="6" t="n">
        <v>363</v>
      </c>
      <c r="CR187" s="6" t="n">
        <v>205</v>
      </c>
      <c r="CS187" s="6" t="n">
        <v>142</v>
      </c>
      <c r="CT187" s="6" t="n">
        <v>125</v>
      </c>
      <c r="CU187" s="6" t="n">
        <v>113</v>
      </c>
      <c r="CV187" s="6" t="n">
        <v>84</v>
      </c>
      <c r="CW187" s="6" t="n">
        <v>52</v>
      </c>
      <c r="CX187" s="6" t="n">
        <v>43</v>
      </c>
      <c r="CY187" s="6" t="n">
        <v>38</v>
      </c>
      <c r="CZ187" s="6" t="n">
        <v>43</v>
      </c>
    </row>
    <row r="188" customFormat="false" ht="13.2" hidden="false" customHeight="false" outlineLevel="0" collapsed="false">
      <c r="A188" s="0" t="s">
        <v>1238</v>
      </c>
      <c r="B188" s="0" t="s">
        <v>149</v>
      </c>
      <c r="C188" s="6" t="n">
        <v>105078</v>
      </c>
      <c r="D188" s="6" t="n">
        <v>1205</v>
      </c>
      <c r="E188" s="6" t="n">
        <v>1122</v>
      </c>
      <c r="F188" s="6" t="n">
        <v>1099</v>
      </c>
      <c r="G188" s="6" t="n">
        <v>1140</v>
      </c>
      <c r="H188" s="6" t="n">
        <v>1212</v>
      </c>
      <c r="I188" s="6" t="n">
        <v>1103</v>
      </c>
      <c r="J188" s="6" t="n">
        <v>1157</v>
      </c>
      <c r="K188" s="6" t="n">
        <v>1117</v>
      </c>
      <c r="L188" s="6" t="n">
        <v>1065</v>
      </c>
      <c r="M188" s="6" t="n">
        <v>1077</v>
      </c>
      <c r="N188" s="6" t="n">
        <v>1162</v>
      </c>
      <c r="O188" s="6" t="n">
        <v>1222</v>
      </c>
      <c r="P188" s="6" t="n">
        <v>1277</v>
      </c>
      <c r="Q188" s="6" t="n">
        <v>1143</v>
      </c>
      <c r="R188" s="6" t="n">
        <v>1210</v>
      </c>
      <c r="S188" s="6" t="n">
        <v>1292</v>
      </c>
      <c r="T188" s="6" t="n">
        <v>1265</v>
      </c>
      <c r="U188" s="6" t="n">
        <v>1310</v>
      </c>
      <c r="V188" s="6" t="n">
        <v>1086</v>
      </c>
      <c r="W188" s="6" t="n">
        <v>1031</v>
      </c>
      <c r="X188" s="6" t="n">
        <v>950</v>
      </c>
      <c r="Y188" s="6" t="n">
        <v>1078</v>
      </c>
      <c r="Z188" s="6" t="n">
        <v>1062</v>
      </c>
      <c r="AA188" s="6" t="n">
        <v>1211</v>
      </c>
      <c r="AB188" s="6" t="n">
        <v>1075</v>
      </c>
      <c r="AC188" s="6" t="n">
        <v>1111</v>
      </c>
      <c r="AD188" s="6" t="n">
        <v>1150</v>
      </c>
      <c r="AE188" s="6" t="n">
        <v>1154</v>
      </c>
      <c r="AF188" s="6" t="n">
        <v>1146</v>
      </c>
      <c r="AG188" s="6" t="n">
        <v>1206</v>
      </c>
      <c r="AH188" s="6" t="n">
        <v>1187</v>
      </c>
      <c r="AI188" s="6" t="n">
        <v>1257</v>
      </c>
      <c r="AJ188" s="6" t="n">
        <v>1236</v>
      </c>
      <c r="AK188" s="6" t="n">
        <v>1123</v>
      </c>
      <c r="AL188" s="6" t="n">
        <v>1119</v>
      </c>
      <c r="AM188" s="6" t="n">
        <v>1229</v>
      </c>
      <c r="AN188" s="6" t="n">
        <v>1272</v>
      </c>
      <c r="AO188" s="6" t="n">
        <v>1258</v>
      </c>
      <c r="AP188" s="6" t="n">
        <v>1462</v>
      </c>
      <c r="AQ188" s="6" t="n">
        <v>1597</v>
      </c>
      <c r="AR188" s="6" t="n">
        <v>1576</v>
      </c>
      <c r="AS188" s="6" t="n">
        <v>1615</v>
      </c>
      <c r="AT188" s="6" t="n">
        <v>1687</v>
      </c>
      <c r="AU188" s="6" t="n">
        <v>1574</v>
      </c>
      <c r="AV188" s="6" t="n">
        <v>1633</v>
      </c>
      <c r="AW188" s="6" t="n">
        <v>1730</v>
      </c>
      <c r="AX188" s="6" t="n">
        <v>1685</v>
      </c>
      <c r="AY188" s="6" t="n">
        <v>1586</v>
      </c>
      <c r="AZ188" s="6" t="n">
        <v>1654</v>
      </c>
      <c r="BA188" s="6" t="n">
        <v>1635</v>
      </c>
      <c r="BB188" s="6" t="n">
        <v>1570</v>
      </c>
      <c r="BC188" s="6" t="n">
        <v>1510</v>
      </c>
      <c r="BD188" s="6" t="n">
        <v>1456</v>
      </c>
      <c r="BE188" s="6" t="n">
        <v>1426</v>
      </c>
      <c r="BF188" s="6" t="n">
        <v>1354</v>
      </c>
      <c r="BG188" s="6" t="n">
        <v>1377</v>
      </c>
      <c r="BH188" s="6" t="n">
        <v>1313</v>
      </c>
      <c r="BI188" s="6" t="n">
        <v>1469</v>
      </c>
      <c r="BJ188" s="6" t="n">
        <v>1421</v>
      </c>
      <c r="BK188" s="6" t="n">
        <v>1386</v>
      </c>
      <c r="BL188" s="6" t="n">
        <v>1465</v>
      </c>
      <c r="BM188" s="6" t="n">
        <v>1558</v>
      </c>
      <c r="BN188" s="6" t="n">
        <v>1628</v>
      </c>
      <c r="BO188" s="6" t="n">
        <v>1672</v>
      </c>
      <c r="BP188" s="6" t="n">
        <v>1587</v>
      </c>
      <c r="BQ188" s="6" t="n">
        <v>1264</v>
      </c>
      <c r="BR188" s="6" t="n">
        <v>1357</v>
      </c>
      <c r="BS188" s="6" t="n">
        <v>1273</v>
      </c>
      <c r="BT188" s="6" t="n">
        <v>1152</v>
      </c>
      <c r="BU188" s="6" t="n">
        <v>981</v>
      </c>
      <c r="BV188" s="6" t="n">
        <v>966</v>
      </c>
      <c r="BW188" s="6" t="n">
        <v>910</v>
      </c>
      <c r="BX188" s="6" t="n">
        <v>954</v>
      </c>
      <c r="BY188" s="6" t="n">
        <v>923</v>
      </c>
      <c r="BZ188" s="6" t="n">
        <v>794</v>
      </c>
      <c r="CA188" s="6" t="n">
        <v>784</v>
      </c>
      <c r="CB188" s="6" t="n">
        <v>761</v>
      </c>
      <c r="CC188" s="6" t="n">
        <v>673</v>
      </c>
      <c r="CD188" s="6" t="n">
        <v>713</v>
      </c>
      <c r="CE188" s="6" t="n">
        <v>612</v>
      </c>
      <c r="CF188" s="6" t="n">
        <v>655</v>
      </c>
      <c r="CG188" s="6" t="n">
        <v>623</v>
      </c>
      <c r="CH188" s="6" t="n">
        <v>571</v>
      </c>
      <c r="CI188" s="6" t="n">
        <v>448</v>
      </c>
      <c r="CJ188" s="6" t="n">
        <v>476</v>
      </c>
      <c r="CK188" s="6" t="n">
        <v>409</v>
      </c>
      <c r="CL188" s="6" t="n">
        <v>371</v>
      </c>
      <c r="CM188" s="6" t="n">
        <v>326</v>
      </c>
      <c r="CN188" s="6" t="n">
        <v>289</v>
      </c>
      <c r="CO188" s="6" t="n">
        <v>279</v>
      </c>
      <c r="CP188" s="6" t="n">
        <v>230</v>
      </c>
      <c r="CQ188" s="6" t="n">
        <v>169</v>
      </c>
      <c r="CR188" s="6" t="n">
        <v>83</v>
      </c>
      <c r="CS188" s="6" t="n">
        <v>68</v>
      </c>
      <c r="CT188" s="6" t="n">
        <v>64</v>
      </c>
      <c r="CU188" s="6" t="n">
        <v>38</v>
      </c>
      <c r="CV188" s="6" t="n">
        <v>29</v>
      </c>
      <c r="CW188" s="6" t="n">
        <v>35</v>
      </c>
      <c r="CX188" s="6" t="n">
        <v>20</v>
      </c>
      <c r="CY188" s="6" t="n">
        <v>17</v>
      </c>
      <c r="CZ188" s="6" t="n">
        <v>16</v>
      </c>
    </row>
    <row r="189" customFormat="false" ht="13.2" hidden="false" customHeight="false" outlineLevel="0" collapsed="false">
      <c r="A189" s="0" t="s">
        <v>1239</v>
      </c>
      <c r="B189" s="0" t="s">
        <v>589</v>
      </c>
      <c r="C189" s="6" t="n">
        <v>131301</v>
      </c>
      <c r="D189" s="6" t="n">
        <v>1361</v>
      </c>
      <c r="E189" s="6" t="n">
        <v>1481</v>
      </c>
      <c r="F189" s="6" t="n">
        <v>1379</v>
      </c>
      <c r="G189" s="6" t="n">
        <v>1436</v>
      </c>
      <c r="H189" s="6" t="n">
        <v>1494</v>
      </c>
      <c r="I189" s="6" t="n">
        <v>1483</v>
      </c>
      <c r="J189" s="6" t="n">
        <v>1442</v>
      </c>
      <c r="K189" s="6" t="n">
        <v>1454</v>
      </c>
      <c r="L189" s="6" t="n">
        <v>1440</v>
      </c>
      <c r="M189" s="6" t="n">
        <v>1432</v>
      </c>
      <c r="N189" s="6" t="n">
        <v>1592</v>
      </c>
      <c r="O189" s="6" t="n">
        <v>1752</v>
      </c>
      <c r="P189" s="6" t="n">
        <v>1740</v>
      </c>
      <c r="Q189" s="6" t="n">
        <v>1691</v>
      </c>
      <c r="R189" s="6" t="n">
        <v>1694</v>
      </c>
      <c r="S189" s="6" t="n">
        <v>1672</v>
      </c>
      <c r="T189" s="6" t="n">
        <v>1748</v>
      </c>
      <c r="U189" s="6" t="n">
        <v>1803</v>
      </c>
      <c r="V189" s="6" t="n">
        <v>1541</v>
      </c>
      <c r="W189" s="6" t="n">
        <v>1112</v>
      </c>
      <c r="X189" s="6" t="n">
        <v>1055</v>
      </c>
      <c r="Y189" s="6" t="n">
        <v>1023</v>
      </c>
      <c r="Z189" s="6" t="n">
        <v>1173</v>
      </c>
      <c r="AA189" s="6" t="n">
        <v>1230</v>
      </c>
      <c r="AB189" s="6" t="n">
        <v>1179</v>
      </c>
      <c r="AC189" s="6" t="n">
        <v>1199</v>
      </c>
      <c r="AD189" s="6" t="n">
        <v>1133</v>
      </c>
      <c r="AE189" s="6" t="n">
        <v>1121</v>
      </c>
      <c r="AF189" s="6" t="n">
        <v>1183</v>
      </c>
      <c r="AG189" s="6" t="n">
        <v>1222</v>
      </c>
      <c r="AH189" s="6" t="n">
        <v>1346</v>
      </c>
      <c r="AI189" s="6" t="n">
        <v>1404</v>
      </c>
      <c r="AJ189" s="6" t="n">
        <v>1351</v>
      </c>
      <c r="AK189" s="6" t="n">
        <v>1254</v>
      </c>
      <c r="AL189" s="6" t="n">
        <v>1377</v>
      </c>
      <c r="AM189" s="6" t="n">
        <v>1409</v>
      </c>
      <c r="AN189" s="6" t="n">
        <v>1527</v>
      </c>
      <c r="AO189" s="6" t="n">
        <v>1622</v>
      </c>
      <c r="AP189" s="6" t="n">
        <v>1758</v>
      </c>
      <c r="AQ189" s="6" t="n">
        <v>1884</v>
      </c>
      <c r="AR189" s="6" t="n">
        <v>1931</v>
      </c>
      <c r="AS189" s="6" t="n">
        <v>1906</v>
      </c>
      <c r="AT189" s="6" t="n">
        <v>2067</v>
      </c>
      <c r="AU189" s="6" t="n">
        <v>2221</v>
      </c>
      <c r="AV189" s="6" t="n">
        <v>2185</v>
      </c>
      <c r="AW189" s="6" t="n">
        <v>2237</v>
      </c>
      <c r="AX189" s="6" t="n">
        <v>2261</v>
      </c>
      <c r="AY189" s="6" t="n">
        <v>2164</v>
      </c>
      <c r="AZ189" s="6" t="n">
        <v>2150</v>
      </c>
      <c r="BA189" s="6" t="n">
        <v>2166</v>
      </c>
      <c r="BB189" s="6" t="n">
        <v>2174</v>
      </c>
      <c r="BC189" s="6" t="n">
        <v>1915</v>
      </c>
      <c r="BD189" s="6" t="n">
        <v>2002</v>
      </c>
      <c r="BE189" s="6" t="n">
        <v>1870</v>
      </c>
      <c r="BF189" s="6" t="n">
        <v>1823</v>
      </c>
      <c r="BG189" s="6" t="n">
        <v>1718</v>
      </c>
      <c r="BH189" s="6" t="n">
        <v>1656</v>
      </c>
      <c r="BI189" s="6" t="n">
        <v>1645</v>
      </c>
      <c r="BJ189" s="6" t="n">
        <v>1732</v>
      </c>
      <c r="BK189" s="6" t="n">
        <v>1602</v>
      </c>
      <c r="BL189" s="6" t="n">
        <v>1631</v>
      </c>
      <c r="BM189" s="6" t="n">
        <v>1723</v>
      </c>
      <c r="BN189" s="6" t="n">
        <v>1790</v>
      </c>
      <c r="BO189" s="6" t="n">
        <v>1939</v>
      </c>
      <c r="BP189" s="6" t="n">
        <v>2026</v>
      </c>
      <c r="BQ189" s="6" t="n">
        <v>1531</v>
      </c>
      <c r="BR189" s="6" t="n">
        <v>1597</v>
      </c>
      <c r="BS189" s="6" t="n">
        <v>1452</v>
      </c>
      <c r="BT189" s="6" t="n">
        <v>1477</v>
      </c>
      <c r="BU189" s="6" t="n">
        <v>1222</v>
      </c>
      <c r="BV189" s="6" t="n">
        <v>1173</v>
      </c>
      <c r="BW189" s="6" t="n">
        <v>1234</v>
      </c>
      <c r="BX189" s="6" t="n">
        <v>1178</v>
      </c>
      <c r="BY189" s="6" t="n">
        <v>1186</v>
      </c>
      <c r="BZ189" s="6" t="n">
        <v>1080</v>
      </c>
      <c r="CA189" s="6" t="n">
        <v>1092</v>
      </c>
      <c r="CB189" s="6" t="n">
        <v>1033</v>
      </c>
      <c r="CC189" s="6" t="n">
        <v>959</v>
      </c>
      <c r="CD189" s="6" t="n">
        <v>903</v>
      </c>
      <c r="CE189" s="6" t="n">
        <v>916</v>
      </c>
      <c r="CF189" s="6" t="n">
        <v>870</v>
      </c>
      <c r="CG189" s="6" t="n">
        <v>890</v>
      </c>
      <c r="CH189" s="6" t="n">
        <v>751</v>
      </c>
      <c r="CI189" s="6" t="n">
        <v>706</v>
      </c>
      <c r="CJ189" s="6" t="n">
        <v>597</v>
      </c>
      <c r="CK189" s="6" t="n">
        <v>586</v>
      </c>
      <c r="CL189" s="6" t="n">
        <v>516</v>
      </c>
      <c r="CM189" s="6" t="n">
        <v>494</v>
      </c>
      <c r="CN189" s="6" t="n">
        <v>385</v>
      </c>
      <c r="CO189" s="6" t="n">
        <v>375</v>
      </c>
      <c r="CP189" s="6" t="n">
        <v>347</v>
      </c>
      <c r="CQ189" s="6" t="n">
        <v>260</v>
      </c>
      <c r="CR189" s="6" t="n">
        <v>172</v>
      </c>
      <c r="CS189" s="6" t="n">
        <v>131</v>
      </c>
      <c r="CT189" s="6" t="n">
        <v>123</v>
      </c>
      <c r="CU189" s="6" t="n">
        <v>104</v>
      </c>
      <c r="CV189" s="6" t="n">
        <v>85</v>
      </c>
      <c r="CW189" s="6" t="n">
        <v>55</v>
      </c>
      <c r="CX189" s="6" t="n">
        <v>34</v>
      </c>
      <c r="CY189" s="6" t="n">
        <v>23</v>
      </c>
      <c r="CZ189" s="6" t="n">
        <v>33</v>
      </c>
    </row>
    <row r="190" customFormat="false" ht="13.2" hidden="false" customHeight="false" outlineLevel="0" collapsed="false">
      <c r="A190" s="0" t="s">
        <v>1240</v>
      </c>
      <c r="B190" s="0" t="s">
        <v>235</v>
      </c>
      <c r="C190" s="6" t="n">
        <v>253957</v>
      </c>
      <c r="D190" s="6" t="n">
        <v>4223</v>
      </c>
      <c r="E190" s="6" t="n">
        <v>4008</v>
      </c>
      <c r="F190" s="6" t="n">
        <v>4001</v>
      </c>
      <c r="G190" s="6" t="n">
        <v>3888</v>
      </c>
      <c r="H190" s="6" t="n">
        <v>3605</v>
      </c>
      <c r="I190" s="6" t="n">
        <v>3368</v>
      </c>
      <c r="J190" s="6" t="n">
        <v>3186</v>
      </c>
      <c r="K190" s="6" t="n">
        <v>2858</v>
      </c>
      <c r="L190" s="6" t="n">
        <v>2779</v>
      </c>
      <c r="M190" s="6" t="n">
        <v>2708</v>
      </c>
      <c r="N190" s="6" t="n">
        <v>2743</v>
      </c>
      <c r="O190" s="6" t="n">
        <v>2740</v>
      </c>
      <c r="P190" s="6" t="n">
        <v>2724</v>
      </c>
      <c r="Q190" s="6" t="n">
        <v>2931</v>
      </c>
      <c r="R190" s="6" t="n">
        <v>2807</v>
      </c>
      <c r="S190" s="6" t="n">
        <v>2964</v>
      </c>
      <c r="T190" s="6" t="n">
        <v>2956</v>
      </c>
      <c r="U190" s="6" t="n">
        <v>2998</v>
      </c>
      <c r="V190" s="6" t="n">
        <v>2863</v>
      </c>
      <c r="W190" s="6" t="n">
        <v>2896</v>
      </c>
      <c r="X190" s="6" t="n">
        <v>2996</v>
      </c>
      <c r="Y190" s="6" t="n">
        <v>3254</v>
      </c>
      <c r="Z190" s="6" t="n">
        <v>3720</v>
      </c>
      <c r="AA190" s="6" t="n">
        <v>4317</v>
      </c>
      <c r="AB190" s="6" t="n">
        <v>4325</v>
      </c>
      <c r="AC190" s="6" t="n">
        <v>4957</v>
      </c>
      <c r="AD190" s="6" t="n">
        <v>5139</v>
      </c>
      <c r="AE190" s="6" t="n">
        <v>5075</v>
      </c>
      <c r="AF190" s="6" t="n">
        <v>5486</v>
      </c>
      <c r="AG190" s="6" t="n">
        <v>5574</v>
      </c>
      <c r="AH190" s="6" t="n">
        <v>5424</v>
      </c>
      <c r="AI190" s="6" t="n">
        <v>5381</v>
      </c>
      <c r="AJ190" s="6" t="n">
        <v>5000</v>
      </c>
      <c r="AK190" s="6" t="n">
        <v>4926</v>
      </c>
      <c r="AL190" s="6" t="n">
        <v>4734</v>
      </c>
      <c r="AM190" s="6" t="n">
        <v>4573</v>
      </c>
      <c r="AN190" s="6" t="n">
        <v>4393</v>
      </c>
      <c r="AO190" s="6" t="n">
        <v>4101</v>
      </c>
      <c r="AP190" s="6" t="n">
        <v>4174</v>
      </c>
      <c r="AQ190" s="6" t="n">
        <v>3903</v>
      </c>
      <c r="AR190" s="6" t="n">
        <v>3827</v>
      </c>
      <c r="AS190" s="6" t="n">
        <v>3725</v>
      </c>
      <c r="AT190" s="6" t="n">
        <v>3541</v>
      </c>
      <c r="AU190" s="6" t="n">
        <v>3599</v>
      </c>
      <c r="AV190" s="6" t="n">
        <v>3452</v>
      </c>
      <c r="AW190" s="6" t="n">
        <v>3552</v>
      </c>
      <c r="AX190" s="6" t="n">
        <v>3461</v>
      </c>
      <c r="AY190" s="6" t="n">
        <v>3361</v>
      </c>
      <c r="AZ190" s="6" t="n">
        <v>3228</v>
      </c>
      <c r="BA190" s="6" t="n">
        <v>3102</v>
      </c>
      <c r="BB190" s="6" t="n">
        <v>3113</v>
      </c>
      <c r="BC190" s="6" t="n">
        <v>2924</v>
      </c>
      <c r="BD190" s="6" t="n">
        <v>2926</v>
      </c>
      <c r="BE190" s="6" t="n">
        <v>2730</v>
      </c>
      <c r="BF190" s="6" t="n">
        <v>2809</v>
      </c>
      <c r="BG190" s="6" t="n">
        <v>2566</v>
      </c>
      <c r="BH190" s="6" t="n">
        <v>2542</v>
      </c>
      <c r="BI190" s="6" t="n">
        <v>2385</v>
      </c>
      <c r="BJ190" s="6" t="n">
        <v>2377</v>
      </c>
      <c r="BK190" s="6" t="n">
        <v>2335</v>
      </c>
      <c r="BL190" s="6" t="n">
        <v>2153</v>
      </c>
      <c r="BM190" s="6" t="n">
        <v>2270</v>
      </c>
      <c r="BN190" s="6" t="n">
        <v>2113</v>
      </c>
      <c r="BO190" s="6" t="n">
        <v>2160</v>
      </c>
      <c r="BP190" s="6" t="n">
        <v>2149</v>
      </c>
      <c r="BQ190" s="6" t="n">
        <v>1691</v>
      </c>
      <c r="BR190" s="6" t="n">
        <v>1711</v>
      </c>
      <c r="BS190" s="6" t="n">
        <v>1592</v>
      </c>
      <c r="BT190" s="6" t="n">
        <v>1517</v>
      </c>
      <c r="BU190" s="6" t="n">
        <v>1405</v>
      </c>
      <c r="BV190" s="6" t="n">
        <v>1321</v>
      </c>
      <c r="BW190" s="6" t="n">
        <v>1407</v>
      </c>
      <c r="BX190" s="6" t="n">
        <v>1387</v>
      </c>
      <c r="BY190" s="6" t="n">
        <v>1300</v>
      </c>
      <c r="BZ190" s="6" t="n">
        <v>1261</v>
      </c>
      <c r="CA190" s="6" t="n">
        <v>1176</v>
      </c>
      <c r="CB190" s="6" t="n">
        <v>1112</v>
      </c>
      <c r="CC190" s="6" t="n">
        <v>1009</v>
      </c>
      <c r="CD190" s="6" t="n">
        <v>1048</v>
      </c>
      <c r="CE190" s="6" t="n">
        <v>952</v>
      </c>
      <c r="CF190" s="6" t="n">
        <v>922</v>
      </c>
      <c r="CG190" s="6" t="n">
        <v>828</v>
      </c>
      <c r="CH190" s="6" t="n">
        <v>691</v>
      </c>
      <c r="CI190" s="6" t="n">
        <v>627</v>
      </c>
      <c r="CJ190" s="6" t="n">
        <v>617</v>
      </c>
      <c r="CK190" s="6" t="n">
        <v>504</v>
      </c>
      <c r="CL190" s="6" t="n">
        <v>491</v>
      </c>
      <c r="CM190" s="6" t="n">
        <v>482</v>
      </c>
      <c r="CN190" s="6" t="n">
        <v>417</v>
      </c>
      <c r="CO190" s="6" t="n">
        <v>326</v>
      </c>
      <c r="CP190" s="6" t="n">
        <v>284</v>
      </c>
      <c r="CQ190" s="6" t="n">
        <v>227</v>
      </c>
      <c r="CR190" s="6" t="n">
        <v>124</v>
      </c>
      <c r="CS190" s="6" t="n">
        <v>113</v>
      </c>
      <c r="CT190" s="6" t="n">
        <v>78</v>
      </c>
      <c r="CU190" s="6" t="n">
        <v>67</v>
      </c>
      <c r="CV190" s="6" t="n">
        <v>43</v>
      </c>
      <c r="CW190" s="6" t="n">
        <v>51</v>
      </c>
      <c r="CX190" s="6" t="n">
        <v>27</v>
      </c>
      <c r="CY190" s="6" t="n">
        <v>23</v>
      </c>
      <c r="CZ190" s="6" t="n">
        <v>28</v>
      </c>
    </row>
    <row r="191" customFormat="false" ht="13.2" hidden="false" customHeight="false" outlineLevel="0" collapsed="false">
      <c r="A191" s="0" t="s">
        <v>1241</v>
      </c>
      <c r="B191" s="0" t="s">
        <v>41</v>
      </c>
      <c r="C191" s="6" t="n">
        <v>169508</v>
      </c>
      <c r="D191" s="6" t="n">
        <v>1993</v>
      </c>
      <c r="E191" s="6" t="n">
        <v>2071</v>
      </c>
      <c r="F191" s="6" t="n">
        <v>2025</v>
      </c>
      <c r="G191" s="6" t="n">
        <v>1999</v>
      </c>
      <c r="H191" s="6" t="n">
        <v>2010</v>
      </c>
      <c r="I191" s="6" t="n">
        <v>1976</v>
      </c>
      <c r="J191" s="6" t="n">
        <v>1952</v>
      </c>
      <c r="K191" s="6" t="n">
        <v>1932</v>
      </c>
      <c r="L191" s="6" t="n">
        <v>1911</v>
      </c>
      <c r="M191" s="6" t="n">
        <v>1933</v>
      </c>
      <c r="N191" s="6" t="n">
        <v>1969</v>
      </c>
      <c r="O191" s="6" t="n">
        <v>2027</v>
      </c>
      <c r="P191" s="6" t="n">
        <v>2085</v>
      </c>
      <c r="Q191" s="6" t="n">
        <v>2183</v>
      </c>
      <c r="R191" s="6" t="n">
        <v>2097</v>
      </c>
      <c r="S191" s="6" t="n">
        <v>2188</v>
      </c>
      <c r="T191" s="6" t="n">
        <v>2207</v>
      </c>
      <c r="U191" s="6" t="n">
        <v>2102</v>
      </c>
      <c r="V191" s="6" t="n">
        <v>2011</v>
      </c>
      <c r="W191" s="6" t="n">
        <v>1810</v>
      </c>
      <c r="X191" s="6" t="n">
        <v>1778</v>
      </c>
      <c r="Y191" s="6" t="n">
        <v>1757</v>
      </c>
      <c r="Z191" s="6" t="n">
        <v>1895</v>
      </c>
      <c r="AA191" s="6" t="n">
        <v>2091</v>
      </c>
      <c r="AB191" s="6" t="n">
        <v>1986</v>
      </c>
      <c r="AC191" s="6" t="n">
        <v>1993</v>
      </c>
      <c r="AD191" s="6" t="n">
        <v>1934</v>
      </c>
      <c r="AE191" s="6" t="n">
        <v>1931</v>
      </c>
      <c r="AF191" s="6" t="n">
        <v>2007</v>
      </c>
      <c r="AG191" s="6" t="n">
        <v>1940</v>
      </c>
      <c r="AH191" s="6" t="n">
        <v>2110</v>
      </c>
      <c r="AI191" s="6" t="n">
        <v>2095</v>
      </c>
      <c r="AJ191" s="6" t="n">
        <v>2070</v>
      </c>
      <c r="AK191" s="6" t="n">
        <v>1902</v>
      </c>
      <c r="AL191" s="6" t="n">
        <v>2062</v>
      </c>
      <c r="AM191" s="6" t="n">
        <v>2108</v>
      </c>
      <c r="AN191" s="6" t="n">
        <v>2150</v>
      </c>
      <c r="AO191" s="6" t="n">
        <v>2347</v>
      </c>
      <c r="AP191" s="6" t="n">
        <v>2440</v>
      </c>
      <c r="AQ191" s="6" t="n">
        <v>2560</v>
      </c>
      <c r="AR191" s="6" t="n">
        <v>2673</v>
      </c>
      <c r="AS191" s="6" t="n">
        <v>2654</v>
      </c>
      <c r="AT191" s="6" t="n">
        <v>2712</v>
      </c>
      <c r="AU191" s="6" t="n">
        <v>2709</v>
      </c>
      <c r="AV191" s="6" t="n">
        <v>2750</v>
      </c>
      <c r="AW191" s="6" t="n">
        <v>2853</v>
      </c>
      <c r="AX191" s="6" t="n">
        <v>2786</v>
      </c>
      <c r="AY191" s="6" t="n">
        <v>2656</v>
      </c>
      <c r="AZ191" s="6" t="n">
        <v>2686</v>
      </c>
      <c r="BA191" s="6" t="n">
        <v>2606</v>
      </c>
      <c r="BB191" s="6" t="n">
        <v>2552</v>
      </c>
      <c r="BC191" s="6" t="n">
        <v>2414</v>
      </c>
      <c r="BD191" s="6" t="n">
        <v>2371</v>
      </c>
      <c r="BE191" s="6" t="n">
        <v>2282</v>
      </c>
      <c r="BF191" s="6" t="n">
        <v>2140</v>
      </c>
      <c r="BG191" s="6" t="n">
        <v>2072</v>
      </c>
      <c r="BH191" s="6" t="n">
        <v>2139</v>
      </c>
      <c r="BI191" s="6" t="n">
        <v>2061</v>
      </c>
      <c r="BJ191" s="6" t="n">
        <v>2011</v>
      </c>
      <c r="BK191" s="6" t="n">
        <v>2042</v>
      </c>
      <c r="BL191" s="6" t="n">
        <v>2102</v>
      </c>
      <c r="BM191" s="6" t="n">
        <v>2142</v>
      </c>
      <c r="BN191" s="6" t="n">
        <v>2285</v>
      </c>
      <c r="BO191" s="6" t="n">
        <v>2416</v>
      </c>
      <c r="BP191" s="6" t="n">
        <v>2457</v>
      </c>
      <c r="BQ191" s="6" t="n">
        <v>1913</v>
      </c>
      <c r="BR191" s="6" t="n">
        <v>1969</v>
      </c>
      <c r="BS191" s="6" t="n">
        <v>1784</v>
      </c>
      <c r="BT191" s="6" t="n">
        <v>1735</v>
      </c>
      <c r="BU191" s="6" t="n">
        <v>1474</v>
      </c>
      <c r="BV191" s="6" t="n">
        <v>1373</v>
      </c>
      <c r="BW191" s="6" t="n">
        <v>1355</v>
      </c>
      <c r="BX191" s="6" t="n">
        <v>1371</v>
      </c>
      <c r="BY191" s="6" t="n">
        <v>1349</v>
      </c>
      <c r="BZ191" s="6" t="n">
        <v>1166</v>
      </c>
      <c r="CA191" s="6" t="n">
        <v>1117</v>
      </c>
      <c r="CB191" s="6" t="n">
        <v>1028</v>
      </c>
      <c r="CC191" s="6" t="n">
        <v>992</v>
      </c>
      <c r="CD191" s="6" t="n">
        <v>898</v>
      </c>
      <c r="CE191" s="6" t="n">
        <v>855</v>
      </c>
      <c r="CF191" s="6" t="n">
        <v>848</v>
      </c>
      <c r="CG191" s="6" t="n">
        <v>775</v>
      </c>
      <c r="CH191" s="6" t="n">
        <v>707</v>
      </c>
      <c r="CI191" s="6" t="n">
        <v>685</v>
      </c>
      <c r="CJ191" s="6" t="n">
        <v>552</v>
      </c>
      <c r="CK191" s="6" t="n">
        <v>533</v>
      </c>
      <c r="CL191" s="6" t="n">
        <v>487</v>
      </c>
      <c r="CM191" s="6" t="n">
        <v>419</v>
      </c>
      <c r="CN191" s="6" t="n">
        <v>400</v>
      </c>
      <c r="CO191" s="6" t="n">
        <v>347</v>
      </c>
      <c r="CP191" s="6" t="n">
        <v>336</v>
      </c>
      <c r="CQ191" s="6" t="n">
        <v>242</v>
      </c>
      <c r="CR191" s="6" t="n">
        <v>151</v>
      </c>
      <c r="CS191" s="6" t="n">
        <v>109</v>
      </c>
      <c r="CT191" s="6" t="n">
        <v>111</v>
      </c>
      <c r="CU191" s="6" t="n">
        <v>67</v>
      </c>
      <c r="CV191" s="6" t="n">
        <v>60</v>
      </c>
      <c r="CW191" s="6" t="n">
        <v>33</v>
      </c>
      <c r="CX191" s="6" t="n">
        <v>22</v>
      </c>
      <c r="CY191" s="6" t="n">
        <v>17</v>
      </c>
      <c r="CZ191" s="6" t="n">
        <v>20</v>
      </c>
    </row>
    <row r="192" customFormat="false" ht="13.2" hidden="false" customHeight="false" outlineLevel="0" collapsed="false">
      <c r="A192" s="0" t="s">
        <v>1242</v>
      </c>
      <c r="B192" s="0" t="s">
        <v>325</v>
      </c>
      <c r="C192" s="6" t="n">
        <v>80734</v>
      </c>
      <c r="D192" s="6" t="n">
        <v>1041</v>
      </c>
      <c r="E192" s="6" t="n">
        <v>1176</v>
      </c>
      <c r="F192" s="6" t="n">
        <v>1075</v>
      </c>
      <c r="G192" s="6" t="n">
        <v>1066</v>
      </c>
      <c r="H192" s="6" t="n">
        <v>1069</v>
      </c>
      <c r="I192" s="6" t="n">
        <v>1054</v>
      </c>
      <c r="J192" s="6" t="n">
        <v>1043</v>
      </c>
      <c r="K192" s="6" t="n">
        <v>987</v>
      </c>
      <c r="L192" s="6" t="n">
        <v>966</v>
      </c>
      <c r="M192" s="6" t="n">
        <v>952</v>
      </c>
      <c r="N192" s="6" t="n">
        <v>967</v>
      </c>
      <c r="O192" s="6" t="n">
        <v>1001</v>
      </c>
      <c r="P192" s="6" t="n">
        <v>997</v>
      </c>
      <c r="Q192" s="6" t="n">
        <v>1038</v>
      </c>
      <c r="R192" s="6" t="n">
        <v>1054</v>
      </c>
      <c r="S192" s="6" t="n">
        <v>1156</v>
      </c>
      <c r="T192" s="6" t="n">
        <v>1057</v>
      </c>
      <c r="U192" s="6" t="n">
        <v>1113</v>
      </c>
      <c r="V192" s="6" t="n">
        <v>1003</v>
      </c>
      <c r="W192" s="6" t="n">
        <v>951</v>
      </c>
      <c r="X192" s="6" t="n">
        <v>967</v>
      </c>
      <c r="Y192" s="6" t="n">
        <v>940</v>
      </c>
      <c r="Z192" s="6" t="n">
        <v>1040</v>
      </c>
      <c r="AA192" s="6" t="n">
        <v>1054</v>
      </c>
      <c r="AB192" s="6" t="n">
        <v>1040</v>
      </c>
      <c r="AC192" s="6" t="n">
        <v>1114</v>
      </c>
      <c r="AD192" s="6" t="n">
        <v>1040</v>
      </c>
      <c r="AE192" s="6" t="n">
        <v>1025</v>
      </c>
      <c r="AF192" s="6" t="n">
        <v>991</v>
      </c>
      <c r="AG192" s="6" t="n">
        <v>1117</v>
      </c>
      <c r="AH192" s="6" t="n">
        <v>1114</v>
      </c>
      <c r="AI192" s="6" t="n">
        <v>1028</v>
      </c>
      <c r="AJ192" s="6" t="n">
        <v>987</v>
      </c>
      <c r="AK192" s="6" t="n">
        <v>923</v>
      </c>
      <c r="AL192" s="6" t="n">
        <v>920</v>
      </c>
      <c r="AM192" s="6" t="n">
        <v>1018</v>
      </c>
      <c r="AN192" s="6" t="n">
        <v>982</v>
      </c>
      <c r="AO192" s="6" t="n">
        <v>1049</v>
      </c>
      <c r="AP192" s="6" t="n">
        <v>1060</v>
      </c>
      <c r="AQ192" s="6" t="n">
        <v>1159</v>
      </c>
      <c r="AR192" s="6" t="n">
        <v>1226</v>
      </c>
      <c r="AS192" s="6" t="n">
        <v>1196</v>
      </c>
      <c r="AT192" s="6" t="n">
        <v>1265</v>
      </c>
      <c r="AU192" s="6" t="n">
        <v>1222</v>
      </c>
      <c r="AV192" s="6" t="n">
        <v>1180</v>
      </c>
      <c r="AW192" s="6" t="n">
        <v>1164</v>
      </c>
      <c r="AX192" s="6" t="n">
        <v>1161</v>
      </c>
      <c r="AY192" s="6" t="n">
        <v>1178</v>
      </c>
      <c r="AZ192" s="6" t="n">
        <v>1190</v>
      </c>
      <c r="BA192" s="6" t="n">
        <v>1129</v>
      </c>
      <c r="BB192" s="6" t="n">
        <v>1007</v>
      </c>
      <c r="BC192" s="6" t="n">
        <v>1078</v>
      </c>
      <c r="BD192" s="6" t="n">
        <v>955</v>
      </c>
      <c r="BE192" s="6" t="n">
        <v>987</v>
      </c>
      <c r="BF192" s="6" t="n">
        <v>1030</v>
      </c>
      <c r="BG192" s="6" t="n">
        <v>940</v>
      </c>
      <c r="BH192" s="6" t="n">
        <v>837</v>
      </c>
      <c r="BI192" s="6" t="n">
        <v>918</v>
      </c>
      <c r="BJ192" s="6" t="n">
        <v>926</v>
      </c>
      <c r="BK192" s="6" t="n">
        <v>948</v>
      </c>
      <c r="BL192" s="6" t="n">
        <v>917</v>
      </c>
      <c r="BM192" s="6" t="n">
        <v>938</v>
      </c>
      <c r="BN192" s="6" t="n">
        <v>1021</v>
      </c>
      <c r="BO192" s="6" t="n">
        <v>1149</v>
      </c>
      <c r="BP192" s="6" t="n">
        <v>1029</v>
      </c>
      <c r="BQ192" s="6" t="n">
        <v>845</v>
      </c>
      <c r="BR192" s="6" t="n">
        <v>878</v>
      </c>
      <c r="BS192" s="6" t="n">
        <v>828</v>
      </c>
      <c r="BT192" s="6" t="n">
        <v>748</v>
      </c>
      <c r="BU192" s="6" t="n">
        <v>721</v>
      </c>
      <c r="BV192" s="6" t="n">
        <v>611</v>
      </c>
      <c r="BW192" s="6" t="n">
        <v>657</v>
      </c>
      <c r="BX192" s="6" t="n">
        <v>599</v>
      </c>
      <c r="BY192" s="6" t="n">
        <v>602</v>
      </c>
      <c r="BZ192" s="6" t="n">
        <v>584</v>
      </c>
      <c r="CA192" s="6" t="n">
        <v>536</v>
      </c>
      <c r="CB192" s="6" t="n">
        <v>513</v>
      </c>
      <c r="CC192" s="6" t="n">
        <v>473</v>
      </c>
      <c r="CD192" s="6" t="n">
        <v>429</v>
      </c>
      <c r="CE192" s="6" t="n">
        <v>434</v>
      </c>
      <c r="CF192" s="6" t="n">
        <v>432</v>
      </c>
      <c r="CG192" s="6" t="n">
        <v>362</v>
      </c>
      <c r="CH192" s="6" t="n">
        <v>353</v>
      </c>
      <c r="CI192" s="6" t="n">
        <v>326</v>
      </c>
      <c r="CJ192" s="6" t="n">
        <v>325</v>
      </c>
      <c r="CK192" s="6" t="n">
        <v>270</v>
      </c>
      <c r="CL192" s="6" t="n">
        <v>225</v>
      </c>
      <c r="CM192" s="6" t="n">
        <v>209</v>
      </c>
      <c r="CN192" s="6" t="n">
        <v>181</v>
      </c>
      <c r="CO192" s="6" t="n">
        <v>158</v>
      </c>
      <c r="CP192" s="6" t="n">
        <v>154</v>
      </c>
      <c r="CQ192" s="6" t="n">
        <v>105</v>
      </c>
      <c r="CR192" s="6" t="n">
        <v>63</v>
      </c>
      <c r="CS192" s="6" t="n">
        <v>48</v>
      </c>
      <c r="CT192" s="6" t="n">
        <v>42</v>
      </c>
      <c r="CU192" s="6" t="n">
        <v>33</v>
      </c>
      <c r="CV192" s="6" t="n">
        <v>17</v>
      </c>
      <c r="CW192" s="6" t="n">
        <v>15</v>
      </c>
      <c r="CX192" s="6" t="n">
        <v>14</v>
      </c>
      <c r="CY192" s="6" t="n">
        <v>6</v>
      </c>
      <c r="CZ192" s="6" t="n">
        <v>13</v>
      </c>
    </row>
    <row r="193" customFormat="false" ht="13.2" hidden="false" customHeight="false" outlineLevel="0" collapsed="false">
      <c r="A193" s="0" t="s">
        <v>1243</v>
      </c>
      <c r="B193" s="0" t="s">
        <v>413</v>
      </c>
      <c r="C193" s="6" t="n">
        <v>81485</v>
      </c>
      <c r="D193" s="6" t="n">
        <v>811</v>
      </c>
      <c r="E193" s="6" t="n">
        <v>833</v>
      </c>
      <c r="F193" s="6" t="n">
        <v>846</v>
      </c>
      <c r="G193" s="6" t="n">
        <v>885</v>
      </c>
      <c r="H193" s="6" t="n">
        <v>829</v>
      </c>
      <c r="I193" s="6" t="n">
        <v>830</v>
      </c>
      <c r="J193" s="6" t="n">
        <v>853</v>
      </c>
      <c r="K193" s="6" t="n">
        <v>800</v>
      </c>
      <c r="L193" s="6" t="n">
        <v>790</v>
      </c>
      <c r="M193" s="6" t="n">
        <v>739</v>
      </c>
      <c r="N193" s="6" t="n">
        <v>845</v>
      </c>
      <c r="O193" s="6" t="n">
        <v>877</v>
      </c>
      <c r="P193" s="6" t="n">
        <v>920</v>
      </c>
      <c r="Q193" s="6" t="n">
        <v>898</v>
      </c>
      <c r="R193" s="6" t="n">
        <v>958</v>
      </c>
      <c r="S193" s="6" t="n">
        <v>1018</v>
      </c>
      <c r="T193" s="6" t="n">
        <v>1012</v>
      </c>
      <c r="U193" s="6" t="n">
        <v>967</v>
      </c>
      <c r="V193" s="6" t="n">
        <v>1029</v>
      </c>
      <c r="W193" s="6" t="n">
        <v>1069</v>
      </c>
      <c r="X193" s="6" t="n">
        <v>1036</v>
      </c>
      <c r="Y193" s="6" t="n">
        <v>1008</v>
      </c>
      <c r="Z193" s="6" t="n">
        <v>975</v>
      </c>
      <c r="AA193" s="6" t="n">
        <v>996</v>
      </c>
      <c r="AB193" s="6" t="n">
        <v>984</v>
      </c>
      <c r="AC193" s="6" t="n">
        <v>1019</v>
      </c>
      <c r="AD193" s="6" t="n">
        <v>930</v>
      </c>
      <c r="AE193" s="6" t="n">
        <v>921</v>
      </c>
      <c r="AF193" s="6" t="n">
        <v>910</v>
      </c>
      <c r="AG193" s="6" t="n">
        <v>946</v>
      </c>
      <c r="AH193" s="6" t="n">
        <v>916</v>
      </c>
      <c r="AI193" s="6" t="n">
        <v>903</v>
      </c>
      <c r="AJ193" s="6" t="n">
        <v>839</v>
      </c>
      <c r="AK193" s="6" t="n">
        <v>840</v>
      </c>
      <c r="AL193" s="6" t="n">
        <v>794</v>
      </c>
      <c r="AM193" s="6" t="n">
        <v>860</v>
      </c>
      <c r="AN193" s="6" t="n">
        <v>972</v>
      </c>
      <c r="AO193" s="6" t="n">
        <v>913</v>
      </c>
      <c r="AP193" s="6" t="n">
        <v>1013</v>
      </c>
      <c r="AQ193" s="6" t="n">
        <v>1087</v>
      </c>
      <c r="AR193" s="6" t="n">
        <v>1187</v>
      </c>
      <c r="AS193" s="6" t="n">
        <v>1154</v>
      </c>
      <c r="AT193" s="6" t="n">
        <v>1187</v>
      </c>
      <c r="AU193" s="6" t="n">
        <v>1332</v>
      </c>
      <c r="AV193" s="6" t="n">
        <v>1280</v>
      </c>
      <c r="AW193" s="6" t="n">
        <v>1323</v>
      </c>
      <c r="AX193" s="6" t="n">
        <v>1391</v>
      </c>
      <c r="AY193" s="6" t="n">
        <v>1376</v>
      </c>
      <c r="AZ193" s="6" t="n">
        <v>1425</v>
      </c>
      <c r="BA193" s="6" t="n">
        <v>1401</v>
      </c>
      <c r="BB193" s="6" t="n">
        <v>1354</v>
      </c>
      <c r="BC193" s="6" t="n">
        <v>1266</v>
      </c>
      <c r="BD193" s="6" t="n">
        <v>1272</v>
      </c>
      <c r="BE193" s="6" t="n">
        <v>1185</v>
      </c>
      <c r="BF193" s="6" t="n">
        <v>1210</v>
      </c>
      <c r="BG193" s="6" t="n">
        <v>1115</v>
      </c>
      <c r="BH193" s="6" t="n">
        <v>1103</v>
      </c>
      <c r="BI193" s="6" t="n">
        <v>1020</v>
      </c>
      <c r="BJ193" s="6" t="n">
        <v>1029</v>
      </c>
      <c r="BK193" s="6" t="n">
        <v>1048</v>
      </c>
      <c r="BL193" s="6" t="n">
        <v>1053</v>
      </c>
      <c r="BM193" s="6" t="n">
        <v>1073</v>
      </c>
      <c r="BN193" s="6" t="n">
        <v>1030</v>
      </c>
      <c r="BO193" s="6" t="n">
        <v>1107</v>
      </c>
      <c r="BP193" s="6" t="n">
        <v>1117</v>
      </c>
      <c r="BQ193" s="6" t="n">
        <v>897</v>
      </c>
      <c r="BR193" s="6" t="n">
        <v>866</v>
      </c>
      <c r="BS193" s="6" t="n">
        <v>925</v>
      </c>
      <c r="BT193" s="6" t="n">
        <v>848</v>
      </c>
      <c r="BU193" s="6" t="n">
        <v>745</v>
      </c>
      <c r="BV193" s="6" t="n">
        <v>763</v>
      </c>
      <c r="BW193" s="6" t="n">
        <v>757</v>
      </c>
      <c r="BX193" s="6" t="n">
        <v>729</v>
      </c>
      <c r="BY193" s="6" t="n">
        <v>709</v>
      </c>
      <c r="BZ193" s="6" t="n">
        <v>677</v>
      </c>
      <c r="CA193" s="6" t="n">
        <v>705</v>
      </c>
      <c r="CB193" s="6" t="n">
        <v>591</v>
      </c>
      <c r="CC193" s="6" t="n">
        <v>573</v>
      </c>
      <c r="CD193" s="6" t="n">
        <v>573</v>
      </c>
      <c r="CE193" s="6" t="n">
        <v>575</v>
      </c>
      <c r="CF193" s="6" t="n">
        <v>537</v>
      </c>
      <c r="CG193" s="6" t="n">
        <v>452</v>
      </c>
      <c r="CH193" s="6" t="n">
        <v>426</v>
      </c>
      <c r="CI193" s="6" t="n">
        <v>347</v>
      </c>
      <c r="CJ193" s="6" t="n">
        <v>324</v>
      </c>
      <c r="CK193" s="6" t="n">
        <v>303</v>
      </c>
      <c r="CL193" s="6" t="n">
        <v>231</v>
      </c>
      <c r="CM193" s="6" t="n">
        <v>242</v>
      </c>
      <c r="CN193" s="6" t="n">
        <v>211</v>
      </c>
      <c r="CO193" s="6" t="n">
        <v>172</v>
      </c>
      <c r="CP193" s="6" t="n">
        <v>164</v>
      </c>
      <c r="CQ193" s="6" t="n">
        <v>108</v>
      </c>
      <c r="CR193" s="6" t="n">
        <v>100</v>
      </c>
      <c r="CS193" s="6" t="n">
        <v>56</v>
      </c>
      <c r="CT193" s="6" t="n">
        <v>50</v>
      </c>
      <c r="CU193" s="6" t="n">
        <v>38</v>
      </c>
      <c r="CV193" s="6" t="n">
        <v>25</v>
      </c>
      <c r="CW193" s="6" t="n">
        <v>17</v>
      </c>
      <c r="CX193" s="6" t="n">
        <v>17</v>
      </c>
      <c r="CY193" s="6" t="n">
        <v>13</v>
      </c>
      <c r="CZ193" s="6" t="n">
        <v>10</v>
      </c>
    </row>
    <row r="194" customFormat="false" ht="13.2" hidden="false" customHeight="false" outlineLevel="0" collapsed="false">
      <c r="A194" s="0" t="s">
        <v>1244</v>
      </c>
      <c r="B194" s="0" t="s">
        <v>99</v>
      </c>
      <c r="C194" s="6" t="n">
        <v>133384</v>
      </c>
      <c r="D194" s="6" t="n">
        <v>1981</v>
      </c>
      <c r="E194" s="6" t="n">
        <v>1915</v>
      </c>
      <c r="F194" s="6" t="n">
        <v>1873</v>
      </c>
      <c r="G194" s="6" t="n">
        <v>1786</v>
      </c>
      <c r="H194" s="6" t="n">
        <v>1695</v>
      </c>
      <c r="I194" s="6" t="n">
        <v>1693</v>
      </c>
      <c r="J194" s="6" t="n">
        <v>1620</v>
      </c>
      <c r="K194" s="6" t="n">
        <v>1522</v>
      </c>
      <c r="L194" s="6" t="n">
        <v>1395</v>
      </c>
      <c r="M194" s="6" t="n">
        <v>1400</v>
      </c>
      <c r="N194" s="6" t="n">
        <v>1421</v>
      </c>
      <c r="O194" s="6" t="n">
        <v>1511</v>
      </c>
      <c r="P194" s="6" t="n">
        <v>1467</v>
      </c>
      <c r="Q194" s="6" t="n">
        <v>1566</v>
      </c>
      <c r="R194" s="6" t="n">
        <v>1587</v>
      </c>
      <c r="S194" s="6" t="n">
        <v>1556</v>
      </c>
      <c r="T194" s="6" t="n">
        <v>1793</v>
      </c>
      <c r="U194" s="6" t="n">
        <v>1731</v>
      </c>
      <c r="V194" s="6" t="n">
        <v>1778</v>
      </c>
      <c r="W194" s="6" t="n">
        <v>1778</v>
      </c>
      <c r="X194" s="6" t="n">
        <v>1786</v>
      </c>
      <c r="Y194" s="6" t="n">
        <v>1758</v>
      </c>
      <c r="Z194" s="6" t="n">
        <v>1896</v>
      </c>
      <c r="AA194" s="6" t="n">
        <v>2013</v>
      </c>
      <c r="AB194" s="6" t="n">
        <v>2109</v>
      </c>
      <c r="AC194" s="6" t="n">
        <v>2127</v>
      </c>
      <c r="AD194" s="6" t="n">
        <v>2158</v>
      </c>
      <c r="AE194" s="6" t="n">
        <v>2176</v>
      </c>
      <c r="AF194" s="6" t="n">
        <v>2123</v>
      </c>
      <c r="AG194" s="6" t="n">
        <v>2293</v>
      </c>
      <c r="AH194" s="6" t="n">
        <v>2195</v>
      </c>
      <c r="AI194" s="6" t="n">
        <v>2087</v>
      </c>
      <c r="AJ194" s="6" t="n">
        <v>1897</v>
      </c>
      <c r="AK194" s="6" t="n">
        <v>1876</v>
      </c>
      <c r="AL194" s="6" t="n">
        <v>1908</v>
      </c>
      <c r="AM194" s="6" t="n">
        <v>1778</v>
      </c>
      <c r="AN194" s="6" t="n">
        <v>1819</v>
      </c>
      <c r="AO194" s="6" t="n">
        <v>1835</v>
      </c>
      <c r="AP194" s="6" t="n">
        <v>1797</v>
      </c>
      <c r="AQ194" s="6" t="n">
        <v>1895</v>
      </c>
      <c r="AR194" s="6" t="n">
        <v>1965</v>
      </c>
      <c r="AS194" s="6" t="n">
        <v>1950</v>
      </c>
      <c r="AT194" s="6" t="n">
        <v>1897</v>
      </c>
      <c r="AU194" s="6" t="n">
        <v>1845</v>
      </c>
      <c r="AV194" s="6" t="n">
        <v>1768</v>
      </c>
      <c r="AW194" s="6" t="n">
        <v>1836</v>
      </c>
      <c r="AX194" s="6" t="n">
        <v>1900</v>
      </c>
      <c r="AY194" s="6" t="n">
        <v>1777</v>
      </c>
      <c r="AZ194" s="6" t="n">
        <v>1776</v>
      </c>
      <c r="BA194" s="6" t="n">
        <v>1702</v>
      </c>
      <c r="BB194" s="6" t="n">
        <v>1690</v>
      </c>
      <c r="BC194" s="6" t="n">
        <v>1650</v>
      </c>
      <c r="BD194" s="6" t="n">
        <v>1628</v>
      </c>
      <c r="BE194" s="6" t="n">
        <v>1651</v>
      </c>
      <c r="BF194" s="6" t="n">
        <v>1565</v>
      </c>
      <c r="BG194" s="6" t="n">
        <v>1444</v>
      </c>
      <c r="BH194" s="6" t="n">
        <v>1491</v>
      </c>
      <c r="BI194" s="6" t="n">
        <v>1501</v>
      </c>
      <c r="BJ194" s="6" t="n">
        <v>1378</v>
      </c>
      <c r="BK194" s="6" t="n">
        <v>1409</v>
      </c>
      <c r="BL194" s="6" t="n">
        <v>1397</v>
      </c>
      <c r="BM194" s="6" t="n">
        <v>1404</v>
      </c>
      <c r="BN194" s="6" t="n">
        <v>1345</v>
      </c>
      <c r="BO194" s="6" t="n">
        <v>1450</v>
      </c>
      <c r="BP194" s="6" t="n">
        <v>1541</v>
      </c>
      <c r="BQ194" s="6" t="n">
        <v>1135</v>
      </c>
      <c r="BR194" s="6" t="n">
        <v>1199</v>
      </c>
      <c r="BS194" s="6" t="n">
        <v>992</v>
      </c>
      <c r="BT194" s="6" t="n">
        <v>998</v>
      </c>
      <c r="BU194" s="6" t="n">
        <v>915</v>
      </c>
      <c r="BV194" s="6" t="n">
        <v>836</v>
      </c>
      <c r="BW194" s="6" t="n">
        <v>860</v>
      </c>
      <c r="BX194" s="6" t="n">
        <v>907</v>
      </c>
      <c r="BY194" s="6" t="n">
        <v>915</v>
      </c>
      <c r="BZ194" s="6" t="n">
        <v>844</v>
      </c>
      <c r="CA194" s="6" t="n">
        <v>865</v>
      </c>
      <c r="CB194" s="6" t="n">
        <v>792</v>
      </c>
      <c r="CC194" s="6" t="n">
        <v>736</v>
      </c>
      <c r="CD194" s="6" t="n">
        <v>776</v>
      </c>
      <c r="CE194" s="6" t="n">
        <v>711</v>
      </c>
      <c r="CF194" s="6" t="n">
        <v>767</v>
      </c>
      <c r="CG194" s="6" t="n">
        <v>627</v>
      </c>
      <c r="CH194" s="6" t="n">
        <v>704</v>
      </c>
      <c r="CI194" s="6" t="n">
        <v>601</v>
      </c>
      <c r="CJ194" s="6" t="n">
        <v>532</v>
      </c>
      <c r="CK194" s="6" t="n">
        <v>516</v>
      </c>
      <c r="CL194" s="6" t="n">
        <v>440</v>
      </c>
      <c r="CM194" s="6" t="n">
        <v>373</v>
      </c>
      <c r="CN194" s="6" t="n">
        <v>358</v>
      </c>
      <c r="CO194" s="6" t="n">
        <v>324</v>
      </c>
      <c r="CP194" s="6" t="n">
        <v>322</v>
      </c>
      <c r="CQ194" s="6" t="n">
        <v>220</v>
      </c>
      <c r="CR194" s="6" t="n">
        <v>142</v>
      </c>
      <c r="CS194" s="6" t="n">
        <v>86</v>
      </c>
      <c r="CT194" s="6" t="n">
        <v>92</v>
      </c>
      <c r="CU194" s="6" t="n">
        <v>64</v>
      </c>
      <c r="CV194" s="6" t="n">
        <v>52</v>
      </c>
      <c r="CW194" s="6" t="n">
        <v>46</v>
      </c>
      <c r="CX194" s="6" t="n">
        <v>25</v>
      </c>
      <c r="CY194" s="6" t="n">
        <v>23</v>
      </c>
      <c r="CZ194" s="6" t="n">
        <v>35</v>
      </c>
    </row>
    <row r="195" customFormat="false" ht="13.2" hidden="false" customHeight="false" outlineLevel="0" collapsed="false">
      <c r="A195" s="0" t="s">
        <v>1245</v>
      </c>
      <c r="B195" s="0" t="s">
        <v>483</v>
      </c>
      <c r="C195" s="6" t="n">
        <v>138265</v>
      </c>
      <c r="D195" s="6" t="n">
        <v>1254</v>
      </c>
      <c r="E195" s="6" t="n">
        <v>1260</v>
      </c>
      <c r="F195" s="6" t="n">
        <v>1248</v>
      </c>
      <c r="G195" s="6" t="n">
        <v>1295</v>
      </c>
      <c r="H195" s="6" t="n">
        <v>1355</v>
      </c>
      <c r="I195" s="6" t="n">
        <v>1391</v>
      </c>
      <c r="J195" s="6" t="n">
        <v>1284</v>
      </c>
      <c r="K195" s="6" t="n">
        <v>1270</v>
      </c>
      <c r="L195" s="6" t="n">
        <v>1296</v>
      </c>
      <c r="M195" s="6" t="n">
        <v>1301</v>
      </c>
      <c r="N195" s="6" t="n">
        <v>1512</v>
      </c>
      <c r="O195" s="6" t="n">
        <v>1522</v>
      </c>
      <c r="P195" s="6" t="n">
        <v>1603</v>
      </c>
      <c r="Q195" s="6" t="n">
        <v>1646</v>
      </c>
      <c r="R195" s="6" t="n">
        <v>1685</v>
      </c>
      <c r="S195" s="6" t="n">
        <v>1754</v>
      </c>
      <c r="T195" s="6" t="n">
        <v>1726</v>
      </c>
      <c r="U195" s="6" t="n">
        <v>1766</v>
      </c>
      <c r="V195" s="6" t="n">
        <v>1563</v>
      </c>
      <c r="W195" s="6" t="n">
        <v>1381</v>
      </c>
      <c r="X195" s="6" t="n">
        <v>1362</v>
      </c>
      <c r="Y195" s="6" t="n">
        <v>1233</v>
      </c>
      <c r="Z195" s="6" t="n">
        <v>1370</v>
      </c>
      <c r="AA195" s="6" t="n">
        <v>1433</v>
      </c>
      <c r="AB195" s="6" t="n">
        <v>1410</v>
      </c>
      <c r="AC195" s="6" t="n">
        <v>1448</v>
      </c>
      <c r="AD195" s="6" t="n">
        <v>1411</v>
      </c>
      <c r="AE195" s="6" t="n">
        <v>1331</v>
      </c>
      <c r="AF195" s="6" t="n">
        <v>1255</v>
      </c>
      <c r="AG195" s="6" t="n">
        <v>1245</v>
      </c>
      <c r="AH195" s="6" t="n">
        <v>1352</v>
      </c>
      <c r="AI195" s="6" t="n">
        <v>1337</v>
      </c>
      <c r="AJ195" s="6" t="n">
        <v>1270</v>
      </c>
      <c r="AK195" s="6" t="n">
        <v>1187</v>
      </c>
      <c r="AL195" s="6" t="n">
        <v>1194</v>
      </c>
      <c r="AM195" s="6" t="n">
        <v>1292</v>
      </c>
      <c r="AN195" s="6" t="n">
        <v>1368</v>
      </c>
      <c r="AO195" s="6" t="n">
        <v>1470</v>
      </c>
      <c r="AP195" s="6" t="n">
        <v>1534</v>
      </c>
      <c r="AQ195" s="6" t="n">
        <v>1649</v>
      </c>
      <c r="AR195" s="6" t="n">
        <v>1776</v>
      </c>
      <c r="AS195" s="6" t="n">
        <v>1819</v>
      </c>
      <c r="AT195" s="6" t="n">
        <v>1889</v>
      </c>
      <c r="AU195" s="6" t="n">
        <v>1967</v>
      </c>
      <c r="AV195" s="6" t="n">
        <v>2072</v>
      </c>
      <c r="AW195" s="6" t="n">
        <v>2002</v>
      </c>
      <c r="AX195" s="6" t="n">
        <v>2096</v>
      </c>
      <c r="AY195" s="6" t="n">
        <v>2013</v>
      </c>
      <c r="AZ195" s="6" t="n">
        <v>1969</v>
      </c>
      <c r="BA195" s="6" t="n">
        <v>1937</v>
      </c>
      <c r="BB195" s="6" t="n">
        <v>1891</v>
      </c>
      <c r="BC195" s="6" t="n">
        <v>1892</v>
      </c>
      <c r="BD195" s="6" t="n">
        <v>1929</v>
      </c>
      <c r="BE195" s="6" t="n">
        <v>1787</v>
      </c>
      <c r="BF195" s="6" t="n">
        <v>1808</v>
      </c>
      <c r="BG195" s="6" t="n">
        <v>1836</v>
      </c>
      <c r="BH195" s="6" t="n">
        <v>1847</v>
      </c>
      <c r="BI195" s="6" t="n">
        <v>1882</v>
      </c>
      <c r="BJ195" s="6" t="n">
        <v>1765</v>
      </c>
      <c r="BK195" s="6" t="n">
        <v>1877</v>
      </c>
      <c r="BL195" s="6" t="n">
        <v>1871</v>
      </c>
      <c r="BM195" s="6" t="n">
        <v>2002</v>
      </c>
      <c r="BN195" s="6" t="n">
        <v>2140</v>
      </c>
      <c r="BO195" s="6" t="n">
        <v>2374</v>
      </c>
      <c r="BP195" s="6" t="n">
        <v>2607</v>
      </c>
      <c r="BQ195" s="6" t="n">
        <v>2011</v>
      </c>
      <c r="BR195" s="6" t="n">
        <v>2125</v>
      </c>
      <c r="BS195" s="6" t="n">
        <v>1975</v>
      </c>
      <c r="BT195" s="6" t="n">
        <v>1968</v>
      </c>
      <c r="BU195" s="6" t="n">
        <v>1663</v>
      </c>
      <c r="BV195" s="6" t="n">
        <v>1469</v>
      </c>
      <c r="BW195" s="6" t="n">
        <v>1592</v>
      </c>
      <c r="BX195" s="6" t="n">
        <v>1511</v>
      </c>
      <c r="BY195" s="6" t="n">
        <v>1459</v>
      </c>
      <c r="BZ195" s="6" t="n">
        <v>1339</v>
      </c>
      <c r="CA195" s="6" t="n">
        <v>1299</v>
      </c>
      <c r="CB195" s="6" t="n">
        <v>1248</v>
      </c>
      <c r="CC195" s="6" t="n">
        <v>1169</v>
      </c>
      <c r="CD195" s="6" t="n">
        <v>1135</v>
      </c>
      <c r="CE195" s="6" t="n">
        <v>1197</v>
      </c>
      <c r="CF195" s="6" t="n">
        <v>1109</v>
      </c>
      <c r="CG195" s="6" t="n">
        <v>1000</v>
      </c>
      <c r="CH195" s="6" t="n">
        <v>944</v>
      </c>
      <c r="CI195" s="6" t="n">
        <v>877</v>
      </c>
      <c r="CJ195" s="6" t="n">
        <v>794</v>
      </c>
      <c r="CK195" s="6" t="n">
        <v>774</v>
      </c>
      <c r="CL195" s="6" t="n">
        <v>693</v>
      </c>
      <c r="CM195" s="6" t="n">
        <v>648</v>
      </c>
      <c r="CN195" s="6" t="n">
        <v>600</v>
      </c>
      <c r="CO195" s="6" t="n">
        <v>542</v>
      </c>
      <c r="CP195" s="6" t="n">
        <v>466</v>
      </c>
      <c r="CQ195" s="6" t="n">
        <v>371</v>
      </c>
      <c r="CR195" s="6" t="n">
        <v>181</v>
      </c>
      <c r="CS195" s="6" t="n">
        <v>167</v>
      </c>
      <c r="CT195" s="6" t="n">
        <v>166</v>
      </c>
      <c r="CU195" s="6" t="n">
        <v>132</v>
      </c>
      <c r="CV195" s="6" t="n">
        <v>110</v>
      </c>
      <c r="CW195" s="6" t="n">
        <v>84</v>
      </c>
      <c r="CX195" s="6" t="n">
        <v>52</v>
      </c>
      <c r="CY195" s="6" t="n">
        <v>32</v>
      </c>
      <c r="CZ195" s="6" t="n">
        <v>52</v>
      </c>
    </row>
    <row r="196" customFormat="false" ht="13.2" hidden="false" customHeight="false" outlineLevel="0" collapsed="false">
      <c r="A196" s="0" t="s">
        <v>1246</v>
      </c>
      <c r="B196" s="0" t="s">
        <v>617</v>
      </c>
      <c r="C196" s="6" t="n">
        <v>2203</v>
      </c>
      <c r="D196" s="6" t="n">
        <v>16</v>
      </c>
      <c r="E196" s="6" t="n">
        <v>15</v>
      </c>
      <c r="F196" s="6" t="n">
        <v>13</v>
      </c>
      <c r="G196" s="6" t="n">
        <v>38</v>
      </c>
      <c r="H196" s="6" t="n">
        <v>23</v>
      </c>
      <c r="I196" s="6" t="n">
        <v>23</v>
      </c>
      <c r="J196" s="6" t="n">
        <v>22</v>
      </c>
      <c r="K196" s="6" t="n">
        <v>20</v>
      </c>
      <c r="L196" s="6" t="n">
        <v>20</v>
      </c>
      <c r="M196" s="6" t="n">
        <v>20</v>
      </c>
      <c r="N196" s="6" t="n">
        <v>27</v>
      </c>
      <c r="O196" s="6" t="n">
        <v>23</v>
      </c>
      <c r="P196" s="6" t="n">
        <v>18</v>
      </c>
      <c r="Q196" s="6" t="n">
        <v>16</v>
      </c>
      <c r="R196" s="6" t="n">
        <v>30</v>
      </c>
      <c r="S196" s="6" t="n">
        <v>22</v>
      </c>
      <c r="T196" s="6" t="n">
        <v>5</v>
      </c>
      <c r="U196" s="6" t="n">
        <v>2</v>
      </c>
      <c r="V196" s="6" t="n">
        <v>8</v>
      </c>
      <c r="W196" s="6" t="n">
        <v>19</v>
      </c>
      <c r="X196" s="6" t="n">
        <v>18</v>
      </c>
      <c r="Y196" s="6" t="n">
        <v>20</v>
      </c>
      <c r="Z196" s="6" t="n">
        <v>15</v>
      </c>
      <c r="AA196" s="6" t="n">
        <v>24</v>
      </c>
      <c r="AB196" s="6" t="n">
        <v>34</v>
      </c>
      <c r="AC196" s="6" t="n">
        <v>34</v>
      </c>
      <c r="AD196" s="6" t="n">
        <v>17</v>
      </c>
      <c r="AE196" s="6" t="n">
        <v>23</v>
      </c>
      <c r="AF196" s="6" t="n">
        <v>31</v>
      </c>
      <c r="AG196" s="6" t="n">
        <v>30</v>
      </c>
      <c r="AH196" s="6" t="n">
        <v>19</v>
      </c>
      <c r="AI196" s="6" t="n">
        <v>37</v>
      </c>
      <c r="AJ196" s="6" t="n">
        <v>25</v>
      </c>
      <c r="AK196" s="6" t="n">
        <v>26</v>
      </c>
      <c r="AL196" s="6" t="n">
        <v>20</v>
      </c>
      <c r="AM196" s="6" t="n">
        <v>26</v>
      </c>
      <c r="AN196" s="6" t="n">
        <v>25</v>
      </c>
      <c r="AO196" s="6" t="n">
        <v>18</v>
      </c>
      <c r="AP196" s="6" t="n">
        <v>32</v>
      </c>
      <c r="AQ196" s="6" t="n">
        <v>29</v>
      </c>
      <c r="AR196" s="6" t="n">
        <v>47</v>
      </c>
      <c r="AS196" s="6" t="n">
        <v>32</v>
      </c>
      <c r="AT196" s="6" t="n">
        <v>24</v>
      </c>
      <c r="AU196" s="6" t="n">
        <v>44</v>
      </c>
      <c r="AV196" s="6" t="n">
        <v>23</v>
      </c>
      <c r="AW196" s="6" t="n">
        <v>40</v>
      </c>
      <c r="AX196" s="6" t="n">
        <v>35</v>
      </c>
      <c r="AY196" s="6" t="n">
        <v>39</v>
      </c>
      <c r="AZ196" s="6" t="n">
        <v>35</v>
      </c>
      <c r="BA196" s="6" t="n">
        <v>26</v>
      </c>
      <c r="BB196" s="6" t="n">
        <v>29</v>
      </c>
      <c r="BC196" s="6" t="n">
        <v>33</v>
      </c>
      <c r="BD196" s="6" t="n">
        <v>28</v>
      </c>
      <c r="BE196" s="6" t="n">
        <v>30</v>
      </c>
      <c r="BF196" s="6" t="n">
        <v>35</v>
      </c>
      <c r="BG196" s="6" t="n">
        <v>19</v>
      </c>
      <c r="BH196" s="6" t="n">
        <v>35</v>
      </c>
      <c r="BI196" s="6" t="n">
        <v>27</v>
      </c>
      <c r="BJ196" s="6" t="n">
        <v>32</v>
      </c>
      <c r="BK196" s="6" t="n">
        <v>29</v>
      </c>
      <c r="BL196" s="6" t="n">
        <v>30</v>
      </c>
      <c r="BM196" s="6" t="n">
        <v>32</v>
      </c>
      <c r="BN196" s="6" t="n">
        <v>28</v>
      </c>
      <c r="BO196" s="6" t="n">
        <v>40</v>
      </c>
      <c r="BP196" s="6" t="n">
        <v>42</v>
      </c>
      <c r="BQ196" s="6" t="n">
        <v>41</v>
      </c>
      <c r="BR196" s="6" t="n">
        <v>42</v>
      </c>
      <c r="BS196" s="6" t="n">
        <v>26</v>
      </c>
      <c r="BT196" s="6" t="n">
        <v>32</v>
      </c>
      <c r="BU196" s="6" t="n">
        <v>23</v>
      </c>
      <c r="BV196" s="6" t="n">
        <v>23</v>
      </c>
      <c r="BW196" s="6" t="n">
        <v>25</v>
      </c>
      <c r="BX196" s="6" t="n">
        <v>17</v>
      </c>
      <c r="BY196" s="6" t="n">
        <v>17</v>
      </c>
      <c r="BZ196" s="6" t="n">
        <v>25</v>
      </c>
      <c r="CA196" s="6" t="n">
        <v>22</v>
      </c>
      <c r="CB196" s="6" t="n">
        <v>22</v>
      </c>
      <c r="CC196" s="6" t="n">
        <v>10</v>
      </c>
      <c r="CD196" s="6" t="n">
        <v>10</v>
      </c>
      <c r="CE196" s="6" t="n">
        <v>17</v>
      </c>
      <c r="CF196" s="6" t="n">
        <v>19</v>
      </c>
      <c r="CG196" s="6" t="n">
        <v>13</v>
      </c>
      <c r="CH196" s="6" t="n">
        <v>19</v>
      </c>
      <c r="CI196" s="6" t="n">
        <v>13</v>
      </c>
      <c r="CJ196" s="6" t="n">
        <v>20</v>
      </c>
      <c r="CK196" s="6" t="n">
        <v>15</v>
      </c>
      <c r="CL196" s="6" t="n">
        <v>7</v>
      </c>
      <c r="CM196" s="6" t="n">
        <v>6</v>
      </c>
      <c r="CN196" s="6" t="n">
        <v>6</v>
      </c>
      <c r="CO196" s="6" t="n">
        <v>3</v>
      </c>
      <c r="CP196" s="6" t="n">
        <v>6</v>
      </c>
      <c r="CQ196" s="6" t="n">
        <v>5</v>
      </c>
      <c r="CR196" s="6" t="n">
        <v>3</v>
      </c>
      <c r="CS196" s="6" t="n">
        <v>5</v>
      </c>
      <c r="CT196" s="6" t="n">
        <v>3</v>
      </c>
      <c r="CU196" s="6" t="n">
        <v>6</v>
      </c>
      <c r="CV196" s="6" t="n">
        <v>2</v>
      </c>
      <c r="CW196" s="6" t="n">
        <v>1</v>
      </c>
      <c r="CX196" s="6" t="n">
        <v>1</v>
      </c>
      <c r="CY196" s="6" t="n">
        <v>0</v>
      </c>
      <c r="CZ196" s="6" t="n">
        <v>1</v>
      </c>
    </row>
    <row r="197" customFormat="false" ht="13.2" hidden="false" customHeight="false" outlineLevel="0" collapsed="false">
      <c r="A197" s="0" t="s">
        <v>1247</v>
      </c>
      <c r="B197" s="0" t="s">
        <v>237</v>
      </c>
      <c r="C197" s="6" t="n">
        <v>206125</v>
      </c>
      <c r="D197" s="6" t="n">
        <v>2676</v>
      </c>
      <c r="E197" s="6" t="n">
        <v>2595</v>
      </c>
      <c r="F197" s="6" t="n">
        <v>2425</v>
      </c>
      <c r="G197" s="6" t="n">
        <v>2341</v>
      </c>
      <c r="H197" s="6" t="n">
        <v>2252</v>
      </c>
      <c r="I197" s="6" t="n">
        <v>2095</v>
      </c>
      <c r="J197" s="6" t="n">
        <v>1906</v>
      </c>
      <c r="K197" s="6" t="n">
        <v>1899</v>
      </c>
      <c r="L197" s="6" t="n">
        <v>1866</v>
      </c>
      <c r="M197" s="6" t="n">
        <v>1817</v>
      </c>
      <c r="N197" s="6" t="n">
        <v>1873</v>
      </c>
      <c r="O197" s="6" t="n">
        <v>1828</v>
      </c>
      <c r="P197" s="6" t="n">
        <v>1799</v>
      </c>
      <c r="Q197" s="6" t="n">
        <v>1828</v>
      </c>
      <c r="R197" s="6" t="n">
        <v>1790</v>
      </c>
      <c r="S197" s="6" t="n">
        <v>1835</v>
      </c>
      <c r="T197" s="6" t="n">
        <v>1749</v>
      </c>
      <c r="U197" s="6" t="n">
        <v>1811</v>
      </c>
      <c r="V197" s="6" t="n">
        <v>2364</v>
      </c>
      <c r="W197" s="6" t="n">
        <v>3041</v>
      </c>
      <c r="X197" s="6" t="n">
        <v>3288</v>
      </c>
      <c r="Y197" s="6" t="n">
        <v>3457</v>
      </c>
      <c r="Z197" s="6" t="n">
        <v>3959</v>
      </c>
      <c r="AA197" s="6" t="n">
        <v>4588</v>
      </c>
      <c r="AB197" s="6" t="n">
        <v>5161</v>
      </c>
      <c r="AC197" s="6" t="n">
        <v>5726</v>
      </c>
      <c r="AD197" s="6" t="n">
        <v>6150</v>
      </c>
      <c r="AE197" s="6" t="n">
        <v>6027</v>
      </c>
      <c r="AF197" s="6" t="n">
        <v>6024</v>
      </c>
      <c r="AG197" s="6" t="n">
        <v>5817</v>
      </c>
      <c r="AH197" s="6" t="n">
        <v>5821</v>
      </c>
      <c r="AI197" s="6" t="n">
        <v>5603</v>
      </c>
      <c r="AJ197" s="6" t="n">
        <v>5014</v>
      </c>
      <c r="AK197" s="6" t="n">
        <v>4306</v>
      </c>
      <c r="AL197" s="6" t="n">
        <v>4123</v>
      </c>
      <c r="AM197" s="6" t="n">
        <v>3873</v>
      </c>
      <c r="AN197" s="6" t="n">
        <v>3528</v>
      </c>
      <c r="AO197" s="6" t="n">
        <v>3431</v>
      </c>
      <c r="AP197" s="6" t="n">
        <v>3377</v>
      </c>
      <c r="AQ197" s="6" t="n">
        <v>3281</v>
      </c>
      <c r="AR197" s="6" t="n">
        <v>3163</v>
      </c>
      <c r="AS197" s="6" t="n">
        <v>2989</v>
      </c>
      <c r="AT197" s="6" t="n">
        <v>3051</v>
      </c>
      <c r="AU197" s="6" t="n">
        <v>2917</v>
      </c>
      <c r="AV197" s="6" t="n">
        <v>2956</v>
      </c>
      <c r="AW197" s="6" t="n">
        <v>2948</v>
      </c>
      <c r="AX197" s="6" t="n">
        <v>2820</v>
      </c>
      <c r="AY197" s="6" t="n">
        <v>2594</v>
      </c>
      <c r="AZ197" s="6" t="n">
        <v>2668</v>
      </c>
      <c r="BA197" s="6" t="n">
        <v>2337</v>
      </c>
      <c r="BB197" s="6" t="n">
        <v>2309</v>
      </c>
      <c r="BC197" s="6" t="n">
        <v>2091</v>
      </c>
      <c r="BD197" s="6" t="n">
        <v>2030</v>
      </c>
      <c r="BE197" s="6" t="n">
        <v>1926</v>
      </c>
      <c r="BF197" s="6" t="n">
        <v>1817</v>
      </c>
      <c r="BG197" s="6" t="n">
        <v>1758</v>
      </c>
      <c r="BH197" s="6" t="n">
        <v>1638</v>
      </c>
      <c r="BI197" s="6" t="n">
        <v>1586</v>
      </c>
      <c r="BJ197" s="6" t="n">
        <v>1478</v>
      </c>
      <c r="BK197" s="6" t="n">
        <v>1441</v>
      </c>
      <c r="BL197" s="6" t="n">
        <v>1384</v>
      </c>
      <c r="BM197" s="6" t="n">
        <v>1435</v>
      </c>
      <c r="BN197" s="6" t="n">
        <v>1478</v>
      </c>
      <c r="BO197" s="6" t="n">
        <v>1479</v>
      </c>
      <c r="BP197" s="6" t="n">
        <v>1452</v>
      </c>
      <c r="BQ197" s="6" t="n">
        <v>1108</v>
      </c>
      <c r="BR197" s="6" t="n">
        <v>1170</v>
      </c>
      <c r="BS197" s="6" t="n">
        <v>1130</v>
      </c>
      <c r="BT197" s="6" t="n">
        <v>1077</v>
      </c>
      <c r="BU197" s="6" t="n">
        <v>910</v>
      </c>
      <c r="BV197" s="6" t="n">
        <v>906</v>
      </c>
      <c r="BW197" s="6" t="n">
        <v>939</v>
      </c>
      <c r="BX197" s="6" t="n">
        <v>944</v>
      </c>
      <c r="BY197" s="6" t="n">
        <v>862</v>
      </c>
      <c r="BZ197" s="6" t="n">
        <v>839</v>
      </c>
      <c r="CA197" s="6" t="n">
        <v>745</v>
      </c>
      <c r="CB197" s="6" t="n">
        <v>716</v>
      </c>
      <c r="CC197" s="6" t="n">
        <v>720</v>
      </c>
      <c r="CD197" s="6" t="n">
        <v>686</v>
      </c>
      <c r="CE197" s="6" t="n">
        <v>611</v>
      </c>
      <c r="CF197" s="6" t="n">
        <v>629</v>
      </c>
      <c r="CG197" s="6" t="n">
        <v>571</v>
      </c>
      <c r="CH197" s="6" t="n">
        <v>497</v>
      </c>
      <c r="CI197" s="6" t="n">
        <v>444</v>
      </c>
      <c r="CJ197" s="6" t="n">
        <v>401</v>
      </c>
      <c r="CK197" s="6" t="n">
        <v>394</v>
      </c>
      <c r="CL197" s="6" t="n">
        <v>317</v>
      </c>
      <c r="CM197" s="6" t="n">
        <v>254</v>
      </c>
      <c r="CN197" s="6" t="n">
        <v>256</v>
      </c>
      <c r="CO197" s="6" t="n">
        <v>222</v>
      </c>
      <c r="CP197" s="6" t="n">
        <v>196</v>
      </c>
      <c r="CQ197" s="6" t="n">
        <v>158</v>
      </c>
      <c r="CR197" s="6" t="n">
        <v>69</v>
      </c>
      <c r="CS197" s="6" t="n">
        <v>53</v>
      </c>
      <c r="CT197" s="6" t="n">
        <v>69</v>
      </c>
      <c r="CU197" s="6" t="n">
        <v>46</v>
      </c>
      <c r="CV197" s="6" t="n">
        <v>26</v>
      </c>
      <c r="CW197" s="6" t="n">
        <v>24</v>
      </c>
      <c r="CX197" s="6" t="n">
        <v>17</v>
      </c>
      <c r="CY197" s="6" t="n">
        <v>14</v>
      </c>
      <c r="CZ197" s="6" t="n">
        <v>16</v>
      </c>
    </row>
    <row r="198" customFormat="false" ht="13.2" hidden="false" customHeight="false" outlineLevel="0" collapsed="false">
      <c r="A198" s="0" t="s">
        <v>1248</v>
      </c>
      <c r="B198" s="0" t="s">
        <v>239</v>
      </c>
      <c r="C198" s="6" t="n">
        <v>158649</v>
      </c>
      <c r="D198" s="6" t="n">
        <v>1946</v>
      </c>
      <c r="E198" s="6" t="n">
        <v>1886</v>
      </c>
      <c r="F198" s="6" t="n">
        <v>1802</v>
      </c>
      <c r="G198" s="6" t="n">
        <v>1742</v>
      </c>
      <c r="H198" s="6" t="n">
        <v>1813</v>
      </c>
      <c r="I198" s="6" t="n">
        <v>1638</v>
      </c>
      <c r="J198" s="6" t="n">
        <v>1550</v>
      </c>
      <c r="K198" s="6" t="n">
        <v>1577</v>
      </c>
      <c r="L198" s="6" t="n">
        <v>1477</v>
      </c>
      <c r="M198" s="6" t="n">
        <v>1372</v>
      </c>
      <c r="N198" s="6" t="n">
        <v>1413</v>
      </c>
      <c r="O198" s="6" t="n">
        <v>1360</v>
      </c>
      <c r="P198" s="6" t="n">
        <v>1282</v>
      </c>
      <c r="Q198" s="6" t="n">
        <v>1224</v>
      </c>
      <c r="R198" s="6" t="n">
        <v>1163</v>
      </c>
      <c r="S198" s="6" t="n">
        <v>1137</v>
      </c>
      <c r="T198" s="6" t="n">
        <v>1090</v>
      </c>
      <c r="U198" s="6" t="n">
        <v>1218</v>
      </c>
      <c r="V198" s="6" t="n">
        <v>1380</v>
      </c>
      <c r="W198" s="6" t="n">
        <v>1650</v>
      </c>
      <c r="X198" s="6" t="n">
        <v>1846</v>
      </c>
      <c r="Y198" s="6" t="n">
        <v>2025</v>
      </c>
      <c r="Z198" s="6" t="n">
        <v>2272</v>
      </c>
      <c r="AA198" s="6" t="n">
        <v>2631</v>
      </c>
      <c r="AB198" s="6" t="n">
        <v>2548</v>
      </c>
      <c r="AC198" s="6" t="n">
        <v>2999</v>
      </c>
      <c r="AD198" s="6" t="n">
        <v>3071</v>
      </c>
      <c r="AE198" s="6" t="n">
        <v>3418</v>
      </c>
      <c r="AF198" s="6" t="n">
        <v>3590</v>
      </c>
      <c r="AG198" s="6" t="n">
        <v>3524</v>
      </c>
      <c r="AH198" s="6" t="n">
        <v>3925</v>
      </c>
      <c r="AI198" s="6" t="n">
        <v>3855</v>
      </c>
      <c r="AJ198" s="6" t="n">
        <v>3740</v>
      </c>
      <c r="AK198" s="6" t="n">
        <v>3485</v>
      </c>
      <c r="AL198" s="6" t="n">
        <v>3340</v>
      </c>
      <c r="AM198" s="6" t="n">
        <v>3025</v>
      </c>
      <c r="AN198" s="6" t="n">
        <v>2903</v>
      </c>
      <c r="AO198" s="6" t="n">
        <v>2877</v>
      </c>
      <c r="AP198" s="6" t="n">
        <v>2767</v>
      </c>
      <c r="AQ198" s="6" t="n">
        <v>2828</v>
      </c>
      <c r="AR198" s="6" t="n">
        <v>2544</v>
      </c>
      <c r="AS198" s="6" t="n">
        <v>2501</v>
      </c>
      <c r="AT198" s="6" t="n">
        <v>2557</v>
      </c>
      <c r="AU198" s="6" t="n">
        <v>2430</v>
      </c>
      <c r="AV198" s="6" t="n">
        <v>2400</v>
      </c>
      <c r="AW198" s="6" t="n">
        <v>2417</v>
      </c>
      <c r="AX198" s="6" t="n">
        <v>2345</v>
      </c>
      <c r="AY198" s="6" t="n">
        <v>2323</v>
      </c>
      <c r="AZ198" s="6" t="n">
        <v>2197</v>
      </c>
      <c r="BA198" s="6" t="n">
        <v>2094</v>
      </c>
      <c r="BB198" s="6" t="n">
        <v>2069</v>
      </c>
      <c r="BC198" s="6" t="n">
        <v>1980</v>
      </c>
      <c r="BD198" s="6" t="n">
        <v>1900</v>
      </c>
      <c r="BE198" s="6" t="n">
        <v>1791</v>
      </c>
      <c r="BF198" s="6" t="n">
        <v>1735</v>
      </c>
      <c r="BG198" s="6" t="n">
        <v>1579</v>
      </c>
      <c r="BH198" s="6" t="n">
        <v>1585</v>
      </c>
      <c r="BI198" s="6" t="n">
        <v>1516</v>
      </c>
      <c r="BJ198" s="6" t="n">
        <v>1540</v>
      </c>
      <c r="BK198" s="6" t="n">
        <v>1466</v>
      </c>
      <c r="BL198" s="6" t="n">
        <v>1658</v>
      </c>
      <c r="BM198" s="6" t="n">
        <v>1624</v>
      </c>
      <c r="BN198" s="6" t="n">
        <v>1630</v>
      </c>
      <c r="BO198" s="6" t="n">
        <v>1607</v>
      </c>
      <c r="BP198" s="6" t="n">
        <v>1657</v>
      </c>
      <c r="BQ198" s="6" t="n">
        <v>1331</v>
      </c>
      <c r="BR198" s="6" t="n">
        <v>1397</v>
      </c>
      <c r="BS198" s="6" t="n">
        <v>1269</v>
      </c>
      <c r="BT198" s="6" t="n">
        <v>1222</v>
      </c>
      <c r="BU198" s="6" t="n">
        <v>1052</v>
      </c>
      <c r="BV198" s="6" t="n">
        <v>943</v>
      </c>
      <c r="BW198" s="6" t="n">
        <v>1021</v>
      </c>
      <c r="BX198" s="6" t="n">
        <v>965</v>
      </c>
      <c r="BY198" s="6" t="n">
        <v>863</v>
      </c>
      <c r="BZ198" s="6" t="n">
        <v>865</v>
      </c>
      <c r="CA198" s="6" t="n">
        <v>733</v>
      </c>
      <c r="CB198" s="6" t="n">
        <v>746</v>
      </c>
      <c r="CC198" s="6" t="n">
        <v>624</v>
      </c>
      <c r="CD198" s="6" t="n">
        <v>576</v>
      </c>
      <c r="CE198" s="6" t="n">
        <v>583</v>
      </c>
      <c r="CF198" s="6" t="n">
        <v>599</v>
      </c>
      <c r="CG198" s="6" t="n">
        <v>540</v>
      </c>
      <c r="CH198" s="6" t="n">
        <v>476</v>
      </c>
      <c r="CI198" s="6" t="n">
        <v>437</v>
      </c>
      <c r="CJ198" s="6" t="n">
        <v>406</v>
      </c>
      <c r="CK198" s="6" t="n">
        <v>353</v>
      </c>
      <c r="CL198" s="6" t="n">
        <v>346</v>
      </c>
      <c r="CM198" s="6" t="n">
        <v>296</v>
      </c>
      <c r="CN198" s="6" t="n">
        <v>304</v>
      </c>
      <c r="CO198" s="6" t="n">
        <v>240</v>
      </c>
      <c r="CP198" s="6" t="n">
        <v>223</v>
      </c>
      <c r="CQ198" s="6" t="n">
        <v>183</v>
      </c>
      <c r="CR198" s="6" t="n">
        <v>120</v>
      </c>
      <c r="CS198" s="6" t="n">
        <v>91</v>
      </c>
      <c r="CT198" s="6" t="n">
        <v>86</v>
      </c>
      <c r="CU198" s="6" t="n">
        <v>56</v>
      </c>
      <c r="CV198" s="6" t="n">
        <v>44</v>
      </c>
      <c r="CW198" s="6" t="n">
        <v>44</v>
      </c>
      <c r="CX198" s="6" t="n">
        <v>35</v>
      </c>
      <c r="CY198" s="6" t="n">
        <v>20</v>
      </c>
      <c r="CZ198" s="6" t="n">
        <v>26</v>
      </c>
    </row>
    <row r="199" customFormat="false" ht="13.2" hidden="false" customHeight="false" outlineLevel="0" collapsed="false">
      <c r="A199" s="0" t="s">
        <v>1249</v>
      </c>
      <c r="B199" s="0" t="s">
        <v>177</v>
      </c>
      <c r="C199" s="6" t="n">
        <v>93475</v>
      </c>
      <c r="D199" s="6" t="n">
        <v>1214</v>
      </c>
      <c r="E199" s="6" t="n">
        <v>1325</v>
      </c>
      <c r="F199" s="6" t="n">
        <v>1224</v>
      </c>
      <c r="G199" s="6" t="n">
        <v>1245</v>
      </c>
      <c r="H199" s="6" t="n">
        <v>1248</v>
      </c>
      <c r="I199" s="6" t="n">
        <v>1221</v>
      </c>
      <c r="J199" s="6" t="n">
        <v>1145</v>
      </c>
      <c r="K199" s="6" t="n">
        <v>1138</v>
      </c>
      <c r="L199" s="6" t="n">
        <v>1086</v>
      </c>
      <c r="M199" s="6" t="n">
        <v>1095</v>
      </c>
      <c r="N199" s="6" t="n">
        <v>1134</v>
      </c>
      <c r="O199" s="6" t="n">
        <v>1118</v>
      </c>
      <c r="P199" s="6" t="n">
        <v>1052</v>
      </c>
      <c r="Q199" s="6" t="n">
        <v>1103</v>
      </c>
      <c r="R199" s="6" t="n">
        <v>1157</v>
      </c>
      <c r="S199" s="6" t="n">
        <v>1161</v>
      </c>
      <c r="T199" s="6" t="n">
        <v>1119</v>
      </c>
      <c r="U199" s="6" t="n">
        <v>1184</v>
      </c>
      <c r="V199" s="6" t="n">
        <v>1028</v>
      </c>
      <c r="W199" s="6" t="n">
        <v>1001</v>
      </c>
      <c r="X199" s="6" t="n">
        <v>880</v>
      </c>
      <c r="Y199" s="6" t="n">
        <v>952</v>
      </c>
      <c r="Z199" s="6" t="n">
        <v>1044</v>
      </c>
      <c r="AA199" s="6" t="n">
        <v>1073</v>
      </c>
      <c r="AB199" s="6" t="n">
        <v>1044</v>
      </c>
      <c r="AC199" s="6" t="n">
        <v>1151</v>
      </c>
      <c r="AD199" s="6" t="n">
        <v>1124</v>
      </c>
      <c r="AE199" s="6" t="n">
        <v>1127</v>
      </c>
      <c r="AF199" s="6" t="n">
        <v>1176</v>
      </c>
      <c r="AG199" s="6" t="n">
        <v>1219</v>
      </c>
      <c r="AH199" s="6" t="n">
        <v>1189</v>
      </c>
      <c r="AI199" s="6" t="n">
        <v>1229</v>
      </c>
      <c r="AJ199" s="6" t="n">
        <v>1248</v>
      </c>
      <c r="AK199" s="6" t="n">
        <v>1118</v>
      </c>
      <c r="AL199" s="6" t="n">
        <v>1156</v>
      </c>
      <c r="AM199" s="6" t="n">
        <v>1199</v>
      </c>
      <c r="AN199" s="6" t="n">
        <v>1278</v>
      </c>
      <c r="AO199" s="6" t="n">
        <v>1366</v>
      </c>
      <c r="AP199" s="6" t="n">
        <v>1413</v>
      </c>
      <c r="AQ199" s="6" t="n">
        <v>1492</v>
      </c>
      <c r="AR199" s="6" t="n">
        <v>1492</v>
      </c>
      <c r="AS199" s="6" t="n">
        <v>1486</v>
      </c>
      <c r="AT199" s="6" t="n">
        <v>1485</v>
      </c>
      <c r="AU199" s="6" t="n">
        <v>1444</v>
      </c>
      <c r="AV199" s="6" t="n">
        <v>1525</v>
      </c>
      <c r="AW199" s="6" t="n">
        <v>1439</v>
      </c>
      <c r="AX199" s="6" t="n">
        <v>1502</v>
      </c>
      <c r="AY199" s="6" t="n">
        <v>1414</v>
      </c>
      <c r="AZ199" s="6" t="n">
        <v>1376</v>
      </c>
      <c r="BA199" s="6" t="n">
        <v>1310</v>
      </c>
      <c r="BB199" s="6" t="n">
        <v>1271</v>
      </c>
      <c r="BC199" s="6" t="n">
        <v>1203</v>
      </c>
      <c r="BD199" s="6" t="n">
        <v>1157</v>
      </c>
      <c r="BE199" s="6" t="n">
        <v>1164</v>
      </c>
      <c r="BF199" s="6" t="n">
        <v>1075</v>
      </c>
      <c r="BG199" s="6" t="n">
        <v>1106</v>
      </c>
      <c r="BH199" s="6" t="n">
        <v>1058</v>
      </c>
      <c r="BI199" s="6" t="n">
        <v>1083</v>
      </c>
      <c r="BJ199" s="6" t="n">
        <v>1089</v>
      </c>
      <c r="BK199" s="6" t="n">
        <v>1112</v>
      </c>
      <c r="BL199" s="6" t="n">
        <v>1117</v>
      </c>
      <c r="BM199" s="6" t="n">
        <v>1194</v>
      </c>
      <c r="BN199" s="6" t="n">
        <v>1240</v>
      </c>
      <c r="BO199" s="6" t="n">
        <v>1348</v>
      </c>
      <c r="BP199" s="6" t="n">
        <v>1315</v>
      </c>
      <c r="BQ199" s="6" t="n">
        <v>1029</v>
      </c>
      <c r="BR199" s="6" t="n">
        <v>1057</v>
      </c>
      <c r="BS199" s="6" t="n">
        <v>951</v>
      </c>
      <c r="BT199" s="6" t="n">
        <v>886</v>
      </c>
      <c r="BU199" s="6" t="n">
        <v>764</v>
      </c>
      <c r="BV199" s="6" t="n">
        <v>694</v>
      </c>
      <c r="BW199" s="6" t="n">
        <v>743</v>
      </c>
      <c r="BX199" s="6" t="n">
        <v>725</v>
      </c>
      <c r="BY199" s="6" t="n">
        <v>631</v>
      </c>
      <c r="BZ199" s="6" t="n">
        <v>625</v>
      </c>
      <c r="CA199" s="6" t="n">
        <v>601</v>
      </c>
      <c r="CB199" s="6" t="n">
        <v>553</v>
      </c>
      <c r="CC199" s="6" t="n">
        <v>506</v>
      </c>
      <c r="CD199" s="6" t="n">
        <v>495</v>
      </c>
      <c r="CE199" s="6" t="n">
        <v>545</v>
      </c>
      <c r="CF199" s="6" t="n">
        <v>457</v>
      </c>
      <c r="CG199" s="6" t="n">
        <v>432</v>
      </c>
      <c r="CH199" s="6" t="n">
        <v>377</v>
      </c>
      <c r="CI199" s="6" t="n">
        <v>390</v>
      </c>
      <c r="CJ199" s="6" t="n">
        <v>413</v>
      </c>
      <c r="CK199" s="6" t="n">
        <v>319</v>
      </c>
      <c r="CL199" s="6" t="n">
        <v>333</v>
      </c>
      <c r="CM199" s="6" t="n">
        <v>257</v>
      </c>
      <c r="CN199" s="6" t="n">
        <v>239</v>
      </c>
      <c r="CO199" s="6" t="n">
        <v>236</v>
      </c>
      <c r="CP199" s="6" t="n">
        <v>184</v>
      </c>
      <c r="CQ199" s="6" t="n">
        <v>156</v>
      </c>
      <c r="CR199" s="6" t="n">
        <v>89</v>
      </c>
      <c r="CS199" s="6" t="n">
        <v>67</v>
      </c>
      <c r="CT199" s="6" t="n">
        <v>66</v>
      </c>
      <c r="CU199" s="6" t="n">
        <v>42</v>
      </c>
      <c r="CV199" s="6" t="n">
        <v>31</v>
      </c>
      <c r="CW199" s="6" t="n">
        <v>30</v>
      </c>
      <c r="CX199" s="6" t="n">
        <v>31</v>
      </c>
      <c r="CY199" s="6" t="n">
        <v>13</v>
      </c>
      <c r="CZ199" s="6" t="n">
        <v>27</v>
      </c>
    </row>
    <row r="200" customFormat="false" ht="13.2" hidden="false" customHeight="false" outlineLevel="0" collapsed="false">
      <c r="A200" s="0" t="s">
        <v>1250</v>
      </c>
      <c r="B200" s="0" t="s">
        <v>87</v>
      </c>
      <c r="C200" s="6" t="n">
        <v>147451</v>
      </c>
      <c r="D200" s="6" t="n">
        <v>1667</v>
      </c>
      <c r="E200" s="6" t="n">
        <v>1549</v>
      </c>
      <c r="F200" s="6" t="n">
        <v>1565</v>
      </c>
      <c r="G200" s="6" t="n">
        <v>1596</v>
      </c>
      <c r="H200" s="6" t="n">
        <v>1593</v>
      </c>
      <c r="I200" s="6" t="n">
        <v>1515</v>
      </c>
      <c r="J200" s="6" t="n">
        <v>1402</v>
      </c>
      <c r="K200" s="6" t="n">
        <v>1455</v>
      </c>
      <c r="L200" s="6" t="n">
        <v>1466</v>
      </c>
      <c r="M200" s="6" t="n">
        <v>1423</v>
      </c>
      <c r="N200" s="6" t="n">
        <v>1526</v>
      </c>
      <c r="O200" s="6" t="n">
        <v>1479</v>
      </c>
      <c r="P200" s="6" t="n">
        <v>1614</v>
      </c>
      <c r="Q200" s="6" t="n">
        <v>1675</v>
      </c>
      <c r="R200" s="6" t="n">
        <v>1594</v>
      </c>
      <c r="S200" s="6" t="n">
        <v>1693</v>
      </c>
      <c r="T200" s="6" t="n">
        <v>1757</v>
      </c>
      <c r="U200" s="6" t="n">
        <v>1766</v>
      </c>
      <c r="V200" s="6" t="n">
        <v>1649</v>
      </c>
      <c r="W200" s="6" t="n">
        <v>1332</v>
      </c>
      <c r="X200" s="6" t="n">
        <v>1530</v>
      </c>
      <c r="Y200" s="6" t="n">
        <v>1529</v>
      </c>
      <c r="Z200" s="6" t="n">
        <v>1621</v>
      </c>
      <c r="AA200" s="6" t="n">
        <v>1805</v>
      </c>
      <c r="AB200" s="6" t="n">
        <v>1584</v>
      </c>
      <c r="AC200" s="6" t="n">
        <v>1753</v>
      </c>
      <c r="AD200" s="6" t="n">
        <v>1721</v>
      </c>
      <c r="AE200" s="6" t="n">
        <v>1621</v>
      </c>
      <c r="AF200" s="6" t="n">
        <v>1594</v>
      </c>
      <c r="AG200" s="6" t="n">
        <v>1596</v>
      </c>
      <c r="AH200" s="6" t="n">
        <v>1531</v>
      </c>
      <c r="AI200" s="6" t="n">
        <v>1554</v>
      </c>
      <c r="AJ200" s="6" t="n">
        <v>1457</v>
      </c>
      <c r="AK200" s="6" t="n">
        <v>1419</v>
      </c>
      <c r="AL200" s="6" t="n">
        <v>1452</v>
      </c>
      <c r="AM200" s="6" t="n">
        <v>1440</v>
      </c>
      <c r="AN200" s="6" t="n">
        <v>1532</v>
      </c>
      <c r="AO200" s="6" t="n">
        <v>1705</v>
      </c>
      <c r="AP200" s="6" t="n">
        <v>1743</v>
      </c>
      <c r="AQ200" s="6" t="n">
        <v>1865</v>
      </c>
      <c r="AR200" s="6" t="n">
        <v>1991</v>
      </c>
      <c r="AS200" s="6" t="n">
        <v>1901</v>
      </c>
      <c r="AT200" s="6" t="n">
        <v>2014</v>
      </c>
      <c r="AU200" s="6" t="n">
        <v>2021</v>
      </c>
      <c r="AV200" s="6" t="n">
        <v>1945</v>
      </c>
      <c r="AW200" s="6" t="n">
        <v>2028</v>
      </c>
      <c r="AX200" s="6" t="n">
        <v>2143</v>
      </c>
      <c r="AY200" s="6" t="n">
        <v>2123</v>
      </c>
      <c r="AZ200" s="6" t="n">
        <v>2073</v>
      </c>
      <c r="BA200" s="6" t="n">
        <v>2065</v>
      </c>
      <c r="BB200" s="6" t="n">
        <v>1943</v>
      </c>
      <c r="BC200" s="6" t="n">
        <v>1936</v>
      </c>
      <c r="BD200" s="6" t="n">
        <v>1908</v>
      </c>
      <c r="BE200" s="6" t="n">
        <v>1844</v>
      </c>
      <c r="BF200" s="6" t="n">
        <v>1822</v>
      </c>
      <c r="BG200" s="6" t="n">
        <v>1842</v>
      </c>
      <c r="BH200" s="6" t="n">
        <v>1775</v>
      </c>
      <c r="BI200" s="6" t="n">
        <v>1879</v>
      </c>
      <c r="BJ200" s="6" t="n">
        <v>1815</v>
      </c>
      <c r="BK200" s="6" t="n">
        <v>1921</v>
      </c>
      <c r="BL200" s="6" t="n">
        <v>1978</v>
      </c>
      <c r="BM200" s="6" t="n">
        <v>2132</v>
      </c>
      <c r="BN200" s="6" t="n">
        <v>2142</v>
      </c>
      <c r="BO200" s="6" t="n">
        <v>2446</v>
      </c>
      <c r="BP200" s="6" t="n">
        <v>2555</v>
      </c>
      <c r="BQ200" s="6" t="n">
        <v>1999</v>
      </c>
      <c r="BR200" s="6" t="n">
        <v>2128</v>
      </c>
      <c r="BS200" s="6" t="n">
        <v>2017</v>
      </c>
      <c r="BT200" s="6" t="n">
        <v>1896</v>
      </c>
      <c r="BU200" s="6" t="n">
        <v>1675</v>
      </c>
      <c r="BV200" s="6" t="n">
        <v>1549</v>
      </c>
      <c r="BW200" s="6" t="n">
        <v>1709</v>
      </c>
      <c r="BX200" s="6" t="n">
        <v>1706</v>
      </c>
      <c r="BY200" s="6" t="n">
        <v>1571</v>
      </c>
      <c r="BZ200" s="6" t="n">
        <v>1543</v>
      </c>
      <c r="CA200" s="6" t="n">
        <v>1435</v>
      </c>
      <c r="CB200" s="6" t="n">
        <v>1347</v>
      </c>
      <c r="CC200" s="6" t="n">
        <v>1305</v>
      </c>
      <c r="CD200" s="6" t="n">
        <v>1319</v>
      </c>
      <c r="CE200" s="6" t="n">
        <v>1212</v>
      </c>
      <c r="CF200" s="6" t="n">
        <v>1187</v>
      </c>
      <c r="CG200" s="6" t="n">
        <v>1064</v>
      </c>
      <c r="CH200" s="6" t="n">
        <v>1005</v>
      </c>
      <c r="CI200" s="6" t="n">
        <v>894</v>
      </c>
      <c r="CJ200" s="6" t="n">
        <v>816</v>
      </c>
      <c r="CK200" s="6" t="n">
        <v>726</v>
      </c>
      <c r="CL200" s="6" t="n">
        <v>659</v>
      </c>
      <c r="CM200" s="6" t="n">
        <v>630</v>
      </c>
      <c r="CN200" s="6" t="n">
        <v>530</v>
      </c>
      <c r="CO200" s="6" t="n">
        <v>471</v>
      </c>
      <c r="CP200" s="6" t="n">
        <v>399</v>
      </c>
      <c r="CQ200" s="6" t="n">
        <v>318</v>
      </c>
      <c r="CR200" s="6" t="n">
        <v>168</v>
      </c>
      <c r="CS200" s="6" t="n">
        <v>128</v>
      </c>
      <c r="CT200" s="6" t="n">
        <v>107</v>
      </c>
      <c r="CU200" s="6" t="n">
        <v>106</v>
      </c>
      <c r="CV200" s="6" t="n">
        <v>73</v>
      </c>
      <c r="CW200" s="6" t="n">
        <v>51</v>
      </c>
      <c r="CX200" s="6" t="n">
        <v>31</v>
      </c>
      <c r="CY200" s="6" t="n">
        <v>32</v>
      </c>
      <c r="CZ200" s="6" t="n">
        <v>35</v>
      </c>
    </row>
    <row r="201" customFormat="false" ht="13.2" hidden="false" customHeight="false" outlineLevel="0" collapsed="false">
      <c r="A201" s="0" t="s">
        <v>1251</v>
      </c>
      <c r="B201" s="0" t="s">
        <v>783</v>
      </c>
      <c r="C201" s="6" t="n">
        <v>256406</v>
      </c>
      <c r="D201" s="6" t="n">
        <v>3599</v>
      </c>
      <c r="E201" s="6" t="n">
        <v>3561</v>
      </c>
      <c r="F201" s="6" t="n">
        <v>3504</v>
      </c>
      <c r="G201" s="6" t="n">
        <v>3397</v>
      </c>
      <c r="H201" s="6" t="n">
        <v>3297</v>
      </c>
      <c r="I201" s="6" t="n">
        <v>3061</v>
      </c>
      <c r="J201" s="6" t="n">
        <v>2848</v>
      </c>
      <c r="K201" s="6" t="n">
        <v>2845</v>
      </c>
      <c r="L201" s="6" t="n">
        <v>2598</v>
      </c>
      <c r="M201" s="6" t="n">
        <v>2622</v>
      </c>
      <c r="N201" s="6" t="n">
        <v>2563</v>
      </c>
      <c r="O201" s="6" t="n">
        <v>2586</v>
      </c>
      <c r="P201" s="6" t="n">
        <v>2797</v>
      </c>
      <c r="Q201" s="6" t="n">
        <v>2896</v>
      </c>
      <c r="R201" s="6" t="n">
        <v>3102</v>
      </c>
      <c r="S201" s="6" t="n">
        <v>3090</v>
      </c>
      <c r="T201" s="6" t="n">
        <v>3086</v>
      </c>
      <c r="U201" s="6" t="n">
        <v>3327</v>
      </c>
      <c r="V201" s="6" t="n">
        <v>3537</v>
      </c>
      <c r="W201" s="6" t="n">
        <v>4376</v>
      </c>
      <c r="X201" s="6" t="n">
        <v>5433</v>
      </c>
      <c r="Y201" s="6" t="n">
        <v>4907</v>
      </c>
      <c r="Z201" s="6" t="n">
        <v>4663</v>
      </c>
      <c r="AA201" s="6" t="n">
        <v>4672</v>
      </c>
      <c r="AB201" s="6" t="n">
        <v>4365</v>
      </c>
      <c r="AC201" s="6" t="n">
        <v>4366</v>
      </c>
      <c r="AD201" s="6" t="n">
        <v>4088</v>
      </c>
      <c r="AE201" s="6" t="n">
        <v>4045</v>
      </c>
      <c r="AF201" s="6" t="n">
        <v>3874</v>
      </c>
      <c r="AG201" s="6" t="n">
        <v>3901</v>
      </c>
      <c r="AH201" s="6" t="n">
        <v>3827</v>
      </c>
      <c r="AI201" s="6" t="n">
        <v>3700</v>
      </c>
      <c r="AJ201" s="6" t="n">
        <v>3413</v>
      </c>
      <c r="AK201" s="6" t="n">
        <v>3118</v>
      </c>
      <c r="AL201" s="6" t="n">
        <v>3245</v>
      </c>
      <c r="AM201" s="6" t="n">
        <v>3336</v>
      </c>
      <c r="AN201" s="6" t="n">
        <v>3345</v>
      </c>
      <c r="AO201" s="6" t="n">
        <v>3383</v>
      </c>
      <c r="AP201" s="6" t="n">
        <v>3532</v>
      </c>
      <c r="AQ201" s="6" t="n">
        <v>3633</v>
      </c>
      <c r="AR201" s="6" t="n">
        <v>3571</v>
      </c>
      <c r="AS201" s="6" t="n">
        <v>3376</v>
      </c>
      <c r="AT201" s="6" t="n">
        <v>3511</v>
      </c>
      <c r="AU201" s="6" t="n">
        <v>3503</v>
      </c>
      <c r="AV201" s="6" t="n">
        <v>3615</v>
      </c>
      <c r="AW201" s="6" t="n">
        <v>3510</v>
      </c>
      <c r="AX201" s="6" t="n">
        <v>3679</v>
      </c>
      <c r="AY201" s="6" t="n">
        <v>3696</v>
      </c>
      <c r="AZ201" s="6" t="n">
        <v>3489</v>
      </c>
      <c r="BA201" s="6" t="n">
        <v>3648</v>
      </c>
      <c r="BB201" s="6" t="n">
        <v>3428</v>
      </c>
      <c r="BC201" s="6" t="n">
        <v>3248</v>
      </c>
      <c r="BD201" s="6" t="n">
        <v>3149</v>
      </c>
      <c r="BE201" s="6" t="n">
        <v>3076</v>
      </c>
      <c r="BF201" s="6" t="n">
        <v>3048</v>
      </c>
      <c r="BG201" s="6" t="n">
        <v>2821</v>
      </c>
      <c r="BH201" s="6" t="n">
        <v>2741</v>
      </c>
      <c r="BI201" s="6" t="n">
        <v>2818</v>
      </c>
      <c r="BJ201" s="6" t="n">
        <v>2707</v>
      </c>
      <c r="BK201" s="6" t="n">
        <v>2659</v>
      </c>
      <c r="BL201" s="6" t="n">
        <v>2564</v>
      </c>
      <c r="BM201" s="6" t="n">
        <v>2657</v>
      </c>
      <c r="BN201" s="6" t="n">
        <v>2708</v>
      </c>
      <c r="BO201" s="6" t="n">
        <v>2943</v>
      </c>
      <c r="BP201" s="6" t="n">
        <v>2972</v>
      </c>
      <c r="BQ201" s="6" t="n">
        <v>2090</v>
      </c>
      <c r="BR201" s="6" t="n">
        <v>2098</v>
      </c>
      <c r="BS201" s="6" t="n">
        <v>1854</v>
      </c>
      <c r="BT201" s="6" t="n">
        <v>1948</v>
      </c>
      <c r="BU201" s="6" t="n">
        <v>1645</v>
      </c>
      <c r="BV201" s="6" t="n">
        <v>1682</v>
      </c>
      <c r="BW201" s="6" t="n">
        <v>1804</v>
      </c>
      <c r="BX201" s="6" t="n">
        <v>1766</v>
      </c>
      <c r="BY201" s="6" t="n">
        <v>1693</v>
      </c>
      <c r="BZ201" s="6" t="n">
        <v>1721</v>
      </c>
      <c r="CA201" s="6" t="n">
        <v>1610</v>
      </c>
      <c r="CB201" s="6" t="n">
        <v>1513</v>
      </c>
      <c r="CC201" s="6" t="n">
        <v>1458</v>
      </c>
      <c r="CD201" s="6" t="n">
        <v>1458</v>
      </c>
      <c r="CE201" s="6" t="n">
        <v>1283</v>
      </c>
      <c r="CF201" s="6" t="n">
        <v>1320</v>
      </c>
      <c r="CG201" s="6" t="n">
        <v>1143</v>
      </c>
      <c r="CH201" s="6" t="n">
        <v>1079</v>
      </c>
      <c r="CI201" s="6" t="n">
        <v>1021</v>
      </c>
      <c r="CJ201" s="6" t="n">
        <v>903</v>
      </c>
      <c r="CK201" s="6" t="n">
        <v>806</v>
      </c>
      <c r="CL201" s="6" t="n">
        <v>679</v>
      </c>
      <c r="CM201" s="6" t="n">
        <v>647</v>
      </c>
      <c r="CN201" s="6" t="n">
        <v>562</v>
      </c>
      <c r="CO201" s="6" t="n">
        <v>472</v>
      </c>
      <c r="CP201" s="6" t="n">
        <v>380</v>
      </c>
      <c r="CQ201" s="6" t="n">
        <v>323</v>
      </c>
      <c r="CR201" s="6" t="n">
        <v>192</v>
      </c>
      <c r="CS201" s="6" t="n">
        <v>163</v>
      </c>
      <c r="CT201" s="6" t="n">
        <v>97</v>
      </c>
      <c r="CU201" s="6" t="n">
        <v>84</v>
      </c>
      <c r="CV201" s="6" t="n">
        <v>79</v>
      </c>
      <c r="CW201" s="6" t="n">
        <v>51</v>
      </c>
      <c r="CX201" s="6" t="n">
        <v>37</v>
      </c>
      <c r="CY201" s="6" t="n">
        <v>28</v>
      </c>
      <c r="CZ201" s="6" t="n">
        <v>42</v>
      </c>
    </row>
    <row r="202" customFormat="false" ht="13.2" hidden="false" customHeight="false" outlineLevel="0" collapsed="false">
      <c r="A202" s="0" t="s">
        <v>1252</v>
      </c>
      <c r="B202" s="0" t="s">
        <v>241</v>
      </c>
      <c r="C202" s="6" t="n">
        <v>160060</v>
      </c>
      <c r="D202" s="6" t="n">
        <v>2317</v>
      </c>
      <c r="E202" s="6" t="n">
        <v>2181</v>
      </c>
      <c r="F202" s="6" t="n">
        <v>2276</v>
      </c>
      <c r="G202" s="6" t="n">
        <v>2182</v>
      </c>
      <c r="H202" s="6" t="n">
        <v>2008</v>
      </c>
      <c r="I202" s="6" t="n">
        <v>1928</v>
      </c>
      <c r="J202" s="6" t="n">
        <v>1865</v>
      </c>
      <c r="K202" s="6" t="n">
        <v>1854</v>
      </c>
      <c r="L202" s="6" t="n">
        <v>1631</v>
      </c>
      <c r="M202" s="6" t="n">
        <v>1688</v>
      </c>
      <c r="N202" s="6" t="n">
        <v>1655</v>
      </c>
      <c r="O202" s="6" t="n">
        <v>1754</v>
      </c>
      <c r="P202" s="6" t="n">
        <v>1732</v>
      </c>
      <c r="Q202" s="6" t="n">
        <v>1732</v>
      </c>
      <c r="R202" s="6" t="n">
        <v>1668</v>
      </c>
      <c r="S202" s="6" t="n">
        <v>1799</v>
      </c>
      <c r="T202" s="6" t="n">
        <v>1748</v>
      </c>
      <c r="U202" s="6" t="n">
        <v>1674</v>
      </c>
      <c r="V202" s="6" t="n">
        <v>1985</v>
      </c>
      <c r="W202" s="6" t="n">
        <v>2658</v>
      </c>
      <c r="X202" s="6" t="n">
        <v>3001</v>
      </c>
      <c r="Y202" s="6" t="n">
        <v>2916</v>
      </c>
      <c r="Z202" s="6" t="n">
        <v>2711</v>
      </c>
      <c r="AA202" s="6" t="n">
        <v>2533</v>
      </c>
      <c r="AB202" s="6" t="n">
        <v>2344</v>
      </c>
      <c r="AC202" s="6" t="n">
        <v>2430</v>
      </c>
      <c r="AD202" s="6" t="n">
        <v>2263</v>
      </c>
      <c r="AE202" s="6" t="n">
        <v>2522</v>
      </c>
      <c r="AF202" s="6" t="n">
        <v>2588</v>
      </c>
      <c r="AG202" s="6" t="n">
        <v>2555</v>
      </c>
      <c r="AH202" s="6" t="n">
        <v>2746</v>
      </c>
      <c r="AI202" s="6" t="n">
        <v>2695</v>
      </c>
      <c r="AJ202" s="6" t="n">
        <v>2627</v>
      </c>
      <c r="AK202" s="6" t="n">
        <v>2624</v>
      </c>
      <c r="AL202" s="6" t="n">
        <v>2664</v>
      </c>
      <c r="AM202" s="6" t="n">
        <v>2739</v>
      </c>
      <c r="AN202" s="6" t="n">
        <v>2681</v>
      </c>
      <c r="AO202" s="6" t="n">
        <v>2634</v>
      </c>
      <c r="AP202" s="6" t="n">
        <v>2690</v>
      </c>
      <c r="AQ202" s="6" t="n">
        <v>2663</v>
      </c>
      <c r="AR202" s="6" t="n">
        <v>2485</v>
      </c>
      <c r="AS202" s="6" t="n">
        <v>2471</v>
      </c>
      <c r="AT202" s="6" t="n">
        <v>2451</v>
      </c>
      <c r="AU202" s="6" t="n">
        <v>2373</v>
      </c>
      <c r="AV202" s="6" t="n">
        <v>2377</v>
      </c>
      <c r="AW202" s="6" t="n">
        <v>2356</v>
      </c>
      <c r="AX202" s="6" t="n">
        <v>2320</v>
      </c>
      <c r="AY202" s="6" t="n">
        <v>2232</v>
      </c>
      <c r="AZ202" s="6" t="n">
        <v>2191</v>
      </c>
      <c r="BA202" s="6" t="n">
        <v>2027</v>
      </c>
      <c r="BB202" s="6" t="n">
        <v>2091</v>
      </c>
      <c r="BC202" s="6" t="n">
        <v>1958</v>
      </c>
      <c r="BD202" s="6" t="n">
        <v>1934</v>
      </c>
      <c r="BE202" s="6" t="n">
        <v>1738</v>
      </c>
      <c r="BF202" s="6" t="n">
        <v>1783</v>
      </c>
      <c r="BG202" s="6" t="n">
        <v>1623</v>
      </c>
      <c r="BH202" s="6" t="n">
        <v>1634</v>
      </c>
      <c r="BI202" s="6" t="n">
        <v>1667</v>
      </c>
      <c r="BJ202" s="6" t="n">
        <v>1555</v>
      </c>
      <c r="BK202" s="6" t="n">
        <v>1493</v>
      </c>
      <c r="BL202" s="6" t="n">
        <v>1553</v>
      </c>
      <c r="BM202" s="6" t="n">
        <v>1536</v>
      </c>
      <c r="BN202" s="6" t="n">
        <v>1626</v>
      </c>
      <c r="BO202" s="6" t="n">
        <v>1621</v>
      </c>
      <c r="BP202" s="6" t="n">
        <v>1646</v>
      </c>
      <c r="BQ202" s="6" t="n">
        <v>1270</v>
      </c>
      <c r="BR202" s="6" t="n">
        <v>1190</v>
      </c>
      <c r="BS202" s="6" t="n">
        <v>1148</v>
      </c>
      <c r="BT202" s="6" t="n">
        <v>1150</v>
      </c>
      <c r="BU202" s="6" t="n">
        <v>936</v>
      </c>
      <c r="BV202" s="6" t="n">
        <v>948</v>
      </c>
      <c r="BW202" s="6" t="n">
        <v>943</v>
      </c>
      <c r="BX202" s="6" t="n">
        <v>919</v>
      </c>
      <c r="BY202" s="6" t="n">
        <v>845</v>
      </c>
      <c r="BZ202" s="6" t="n">
        <v>892</v>
      </c>
      <c r="CA202" s="6" t="n">
        <v>784</v>
      </c>
      <c r="CB202" s="6" t="n">
        <v>759</v>
      </c>
      <c r="CC202" s="6" t="n">
        <v>746</v>
      </c>
      <c r="CD202" s="6" t="n">
        <v>738</v>
      </c>
      <c r="CE202" s="6" t="n">
        <v>726</v>
      </c>
      <c r="CF202" s="6" t="n">
        <v>696</v>
      </c>
      <c r="CG202" s="6" t="n">
        <v>670</v>
      </c>
      <c r="CH202" s="6" t="n">
        <v>609</v>
      </c>
      <c r="CI202" s="6" t="n">
        <v>568</v>
      </c>
      <c r="CJ202" s="6" t="n">
        <v>479</v>
      </c>
      <c r="CK202" s="6" t="n">
        <v>530</v>
      </c>
      <c r="CL202" s="6" t="n">
        <v>457</v>
      </c>
      <c r="CM202" s="6" t="n">
        <v>423</v>
      </c>
      <c r="CN202" s="6" t="n">
        <v>359</v>
      </c>
      <c r="CO202" s="6" t="n">
        <v>367</v>
      </c>
      <c r="CP202" s="6" t="n">
        <v>332</v>
      </c>
      <c r="CQ202" s="6" t="n">
        <v>256</v>
      </c>
      <c r="CR202" s="6" t="n">
        <v>129</v>
      </c>
      <c r="CS202" s="6" t="n">
        <v>113</v>
      </c>
      <c r="CT202" s="6" t="n">
        <v>107</v>
      </c>
      <c r="CU202" s="6" t="n">
        <v>81</v>
      </c>
      <c r="CV202" s="6" t="n">
        <v>62</v>
      </c>
      <c r="CW202" s="6" t="n">
        <v>42</v>
      </c>
      <c r="CX202" s="6" t="n">
        <v>36</v>
      </c>
      <c r="CY202" s="6" t="n">
        <v>22</v>
      </c>
      <c r="CZ202" s="6" t="n">
        <v>26</v>
      </c>
    </row>
    <row r="203" customFormat="false" ht="13.2" hidden="false" customHeight="false" outlineLevel="0" collapsed="false">
      <c r="A203" s="0" t="s">
        <v>1253</v>
      </c>
      <c r="B203" s="0" t="s">
        <v>819</v>
      </c>
      <c r="C203" s="6" t="n">
        <v>422458</v>
      </c>
      <c r="D203" s="6" t="n">
        <v>5694</v>
      </c>
      <c r="E203" s="6" t="n">
        <v>5782</v>
      </c>
      <c r="F203" s="6" t="n">
        <v>5630</v>
      </c>
      <c r="G203" s="6" t="n">
        <v>5633</v>
      </c>
      <c r="H203" s="6" t="n">
        <v>5592</v>
      </c>
      <c r="I203" s="6" t="n">
        <v>5478</v>
      </c>
      <c r="J203" s="6" t="n">
        <v>5255</v>
      </c>
      <c r="K203" s="6" t="n">
        <v>5243</v>
      </c>
      <c r="L203" s="6" t="n">
        <v>5028</v>
      </c>
      <c r="M203" s="6" t="n">
        <v>5023</v>
      </c>
      <c r="N203" s="6" t="n">
        <v>5014</v>
      </c>
      <c r="O203" s="6" t="n">
        <v>5145</v>
      </c>
      <c r="P203" s="6" t="n">
        <v>5331</v>
      </c>
      <c r="Q203" s="6" t="n">
        <v>5277</v>
      </c>
      <c r="R203" s="6" t="n">
        <v>5410</v>
      </c>
      <c r="S203" s="6" t="n">
        <v>5614</v>
      </c>
      <c r="T203" s="6" t="n">
        <v>5185</v>
      </c>
      <c r="U203" s="6" t="n">
        <v>5484</v>
      </c>
      <c r="V203" s="6" t="n">
        <v>5496</v>
      </c>
      <c r="W203" s="6" t="n">
        <v>5768</v>
      </c>
      <c r="X203" s="6" t="n">
        <v>6027</v>
      </c>
      <c r="Y203" s="6" t="n">
        <v>5829</v>
      </c>
      <c r="Z203" s="6" t="n">
        <v>5631</v>
      </c>
      <c r="AA203" s="6" t="n">
        <v>5807</v>
      </c>
      <c r="AB203" s="6" t="n">
        <v>5532</v>
      </c>
      <c r="AC203" s="6" t="n">
        <v>5455</v>
      </c>
      <c r="AD203" s="6" t="n">
        <v>5429</v>
      </c>
      <c r="AE203" s="6" t="n">
        <v>5526</v>
      </c>
      <c r="AF203" s="6" t="n">
        <v>5509</v>
      </c>
      <c r="AG203" s="6" t="n">
        <v>5556</v>
      </c>
      <c r="AH203" s="6" t="n">
        <v>5660</v>
      </c>
      <c r="AI203" s="6" t="n">
        <v>5584</v>
      </c>
      <c r="AJ203" s="6" t="n">
        <v>5550</v>
      </c>
      <c r="AK203" s="6" t="n">
        <v>5038</v>
      </c>
      <c r="AL203" s="6" t="n">
        <v>5122</v>
      </c>
      <c r="AM203" s="6" t="n">
        <v>5111</v>
      </c>
      <c r="AN203" s="6" t="n">
        <v>5345</v>
      </c>
      <c r="AO203" s="6" t="n">
        <v>5569</v>
      </c>
      <c r="AP203" s="6" t="n">
        <v>5905</v>
      </c>
      <c r="AQ203" s="6" t="n">
        <v>6355</v>
      </c>
      <c r="AR203" s="6" t="n">
        <v>6490</v>
      </c>
      <c r="AS203" s="6" t="n">
        <v>6291</v>
      </c>
      <c r="AT203" s="6" t="n">
        <v>6453</v>
      </c>
      <c r="AU203" s="6" t="n">
        <v>6249</v>
      </c>
      <c r="AV203" s="6" t="n">
        <v>6171</v>
      </c>
      <c r="AW203" s="6" t="n">
        <v>6273</v>
      </c>
      <c r="AX203" s="6" t="n">
        <v>6183</v>
      </c>
      <c r="AY203" s="6" t="n">
        <v>6063</v>
      </c>
      <c r="AZ203" s="6" t="n">
        <v>5999</v>
      </c>
      <c r="BA203" s="6" t="n">
        <v>5742</v>
      </c>
      <c r="BB203" s="6" t="n">
        <v>5597</v>
      </c>
      <c r="BC203" s="6" t="n">
        <v>5445</v>
      </c>
      <c r="BD203" s="6" t="n">
        <v>5406</v>
      </c>
      <c r="BE203" s="6" t="n">
        <v>5325</v>
      </c>
      <c r="BF203" s="6" t="n">
        <v>5153</v>
      </c>
      <c r="BG203" s="6" t="n">
        <v>4854</v>
      </c>
      <c r="BH203" s="6" t="n">
        <v>4708</v>
      </c>
      <c r="BI203" s="6" t="n">
        <v>4791</v>
      </c>
      <c r="BJ203" s="6" t="n">
        <v>4844</v>
      </c>
      <c r="BK203" s="6" t="n">
        <v>4804</v>
      </c>
      <c r="BL203" s="6" t="n">
        <v>4795</v>
      </c>
      <c r="BM203" s="6" t="n">
        <v>4948</v>
      </c>
      <c r="BN203" s="6" t="n">
        <v>5095</v>
      </c>
      <c r="BO203" s="6" t="n">
        <v>5580</v>
      </c>
      <c r="BP203" s="6" t="n">
        <v>5427</v>
      </c>
      <c r="BQ203" s="6" t="n">
        <v>4072</v>
      </c>
      <c r="BR203" s="6" t="n">
        <v>4268</v>
      </c>
      <c r="BS203" s="6" t="n">
        <v>3939</v>
      </c>
      <c r="BT203" s="6" t="n">
        <v>3803</v>
      </c>
      <c r="BU203" s="6" t="n">
        <v>3241</v>
      </c>
      <c r="BV203" s="6" t="n">
        <v>3146</v>
      </c>
      <c r="BW203" s="6" t="n">
        <v>3127</v>
      </c>
      <c r="BX203" s="6" t="n">
        <v>3185</v>
      </c>
      <c r="BY203" s="6" t="n">
        <v>3208</v>
      </c>
      <c r="BZ203" s="6" t="n">
        <v>3046</v>
      </c>
      <c r="CA203" s="6" t="n">
        <v>2789</v>
      </c>
      <c r="CB203" s="6" t="n">
        <v>2613</v>
      </c>
      <c r="CC203" s="6" t="n">
        <v>2419</v>
      </c>
      <c r="CD203" s="6" t="n">
        <v>2239</v>
      </c>
      <c r="CE203" s="6" t="n">
        <v>2031</v>
      </c>
      <c r="CF203" s="6" t="n">
        <v>2128</v>
      </c>
      <c r="CG203" s="6" t="n">
        <v>1997</v>
      </c>
      <c r="CH203" s="6" t="n">
        <v>1832</v>
      </c>
      <c r="CI203" s="6" t="n">
        <v>1584</v>
      </c>
      <c r="CJ203" s="6" t="n">
        <v>1460</v>
      </c>
      <c r="CK203" s="6" t="n">
        <v>1293</v>
      </c>
      <c r="CL203" s="6" t="n">
        <v>1205</v>
      </c>
      <c r="CM203" s="6" t="n">
        <v>1022</v>
      </c>
      <c r="CN203" s="6" t="n">
        <v>905</v>
      </c>
      <c r="CO203" s="6" t="n">
        <v>891</v>
      </c>
      <c r="CP203" s="6" t="n">
        <v>751</v>
      </c>
      <c r="CQ203" s="6" t="n">
        <v>547</v>
      </c>
      <c r="CR203" s="6" t="n">
        <v>325</v>
      </c>
      <c r="CS203" s="6" t="n">
        <v>265</v>
      </c>
      <c r="CT203" s="6" t="n">
        <v>225</v>
      </c>
      <c r="CU203" s="6" t="n">
        <v>163</v>
      </c>
      <c r="CV203" s="6" t="n">
        <v>156</v>
      </c>
      <c r="CW203" s="6" t="n">
        <v>95</v>
      </c>
      <c r="CX203" s="6" t="n">
        <v>68</v>
      </c>
      <c r="CY203" s="6" t="n">
        <v>44</v>
      </c>
      <c r="CZ203" s="6" t="n">
        <v>68</v>
      </c>
    </row>
    <row r="204" customFormat="false" ht="13.2" hidden="false" customHeight="false" outlineLevel="0" collapsed="false">
      <c r="A204" s="0" t="s">
        <v>1254</v>
      </c>
      <c r="B204" s="0" t="s">
        <v>363</v>
      </c>
      <c r="C204" s="6" t="n">
        <v>145893</v>
      </c>
      <c r="D204" s="6" t="n">
        <v>1849</v>
      </c>
      <c r="E204" s="6" t="n">
        <v>1811</v>
      </c>
      <c r="F204" s="6" t="n">
        <v>1802</v>
      </c>
      <c r="G204" s="6" t="n">
        <v>1834</v>
      </c>
      <c r="H204" s="6" t="n">
        <v>1825</v>
      </c>
      <c r="I204" s="6" t="n">
        <v>1840</v>
      </c>
      <c r="J204" s="6" t="n">
        <v>1676</v>
      </c>
      <c r="K204" s="6" t="n">
        <v>1591</v>
      </c>
      <c r="L204" s="6" t="n">
        <v>1642</v>
      </c>
      <c r="M204" s="6" t="n">
        <v>1563</v>
      </c>
      <c r="N204" s="6" t="n">
        <v>1749</v>
      </c>
      <c r="O204" s="6" t="n">
        <v>1724</v>
      </c>
      <c r="P204" s="6" t="n">
        <v>1827</v>
      </c>
      <c r="Q204" s="6" t="n">
        <v>1854</v>
      </c>
      <c r="R204" s="6" t="n">
        <v>2046</v>
      </c>
      <c r="S204" s="6" t="n">
        <v>2035</v>
      </c>
      <c r="T204" s="6" t="n">
        <v>2018</v>
      </c>
      <c r="U204" s="6" t="n">
        <v>2102</v>
      </c>
      <c r="V204" s="6" t="n">
        <v>2023</v>
      </c>
      <c r="W204" s="6" t="n">
        <v>1945</v>
      </c>
      <c r="X204" s="6" t="n">
        <v>2049</v>
      </c>
      <c r="Y204" s="6" t="n">
        <v>1964</v>
      </c>
      <c r="Z204" s="6" t="n">
        <v>1939</v>
      </c>
      <c r="AA204" s="6" t="n">
        <v>1896</v>
      </c>
      <c r="AB204" s="6" t="n">
        <v>1998</v>
      </c>
      <c r="AC204" s="6" t="n">
        <v>1911</v>
      </c>
      <c r="AD204" s="6" t="n">
        <v>1841</v>
      </c>
      <c r="AE204" s="6" t="n">
        <v>1879</v>
      </c>
      <c r="AF204" s="6" t="n">
        <v>1821</v>
      </c>
      <c r="AG204" s="6" t="n">
        <v>1777</v>
      </c>
      <c r="AH204" s="6" t="n">
        <v>1748</v>
      </c>
      <c r="AI204" s="6" t="n">
        <v>1772</v>
      </c>
      <c r="AJ204" s="6" t="n">
        <v>1674</v>
      </c>
      <c r="AK204" s="6" t="n">
        <v>1438</v>
      </c>
      <c r="AL204" s="6" t="n">
        <v>1534</v>
      </c>
      <c r="AM204" s="6" t="n">
        <v>1560</v>
      </c>
      <c r="AN204" s="6" t="n">
        <v>1662</v>
      </c>
      <c r="AO204" s="6" t="n">
        <v>1672</v>
      </c>
      <c r="AP204" s="6" t="n">
        <v>1792</v>
      </c>
      <c r="AQ204" s="6" t="n">
        <v>2008</v>
      </c>
      <c r="AR204" s="6" t="n">
        <v>2122</v>
      </c>
      <c r="AS204" s="6" t="n">
        <v>2015</v>
      </c>
      <c r="AT204" s="6" t="n">
        <v>2115</v>
      </c>
      <c r="AU204" s="6" t="n">
        <v>2073</v>
      </c>
      <c r="AV204" s="6" t="n">
        <v>2184</v>
      </c>
      <c r="AW204" s="6" t="n">
        <v>2125</v>
      </c>
      <c r="AX204" s="6" t="n">
        <v>2412</v>
      </c>
      <c r="AY204" s="6" t="n">
        <v>2342</v>
      </c>
      <c r="AZ204" s="6" t="n">
        <v>2261</v>
      </c>
      <c r="BA204" s="6" t="n">
        <v>2360</v>
      </c>
      <c r="BB204" s="6" t="n">
        <v>2289</v>
      </c>
      <c r="BC204" s="6" t="n">
        <v>2255</v>
      </c>
      <c r="BD204" s="6" t="n">
        <v>2110</v>
      </c>
      <c r="BE204" s="6" t="n">
        <v>2244</v>
      </c>
      <c r="BF204" s="6" t="n">
        <v>2088</v>
      </c>
      <c r="BG204" s="6" t="n">
        <v>1884</v>
      </c>
      <c r="BH204" s="6" t="n">
        <v>1881</v>
      </c>
      <c r="BI204" s="6" t="n">
        <v>1794</v>
      </c>
      <c r="BJ204" s="6" t="n">
        <v>1816</v>
      </c>
      <c r="BK204" s="6" t="n">
        <v>1609</v>
      </c>
      <c r="BL204" s="6" t="n">
        <v>1686</v>
      </c>
      <c r="BM204" s="6" t="n">
        <v>1592</v>
      </c>
      <c r="BN204" s="6" t="n">
        <v>1645</v>
      </c>
      <c r="BO204" s="6" t="n">
        <v>1645</v>
      </c>
      <c r="BP204" s="6" t="n">
        <v>1641</v>
      </c>
      <c r="BQ204" s="6" t="n">
        <v>1284</v>
      </c>
      <c r="BR204" s="6" t="n">
        <v>1316</v>
      </c>
      <c r="BS204" s="6" t="n">
        <v>1278</v>
      </c>
      <c r="BT204" s="6" t="n">
        <v>1167</v>
      </c>
      <c r="BU204" s="6" t="n">
        <v>1119</v>
      </c>
      <c r="BV204" s="6" t="n">
        <v>1144</v>
      </c>
      <c r="BW204" s="6" t="n">
        <v>1181</v>
      </c>
      <c r="BX204" s="6" t="n">
        <v>1140</v>
      </c>
      <c r="BY204" s="6" t="n">
        <v>1169</v>
      </c>
      <c r="BZ204" s="6" t="n">
        <v>1146</v>
      </c>
      <c r="CA204" s="6" t="n">
        <v>1184</v>
      </c>
      <c r="CB204" s="6" t="n">
        <v>1053</v>
      </c>
      <c r="CC204" s="6" t="n">
        <v>992</v>
      </c>
      <c r="CD204" s="6" t="n">
        <v>952</v>
      </c>
      <c r="CE204" s="6" t="n">
        <v>966</v>
      </c>
      <c r="CF204" s="6" t="n">
        <v>927</v>
      </c>
      <c r="CG204" s="6" t="n">
        <v>775</v>
      </c>
      <c r="CH204" s="6" t="n">
        <v>672</v>
      </c>
      <c r="CI204" s="6" t="n">
        <v>644</v>
      </c>
      <c r="CJ204" s="6" t="n">
        <v>541</v>
      </c>
      <c r="CK204" s="6" t="n">
        <v>459</v>
      </c>
      <c r="CL204" s="6" t="n">
        <v>394</v>
      </c>
      <c r="CM204" s="6" t="n">
        <v>275</v>
      </c>
      <c r="CN204" s="6" t="n">
        <v>315</v>
      </c>
      <c r="CO204" s="6" t="n">
        <v>245</v>
      </c>
      <c r="CP204" s="6" t="n">
        <v>168</v>
      </c>
      <c r="CQ204" s="6" t="n">
        <v>139</v>
      </c>
      <c r="CR204" s="6" t="n">
        <v>104</v>
      </c>
      <c r="CS204" s="6" t="n">
        <v>73</v>
      </c>
      <c r="CT204" s="6" t="n">
        <v>47</v>
      </c>
      <c r="CU204" s="6" t="n">
        <v>38</v>
      </c>
      <c r="CV204" s="6" t="n">
        <v>48</v>
      </c>
      <c r="CW204" s="6" t="n">
        <v>17</v>
      </c>
      <c r="CX204" s="6" t="n">
        <v>18</v>
      </c>
      <c r="CY204" s="6" t="n">
        <v>11</v>
      </c>
      <c r="CZ204" s="6" t="n">
        <v>13</v>
      </c>
    </row>
    <row r="205" customFormat="false" ht="13.2" hidden="false" customHeight="false" outlineLevel="0" collapsed="false">
      <c r="A205" s="0" t="s">
        <v>1255</v>
      </c>
      <c r="B205" s="0" t="s">
        <v>243</v>
      </c>
      <c r="C205" s="6" t="n">
        <v>303086</v>
      </c>
      <c r="D205" s="6" t="n">
        <v>4517</v>
      </c>
      <c r="E205" s="6" t="n">
        <v>4322</v>
      </c>
      <c r="F205" s="6" t="n">
        <v>4167</v>
      </c>
      <c r="G205" s="6" t="n">
        <v>3977</v>
      </c>
      <c r="H205" s="6" t="n">
        <v>3718</v>
      </c>
      <c r="I205" s="6" t="n">
        <v>3675</v>
      </c>
      <c r="J205" s="6" t="n">
        <v>3258</v>
      </c>
      <c r="K205" s="6" t="n">
        <v>3263</v>
      </c>
      <c r="L205" s="6" t="n">
        <v>3052</v>
      </c>
      <c r="M205" s="6" t="n">
        <v>3128</v>
      </c>
      <c r="N205" s="6" t="n">
        <v>2940</v>
      </c>
      <c r="O205" s="6" t="n">
        <v>3014</v>
      </c>
      <c r="P205" s="6" t="n">
        <v>2938</v>
      </c>
      <c r="Q205" s="6" t="n">
        <v>2985</v>
      </c>
      <c r="R205" s="6" t="n">
        <v>2877</v>
      </c>
      <c r="S205" s="6" t="n">
        <v>2955</v>
      </c>
      <c r="T205" s="6" t="n">
        <v>2844</v>
      </c>
      <c r="U205" s="6" t="n">
        <v>2732</v>
      </c>
      <c r="V205" s="6" t="n">
        <v>2853</v>
      </c>
      <c r="W205" s="6" t="n">
        <v>2674</v>
      </c>
      <c r="X205" s="6" t="n">
        <v>3228</v>
      </c>
      <c r="Y205" s="6" t="n">
        <v>3904</v>
      </c>
      <c r="Z205" s="6" t="n">
        <v>5152</v>
      </c>
      <c r="AA205" s="6" t="n">
        <v>6629</v>
      </c>
      <c r="AB205" s="6" t="n">
        <v>7789</v>
      </c>
      <c r="AC205" s="6" t="n">
        <v>8575</v>
      </c>
      <c r="AD205" s="6" t="n">
        <v>8785</v>
      </c>
      <c r="AE205" s="6" t="n">
        <v>8672</v>
      </c>
      <c r="AF205" s="6" t="n">
        <v>8604</v>
      </c>
      <c r="AG205" s="6" t="n">
        <v>8499</v>
      </c>
      <c r="AH205" s="6" t="n">
        <v>8500</v>
      </c>
      <c r="AI205" s="6" t="n">
        <v>7876</v>
      </c>
      <c r="AJ205" s="6" t="n">
        <v>7612</v>
      </c>
      <c r="AK205" s="6" t="n">
        <v>6760</v>
      </c>
      <c r="AL205" s="6" t="n">
        <v>6257</v>
      </c>
      <c r="AM205" s="6" t="n">
        <v>5934</v>
      </c>
      <c r="AN205" s="6" t="n">
        <v>5670</v>
      </c>
      <c r="AO205" s="6" t="n">
        <v>5255</v>
      </c>
      <c r="AP205" s="6" t="n">
        <v>5221</v>
      </c>
      <c r="AQ205" s="6" t="n">
        <v>5118</v>
      </c>
      <c r="AR205" s="6" t="n">
        <v>4938</v>
      </c>
      <c r="AS205" s="6" t="n">
        <v>4540</v>
      </c>
      <c r="AT205" s="6" t="n">
        <v>4643</v>
      </c>
      <c r="AU205" s="6" t="n">
        <v>4572</v>
      </c>
      <c r="AV205" s="6" t="n">
        <v>4395</v>
      </c>
      <c r="AW205" s="6" t="n">
        <v>4550</v>
      </c>
      <c r="AX205" s="6" t="n">
        <v>4517</v>
      </c>
      <c r="AY205" s="6" t="n">
        <v>4212</v>
      </c>
      <c r="AZ205" s="6" t="n">
        <v>3915</v>
      </c>
      <c r="BA205" s="6" t="n">
        <v>3703</v>
      </c>
      <c r="BB205" s="6" t="n">
        <v>3609</v>
      </c>
      <c r="BC205" s="6" t="n">
        <v>3321</v>
      </c>
      <c r="BD205" s="6" t="n">
        <v>3043</v>
      </c>
      <c r="BE205" s="6" t="n">
        <v>2934</v>
      </c>
      <c r="BF205" s="6" t="n">
        <v>2694</v>
      </c>
      <c r="BG205" s="6" t="n">
        <v>2540</v>
      </c>
      <c r="BH205" s="6" t="n">
        <v>2406</v>
      </c>
      <c r="BI205" s="6" t="n">
        <v>2288</v>
      </c>
      <c r="BJ205" s="6" t="n">
        <v>2143</v>
      </c>
      <c r="BK205" s="6" t="n">
        <v>1995</v>
      </c>
      <c r="BL205" s="6" t="n">
        <v>1874</v>
      </c>
      <c r="BM205" s="6" t="n">
        <v>1913</v>
      </c>
      <c r="BN205" s="6" t="n">
        <v>1752</v>
      </c>
      <c r="BO205" s="6" t="n">
        <v>1780</v>
      </c>
      <c r="BP205" s="6" t="n">
        <v>1693</v>
      </c>
      <c r="BQ205" s="6" t="n">
        <v>1376</v>
      </c>
      <c r="BR205" s="6" t="n">
        <v>1406</v>
      </c>
      <c r="BS205" s="6" t="n">
        <v>1317</v>
      </c>
      <c r="BT205" s="6" t="n">
        <v>1338</v>
      </c>
      <c r="BU205" s="6" t="n">
        <v>1186</v>
      </c>
      <c r="BV205" s="6" t="n">
        <v>1285</v>
      </c>
      <c r="BW205" s="6" t="n">
        <v>1249</v>
      </c>
      <c r="BX205" s="6" t="n">
        <v>1203</v>
      </c>
      <c r="BY205" s="6" t="n">
        <v>1121</v>
      </c>
      <c r="BZ205" s="6" t="n">
        <v>1136</v>
      </c>
      <c r="CA205" s="6" t="n">
        <v>983</v>
      </c>
      <c r="CB205" s="6" t="n">
        <v>934</v>
      </c>
      <c r="CC205" s="6" t="n">
        <v>822</v>
      </c>
      <c r="CD205" s="6" t="n">
        <v>863</v>
      </c>
      <c r="CE205" s="6" t="n">
        <v>836</v>
      </c>
      <c r="CF205" s="6" t="n">
        <v>804</v>
      </c>
      <c r="CG205" s="6" t="n">
        <v>755</v>
      </c>
      <c r="CH205" s="6" t="n">
        <v>642</v>
      </c>
      <c r="CI205" s="6" t="n">
        <v>550</v>
      </c>
      <c r="CJ205" s="6" t="n">
        <v>536</v>
      </c>
      <c r="CK205" s="6" t="n">
        <v>506</v>
      </c>
      <c r="CL205" s="6" t="n">
        <v>414</v>
      </c>
      <c r="CM205" s="6" t="n">
        <v>381</v>
      </c>
      <c r="CN205" s="6" t="n">
        <v>333</v>
      </c>
      <c r="CO205" s="6" t="n">
        <v>302</v>
      </c>
      <c r="CP205" s="6" t="n">
        <v>256</v>
      </c>
      <c r="CQ205" s="6" t="n">
        <v>181</v>
      </c>
      <c r="CR205" s="6" t="n">
        <v>104</v>
      </c>
      <c r="CS205" s="6" t="n">
        <v>85</v>
      </c>
      <c r="CT205" s="6" t="n">
        <v>62</v>
      </c>
      <c r="CU205" s="6" t="n">
        <v>52</v>
      </c>
      <c r="CV205" s="6" t="n">
        <v>59</v>
      </c>
      <c r="CW205" s="6" t="n">
        <v>35</v>
      </c>
      <c r="CX205" s="6" t="n">
        <v>32</v>
      </c>
      <c r="CY205" s="6" t="n">
        <v>17</v>
      </c>
      <c r="CZ205" s="6" t="n">
        <v>26</v>
      </c>
    </row>
    <row r="206" customFormat="false" ht="13.2" hidden="false" customHeight="false" outlineLevel="0" collapsed="false">
      <c r="A206" s="0" t="s">
        <v>1256</v>
      </c>
      <c r="B206" s="0" t="s">
        <v>327</v>
      </c>
      <c r="C206" s="6" t="n">
        <v>138375</v>
      </c>
      <c r="D206" s="6" t="n">
        <v>1531</v>
      </c>
      <c r="E206" s="6" t="n">
        <v>1411</v>
      </c>
      <c r="F206" s="6" t="n">
        <v>1447</v>
      </c>
      <c r="G206" s="6" t="n">
        <v>1426</v>
      </c>
      <c r="H206" s="6" t="n">
        <v>1417</v>
      </c>
      <c r="I206" s="6" t="n">
        <v>1352</v>
      </c>
      <c r="J206" s="6" t="n">
        <v>1312</v>
      </c>
      <c r="K206" s="6" t="n">
        <v>1292</v>
      </c>
      <c r="L206" s="6" t="n">
        <v>1263</v>
      </c>
      <c r="M206" s="6" t="n">
        <v>1248</v>
      </c>
      <c r="N206" s="6" t="n">
        <v>1425</v>
      </c>
      <c r="O206" s="6" t="n">
        <v>1448</v>
      </c>
      <c r="P206" s="6" t="n">
        <v>1563</v>
      </c>
      <c r="Q206" s="6" t="n">
        <v>1581</v>
      </c>
      <c r="R206" s="6" t="n">
        <v>1697</v>
      </c>
      <c r="S206" s="6" t="n">
        <v>1557</v>
      </c>
      <c r="T206" s="6" t="n">
        <v>1551</v>
      </c>
      <c r="U206" s="6" t="n">
        <v>1709</v>
      </c>
      <c r="V206" s="6" t="n">
        <v>2551</v>
      </c>
      <c r="W206" s="6" t="n">
        <v>3905</v>
      </c>
      <c r="X206" s="6" t="n">
        <v>4102</v>
      </c>
      <c r="Y206" s="6" t="n">
        <v>3200</v>
      </c>
      <c r="Z206" s="6" t="n">
        <v>2287</v>
      </c>
      <c r="AA206" s="6" t="n">
        <v>1889</v>
      </c>
      <c r="AB206" s="6" t="n">
        <v>1716</v>
      </c>
      <c r="AC206" s="6" t="n">
        <v>1573</v>
      </c>
      <c r="AD206" s="6" t="n">
        <v>1689</v>
      </c>
      <c r="AE206" s="6" t="n">
        <v>1657</v>
      </c>
      <c r="AF206" s="6" t="n">
        <v>1592</v>
      </c>
      <c r="AG206" s="6" t="n">
        <v>1458</v>
      </c>
      <c r="AH206" s="6" t="n">
        <v>1632</v>
      </c>
      <c r="AI206" s="6" t="n">
        <v>1526</v>
      </c>
      <c r="AJ206" s="6" t="n">
        <v>1466</v>
      </c>
      <c r="AK206" s="6" t="n">
        <v>1387</v>
      </c>
      <c r="AL206" s="6" t="n">
        <v>1355</v>
      </c>
      <c r="AM206" s="6" t="n">
        <v>1438</v>
      </c>
      <c r="AN206" s="6" t="n">
        <v>1439</v>
      </c>
      <c r="AO206" s="6" t="n">
        <v>1481</v>
      </c>
      <c r="AP206" s="6" t="n">
        <v>1578</v>
      </c>
      <c r="AQ206" s="6" t="n">
        <v>1709</v>
      </c>
      <c r="AR206" s="6" t="n">
        <v>1795</v>
      </c>
      <c r="AS206" s="6" t="n">
        <v>1815</v>
      </c>
      <c r="AT206" s="6" t="n">
        <v>1884</v>
      </c>
      <c r="AU206" s="6" t="n">
        <v>1854</v>
      </c>
      <c r="AV206" s="6" t="n">
        <v>1932</v>
      </c>
      <c r="AW206" s="6" t="n">
        <v>1899</v>
      </c>
      <c r="AX206" s="6" t="n">
        <v>2038</v>
      </c>
      <c r="AY206" s="6" t="n">
        <v>1832</v>
      </c>
      <c r="AZ206" s="6" t="n">
        <v>1948</v>
      </c>
      <c r="BA206" s="6" t="n">
        <v>1909</v>
      </c>
      <c r="BB206" s="6" t="n">
        <v>1812</v>
      </c>
      <c r="BC206" s="6" t="n">
        <v>1862</v>
      </c>
      <c r="BD206" s="6" t="n">
        <v>1736</v>
      </c>
      <c r="BE206" s="6" t="n">
        <v>1660</v>
      </c>
      <c r="BF206" s="6" t="n">
        <v>1589</v>
      </c>
      <c r="BG206" s="6" t="n">
        <v>1620</v>
      </c>
      <c r="BH206" s="6" t="n">
        <v>1547</v>
      </c>
      <c r="BI206" s="6" t="n">
        <v>1603</v>
      </c>
      <c r="BJ206" s="6" t="n">
        <v>1521</v>
      </c>
      <c r="BK206" s="6" t="n">
        <v>1559</v>
      </c>
      <c r="BL206" s="6" t="n">
        <v>1614</v>
      </c>
      <c r="BM206" s="6" t="n">
        <v>1653</v>
      </c>
      <c r="BN206" s="6" t="n">
        <v>1665</v>
      </c>
      <c r="BO206" s="6" t="n">
        <v>1854</v>
      </c>
      <c r="BP206" s="6" t="n">
        <v>1949</v>
      </c>
      <c r="BQ206" s="6" t="n">
        <v>1508</v>
      </c>
      <c r="BR206" s="6" t="n">
        <v>1528</v>
      </c>
      <c r="BS206" s="6" t="n">
        <v>1467</v>
      </c>
      <c r="BT206" s="6" t="n">
        <v>1392</v>
      </c>
      <c r="BU206" s="6" t="n">
        <v>1291</v>
      </c>
      <c r="BV206" s="6" t="n">
        <v>1196</v>
      </c>
      <c r="BW206" s="6" t="n">
        <v>1265</v>
      </c>
      <c r="BX206" s="6" t="n">
        <v>1201</v>
      </c>
      <c r="BY206" s="6" t="n">
        <v>1221</v>
      </c>
      <c r="BZ206" s="6" t="n">
        <v>1187</v>
      </c>
      <c r="CA206" s="6" t="n">
        <v>1051</v>
      </c>
      <c r="CB206" s="6" t="n">
        <v>968</v>
      </c>
      <c r="CC206" s="6" t="n">
        <v>1036</v>
      </c>
      <c r="CD206" s="6" t="n">
        <v>963</v>
      </c>
      <c r="CE206" s="6" t="n">
        <v>904</v>
      </c>
      <c r="CF206" s="6" t="n">
        <v>808</v>
      </c>
      <c r="CG206" s="6" t="n">
        <v>800</v>
      </c>
      <c r="CH206" s="6" t="n">
        <v>723</v>
      </c>
      <c r="CI206" s="6" t="n">
        <v>660</v>
      </c>
      <c r="CJ206" s="6" t="n">
        <v>659</v>
      </c>
      <c r="CK206" s="6" t="n">
        <v>580</v>
      </c>
      <c r="CL206" s="6" t="n">
        <v>494</v>
      </c>
      <c r="CM206" s="6" t="n">
        <v>470</v>
      </c>
      <c r="CN206" s="6" t="n">
        <v>424</v>
      </c>
      <c r="CO206" s="6" t="n">
        <v>380</v>
      </c>
      <c r="CP206" s="6" t="n">
        <v>286</v>
      </c>
      <c r="CQ206" s="6" t="n">
        <v>248</v>
      </c>
      <c r="CR206" s="6" t="n">
        <v>150</v>
      </c>
      <c r="CS206" s="6" t="n">
        <v>106</v>
      </c>
      <c r="CT206" s="6" t="n">
        <v>94</v>
      </c>
      <c r="CU206" s="6" t="n">
        <v>67</v>
      </c>
      <c r="CV206" s="6" t="n">
        <v>89</v>
      </c>
      <c r="CW206" s="6" t="n">
        <v>60</v>
      </c>
      <c r="CX206" s="6" t="n">
        <v>28</v>
      </c>
      <c r="CY206" s="6" t="n">
        <v>18</v>
      </c>
      <c r="CZ206" s="6" t="n">
        <v>43</v>
      </c>
    </row>
    <row r="207" customFormat="false" ht="13.2" hidden="false" customHeight="false" outlineLevel="0" collapsed="false">
      <c r="A207" s="0" t="s">
        <v>1257</v>
      </c>
      <c r="B207" s="0" t="s">
        <v>876</v>
      </c>
      <c r="C207" s="6" t="n">
        <v>32180</v>
      </c>
      <c r="D207" s="6" t="n">
        <v>375</v>
      </c>
      <c r="E207" s="6" t="n">
        <v>359</v>
      </c>
      <c r="F207" s="6" t="n">
        <v>381</v>
      </c>
      <c r="G207" s="6" t="n">
        <v>385</v>
      </c>
      <c r="H207" s="6" t="n">
        <v>360</v>
      </c>
      <c r="I207" s="6" t="n">
        <v>390</v>
      </c>
      <c r="J207" s="6" t="n">
        <v>384</v>
      </c>
      <c r="K207" s="6" t="n">
        <v>351</v>
      </c>
      <c r="L207" s="6" t="n">
        <v>370</v>
      </c>
      <c r="M207" s="6" t="n">
        <v>374</v>
      </c>
      <c r="N207" s="6" t="n">
        <v>359</v>
      </c>
      <c r="O207" s="6" t="n">
        <v>391</v>
      </c>
      <c r="P207" s="6" t="n">
        <v>429</v>
      </c>
      <c r="Q207" s="6" t="n">
        <v>398</v>
      </c>
      <c r="R207" s="6" t="n">
        <v>460</v>
      </c>
      <c r="S207" s="6" t="n">
        <v>415</v>
      </c>
      <c r="T207" s="6" t="n">
        <v>418</v>
      </c>
      <c r="U207" s="6" t="n">
        <v>439</v>
      </c>
      <c r="V207" s="6" t="n">
        <v>443</v>
      </c>
      <c r="W207" s="6" t="n">
        <v>349</v>
      </c>
      <c r="X207" s="6" t="n">
        <v>374</v>
      </c>
      <c r="Y207" s="6" t="n">
        <v>379</v>
      </c>
      <c r="Z207" s="6" t="n">
        <v>388</v>
      </c>
      <c r="AA207" s="6" t="n">
        <v>401</v>
      </c>
      <c r="AB207" s="6" t="n">
        <v>395</v>
      </c>
      <c r="AC207" s="6" t="n">
        <v>369</v>
      </c>
      <c r="AD207" s="6" t="n">
        <v>372</v>
      </c>
      <c r="AE207" s="6" t="n">
        <v>386</v>
      </c>
      <c r="AF207" s="6" t="n">
        <v>317</v>
      </c>
      <c r="AG207" s="6" t="n">
        <v>360</v>
      </c>
      <c r="AH207" s="6" t="n">
        <v>375</v>
      </c>
      <c r="AI207" s="6" t="n">
        <v>370</v>
      </c>
      <c r="AJ207" s="6" t="n">
        <v>356</v>
      </c>
      <c r="AK207" s="6" t="n">
        <v>336</v>
      </c>
      <c r="AL207" s="6" t="n">
        <v>307</v>
      </c>
      <c r="AM207" s="6" t="n">
        <v>342</v>
      </c>
      <c r="AN207" s="6" t="n">
        <v>412</v>
      </c>
      <c r="AO207" s="6" t="n">
        <v>389</v>
      </c>
      <c r="AP207" s="6" t="n">
        <v>437</v>
      </c>
      <c r="AQ207" s="6" t="n">
        <v>455</v>
      </c>
      <c r="AR207" s="6" t="n">
        <v>436</v>
      </c>
      <c r="AS207" s="6" t="n">
        <v>457</v>
      </c>
      <c r="AT207" s="6" t="n">
        <v>502</v>
      </c>
      <c r="AU207" s="6" t="n">
        <v>495</v>
      </c>
      <c r="AV207" s="6" t="n">
        <v>508</v>
      </c>
      <c r="AW207" s="6" t="n">
        <v>499</v>
      </c>
      <c r="AX207" s="6" t="n">
        <v>518</v>
      </c>
      <c r="AY207" s="6" t="n">
        <v>536</v>
      </c>
      <c r="AZ207" s="6" t="n">
        <v>546</v>
      </c>
      <c r="BA207" s="6" t="n">
        <v>531</v>
      </c>
      <c r="BB207" s="6" t="n">
        <v>470</v>
      </c>
      <c r="BC207" s="6" t="n">
        <v>496</v>
      </c>
      <c r="BD207" s="6" t="n">
        <v>487</v>
      </c>
      <c r="BE207" s="6" t="n">
        <v>460</v>
      </c>
      <c r="BF207" s="6" t="n">
        <v>420</v>
      </c>
      <c r="BG207" s="6" t="n">
        <v>436</v>
      </c>
      <c r="BH207" s="6" t="n">
        <v>384</v>
      </c>
      <c r="BI207" s="6" t="n">
        <v>355</v>
      </c>
      <c r="BJ207" s="6" t="n">
        <v>394</v>
      </c>
      <c r="BK207" s="6" t="n">
        <v>386</v>
      </c>
      <c r="BL207" s="6" t="n">
        <v>389</v>
      </c>
      <c r="BM207" s="6" t="n">
        <v>400</v>
      </c>
      <c r="BN207" s="6" t="n">
        <v>387</v>
      </c>
      <c r="BO207" s="6" t="n">
        <v>410</v>
      </c>
      <c r="BP207" s="6" t="n">
        <v>444</v>
      </c>
      <c r="BQ207" s="6" t="n">
        <v>347</v>
      </c>
      <c r="BR207" s="6" t="n">
        <v>332</v>
      </c>
      <c r="BS207" s="6" t="n">
        <v>373</v>
      </c>
      <c r="BT207" s="6" t="n">
        <v>371</v>
      </c>
      <c r="BU207" s="6" t="n">
        <v>298</v>
      </c>
      <c r="BV207" s="6" t="n">
        <v>275</v>
      </c>
      <c r="BW207" s="6" t="n">
        <v>302</v>
      </c>
      <c r="BX207" s="6" t="n">
        <v>270</v>
      </c>
      <c r="BY207" s="6" t="n">
        <v>220</v>
      </c>
      <c r="BZ207" s="6" t="n">
        <v>262</v>
      </c>
      <c r="CA207" s="6" t="n">
        <v>211</v>
      </c>
      <c r="CB207" s="6" t="n">
        <v>247</v>
      </c>
      <c r="CC207" s="6" t="n">
        <v>207</v>
      </c>
      <c r="CD207" s="6" t="n">
        <v>219</v>
      </c>
      <c r="CE207" s="6" t="n">
        <v>174</v>
      </c>
      <c r="CF207" s="6" t="n">
        <v>190</v>
      </c>
      <c r="CG207" s="6" t="n">
        <v>160</v>
      </c>
      <c r="CH207" s="6" t="n">
        <v>137</v>
      </c>
      <c r="CI207" s="6" t="n">
        <v>127</v>
      </c>
      <c r="CJ207" s="6" t="n">
        <v>119</v>
      </c>
      <c r="CK207" s="6" t="n">
        <v>89</v>
      </c>
      <c r="CL207" s="6" t="n">
        <v>85</v>
      </c>
      <c r="CM207" s="6" t="n">
        <v>88</v>
      </c>
      <c r="CN207" s="6" t="n">
        <v>69</v>
      </c>
      <c r="CO207" s="6" t="n">
        <v>74</v>
      </c>
      <c r="CP207" s="6" t="n">
        <v>60</v>
      </c>
      <c r="CQ207" s="6" t="n">
        <v>44</v>
      </c>
      <c r="CR207" s="6" t="n">
        <v>33</v>
      </c>
      <c r="CS207" s="6" t="n">
        <v>22</v>
      </c>
      <c r="CT207" s="6" t="n">
        <v>15</v>
      </c>
      <c r="CU207" s="6" t="n">
        <v>17</v>
      </c>
      <c r="CV207" s="6" t="n">
        <v>17</v>
      </c>
      <c r="CW207" s="6" t="n">
        <v>8</v>
      </c>
      <c r="CX207" s="6" t="n">
        <v>11</v>
      </c>
      <c r="CY207" s="6" t="n">
        <v>5</v>
      </c>
      <c r="CZ207" s="6" t="n">
        <v>6</v>
      </c>
    </row>
    <row r="208" customFormat="false" ht="13.2" hidden="false" customHeight="false" outlineLevel="0" collapsed="false">
      <c r="A208" s="0" t="s">
        <v>1258</v>
      </c>
      <c r="B208" s="0" t="s">
        <v>821</v>
      </c>
      <c r="C208" s="6" t="n">
        <v>751485</v>
      </c>
      <c r="D208" s="6" t="n">
        <v>9942</v>
      </c>
      <c r="E208" s="6" t="n">
        <v>9981</v>
      </c>
      <c r="F208" s="6" t="n">
        <v>9691</v>
      </c>
      <c r="G208" s="6" t="n">
        <v>9218</v>
      </c>
      <c r="H208" s="6" t="n">
        <v>9012</v>
      </c>
      <c r="I208" s="6" t="n">
        <v>8966</v>
      </c>
      <c r="J208" s="6" t="n">
        <v>8276</v>
      </c>
      <c r="K208" s="6" t="n">
        <v>7935</v>
      </c>
      <c r="L208" s="6" t="n">
        <v>7814</v>
      </c>
      <c r="M208" s="6" t="n">
        <v>7590</v>
      </c>
      <c r="N208" s="6" t="n">
        <v>7608</v>
      </c>
      <c r="O208" s="6" t="n">
        <v>7877</v>
      </c>
      <c r="P208" s="6" t="n">
        <v>8137</v>
      </c>
      <c r="Q208" s="6" t="n">
        <v>8224</v>
      </c>
      <c r="R208" s="6" t="n">
        <v>8321</v>
      </c>
      <c r="S208" s="6" t="n">
        <v>8901</v>
      </c>
      <c r="T208" s="6" t="n">
        <v>8392</v>
      </c>
      <c r="U208" s="6" t="n">
        <v>8786</v>
      </c>
      <c r="V208" s="6" t="n">
        <v>11225</v>
      </c>
      <c r="W208" s="6" t="n">
        <v>15531</v>
      </c>
      <c r="X208" s="6" t="n">
        <v>17165</v>
      </c>
      <c r="Y208" s="6" t="n">
        <v>15633</v>
      </c>
      <c r="Z208" s="6" t="n">
        <v>13916</v>
      </c>
      <c r="AA208" s="6" t="n">
        <v>12751</v>
      </c>
      <c r="AB208" s="6" t="n">
        <v>12409</v>
      </c>
      <c r="AC208" s="6" t="n">
        <v>12310</v>
      </c>
      <c r="AD208" s="6" t="n">
        <v>12165</v>
      </c>
      <c r="AE208" s="6" t="n">
        <v>11905</v>
      </c>
      <c r="AF208" s="6" t="n">
        <v>11626</v>
      </c>
      <c r="AG208" s="6" t="n">
        <v>11854</v>
      </c>
      <c r="AH208" s="6" t="n">
        <v>11707</v>
      </c>
      <c r="AI208" s="6" t="n">
        <v>11415</v>
      </c>
      <c r="AJ208" s="6" t="n">
        <v>10600</v>
      </c>
      <c r="AK208" s="6" t="n">
        <v>9869</v>
      </c>
      <c r="AL208" s="6" t="n">
        <v>9865</v>
      </c>
      <c r="AM208" s="6" t="n">
        <v>9931</v>
      </c>
      <c r="AN208" s="6" t="n">
        <v>9637</v>
      </c>
      <c r="AO208" s="6" t="n">
        <v>9712</v>
      </c>
      <c r="AP208" s="6" t="n">
        <v>10253</v>
      </c>
      <c r="AQ208" s="6" t="n">
        <v>10488</v>
      </c>
      <c r="AR208" s="6" t="n">
        <v>10904</v>
      </c>
      <c r="AS208" s="6" t="n">
        <v>10250</v>
      </c>
      <c r="AT208" s="6" t="n">
        <v>10423</v>
      </c>
      <c r="AU208" s="6" t="n">
        <v>10206</v>
      </c>
      <c r="AV208" s="6" t="n">
        <v>10502</v>
      </c>
      <c r="AW208" s="6" t="n">
        <v>10337</v>
      </c>
      <c r="AX208" s="6" t="n">
        <v>10503</v>
      </c>
      <c r="AY208" s="6" t="n">
        <v>10037</v>
      </c>
      <c r="AZ208" s="6" t="n">
        <v>9987</v>
      </c>
      <c r="BA208" s="6" t="n">
        <v>9578</v>
      </c>
      <c r="BB208" s="6" t="n">
        <v>9330</v>
      </c>
      <c r="BC208" s="6" t="n">
        <v>8783</v>
      </c>
      <c r="BD208" s="6" t="n">
        <v>8813</v>
      </c>
      <c r="BE208" s="6" t="n">
        <v>8692</v>
      </c>
      <c r="BF208" s="6" t="n">
        <v>8432</v>
      </c>
      <c r="BG208" s="6" t="n">
        <v>7773</v>
      </c>
      <c r="BH208" s="6" t="n">
        <v>7561</v>
      </c>
      <c r="BI208" s="6" t="n">
        <v>7867</v>
      </c>
      <c r="BJ208" s="6" t="n">
        <v>7537</v>
      </c>
      <c r="BK208" s="6" t="n">
        <v>7556</v>
      </c>
      <c r="BL208" s="6" t="n">
        <v>7524</v>
      </c>
      <c r="BM208" s="6" t="n">
        <v>7769</v>
      </c>
      <c r="BN208" s="6" t="n">
        <v>7843</v>
      </c>
      <c r="BO208" s="6" t="n">
        <v>8577</v>
      </c>
      <c r="BP208" s="6" t="n">
        <v>8465</v>
      </c>
      <c r="BQ208" s="6" t="n">
        <v>6257</v>
      </c>
      <c r="BR208" s="6" t="n">
        <v>6593</v>
      </c>
      <c r="BS208" s="6" t="n">
        <v>6112</v>
      </c>
      <c r="BT208" s="6" t="n">
        <v>6093</v>
      </c>
      <c r="BU208" s="6" t="n">
        <v>5165</v>
      </c>
      <c r="BV208" s="6" t="n">
        <v>5063</v>
      </c>
      <c r="BW208" s="6" t="n">
        <v>5358</v>
      </c>
      <c r="BX208" s="6" t="n">
        <v>5313</v>
      </c>
      <c r="BY208" s="6" t="n">
        <v>5289</v>
      </c>
      <c r="BZ208" s="6" t="n">
        <v>5212</v>
      </c>
      <c r="CA208" s="6" t="n">
        <v>5001</v>
      </c>
      <c r="CB208" s="6" t="n">
        <v>4760</v>
      </c>
      <c r="CC208" s="6" t="n">
        <v>4233</v>
      </c>
      <c r="CD208" s="6" t="n">
        <v>4184</v>
      </c>
      <c r="CE208" s="6" t="n">
        <v>4051</v>
      </c>
      <c r="CF208" s="6" t="n">
        <v>3874</v>
      </c>
      <c r="CG208" s="6" t="n">
        <v>3505</v>
      </c>
      <c r="CH208" s="6" t="n">
        <v>3301</v>
      </c>
      <c r="CI208" s="6" t="n">
        <v>2884</v>
      </c>
      <c r="CJ208" s="6" t="n">
        <v>2768</v>
      </c>
      <c r="CK208" s="6" t="n">
        <v>2421</v>
      </c>
      <c r="CL208" s="6" t="n">
        <v>2178</v>
      </c>
      <c r="CM208" s="6" t="n">
        <v>1932</v>
      </c>
      <c r="CN208" s="6" t="n">
        <v>1600</v>
      </c>
      <c r="CO208" s="6" t="n">
        <v>1469</v>
      </c>
      <c r="CP208" s="6" t="n">
        <v>1381</v>
      </c>
      <c r="CQ208" s="6" t="n">
        <v>1027</v>
      </c>
      <c r="CR208" s="6" t="n">
        <v>594</v>
      </c>
      <c r="CS208" s="6" t="n">
        <v>464</v>
      </c>
      <c r="CT208" s="6" t="n">
        <v>390</v>
      </c>
      <c r="CU208" s="6" t="n">
        <v>327</v>
      </c>
      <c r="CV208" s="6" t="n">
        <v>254</v>
      </c>
      <c r="CW208" s="6" t="n">
        <v>190</v>
      </c>
      <c r="CX208" s="6" t="n">
        <v>142</v>
      </c>
      <c r="CY208" s="6" t="n">
        <v>102</v>
      </c>
      <c r="CZ208" s="6" t="n">
        <v>111</v>
      </c>
    </row>
    <row r="209" customFormat="false" ht="13.2" hidden="false" customHeight="false" outlineLevel="0" collapsed="false">
      <c r="A209" s="0" t="s">
        <v>1259</v>
      </c>
      <c r="B209" s="0" t="s">
        <v>121</v>
      </c>
      <c r="C209" s="6" t="n">
        <v>329839</v>
      </c>
      <c r="D209" s="6" t="n">
        <v>5091</v>
      </c>
      <c r="E209" s="6" t="n">
        <v>4847</v>
      </c>
      <c r="F209" s="6" t="n">
        <v>4890</v>
      </c>
      <c r="G209" s="6" t="n">
        <v>4872</v>
      </c>
      <c r="H209" s="6" t="n">
        <v>4597</v>
      </c>
      <c r="I209" s="6" t="n">
        <v>4515</v>
      </c>
      <c r="J209" s="6" t="n">
        <v>4337</v>
      </c>
      <c r="K209" s="6" t="n">
        <v>4073</v>
      </c>
      <c r="L209" s="6" t="n">
        <v>3915</v>
      </c>
      <c r="M209" s="6" t="n">
        <v>3940</v>
      </c>
      <c r="N209" s="6" t="n">
        <v>3914</v>
      </c>
      <c r="O209" s="6" t="n">
        <v>3934</v>
      </c>
      <c r="P209" s="6" t="n">
        <v>4016</v>
      </c>
      <c r="Q209" s="6" t="n">
        <v>4038</v>
      </c>
      <c r="R209" s="6" t="n">
        <v>4260</v>
      </c>
      <c r="S209" s="6" t="n">
        <v>4040</v>
      </c>
      <c r="T209" s="6" t="n">
        <v>4220</v>
      </c>
      <c r="U209" s="6" t="n">
        <v>4388</v>
      </c>
      <c r="V209" s="6" t="n">
        <v>4933</v>
      </c>
      <c r="W209" s="6" t="n">
        <v>6909</v>
      </c>
      <c r="X209" s="6" t="n">
        <v>8314</v>
      </c>
      <c r="Y209" s="6" t="n">
        <v>7787</v>
      </c>
      <c r="Z209" s="6" t="n">
        <v>6806</v>
      </c>
      <c r="AA209" s="6" t="n">
        <v>6426</v>
      </c>
      <c r="AB209" s="6" t="n">
        <v>6073</v>
      </c>
      <c r="AC209" s="6" t="n">
        <v>6148</v>
      </c>
      <c r="AD209" s="6" t="n">
        <v>6013</v>
      </c>
      <c r="AE209" s="6" t="n">
        <v>6134</v>
      </c>
      <c r="AF209" s="6" t="n">
        <v>5670</v>
      </c>
      <c r="AG209" s="6" t="n">
        <v>5606</v>
      </c>
      <c r="AH209" s="6" t="n">
        <v>5616</v>
      </c>
      <c r="AI209" s="6" t="n">
        <v>5507</v>
      </c>
      <c r="AJ209" s="6" t="n">
        <v>5094</v>
      </c>
      <c r="AK209" s="6" t="n">
        <v>4536</v>
      </c>
      <c r="AL209" s="6" t="n">
        <v>4519</v>
      </c>
      <c r="AM209" s="6" t="n">
        <v>4544</v>
      </c>
      <c r="AN209" s="6" t="n">
        <v>4442</v>
      </c>
      <c r="AO209" s="6" t="n">
        <v>4214</v>
      </c>
      <c r="AP209" s="6" t="n">
        <v>4284</v>
      </c>
      <c r="AQ209" s="6" t="n">
        <v>4471</v>
      </c>
      <c r="AR209" s="6" t="n">
        <v>4353</v>
      </c>
      <c r="AS209" s="6" t="n">
        <v>4141</v>
      </c>
      <c r="AT209" s="6" t="n">
        <v>4263</v>
      </c>
      <c r="AU209" s="6" t="n">
        <v>4092</v>
      </c>
      <c r="AV209" s="6" t="n">
        <v>4091</v>
      </c>
      <c r="AW209" s="6" t="n">
        <v>4108</v>
      </c>
      <c r="AX209" s="6" t="n">
        <v>4107</v>
      </c>
      <c r="AY209" s="6" t="n">
        <v>3959</v>
      </c>
      <c r="AZ209" s="6" t="n">
        <v>4079</v>
      </c>
      <c r="BA209" s="6" t="n">
        <v>3987</v>
      </c>
      <c r="BB209" s="6" t="n">
        <v>4114</v>
      </c>
      <c r="BC209" s="6" t="n">
        <v>3943</v>
      </c>
      <c r="BD209" s="6" t="n">
        <v>3755</v>
      </c>
      <c r="BE209" s="6" t="n">
        <v>3650</v>
      </c>
      <c r="BF209" s="6" t="n">
        <v>3491</v>
      </c>
      <c r="BG209" s="6" t="n">
        <v>3478</v>
      </c>
      <c r="BH209" s="6" t="n">
        <v>3330</v>
      </c>
      <c r="BI209" s="6" t="n">
        <v>3332</v>
      </c>
      <c r="BJ209" s="6" t="n">
        <v>3229</v>
      </c>
      <c r="BK209" s="6" t="n">
        <v>3132</v>
      </c>
      <c r="BL209" s="6" t="n">
        <v>2915</v>
      </c>
      <c r="BM209" s="6" t="n">
        <v>2900</v>
      </c>
      <c r="BN209" s="6" t="n">
        <v>2765</v>
      </c>
      <c r="BO209" s="6" t="n">
        <v>2832</v>
      </c>
      <c r="BP209" s="6" t="n">
        <v>2644</v>
      </c>
      <c r="BQ209" s="6" t="n">
        <v>2130</v>
      </c>
      <c r="BR209" s="6" t="n">
        <v>2047</v>
      </c>
      <c r="BS209" s="6" t="n">
        <v>2084</v>
      </c>
      <c r="BT209" s="6" t="n">
        <v>2027</v>
      </c>
      <c r="BU209" s="6" t="n">
        <v>1689</v>
      </c>
      <c r="BV209" s="6" t="n">
        <v>1754</v>
      </c>
      <c r="BW209" s="6" t="n">
        <v>1847</v>
      </c>
      <c r="BX209" s="6" t="n">
        <v>1803</v>
      </c>
      <c r="BY209" s="6" t="n">
        <v>1736</v>
      </c>
      <c r="BZ209" s="6" t="n">
        <v>1771</v>
      </c>
      <c r="CA209" s="6" t="n">
        <v>1612</v>
      </c>
      <c r="CB209" s="6" t="n">
        <v>1472</v>
      </c>
      <c r="CC209" s="6" t="n">
        <v>1456</v>
      </c>
      <c r="CD209" s="6" t="n">
        <v>1426</v>
      </c>
      <c r="CE209" s="6" t="n">
        <v>1355</v>
      </c>
      <c r="CF209" s="6" t="n">
        <v>1270</v>
      </c>
      <c r="CG209" s="6" t="n">
        <v>1194</v>
      </c>
      <c r="CH209" s="6" t="n">
        <v>1154</v>
      </c>
      <c r="CI209" s="6" t="n">
        <v>1075</v>
      </c>
      <c r="CJ209" s="6" t="n">
        <v>922</v>
      </c>
      <c r="CK209" s="6" t="n">
        <v>947</v>
      </c>
      <c r="CL209" s="6" t="n">
        <v>787</v>
      </c>
      <c r="CM209" s="6" t="n">
        <v>660</v>
      </c>
      <c r="CN209" s="6" t="n">
        <v>672</v>
      </c>
      <c r="CO209" s="6" t="n">
        <v>539</v>
      </c>
      <c r="CP209" s="6" t="n">
        <v>496</v>
      </c>
      <c r="CQ209" s="6" t="n">
        <v>361</v>
      </c>
      <c r="CR209" s="6" t="n">
        <v>206</v>
      </c>
      <c r="CS209" s="6" t="n">
        <v>131</v>
      </c>
      <c r="CT209" s="6" t="n">
        <v>152</v>
      </c>
      <c r="CU209" s="6" t="n">
        <v>127</v>
      </c>
      <c r="CV209" s="6" t="n">
        <v>105</v>
      </c>
      <c r="CW209" s="6" t="n">
        <v>85</v>
      </c>
      <c r="CX209" s="6" t="n">
        <v>42</v>
      </c>
      <c r="CY209" s="6" t="n">
        <v>29</v>
      </c>
      <c r="CZ209" s="6" t="n">
        <v>53</v>
      </c>
    </row>
    <row r="210" customFormat="false" ht="13.2" hidden="false" customHeight="false" outlineLevel="0" collapsed="false">
      <c r="A210" s="0" t="s">
        <v>1260</v>
      </c>
      <c r="B210" s="0" t="s">
        <v>497</v>
      </c>
      <c r="C210" s="6" t="n">
        <v>97502</v>
      </c>
      <c r="D210" s="6" t="n">
        <v>966</v>
      </c>
      <c r="E210" s="6" t="n">
        <v>989</v>
      </c>
      <c r="F210" s="6" t="n">
        <v>1025</v>
      </c>
      <c r="G210" s="6" t="n">
        <v>1035</v>
      </c>
      <c r="H210" s="6" t="n">
        <v>1037</v>
      </c>
      <c r="I210" s="6" t="n">
        <v>1032</v>
      </c>
      <c r="J210" s="6" t="n">
        <v>1081</v>
      </c>
      <c r="K210" s="6" t="n">
        <v>1045</v>
      </c>
      <c r="L210" s="6" t="n">
        <v>1062</v>
      </c>
      <c r="M210" s="6" t="n">
        <v>1009</v>
      </c>
      <c r="N210" s="6" t="n">
        <v>1083</v>
      </c>
      <c r="O210" s="6" t="n">
        <v>1094</v>
      </c>
      <c r="P210" s="6" t="n">
        <v>1090</v>
      </c>
      <c r="Q210" s="6" t="n">
        <v>1137</v>
      </c>
      <c r="R210" s="6" t="n">
        <v>1147</v>
      </c>
      <c r="S210" s="6" t="n">
        <v>1136</v>
      </c>
      <c r="T210" s="6" t="n">
        <v>1162</v>
      </c>
      <c r="U210" s="6" t="n">
        <v>1204</v>
      </c>
      <c r="V210" s="6" t="n">
        <v>1084</v>
      </c>
      <c r="W210" s="6" t="n">
        <v>993</v>
      </c>
      <c r="X210" s="6" t="n">
        <v>907</v>
      </c>
      <c r="Y210" s="6" t="n">
        <v>888</v>
      </c>
      <c r="Z210" s="6" t="n">
        <v>965</v>
      </c>
      <c r="AA210" s="6" t="n">
        <v>1025</v>
      </c>
      <c r="AB210" s="6" t="n">
        <v>894</v>
      </c>
      <c r="AC210" s="6" t="n">
        <v>964</v>
      </c>
      <c r="AD210" s="6" t="n">
        <v>846</v>
      </c>
      <c r="AE210" s="6" t="n">
        <v>909</v>
      </c>
      <c r="AF210" s="6" t="n">
        <v>945</v>
      </c>
      <c r="AG210" s="6" t="n">
        <v>932</v>
      </c>
      <c r="AH210" s="6" t="n">
        <v>942</v>
      </c>
      <c r="AI210" s="6" t="n">
        <v>937</v>
      </c>
      <c r="AJ210" s="6" t="n">
        <v>874</v>
      </c>
      <c r="AK210" s="6" t="n">
        <v>844</v>
      </c>
      <c r="AL210" s="6" t="n">
        <v>937</v>
      </c>
      <c r="AM210" s="6" t="n">
        <v>938</v>
      </c>
      <c r="AN210" s="6" t="n">
        <v>1024</v>
      </c>
      <c r="AO210" s="6" t="n">
        <v>1048</v>
      </c>
      <c r="AP210" s="6" t="n">
        <v>1208</v>
      </c>
      <c r="AQ210" s="6" t="n">
        <v>1260</v>
      </c>
      <c r="AR210" s="6" t="n">
        <v>1226</v>
      </c>
      <c r="AS210" s="6" t="n">
        <v>1343</v>
      </c>
      <c r="AT210" s="6" t="n">
        <v>1365</v>
      </c>
      <c r="AU210" s="6" t="n">
        <v>1472</v>
      </c>
      <c r="AV210" s="6" t="n">
        <v>1489</v>
      </c>
      <c r="AW210" s="6" t="n">
        <v>1458</v>
      </c>
      <c r="AX210" s="6" t="n">
        <v>1619</v>
      </c>
      <c r="AY210" s="6" t="n">
        <v>1446</v>
      </c>
      <c r="AZ210" s="6" t="n">
        <v>1459</v>
      </c>
      <c r="BA210" s="6" t="n">
        <v>1516</v>
      </c>
      <c r="BB210" s="6" t="n">
        <v>1365</v>
      </c>
      <c r="BC210" s="6" t="n">
        <v>1296</v>
      </c>
      <c r="BD210" s="6" t="n">
        <v>1396</v>
      </c>
      <c r="BE210" s="6" t="n">
        <v>1336</v>
      </c>
      <c r="BF210" s="6" t="n">
        <v>1259</v>
      </c>
      <c r="BG210" s="6" t="n">
        <v>1251</v>
      </c>
      <c r="BH210" s="6" t="n">
        <v>1284</v>
      </c>
      <c r="BI210" s="6" t="n">
        <v>1237</v>
      </c>
      <c r="BJ210" s="6" t="n">
        <v>1318</v>
      </c>
      <c r="BK210" s="6" t="n">
        <v>1301</v>
      </c>
      <c r="BL210" s="6" t="n">
        <v>1275</v>
      </c>
      <c r="BM210" s="6" t="n">
        <v>1381</v>
      </c>
      <c r="BN210" s="6" t="n">
        <v>1390</v>
      </c>
      <c r="BO210" s="6" t="n">
        <v>1548</v>
      </c>
      <c r="BP210" s="6" t="n">
        <v>1620</v>
      </c>
      <c r="BQ210" s="6" t="n">
        <v>1264</v>
      </c>
      <c r="BR210" s="6" t="n">
        <v>1245</v>
      </c>
      <c r="BS210" s="6" t="n">
        <v>1282</v>
      </c>
      <c r="BT210" s="6" t="n">
        <v>1185</v>
      </c>
      <c r="BU210" s="6" t="n">
        <v>1005</v>
      </c>
      <c r="BV210" s="6" t="n">
        <v>976</v>
      </c>
      <c r="BW210" s="6" t="n">
        <v>1042</v>
      </c>
      <c r="BX210" s="6" t="n">
        <v>1022</v>
      </c>
      <c r="BY210" s="6" t="n">
        <v>932</v>
      </c>
      <c r="BZ210" s="6" t="n">
        <v>936</v>
      </c>
      <c r="CA210" s="6" t="n">
        <v>915</v>
      </c>
      <c r="CB210" s="6" t="n">
        <v>885</v>
      </c>
      <c r="CC210" s="6" t="n">
        <v>823</v>
      </c>
      <c r="CD210" s="6" t="n">
        <v>824</v>
      </c>
      <c r="CE210" s="6" t="n">
        <v>824</v>
      </c>
      <c r="CF210" s="6" t="n">
        <v>785</v>
      </c>
      <c r="CG210" s="6" t="n">
        <v>757</v>
      </c>
      <c r="CH210" s="6" t="n">
        <v>684</v>
      </c>
      <c r="CI210" s="6" t="n">
        <v>628</v>
      </c>
      <c r="CJ210" s="6" t="n">
        <v>606</v>
      </c>
      <c r="CK210" s="6" t="n">
        <v>541</v>
      </c>
      <c r="CL210" s="6" t="n">
        <v>490</v>
      </c>
      <c r="CM210" s="6" t="n">
        <v>417</v>
      </c>
      <c r="CN210" s="6" t="n">
        <v>415</v>
      </c>
      <c r="CO210" s="6" t="n">
        <v>369</v>
      </c>
      <c r="CP210" s="6" t="n">
        <v>359</v>
      </c>
      <c r="CQ210" s="6" t="n">
        <v>237</v>
      </c>
      <c r="CR210" s="6" t="n">
        <v>172</v>
      </c>
      <c r="CS210" s="6" t="n">
        <v>115</v>
      </c>
      <c r="CT210" s="6" t="n">
        <v>128</v>
      </c>
      <c r="CU210" s="6" t="n">
        <v>73</v>
      </c>
      <c r="CV210" s="6" t="n">
        <v>75</v>
      </c>
      <c r="CW210" s="6" t="n">
        <v>56</v>
      </c>
      <c r="CX210" s="6" t="n">
        <v>33</v>
      </c>
      <c r="CY210" s="6" t="n">
        <v>21</v>
      </c>
      <c r="CZ210" s="6" t="n">
        <v>33</v>
      </c>
    </row>
    <row r="211" customFormat="false" ht="13.2" hidden="false" customHeight="false" outlineLevel="0" collapsed="false">
      <c r="A211" s="0" t="s">
        <v>1261</v>
      </c>
      <c r="B211" s="0" t="s">
        <v>245</v>
      </c>
      <c r="C211" s="6" t="n">
        <v>275885</v>
      </c>
      <c r="D211" s="6" t="n">
        <v>4679</v>
      </c>
      <c r="E211" s="6" t="n">
        <v>4513</v>
      </c>
      <c r="F211" s="6" t="n">
        <v>4437</v>
      </c>
      <c r="G211" s="6" t="n">
        <v>4319</v>
      </c>
      <c r="H211" s="6" t="n">
        <v>4056</v>
      </c>
      <c r="I211" s="6" t="n">
        <v>3927</v>
      </c>
      <c r="J211" s="6" t="n">
        <v>3352</v>
      </c>
      <c r="K211" s="6" t="n">
        <v>3301</v>
      </c>
      <c r="L211" s="6" t="n">
        <v>3113</v>
      </c>
      <c r="M211" s="6" t="n">
        <v>2972</v>
      </c>
      <c r="N211" s="6" t="n">
        <v>3018</v>
      </c>
      <c r="O211" s="6" t="n">
        <v>3212</v>
      </c>
      <c r="P211" s="6" t="n">
        <v>2869</v>
      </c>
      <c r="Q211" s="6" t="n">
        <v>3055</v>
      </c>
      <c r="R211" s="6" t="n">
        <v>3114</v>
      </c>
      <c r="S211" s="6" t="n">
        <v>3199</v>
      </c>
      <c r="T211" s="6" t="n">
        <v>3154</v>
      </c>
      <c r="U211" s="6" t="n">
        <v>3217</v>
      </c>
      <c r="V211" s="6" t="n">
        <v>3293</v>
      </c>
      <c r="W211" s="6" t="n">
        <v>3264</v>
      </c>
      <c r="X211" s="6" t="n">
        <v>3599</v>
      </c>
      <c r="Y211" s="6" t="n">
        <v>3696</v>
      </c>
      <c r="Z211" s="6" t="n">
        <v>4468</v>
      </c>
      <c r="AA211" s="6" t="n">
        <v>4414</v>
      </c>
      <c r="AB211" s="6" t="n">
        <v>4706</v>
      </c>
      <c r="AC211" s="6" t="n">
        <v>4971</v>
      </c>
      <c r="AD211" s="6" t="n">
        <v>5079</v>
      </c>
      <c r="AE211" s="6" t="n">
        <v>5381</v>
      </c>
      <c r="AF211" s="6" t="n">
        <v>5359</v>
      </c>
      <c r="AG211" s="6" t="n">
        <v>5675</v>
      </c>
      <c r="AH211" s="6" t="n">
        <v>5962</v>
      </c>
      <c r="AI211" s="6" t="n">
        <v>5733</v>
      </c>
      <c r="AJ211" s="6" t="n">
        <v>6004</v>
      </c>
      <c r="AK211" s="6" t="n">
        <v>5424</v>
      </c>
      <c r="AL211" s="6" t="n">
        <v>5540</v>
      </c>
      <c r="AM211" s="6" t="n">
        <v>5093</v>
      </c>
      <c r="AN211" s="6" t="n">
        <v>4758</v>
      </c>
      <c r="AO211" s="6" t="n">
        <v>4662</v>
      </c>
      <c r="AP211" s="6" t="n">
        <v>4821</v>
      </c>
      <c r="AQ211" s="6" t="n">
        <v>4879</v>
      </c>
      <c r="AR211" s="6" t="n">
        <v>4536</v>
      </c>
      <c r="AS211" s="6" t="n">
        <v>4360</v>
      </c>
      <c r="AT211" s="6" t="n">
        <v>4334</v>
      </c>
      <c r="AU211" s="6" t="n">
        <v>4349</v>
      </c>
      <c r="AV211" s="6" t="n">
        <v>4340</v>
      </c>
      <c r="AW211" s="6" t="n">
        <v>4181</v>
      </c>
      <c r="AX211" s="6" t="n">
        <v>4308</v>
      </c>
      <c r="AY211" s="6" t="n">
        <v>4099</v>
      </c>
      <c r="AZ211" s="6" t="n">
        <v>4035</v>
      </c>
      <c r="BA211" s="6" t="n">
        <v>3858</v>
      </c>
      <c r="BB211" s="6" t="n">
        <v>3616</v>
      </c>
      <c r="BC211" s="6" t="n">
        <v>3174</v>
      </c>
      <c r="BD211" s="6" t="n">
        <v>3130</v>
      </c>
      <c r="BE211" s="6" t="n">
        <v>3014</v>
      </c>
      <c r="BF211" s="6" t="n">
        <v>2816</v>
      </c>
      <c r="BG211" s="6" t="n">
        <v>2626</v>
      </c>
      <c r="BH211" s="6" t="n">
        <v>2432</v>
      </c>
      <c r="BI211" s="6" t="n">
        <v>2197</v>
      </c>
      <c r="BJ211" s="6" t="n">
        <v>2165</v>
      </c>
      <c r="BK211" s="6" t="n">
        <v>2103</v>
      </c>
      <c r="BL211" s="6" t="n">
        <v>2017</v>
      </c>
      <c r="BM211" s="6" t="n">
        <v>1897</v>
      </c>
      <c r="BN211" s="6" t="n">
        <v>1901</v>
      </c>
      <c r="BO211" s="6" t="n">
        <v>2056</v>
      </c>
      <c r="BP211" s="6" t="n">
        <v>1918</v>
      </c>
      <c r="BQ211" s="6" t="n">
        <v>1567</v>
      </c>
      <c r="BR211" s="6" t="n">
        <v>1517</v>
      </c>
      <c r="BS211" s="6" t="n">
        <v>1433</v>
      </c>
      <c r="BT211" s="6" t="n">
        <v>1480</v>
      </c>
      <c r="BU211" s="6" t="n">
        <v>1287</v>
      </c>
      <c r="BV211" s="6" t="n">
        <v>1270</v>
      </c>
      <c r="BW211" s="6" t="n">
        <v>1291</v>
      </c>
      <c r="BX211" s="6" t="n">
        <v>1304</v>
      </c>
      <c r="BY211" s="6" t="n">
        <v>1317</v>
      </c>
      <c r="BZ211" s="6" t="n">
        <v>1175</v>
      </c>
      <c r="CA211" s="6" t="n">
        <v>1159</v>
      </c>
      <c r="CB211" s="6" t="n">
        <v>1077</v>
      </c>
      <c r="CC211" s="6" t="n">
        <v>1015</v>
      </c>
      <c r="CD211" s="6" t="n">
        <v>944</v>
      </c>
      <c r="CE211" s="6" t="n">
        <v>918</v>
      </c>
      <c r="CF211" s="6" t="n">
        <v>914</v>
      </c>
      <c r="CG211" s="6" t="n">
        <v>902</v>
      </c>
      <c r="CH211" s="6" t="n">
        <v>761</v>
      </c>
      <c r="CI211" s="6" t="n">
        <v>675</v>
      </c>
      <c r="CJ211" s="6" t="n">
        <v>648</v>
      </c>
      <c r="CK211" s="6" t="n">
        <v>611</v>
      </c>
      <c r="CL211" s="6" t="n">
        <v>517</v>
      </c>
      <c r="CM211" s="6" t="n">
        <v>424</v>
      </c>
      <c r="CN211" s="6" t="n">
        <v>392</v>
      </c>
      <c r="CO211" s="6" t="n">
        <v>327</v>
      </c>
      <c r="CP211" s="6" t="n">
        <v>321</v>
      </c>
      <c r="CQ211" s="6" t="n">
        <v>250</v>
      </c>
      <c r="CR211" s="6" t="n">
        <v>130</v>
      </c>
      <c r="CS211" s="6" t="n">
        <v>132</v>
      </c>
      <c r="CT211" s="6" t="n">
        <v>94</v>
      </c>
      <c r="CU211" s="6" t="n">
        <v>78</v>
      </c>
      <c r="CV211" s="6" t="n">
        <v>58</v>
      </c>
      <c r="CW211" s="6" t="n">
        <v>48</v>
      </c>
      <c r="CX211" s="6" t="n">
        <v>35</v>
      </c>
      <c r="CY211" s="6" t="n">
        <v>28</v>
      </c>
      <c r="CZ211" s="6" t="n">
        <v>36</v>
      </c>
    </row>
    <row r="212" customFormat="false" ht="13.2" hidden="false" customHeight="false" outlineLevel="0" collapsed="false">
      <c r="A212" s="0" t="s">
        <v>1262</v>
      </c>
      <c r="B212" s="0" t="s">
        <v>733</v>
      </c>
      <c r="C212" s="6" t="n">
        <v>100654</v>
      </c>
      <c r="D212" s="6" t="n">
        <v>1071</v>
      </c>
      <c r="E212" s="6" t="n">
        <v>984</v>
      </c>
      <c r="F212" s="6" t="n">
        <v>1034</v>
      </c>
      <c r="G212" s="6" t="n">
        <v>1095</v>
      </c>
      <c r="H212" s="6" t="n">
        <v>1101</v>
      </c>
      <c r="I212" s="6" t="n">
        <v>1123</v>
      </c>
      <c r="J212" s="6" t="n">
        <v>1007</v>
      </c>
      <c r="K212" s="6" t="n">
        <v>1099</v>
      </c>
      <c r="L212" s="6" t="n">
        <v>1050</v>
      </c>
      <c r="M212" s="6" t="n">
        <v>1102</v>
      </c>
      <c r="N212" s="6" t="n">
        <v>1036</v>
      </c>
      <c r="O212" s="6" t="n">
        <v>1109</v>
      </c>
      <c r="P212" s="6" t="n">
        <v>1159</v>
      </c>
      <c r="Q212" s="6" t="n">
        <v>1244</v>
      </c>
      <c r="R212" s="6" t="n">
        <v>1205</v>
      </c>
      <c r="S212" s="6" t="n">
        <v>1178</v>
      </c>
      <c r="T212" s="6" t="n">
        <v>1237</v>
      </c>
      <c r="U212" s="6" t="n">
        <v>1270</v>
      </c>
      <c r="V212" s="6" t="n">
        <v>1204</v>
      </c>
      <c r="W212" s="6" t="n">
        <v>999</v>
      </c>
      <c r="X212" s="6" t="n">
        <v>1038</v>
      </c>
      <c r="Y212" s="6" t="n">
        <v>1057</v>
      </c>
      <c r="Z212" s="6" t="n">
        <v>1104</v>
      </c>
      <c r="AA212" s="6" t="n">
        <v>1085</v>
      </c>
      <c r="AB212" s="6" t="n">
        <v>948</v>
      </c>
      <c r="AC212" s="6" t="n">
        <v>1063</v>
      </c>
      <c r="AD212" s="6" t="n">
        <v>1000</v>
      </c>
      <c r="AE212" s="6" t="n">
        <v>1016</v>
      </c>
      <c r="AF212" s="6" t="n">
        <v>952</v>
      </c>
      <c r="AG212" s="6" t="n">
        <v>982</v>
      </c>
      <c r="AH212" s="6" t="n">
        <v>1019</v>
      </c>
      <c r="AI212" s="6" t="n">
        <v>1113</v>
      </c>
      <c r="AJ212" s="6" t="n">
        <v>1078</v>
      </c>
      <c r="AK212" s="6" t="n">
        <v>1033</v>
      </c>
      <c r="AL212" s="6" t="n">
        <v>1048</v>
      </c>
      <c r="AM212" s="6" t="n">
        <v>1117</v>
      </c>
      <c r="AN212" s="6" t="n">
        <v>1157</v>
      </c>
      <c r="AO212" s="6" t="n">
        <v>1286</v>
      </c>
      <c r="AP212" s="6" t="n">
        <v>1305</v>
      </c>
      <c r="AQ212" s="6" t="n">
        <v>1475</v>
      </c>
      <c r="AR212" s="6" t="n">
        <v>1521</v>
      </c>
      <c r="AS212" s="6" t="n">
        <v>1462</v>
      </c>
      <c r="AT212" s="6" t="n">
        <v>1534</v>
      </c>
      <c r="AU212" s="6" t="n">
        <v>1525</v>
      </c>
      <c r="AV212" s="6" t="n">
        <v>1577</v>
      </c>
      <c r="AW212" s="6" t="n">
        <v>1610</v>
      </c>
      <c r="AX212" s="6" t="n">
        <v>1634</v>
      </c>
      <c r="AY212" s="6" t="n">
        <v>1524</v>
      </c>
      <c r="AZ212" s="6" t="n">
        <v>1530</v>
      </c>
      <c r="BA212" s="6" t="n">
        <v>1534</v>
      </c>
      <c r="BB212" s="6" t="n">
        <v>1487</v>
      </c>
      <c r="BC212" s="6" t="n">
        <v>1308</v>
      </c>
      <c r="BD212" s="6" t="n">
        <v>1341</v>
      </c>
      <c r="BE212" s="6" t="n">
        <v>1349</v>
      </c>
      <c r="BF212" s="6" t="n">
        <v>1297</v>
      </c>
      <c r="BG212" s="6" t="n">
        <v>1302</v>
      </c>
      <c r="BH212" s="6" t="n">
        <v>1258</v>
      </c>
      <c r="BI212" s="6" t="n">
        <v>1347</v>
      </c>
      <c r="BJ212" s="6" t="n">
        <v>1259</v>
      </c>
      <c r="BK212" s="6" t="n">
        <v>1293</v>
      </c>
      <c r="BL212" s="6" t="n">
        <v>1329</v>
      </c>
      <c r="BM212" s="6" t="n">
        <v>1370</v>
      </c>
      <c r="BN212" s="6" t="n">
        <v>1456</v>
      </c>
      <c r="BO212" s="6" t="n">
        <v>1723</v>
      </c>
      <c r="BP212" s="6" t="n">
        <v>1647</v>
      </c>
      <c r="BQ212" s="6" t="n">
        <v>1386</v>
      </c>
      <c r="BR212" s="6" t="n">
        <v>1499</v>
      </c>
      <c r="BS212" s="6" t="n">
        <v>1412</v>
      </c>
      <c r="BT212" s="6" t="n">
        <v>1368</v>
      </c>
      <c r="BU212" s="6" t="n">
        <v>1228</v>
      </c>
      <c r="BV212" s="6" t="n">
        <v>1103</v>
      </c>
      <c r="BW212" s="6" t="n">
        <v>1050</v>
      </c>
      <c r="BX212" s="6" t="n">
        <v>1029</v>
      </c>
      <c r="BY212" s="6" t="n">
        <v>965</v>
      </c>
      <c r="BZ212" s="6" t="n">
        <v>914</v>
      </c>
      <c r="CA212" s="6" t="n">
        <v>747</v>
      </c>
      <c r="CB212" s="6" t="n">
        <v>771</v>
      </c>
      <c r="CC212" s="6" t="n">
        <v>711</v>
      </c>
      <c r="CD212" s="6" t="n">
        <v>718</v>
      </c>
      <c r="CE212" s="6" t="n">
        <v>623</v>
      </c>
      <c r="CF212" s="6" t="n">
        <v>650</v>
      </c>
      <c r="CG212" s="6" t="n">
        <v>520</v>
      </c>
      <c r="CH212" s="6" t="n">
        <v>467</v>
      </c>
      <c r="CI212" s="6" t="n">
        <v>423</v>
      </c>
      <c r="CJ212" s="6" t="n">
        <v>400</v>
      </c>
      <c r="CK212" s="6" t="n">
        <v>377</v>
      </c>
      <c r="CL212" s="6" t="n">
        <v>332</v>
      </c>
      <c r="CM212" s="6" t="n">
        <v>262</v>
      </c>
      <c r="CN212" s="6" t="n">
        <v>262</v>
      </c>
      <c r="CO212" s="6" t="n">
        <v>248</v>
      </c>
      <c r="CP212" s="6" t="n">
        <v>225</v>
      </c>
      <c r="CQ212" s="6" t="n">
        <v>166</v>
      </c>
      <c r="CR212" s="6" t="n">
        <v>89</v>
      </c>
      <c r="CS212" s="6" t="n">
        <v>70</v>
      </c>
      <c r="CT212" s="6" t="n">
        <v>74</v>
      </c>
      <c r="CU212" s="6" t="n">
        <v>40</v>
      </c>
      <c r="CV212" s="6" t="n">
        <v>37</v>
      </c>
      <c r="CW212" s="6" t="n">
        <v>34</v>
      </c>
      <c r="CX212" s="6" t="n">
        <v>22</v>
      </c>
      <c r="CY212" s="6" t="n">
        <v>15</v>
      </c>
      <c r="CZ212" s="6" t="n">
        <v>17</v>
      </c>
    </row>
    <row r="213" customFormat="false" ht="13.2" hidden="false" customHeight="false" outlineLevel="0" collapsed="false">
      <c r="A213" s="0" t="s">
        <v>1263</v>
      </c>
      <c r="B213" s="0" t="s">
        <v>878</v>
      </c>
      <c r="C213" s="6" t="n">
        <v>33536</v>
      </c>
      <c r="D213" s="6" t="n">
        <v>473</v>
      </c>
      <c r="E213" s="6" t="n">
        <v>463</v>
      </c>
      <c r="F213" s="6" t="n">
        <v>450</v>
      </c>
      <c r="G213" s="6" t="n">
        <v>481</v>
      </c>
      <c r="H213" s="6" t="n">
        <v>450</v>
      </c>
      <c r="I213" s="6" t="n">
        <v>438</v>
      </c>
      <c r="J213" s="6" t="n">
        <v>394</v>
      </c>
      <c r="K213" s="6" t="n">
        <v>435</v>
      </c>
      <c r="L213" s="6" t="n">
        <v>410</v>
      </c>
      <c r="M213" s="6" t="n">
        <v>430</v>
      </c>
      <c r="N213" s="6" t="n">
        <v>421</v>
      </c>
      <c r="O213" s="6" t="n">
        <v>443</v>
      </c>
      <c r="P213" s="6" t="n">
        <v>492</v>
      </c>
      <c r="Q213" s="6" t="n">
        <v>490</v>
      </c>
      <c r="R213" s="6" t="n">
        <v>491</v>
      </c>
      <c r="S213" s="6" t="n">
        <v>482</v>
      </c>
      <c r="T213" s="6" t="n">
        <v>514</v>
      </c>
      <c r="U213" s="6" t="n">
        <v>518</v>
      </c>
      <c r="V213" s="6" t="n">
        <v>467</v>
      </c>
      <c r="W213" s="6" t="n">
        <v>464</v>
      </c>
      <c r="X213" s="6" t="n">
        <v>411</v>
      </c>
      <c r="Y213" s="6" t="n">
        <v>490</v>
      </c>
      <c r="Z213" s="6" t="n">
        <v>457</v>
      </c>
      <c r="AA213" s="6" t="n">
        <v>442</v>
      </c>
      <c r="AB213" s="6" t="n">
        <v>530</v>
      </c>
      <c r="AC213" s="6" t="n">
        <v>444</v>
      </c>
      <c r="AD213" s="6" t="n">
        <v>463</v>
      </c>
      <c r="AE213" s="6" t="n">
        <v>445</v>
      </c>
      <c r="AF213" s="6" t="n">
        <v>423</v>
      </c>
      <c r="AG213" s="6" t="n">
        <v>433</v>
      </c>
      <c r="AH213" s="6" t="n">
        <v>449</v>
      </c>
      <c r="AI213" s="6" t="n">
        <v>459</v>
      </c>
      <c r="AJ213" s="6" t="n">
        <v>443</v>
      </c>
      <c r="AK213" s="6" t="n">
        <v>462</v>
      </c>
      <c r="AL213" s="6" t="n">
        <v>459</v>
      </c>
      <c r="AM213" s="6" t="n">
        <v>462</v>
      </c>
      <c r="AN213" s="6" t="n">
        <v>489</v>
      </c>
      <c r="AO213" s="6" t="n">
        <v>515</v>
      </c>
      <c r="AP213" s="6" t="n">
        <v>563</v>
      </c>
      <c r="AQ213" s="6" t="n">
        <v>480</v>
      </c>
      <c r="AR213" s="6" t="n">
        <v>532</v>
      </c>
      <c r="AS213" s="6" t="n">
        <v>528</v>
      </c>
      <c r="AT213" s="6" t="n">
        <v>563</v>
      </c>
      <c r="AU213" s="6" t="n">
        <v>515</v>
      </c>
      <c r="AV213" s="6" t="n">
        <v>511</v>
      </c>
      <c r="AW213" s="6" t="n">
        <v>572</v>
      </c>
      <c r="AX213" s="6" t="n">
        <v>512</v>
      </c>
      <c r="AY213" s="6" t="n">
        <v>457</v>
      </c>
      <c r="AZ213" s="6" t="n">
        <v>432</v>
      </c>
      <c r="BA213" s="6" t="n">
        <v>451</v>
      </c>
      <c r="BB213" s="6" t="n">
        <v>462</v>
      </c>
      <c r="BC213" s="6" t="n">
        <v>448</v>
      </c>
      <c r="BD213" s="6" t="n">
        <v>430</v>
      </c>
      <c r="BE213" s="6" t="n">
        <v>398</v>
      </c>
      <c r="BF213" s="6" t="n">
        <v>339</v>
      </c>
      <c r="BG213" s="6" t="n">
        <v>385</v>
      </c>
      <c r="BH213" s="6" t="n">
        <v>386</v>
      </c>
      <c r="BI213" s="6" t="n">
        <v>384</v>
      </c>
      <c r="BJ213" s="6" t="n">
        <v>355</v>
      </c>
      <c r="BK213" s="6" t="n">
        <v>386</v>
      </c>
      <c r="BL213" s="6" t="n">
        <v>349</v>
      </c>
      <c r="BM213" s="6" t="n">
        <v>351</v>
      </c>
      <c r="BN213" s="6" t="n">
        <v>360</v>
      </c>
      <c r="BO213" s="6" t="n">
        <v>325</v>
      </c>
      <c r="BP213" s="6" t="n">
        <v>345</v>
      </c>
      <c r="BQ213" s="6" t="n">
        <v>320</v>
      </c>
      <c r="BR213" s="6" t="n">
        <v>327</v>
      </c>
      <c r="BS213" s="6" t="n">
        <v>293</v>
      </c>
      <c r="BT213" s="6" t="n">
        <v>262</v>
      </c>
      <c r="BU213" s="6" t="n">
        <v>250</v>
      </c>
      <c r="BV213" s="6" t="n">
        <v>234</v>
      </c>
      <c r="BW213" s="6" t="n">
        <v>212</v>
      </c>
      <c r="BX213" s="6" t="n">
        <v>240</v>
      </c>
      <c r="BY213" s="6" t="n">
        <v>210</v>
      </c>
      <c r="BZ213" s="6" t="n">
        <v>204</v>
      </c>
      <c r="CA213" s="6" t="n">
        <v>150</v>
      </c>
      <c r="CB213" s="6" t="n">
        <v>141</v>
      </c>
      <c r="CC213" s="6" t="n">
        <v>142</v>
      </c>
      <c r="CD213" s="6" t="n">
        <v>135</v>
      </c>
      <c r="CE213" s="6" t="n">
        <v>138</v>
      </c>
      <c r="CF213" s="6" t="n">
        <v>113</v>
      </c>
      <c r="CG213" s="6" t="n">
        <v>129</v>
      </c>
      <c r="CH213" s="6" t="n">
        <v>108</v>
      </c>
      <c r="CI213" s="6" t="n">
        <v>91</v>
      </c>
      <c r="CJ213" s="6" t="n">
        <v>80</v>
      </c>
      <c r="CK213" s="6" t="n">
        <v>95</v>
      </c>
      <c r="CL213" s="6" t="n">
        <v>65</v>
      </c>
      <c r="CM213" s="6" t="n">
        <v>64</v>
      </c>
      <c r="CN213" s="6" t="n">
        <v>57</v>
      </c>
      <c r="CO213" s="6" t="n">
        <v>40</v>
      </c>
      <c r="CP213" s="6" t="n">
        <v>36</v>
      </c>
      <c r="CQ213" s="6" t="n">
        <v>32</v>
      </c>
      <c r="CR213" s="6" t="n">
        <v>26</v>
      </c>
      <c r="CS213" s="6" t="n">
        <v>12</v>
      </c>
      <c r="CT213" s="6" t="n">
        <v>10</v>
      </c>
      <c r="CU213" s="6" t="n">
        <v>8</v>
      </c>
      <c r="CV213" s="6" t="n">
        <v>4</v>
      </c>
      <c r="CW213" s="6" t="n">
        <v>4</v>
      </c>
      <c r="CX213" s="6" t="n">
        <v>1</v>
      </c>
      <c r="CY213" s="6" t="n">
        <v>2</v>
      </c>
      <c r="CZ213" s="6" t="n">
        <v>0</v>
      </c>
    </row>
    <row r="214" customFormat="false" ht="13.2" hidden="false" customHeight="false" outlineLevel="0" collapsed="false">
      <c r="A214" s="0" t="s">
        <v>1264</v>
      </c>
      <c r="B214" s="0" t="s">
        <v>161</v>
      </c>
      <c r="C214" s="6" t="n">
        <v>93541</v>
      </c>
      <c r="D214" s="6" t="n">
        <v>1192</v>
      </c>
      <c r="E214" s="6" t="n">
        <v>1138</v>
      </c>
      <c r="F214" s="6" t="n">
        <v>1125</v>
      </c>
      <c r="G214" s="6" t="n">
        <v>1059</v>
      </c>
      <c r="H214" s="6" t="n">
        <v>1000</v>
      </c>
      <c r="I214" s="6" t="n">
        <v>940</v>
      </c>
      <c r="J214" s="6" t="n">
        <v>880</v>
      </c>
      <c r="K214" s="6" t="n">
        <v>890</v>
      </c>
      <c r="L214" s="6" t="n">
        <v>817</v>
      </c>
      <c r="M214" s="6" t="n">
        <v>776</v>
      </c>
      <c r="N214" s="6" t="n">
        <v>860</v>
      </c>
      <c r="O214" s="6" t="n">
        <v>918</v>
      </c>
      <c r="P214" s="6" t="n">
        <v>910</v>
      </c>
      <c r="Q214" s="6" t="n">
        <v>925</v>
      </c>
      <c r="R214" s="6" t="n">
        <v>935</v>
      </c>
      <c r="S214" s="6" t="n">
        <v>986</v>
      </c>
      <c r="T214" s="6" t="n">
        <v>983</v>
      </c>
      <c r="U214" s="6" t="n">
        <v>1074</v>
      </c>
      <c r="V214" s="6" t="n">
        <v>1748</v>
      </c>
      <c r="W214" s="6" t="n">
        <v>2915</v>
      </c>
      <c r="X214" s="6" t="n">
        <v>3198</v>
      </c>
      <c r="Y214" s="6" t="n">
        <v>2631</v>
      </c>
      <c r="Z214" s="6" t="n">
        <v>1877</v>
      </c>
      <c r="AA214" s="6" t="n">
        <v>1793</v>
      </c>
      <c r="AB214" s="6" t="n">
        <v>1699</v>
      </c>
      <c r="AC214" s="6" t="n">
        <v>1681</v>
      </c>
      <c r="AD214" s="6" t="n">
        <v>1681</v>
      </c>
      <c r="AE214" s="6" t="n">
        <v>1599</v>
      </c>
      <c r="AF214" s="6" t="n">
        <v>1477</v>
      </c>
      <c r="AG214" s="6" t="n">
        <v>1477</v>
      </c>
      <c r="AH214" s="6" t="n">
        <v>1492</v>
      </c>
      <c r="AI214" s="6" t="n">
        <v>1378</v>
      </c>
      <c r="AJ214" s="6" t="n">
        <v>1246</v>
      </c>
      <c r="AK214" s="6" t="n">
        <v>1135</v>
      </c>
      <c r="AL214" s="6" t="n">
        <v>1112</v>
      </c>
      <c r="AM214" s="6" t="n">
        <v>1089</v>
      </c>
      <c r="AN214" s="6" t="n">
        <v>1085</v>
      </c>
      <c r="AO214" s="6" t="n">
        <v>1081</v>
      </c>
      <c r="AP214" s="6" t="n">
        <v>1163</v>
      </c>
      <c r="AQ214" s="6" t="n">
        <v>1164</v>
      </c>
      <c r="AR214" s="6" t="n">
        <v>1163</v>
      </c>
      <c r="AS214" s="6" t="n">
        <v>1130</v>
      </c>
      <c r="AT214" s="6" t="n">
        <v>1234</v>
      </c>
      <c r="AU214" s="6" t="n">
        <v>1160</v>
      </c>
      <c r="AV214" s="6" t="n">
        <v>1214</v>
      </c>
      <c r="AW214" s="6" t="n">
        <v>1231</v>
      </c>
      <c r="AX214" s="6" t="n">
        <v>1232</v>
      </c>
      <c r="AY214" s="6" t="n">
        <v>1188</v>
      </c>
      <c r="AZ214" s="6" t="n">
        <v>1346</v>
      </c>
      <c r="BA214" s="6" t="n">
        <v>1184</v>
      </c>
      <c r="BB214" s="6" t="n">
        <v>1194</v>
      </c>
      <c r="BC214" s="6" t="n">
        <v>1051</v>
      </c>
      <c r="BD214" s="6" t="n">
        <v>1100</v>
      </c>
      <c r="BE214" s="6" t="n">
        <v>1018</v>
      </c>
      <c r="BF214" s="6" t="n">
        <v>1021</v>
      </c>
      <c r="BG214" s="6" t="n">
        <v>940</v>
      </c>
      <c r="BH214" s="6" t="n">
        <v>958</v>
      </c>
      <c r="BI214" s="6" t="n">
        <v>963</v>
      </c>
      <c r="BJ214" s="6" t="n">
        <v>936</v>
      </c>
      <c r="BK214" s="6" t="n">
        <v>949</v>
      </c>
      <c r="BL214" s="6" t="n">
        <v>955</v>
      </c>
      <c r="BM214" s="6" t="n">
        <v>944</v>
      </c>
      <c r="BN214" s="6" t="n">
        <v>979</v>
      </c>
      <c r="BO214" s="6" t="n">
        <v>985</v>
      </c>
      <c r="BP214" s="6" t="n">
        <v>1011</v>
      </c>
      <c r="BQ214" s="6" t="n">
        <v>809</v>
      </c>
      <c r="BR214" s="6" t="n">
        <v>799</v>
      </c>
      <c r="BS214" s="6" t="n">
        <v>803</v>
      </c>
      <c r="BT214" s="6" t="n">
        <v>712</v>
      </c>
      <c r="BU214" s="6" t="n">
        <v>586</v>
      </c>
      <c r="BV214" s="6" t="n">
        <v>615</v>
      </c>
      <c r="BW214" s="6" t="n">
        <v>631</v>
      </c>
      <c r="BX214" s="6" t="n">
        <v>613</v>
      </c>
      <c r="BY214" s="6" t="n">
        <v>612</v>
      </c>
      <c r="BZ214" s="6" t="n">
        <v>533</v>
      </c>
      <c r="CA214" s="6" t="n">
        <v>571</v>
      </c>
      <c r="CB214" s="6" t="n">
        <v>501</v>
      </c>
      <c r="CC214" s="6" t="n">
        <v>490</v>
      </c>
      <c r="CD214" s="6" t="n">
        <v>464</v>
      </c>
      <c r="CE214" s="6" t="n">
        <v>446</v>
      </c>
      <c r="CF214" s="6" t="n">
        <v>511</v>
      </c>
      <c r="CG214" s="6" t="n">
        <v>423</v>
      </c>
      <c r="CH214" s="6" t="n">
        <v>427</v>
      </c>
      <c r="CI214" s="6" t="n">
        <v>373</v>
      </c>
      <c r="CJ214" s="6" t="n">
        <v>341</v>
      </c>
      <c r="CK214" s="6" t="n">
        <v>309</v>
      </c>
      <c r="CL214" s="6" t="n">
        <v>306</v>
      </c>
      <c r="CM214" s="6" t="n">
        <v>266</v>
      </c>
      <c r="CN214" s="6" t="n">
        <v>239</v>
      </c>
      <c r="CO214" s="6" t="n">
        <v>215</v>
      </c>
      <c r="CP214" s="6" t="n">
        <v>187</v>
      </c>
      <c r="CQ214" s="6" t="n">
        <v>154</v>
      </c>
      <c r="CR214" s="6" t="n">
        <v>98</v>
      </c>
      <c r="CS214" s="6" t="n">
        <v>80</v>
      </c>
      <c r="CT214" s="6" t="n">
        <v>63</v>
      </c>
      <c r="CU214" s="6" t="n">
        <v>37</v>
      </c>
      <c r="CV214" s="6" t="n">
        <v>38</v>
      </c>
      <c r="CW214" s="6" t="n">
        <v>24</v>
      </c>
      <c r="CX214" s="6" t="n">
        <v>18</v>
      </c>
      <c r="CY214" s="6" t="n">
        <v>8</v>
      </c>
      <c r="CZ214" s="6" t="n">
        <v>24</v>
      </c>
    </row>
    <row r="215" customFormat="false" ht="13.2" hidden="false" customHeight="false" outlineLevel="0" collapsed="false">
      <c r="A215" s="0" t="s">
        <v>1265</v>
      </c>
      <c r="B215" s="0" t="s">
        <v>880</v>
      </c>
      <c r="C215" s="6" t="n">
        <v>120165</v>
      </c>
      <c r="D215" s="6" t="n">
        <v>1804</v>
      </c>
      <c r="E215" s="6" t="n">
        <v>1735</v>
      </c>
      <c r="F215" s="6" t="n">
        <v>1801</v>
      </c>
      <c r="G215" s="6" t="n">
        <v>1800</v>
      </c>
      <c r="H215" s="6" t="n">
        <v>1704</v>
      </c>
      <c r="I215" s="6" t="n">
        <v>1594</v>
      </c>
      <c r="J215" s="6" t="n">
        <v>1512</v>
      </c>
      <c r="K215" s="6" t="n">
        <v>1573</v>
      </c>
      <c r="L215" s="6" t="n">
        <v>1446</v>
      </c>
      <c r="M215" s="6" t="n">
        <v>1543</v>
      </c>
      <c r="N215" s="6" t="n">
        <v>1507</v>
      </c>
      <c r="O215" s="6" t="n">
        <v>1672</v>
      </c>
      <c r="P215" s="6" t="n">
        <v>1673</v>
      </c>
      <c r="Q215" s="6" t="n">
        <v>1708</v>
      </c>
      <c r="R215" s="6" t="n">
        <v>1681</v>
      </c>
      <c r="S215" s="6" t="n">
        <v>1787</v>
      </c>
      <c r="T215" s="6" t="n">
        <v>1832</v>
      </c>
      <c r="U215" s="6" t="n">
        <v>1784</v>
      </c>
      <c r="V215" s="6" t="n">
        <v>1725</v>
      </c>
      <c r="W215" s="6" t="n">
        <v>1572</v>
      </c>
      <c r="X215" s="6" t="n">
        <v>1461</v>
      </c>
      <c r="Y215" s="6" t="n">
        <v>1494</v>
      </c>
      <c r="Z215" s="6" t="n">
        <v>1584</v>
      </c>
      <c r="AA215" s="6" t="n">
        <v>1583</v>
      </c>
      <c r="AB215" s="6" t="n">
        <v>1567</v>
      </c>
      <c r="AC215" s="6" t="n">
        <v>1490</v>
      </c>
      <c r="AD215" s="6" t="n">
        <v>1580</v>
      </c>
      <c r="AE215" s="6" t="n">
        <v>1556</v>
      </c>
      <c r="AF215" s="6" t="n">
        <v>1615</v>
      </c>
      <c r="AG215" s="6" t="n">
        <v>1573</v>
      </c>
      <c r="AH215" s="6" t="n">
        <v>1727</v>
      </c>
      <c r="AI215" s="6" t="n">
        <v>1652</v>
      </c>
      <c r="AJ215" s="6" t="n">
        <v>1619</v>
      </c>
      <c r="AK215" s="6" t="n">
        <v>1521</v>
      </c>
      <c r="AL215" s="6" t="n">
        <v>1586</v>
      </c>
      <c r="AM215" s="6" t="n">
        <v>1502</v>
      </c>
      <c r="AN215" s="6" t="n">
        <v>1502</v>
      </c>
      <c r="AO215" s="6" t="n">
        <v>1634</v>
      </c>
      <c r="AP215" s="6" t="n">
        <v>1680</v>
      </c>
      <c r="AQ215" s="6" t="n">
        <v>1653</v>
      </c>
      <c r="AR215" s="6" t="n">
        <v>1807</v>
      </c>
      <c r="AS215" s="6" t="n">
        <v>1723</v>
      </c>
      <c r="AT215" s="6" t="n">
        <v>1777</v>
      </c>
      <c r="AU215" s="6" t="n">
        <v>1769</v>
      </c>
      <c r="AV215" s="6" t="n">
        <v>1875</v>
      </c>
      <c r="AW215" s="6" t="n">
        <v>1815</v>
      </c>
      <c r="AX215" s="6" t="n">
        <v>1877</v>
      </c>
      <c r="AY215" s="6" t="n">
        <v>1721</v>
      </c>
      <c r="AZ215" s="6" t="n">
        <v>1735</v>
      </c>
      <c r="BA215" s="6" t="n">
        <v>1737</v>
      </c>
      <c r="BB215" s="6" t="n">
        <v>1804</v>
      </c>
      <c r="BC215" s="6" t="n">
        <v>1588</v>
      </c>
      <c r="BD215" s="6" t="n">
        <v>1523</v>
      </c>
      <c r="BE215" s="6" t="n">
        <v>1553</v>
      </c>
      <c r="BF215" s="6" t="n">
        <v>1481</v>
      </c>
      <c r="BG215" s="6" t="n">
        <v>1442</v>
      </c>
      <c r="BH215" s="6" t="n">
        <v>1248</v>
      </c>
      <c r="BI215" s="6" t="n">
        <v>1350</v>
      </c>
      <c r="BJ215" s="6" t="n">
        <v>1260</v>
      </c>
      <c r="BK215" s="6" t="n">
        <v>1249</v>
      </c>
      <c r="BL215" s="6" t="n">
        <v>1164</v>
      </c>
      <c r="BM215" s="6" t="n">
        <v>1270</v>
      </c>
      <c r="BN215" s="6" t="n">
        <v>1230</v>
      </c>
      <c r="BO215" s="6" t="n">
        <v>1237</v>
      </c>
      <c r="BP215" s="6" t="n">
        <v>1239</v>
      </c>
      <c r="BQ215" s="6" t="n">
        <v>1080</v>
      </c>
      <c r="BR215" s="6" t="n">
        <v>1110</v>
      </c>
      <c r="BS215" s="6" t="n">
        <v>1128</v>
      </c>
      <c r="BT215" s="6" t="n">
        <v>1105</v>
      </c>
      <c r="BU215" s="6" t="n">
        <v>906</v>
      </c>
      <c r="BV215" s="6" t="n">
        <v>876</v>
      </c>
      <c r="BW215" s="6" t="n">
        <v>860</v>
      </c>
      <c r="BX215" s="6" t="n">
        <v>836</v>
      </c>
      <c r="BY215" s="6" t="n">
        <v>722</v>
      </c>
      <c r="BZ215" s="6" t="n">
        <v>782</v>
      </c>
      <c r="CA215" s="6" t="n">
        <v>738</v>
      </c>
      <c r="CB215" s="6" t="n">
        <v>669</v>
      </c>
      <c r="CC215" s="6" t="n">
        <v>628</v>
      </c>
      <c r="CD215" s="6" t="n">
        <v>615</v>
      </c>
      <c r="CE215" s="6" t="n">
        <v>563</v>
      </c>
      <c r="CF215" s="6" t="n">
        <v>483</v>
      </c>
      <c r="CG215" s="6" t="n">
        <v>465</v>
      </c>
      <c r="CH215" s="6" t="n">
        <v>481</v>
      </c>
      <c r="CI215" s="6" t="n">
        <v>394</v>
      </c>
      <c r="CJ215" s="6" t="n">
        <v>363</v>
      </c>
      <c r="CK215" s="6" t="n">
        <v>308</v>
      </c>
      <c r="CL215" s="6" t="n">
        <v>280</v>
      </c>
      <c r="CM215" s="6" t="n">
        <v>230</v>
      </c>
      <c r="CN215" s="6" t="n">
        <v>195</v>
      </c>
      <c r="CO215" s="6" t="n">
        <v>182</v>
      </c>
      <c r="CP215" s="6" t="n">
        <v>175</v>
      </c>
      <c r="CQ215" s="6" t="n">
        <v>137</v>
      </c>
      <c r="CR215" s="6" t="n">
        <v>89</v>
      </c>
      <c r="CS215" s="6" t="n">
        <v>67</v>
      </c>
      <c r="CT215" s="6" t="n">
        <v>50</v>
      </c>
      <c r="CU215" s="6" t="n">
        <v>43</v>
      </c>
      <c r="CV215" s="6" t="n">
        <v>34</v>
      </c>
      <c r="CW215" s="6" t="n">
        <v>24</v>
      </c>
      <c r="CX215" s="6" t="n">
        <v>23</v>
      </c>
      <c r="CY215" s="6" t="n">
        <v>6</v>
      </c>
      <c r="CZ215" s="6" t="n">
        <v>12</v>
      </c>
    </row>
    <row r="216" customFormat="false" ht="13.2" hidden="false" customHeight="false" outlineLevel="0" collapsed="false">
      <c r="A216" s="0" t="s">
        <v>1266</v>
      </c>
      <c r="B216" s="0" t="s">
        <v>365</v>
      </c>
      <c r="C216" s="6" t="n">
        <v>466415</v>
      </c>
      <c r="D216" s="6" t="n">
        <v>5521</v>
      </c>
      <c r="E216" s="6" t="n">
        <v>5237</v>
      </c>
      <c r="F216" s="6" t="n">
        <v>5218</v>
      </c>
      <c r="G216" s="6" t="n">
        <v>5124</v>
      </c>
      <c r="H216" s="6" t="n">
        <v>4999</v>
      </c>
      <c r="I216" s="6" t="n">
        <v>4733</v>
      </c>
      <c r="J216" s="6" t="n">
        <v>4423</v>
      </c>
      <c r="K216" s="6" t="n">
        <v>4434</v>
      </c>
      <c r="L216" s="6" t="n">
        <v>4329</v>
      </c>
      <c r="M216" s="6" t="n">
        <v>4335</v>
      </c>
      <c r="N216" s="6" t="n">
        <v>4582</v>
      </c>
      <c r="O216" s="6" t="n">
        <v>4728</v>
      </c>
      <c r="P216" s="6" t="n">
        <v>4851</v>
      </c>
      <c r="Q216" s="6" t="n">
        <v>4891</v>
      </c>
      <c r="R216" s="6" t="n">
        <v>5263</v>
      </c>
      <c r="S216" s="6" t="n">
        <v>5432</v>
      </c>
      <c r="T216" s="6" t="n">
        <v>5370</v>
      </c>
      <c r="U216" s="6" t="n">
        <v>5441</v>
      </c>
      <c r="V216" s="6" t="n">
        <v>7481</v>
      </c>
      <c r="W216" s="6" t="n">
        <v>10848</v>
      </c>
      <c r="X216" s="6" t="n">
        <v>12509</v>
      </c>
      <c r="Y216" s="6" t="n">
        <v>11548</v>
      </c>
      <c r="Z216" s="6" t="n">
        <v>9676</v>
      </c>
      <c r="AA216" s="6" t="n">
        <v>8745</v>
      </c>
      <c r="AB216" s="6" t="n">
        <v>8158</v>
      </c>
      <c r="AC216" s="6" t="n">
        <v>8642</v>
      </c>
      <c r="AD216" s="6" t="n">
        <v>8543</v>
      </c>
      <c r="AE216" s="6" t="n">
        <v>7638</v>
      </c>
      <c r="AF216" s="6" t="n">
        <v>7760</v>
      </c>
      <c r="AG216" s="6" t="n">
        <v>7383</v>
      </c>
      <c r="AH216" s="6" t="n">
        <v>7489</v>
      </c>
      <c r="AI216" s="6" t="n">
        <v>7327</v>
      </c>
      <c r="AJ216" s="6" t="n">
        <v>6380</v>
      </c>
      <c r="AK216" s="6" t="n">
        <v>5993</v>
      </c>
      <c r="AL216" s="6" t="n">
        <v>5864</v>
      </c>
      <c r="AM216" s="6" t="n">
        <v>5378</v>
      </c>
      <c r="AN216" s="6" t="n">
        <v>5408</v>
      </c>
      <c r="AO216" s="6" t="n">
        <v>5414</v>
      </c>
      <c r="AP216" s="6" t="n">
        <v>5847</v>
      </c>
      <c r="AQ216" s="6" t="n">
        <v>6022</v>
      </c>
      <c r="AR216" s="6" t="n">
        <v>6337</v>
      </c>
      <c r="AS216" s="6" t="n">
        <v>6135</v>
      </c>
      <c r="AT216" s="6" t="n">
        <v>6169</v>
      </c>
      <c r="AU216" s="6" t="n">
        <v>6024</v>
      </c>
      <c r="AV216" s="6" t="n">
        <v>6228</v>
      </c>
      <c r="AW216" s="6" t="n">
        <v>6111</v>
      </c>
      <c r="AX216" s="6" t="n">
        <v>6511</v>
      </c>
      <c r="AY216" s="6" t="n">
        <v>6303</v>
      </c>
      <c r="AZ216" s="6" t="n">
        <v>6608</v>
      </c>
      <c r="BA216" s="6" t="n">
        <v>6489</v>
      </c>
      <c r="BB216" s="6" t="n">
        <v>6111</v>
      </c>
      <c r="BC216" s="6" t="n">
        <v>5945</v>
      </c>
      <c r="BD216" s="6" t="n">
        <v>5808</v>
      </c>
      <c r="BE216" s="6" t="n">
        <v>5819</v>
      </c>
      <c r="BF216" s="6" t="n">
        <v>5605</v>
      </c>
      <c r="BG216" s="6" t="n">
        <v>5330</v>
      </c>
      <c r="BH216" s="6" t="n">
        <v>5053</v>
      </c>
      <c r="BI216" s="6" t="n">
        <v>5194</v>
      </c>
      <c r="BJ216" s="6" t="n">
        <v>5019</v>
      </c>
      <c r="BK216" s="6" t="n">
        <v>4768</v>
      </c>
      <c r="BL216" s="6" t="n">
        <v>4882</v>
      </c>
      <c r="BM216" s="6" t="n">
        <v>4714</v>
      </c>
      <c r="BN216" s="6" t="n">
        <v>4770</v>
      </c>
      <c r="BO216" s="6" t="n">
        <v>4997</v>
      </c>
      <c r="BP216" s="6" t="n">
        <v>5055</v>
      </c>
      <c r="BQ216" s="6" t="n">
        <v>3742</v>
      </c>
      <c r="BR216" s="6" t="n">
        <v>3646</v>
      </c>
      <c r="BS216" s="6" t="n">
        <v>3715</v>
      </c>
      <c r="BT216" s="6" t="n">
        <v>3490</v>
      </c>
      <c r="BU216" s="6" t="n">
        <v>3092</v>
      </c>
      <c r="BV216" s="6" t="n">
        <v>3204</v>
      </c>
      <c r="BW216" s="6" t="n">
        <v>3416</v>
      </c>
      <c r="BX216" s="6" t="n">
        <v>3299</v>
      </c>
      <c r="BY216" s="6" t="n">
        <v>3249</v>
      </c>
      <c r="BZ216" s="6" t="n">
        <v>3174</v>
      </c>
      <c r="CA216" s="6" t="n">
        <v>3136</v>
      </c>
      <c r="CB216" s="6" t="n">
        <v>2936</v>
      </c>
      <c r="CC216" s="6" t="n">
        <v>2678</v>
      </c>
      <c r="CD216" s="6" t="n">
        <v>2689</v>
      </c>
      <c r="CE216" s="6" t="n">
        <v>2528</v>
      </c>
      <c r="CF216" s="6" t="n">
        <v>2322</v>
      </c>
      <c r="CG216" s="6" t="n">
        <v>2080</v>
      </c>
      <c r="CH216" s="6" t="n">
        <v>2043</v>
      </c>
      <c r="CI216" s="6" t="n">
        <v>1708</v>
      </c>
      <c r="CJ216" s="6" t="n">
        <v>1589</v>
      </c>
      <c r="CK216" s="6" t="n">
        <v>1308</v>
      </c>
      <c r="CL216" s="6" t="n">
        <v>1166</v>
      </c>
      <c r="CM216" s="6" t="n">
        <v>1115</v>
      </c>
      <c r="CN216" s="6" t="n">
        <v>930</v>
      </c>
      <c r="CO216" s="6" t="n">
        <v>788</v>
      </c>
      <c r="CP216" s="6" t="n">
        <v>634</v>
      </c>
      <c r="CQ216" s="6" t="n">
        <v>542</v>
      </c>
      <c r="CR216" s="6" t="n">
        <v>302</v>
      </c>
      <c r="CS216" s="6" t="n">
        <v>218</v>
      </c>
      <c r="CT216" s="6" t="n">
        <v>191</v>
      </c>
      <c r="CU216" s="6" t="n">
        <v>179</v>
      </c>
      <c r="CV216" s="6" t="n">
        <v>122</v>
      </c>
      <c r="CW216" s="6" t="n">
        <v>82</v>
      </c>
      <c r="CX216" s="6" t="n">
        <v>54</v>
      </c>
      <c r="CY216" s="6" t="n">
        <v>34</v>
      </c>
      <c r="CZ216" s="6" t="n">
        <v>65</v>
      </c>
    </row>
    <row r="217" customFormat="false" ht="13.2" hidden="false" customHeight="false" outlineLevel="0" collapsed="false">
      <c r="A217" s="0" t="s">
        <v>1267</v>
      </c>
      <c r="B217" s="0" t="s">
        <v>25</v>
      </c>
      <c r="C217" s="6" t="n">
        <v>203201</v>
      </c>
      <c r="D217" s="6" t="n">
        <v>3391</v>
      </c>
      <c r="E217" s="6" t="n">
        <v>3332</v>
      </c>
      <c r="F217" s="6" t="n">
        <v>3283</v>
      </c>
      <c r="G217" s="6" t="n">
        <v>3459</v>
      </c>
      <c r="H217" s="6" t="n">
        <v>3127</v>
      </c>
      <c r="I217" s="6" t="n">
        <v>3104</v>
      </c>
      <c r="J217" s="6" t="n">
        <v>2899</v>
      </c>
      <c r="K217" s="6" t="n">
        <v>2806</v>
      </c>
      <c r="L217" s="6" t="n">
        <v>2770</v>
      </c>
      <c r="M217" s="6" t="n">
        <v>2642</v>
      </c>
      <c r="N217" s="6" t="n">
        <v>2598</v>
      </c>
      <c r="O217" s="6" t="n">
        <v>2567</v>
      </c>
      <c r="P217" s="6" t="n">
        <v>2660</v>
      </c>
      <c r="Q217" s="6" t="n">
        <v>2662</v>
      </c>
      <c r="R217" s="6" t="n">
        <v>2724</v>
      </c>
      <c r="S217" s="6" t="n">
        <v>2732</v>
      </c>
      <c r="T217" s="6" t="n">
        <v>2629</v>
      </c>
      <c r="U217" s="6" t="n">
        <v>2796</v>
      </c>
      <c r="V217" s="6" t="n">
        <v>2653</v>
      </c>
      <c r="W217" s="6" t="n">
        <v>2751</v>
      </c>
      <c r="X217" s="6" t="n">
        <v>3055</v>
      </c>
      <c r="Y217" s="6" t="n">
        <v>3091</v>
      </c>
      <c r="Z217" s="6" t="n">
        <v>3204</v>
      </c>
      <c r="AA217" s="6" t="n">
        <v>3604</v>
      </c>
      <c r="AB217" s="6" t="n">
        <v>3667</v>
      </c>
      <c r="AC217" s="6" t="n">
        <v>3890</v>
      </c>
      <c r="AD217" s="6" t="n">
        <v>3795</v>
      </c>
      <c r="AE217" s="6" t="n">
        <v>3707</v>
      </c>
      <c r="AF217" s="6" t="n">
        <v>3742</v>
      </c>
      <c r="AG217" s="6" t="n">
        <v>3678</v>
      </c>
      <c r="AH217" s="6" t="n">
        <v>3479</v>
      </c>
      <c r="AI217" s="6" t="n">
        <v>3471</v>
      </c>
      <c r="AJ217" s="6" t="n">
        <v>3244</v>
      </c>
      <c r="AK217" s="6" t="n">
        <v>2878</v>
      </c>
      <c r="AL217" s="6" t="n">
        <v>2992</v>
      </c>
      <c r="AM217" s="6" t="n">
        <v>2842</v>
      </c>
      <c r="AN217" s="6" t="n">
        <v>2889</v>
      </c>
      <c r="AO217" s="6" t="n">
        <v>2754</v>
      </c>
      <c r="AP217" s="6" t="n">
        <v>2691</v>
      </c>
      <c r="AQ217" s="6" t="n">
        <v>2890</v>
      </c>
      <c r="AR217" s="6" t="n">
        <v>2749</v>
      </c>
      <c r="AS217" s="6" t="n">
        <v>2797</v>
      </c>
      <c r="AT217" s="6" t="n">
        <v>2730</v>
      </c>
      <c r="AU217" s="6" t="n">
        <v>2806</v>
      </c>
      <c r="AV217" s="6" t="n">
        <v>2714</v>
      </c>
      <c r="AW217" s="6" t="n">
        <v>2776</v>
      </c>
      <c r="AX217" s="6" t="n">
        <v>2756</v>
      </c>
      <c r="AY217" s="6" t="n">
        <v>2748</v>
      </c>
      <c r="AZ217" s="6" t="n">
        <v>2712</v>
      </c>
      <c r="BA217" s="6" t="n">
        <v>2546</v>
      </c>
      <c r="BB217" s="6" t="n">
        <v>2380</v>
      </c>
      <c r="BC217" s="6" t="n">
        <v>2353</v>
      </c>
      <c r="BD217" s="6" t="n">
        <v>2274</v>
      </c>
      <c r="BE217" s="6" t="n">
        <v>2099</v>
      </c>
      <c r="BF217" s="6" t="n">
        <v>2119</v>
      </c>
      <c r="BG217" s="6" t="n">
        <v>2003</v>
      </c>
      <c r="BH217" s="6" t="n">
        <v>1924</v>
      </c>
      <c r="BI217" s="6" t="n">
        <v>1808</v>
      </c>
      <c r="BJ217" s="6" t="n">
        <v>1798</v>
      </c>
      <c r="BK217" s="6" t="n">
        <v>1734</v>
      </c>
      <c r="BL217" s="6" t="n">
        <v>1631</v>
      </c>
      <c r="BM217" s="6" t="n">
        <v>1733</v>
      </c>
      <c r="BN217" s="6" t="n">
        <v>1648</v>
      </c>
      <c r="BO217" s="6" t="n">
        <v>1652</v>
      </c>
      <c r="BP217" s="6" t="n">
        <v>1682</v>
      </c>
      <c r="BQ217" s="6" t="n">
        <v>1375</v>
      </c>
      <c r="BR217" s="6" t="n">
        <v>1440</v>
      </c>
      <c r="BS217" s="6" t="n">
        <v>1303</v>
      </c>
      <c r="BT217" s="6" t="n">
        <v>1292</v>
      </c>
      <c r="BU217" s="6" t="n">
        <v>1132</v>
      </c>
      <c r="BV217" s="6" t="n">
        <v>1214</v>
      </c>
      <c r="BW217" s="6" t="n">
        <v>1215</v>
      </c>
      <c r="BX217" s="6" t="n">
        <v>1209</v>
      </c>
      <c r="BY217" s="6" t="n">
        <v>1252</v>
      </c>
      <c r="BZ217" s="6" t="n">
        <v>1212</v>
      </c>
      <c r="CA217" s="6" t="n">
        <v>1200</v>
      </c>
      <c r="CB217" s="6" t="n">
        <v>1075</v>
      </c>
      <c r="CC217" s="6" t="n">
        <v>1008</v>
      </c>
      <c r="CD217" s="6" t="n">
        <v>862</v>
      </c>
      <c r="CE217" s="6" t="n">
        <v>887</v>
      </c>
      <c r="CF217" s="6" t="n">
        <v>841</v>
      </c>
      <c r="CG217" s="6" t="n">
        <v>756</v>
      </c>
      <c r="CH217" s="6" t="n">
        <v>695</v>
      </c>
      <c r="CI217" s="6" t="n">
        <v>604</v>
      </c>
      <c r="CJ217" s="6" t="n">
        <v>512</v>
      </c>
      <c r="CK217" s="6" t="n">
        <v>475</v>
      </c>
      <c r="CL217" s="6" t="n">
        <v>399</v>
      </c>
      <c r="CM217" s="6" t="n">
        <v>382</v>
      </c>
      <c r="CN217" s="6" t="n">
        <v>306</v>
      </c>
      <c r="CO217" s="6" t="n">
        <v>315</v>
      </c>
      <c r="CP217" s="6" t="n">
        <v>244</v>
      </c>
      <c r="CQ217" s="6" t="n">
        <v>174</v>
      </c>
      <c r="CR217" s="6" t="n">
        <v>118</v>
      </c>
      <c r="CS217" s="6" t="n">
        <v>101</v>
      </c>
      <c r="CT217" s="6" t="n">
        <v>79</v>
      </c>
      <c r="CU217" s="6" t="n">
        <v>47</v>
      </c>
      <c r="CV217" s="6" t="n">
        <v>58</v>
      </c>
      <c r="CW217" s="6" t="n">
        <v>31</v>
      </c>
      <c r="CX217" s="6" t="n">
        <v>26</v>
      </c>
      <c r="CY217" s="6" t="n">
        <v>14</v>
      </c>
      <c r="CZ217" s="6" t="n">
        <v>28</v>
      </c>
    </row>
    <row r="218" customFormat="false" ht="13.2" hidden="false" customHeight="false" outlineLevel="0" collapsed="false">
      <c r="A218" s="0" t="s">
        <v>1268</v>
      </c>
      <c r="B218" s="0" t="s">
        <v>882</v>
      </c>
      <c r="C218" s="6" t="n">
        <v>45038</v>
      </c>
      <c r="D218" s="6" t="n">
        <v>747</v>
      </c>
      <c r="E218" s="6" t="n">
        <v>696</v>
      </c>
      <c r="F218" s="6" t="n">
        <v>712</v>
      </c>
      <c r="G218" s="6" t="n">
        <v>686</v>
      </c>
      <c r="H218" s="6" t="n">
        <v>683</v>
      </c>
      <c r="I218" s="6" t="n">
        <v>639</v>
      </c>
      <c r="J218" s="6" t="n">
        <v>640</v>
      </c>
      <c r="K218" s="6" t="n">
        <v>603</v>
      </c>
      <c r="L218" s="6" t="n">
        <v>623</v>
      </c>
      <c r="M218" s="6" t="n">
        <v>611</v>
      </c>
      <c r="N218" s="6" t="n">
        <v>639</v>
      </c>
      <c r="O218" s="6" t="n">
        <v>631</v>
      </c>
      <c r="P218" s="6" t="n">
        <v>622</v>
      </c>
      <c r="Q218" s="6" t="n">
        <v>700</v>
      </c>
      <c r="R218" s="6" t="n">
        <v>642</v>
      </c>
      <c r="S218" s="6" t="n">
        <v>703</v>
      </c>
      <c r="T218" s="6" t="n">
        <v>699</v>
      </c>
      <c r="U218" s="6" t="n">
        <v>687</v>
      </c>
      <c r="V218" s="6" t="n">
        <v>630</v>
      </c>
      <c r="W218" s="6" t="n">
        <v>550</v>
      </c>
      <c r="X218" s="6" t="n">
        <v>600</v>
      </c>
      <c r="Y218" s="6" t="n">
        <v>633</v>
      </c>
      <c r="Z218" s="6" t="n">
        <v>692</v>
      </c>
      <c r="AA218" s="6" t="n">
        <v>648</v>
      </c>
      <c r="AB218" s="6" t="n">
        <v>705</v>
      </c>
      <c r="AC218" s="6" t="n">
        <v>661</v>
      </c>
      <c r="AD218" s="6" t="n">
        <v>624</v>
      </c>
      <c r="AE218" s="6" t="n">
        <v>624</v>
      </c>
      <c r="AF218" s="6" t="n">
        <v>605</v>
      </c>
      <c r="AG218" s="6" t="n">
        <v>602</v>
      </c>
      <c r="AH218" s="6" t="n">
        <v>704</v>
      </c>
      <c r="AI218" s="6" t="n">
        <v>608</v>
      </c>
      <c r="AJ218" s="6" t="n">
        <v>631</v>
      </c>
      <c r="AK218" s="6" t="n">
        <v>616</v>
      </c>
      <c r="AL218" s="6" t="n">
        <v>629</v>
      </c>
      <c r="AM218" s="6" t="n">
        <v>588</v>
      </c>
      <c r="AN218" s="6" t="n">
        <v>627</v>
      </c>
      <c r="AO218" s="6" t="n">
        <v>666</v>
      </c>
      <c r="AP218" s="6" t="n">
        <v>670</v>
      </c>
      <c r="AQ218" s="6" t="n">
        <v>662</v>
      </c>
      <c r="AR218" s="6" t="n">
        <v>679</v>
      </c>
      <c r="AS218" s="6" t="n">
        <v>688</v>
      </c>
      <c r="AT218" s="6" t="n">
        <v>669</v>
      </c>
      <c r="AU218" s="6" t="n">
        <v>610</v>
      </c>
      <c r="AV218" s="6" t="n">
        <v>651</v>
      </c>
      <c r="AW218" s="6" t="n">
        <v>660</v>
      </c>
      <c r="AX218" s="6" t="n">
        <v>637</v>
      </c>
      <c r="AY218" s="6" t="n">
        <v>619</v>
      </c>
      <c r="AZ218" s="6" t="n">
        <v>592</v>
      </c>
      <c r="BA218" s="6" t="n">
        <v>596</v>
      </c>
      <c r="BB218" s="6" t="n">
        <v>575</v>
      </c>
      <c r="BC218" s="6" t="n">
        <v>514</v>
      </c>
      <c r="BD218" s="6" t="n">
        <v>546</v>
      </c>
      <c r="BE218" s="6" t="n">
        <v>529</v>
      </c>
      <c r="BF218" s="6" t="n">
        <v>505</v>
      </c>
      <c r="BG218" s="6" t="n">
        <v>474</v>
      </c>
      <c r="BH218" s="6" t="n">
        <v>481</v>
      </c>
      <c r="BI218" s="6" t="n">
        <v>461</v>
      </c>
      <c r="BJ218" s="6" t="n">
        <v>466</v>
      </c>
      <c r="BK218" s="6" t="n">
        <v>417</v>
      </c>
      <c r="BL218" s="6" t="n">
        <v>476</v>
      </c>
      <c r="BM218" s="6" t="n">
        <v>395</v>
      </c>
      <c r="BN218" s="6" t="n">
        <v>384</v>
      </c>
      <c r="BO218" s="6" t="n">
        <v>419</v>
      </c>
      <c r="BP218" s="6" t="n">
        <v>428</v>
      </c>
      <c r="BQ218" s="6" t="n">
        <v>387</v>
      </c>
      <c r="BR218" s="6" t="n">
        <v>419</v>
      </c>
      <c r="BS218" s="6" t="n">
        <v>334</v>
      </c>
      <c r="BT218" s="6" t="n">
        <v>330</v>
      </c>
      <c r="BU218" s="6" t="n">
        <v>300</v>
      </c>
      <c r="BV218" s="6" t="n">
        <v>305</v>
      </c>
      <c r="BW218" s="6" t="n">
        <v>292</v>
      </c>
      <c r="BX218" s="6" t="n">
        <v>279</v>
      </c>
      <c r="BY218" s="6" t="n">
        <v>256</v>
      </c>
      <c r="BZ218" s="6" t="n">
        <v>225</v>
      </c>
      <c r="CA218" s="6" t="n">
        <v>234</v>
      </c>
      <c r="CB218" s="6" t="n">
        <v>227</v>
      </c>
      <c r="CC218" s="6" t="n">
        <v>244</v>
      </c>
      <c r="CD218" s="6" t="n">
        <v>201</v>
      </c>
      <c r="CE218" s="6" t="n">
        <v>195</v>
      </c>
      <c r="CF218" s="6" t="n">
        <v>168</v>
      </c>
      <c r="CG218" s="6" t="n">
        <v>164</v>
      </c>
      <c r="CH218" s="6" t="n">
        <v>145</v>
      </c>
      <c r="CI218" s="6" t="n">
        <v>150</v>
      </c>
      <c r="CJ218" s="6" t="n">
        <v>119</v>
      </c>
      <c r="CK218" s="6" t="n">
        <v>115</v>
      </c>
      <c r="CL218" s="6" t="n">
        <v>91</v>
      </c>
      <c r="CM218" s="6" t="n">
        <v>94</v>
      </c>
      <c r="CN218" s="6" t="n">
        <v>68</v>
      </c>
      <c r="CO218" s="6" t="n">
        <v>69</v>
      </c>
      <c r="CP218" s="6" t="n">
        <v>50</v>
      </c>
      <c r="CQ218" s="6" t="n">
        <v>60</v>
      </c>
      <c r="CR218" s="6" t="n">
        <v>28</v>
      </c>
      <c r="CS218" s="6" t="n">
        <v>24</v>
      </c>
      <c r="CT218" s="6" t="n">
        <v>18</v>
      </c>
      <c r="CU218" s="6" t="n">
        <v>9</v>
      </c>
      <c r="CV218" s="6" t="n">
        <v>11</v>
      </c>
      <c r="CW218" s="6" t="n">
        <v>4</v>
      </c>
      <c r="CX218" s="6" t="n">
        <v>7</v>
      </c>
      <c r="CY218" s="6" t="n">
        <v>6</v>
      </c>
      <c r="CZ218" s="6" t="n">
        <v>1</v>
      </c>
    </row>
    <row r="219" customFormat="false" ht="13.2" hidden="false" customHeight="false" outlineLevel="0" collapsed="false">
      <c r="A219" s="0" t="s">
        <v>1269</v>
      </c>
      <c r="B219" s="0" t="s">
        <v>535</v>
      </c>
      <c r="C219" s="6" t="n">
        <v>155143</v>
      </c>
      <c r="D219" s="6" t="n">
        <v>1970</v>
      </c>
      <c r="E219" s="6" t="n">
        <v>1921</v>
      </c>
      <c r="F219" s="6" t="n">
        <v>1848</v>
      </c>
      <c r="G219" s="6" t="n">
        <v>1947</v>
      </c>
      <c r="H219" s="6" t="n">
        <v>1867</v>
      </c>
      <c r="I219" s="6" t="n">
        <v>1875</v>
      </c>
      <c r="J219" s="6" t="n">
        <v>1709</v>
      </c>
      <c r="K219" s="6" t="n">
        <v>1822</v>
      </c>
      <c r="L219" s="6" t="n">
        <v>1694</v>
      </c>
      <c r="M219" s="6" t="n">
        <v>1685</v>
      </c>
      <c r="N219" s="6" t="n">
        <v>1812</v>
      </c>
      <c r="O219" s="6" t="n">
        <v>1910</v>
      </c>
      <c r="P219" s="6" t="n">
        <v>1893</v>
      </c>
      <c r="Q219" s="6" t="n">
        <v>1898</v>
      </c>
      <c r="R219" s="6" t="n">
        <v>1930</v>
      </c>
      <c r="S219" s="6" t="n">
        <v>1886</v>
      </c>
      <c r="T219" s="6" t="n">
        <v>1971</v>
      </c>
      <c r="U219" s="6" t="n">
        <v>2046</v>
      </c>
      <c r="V219" s="6" t="n">
        <v>1810</v>
      </c>
      <c r="W219" s="6" t="n">
        <v>1558</v>
      </c>
      <c r="X219" s="6" t="n">
        <v>1437</v>
      </c>
      <c r="Y219" s="6" t="n">
        <v>1653</v>
      </c>
      <c r="Z219" s="6" t="n">
        <v>1732</v>
      </c>
      <c r="AA219" s="6" t="n">
        <v>1877</v>
      </c>
      <c r="AB219" s="6" t="n">
        <v>1934</v>
      </c>
      <c r="AC219" s="6" t="n">
        <v>1900</v>
      </c>
      <c r="AD219" s="6" t="n">
        <v>1977</v>
      </c>
      <c r="AE219" s="6" t="n">
        <v>1855</v>
      </c>
      <c r="AF219" s="6" t="n">
        <v>1975</v>
      </c>
      <c r="AG219" s="6" t="n">
        <v>1934</v>
      </c>
      <c r="AH219" s="6" t="n">
        <v>2060</v>
      </c>
      <c r="AI219" s="6" t="n">
        <v>1999</v>
      </c>
      <c r="AJ219" s="6" t="n">
        <v>1916</v>
      </c>
      <c r="AK219" s="6" t="n">
        <v>1776</v>
      </c>
      <c r="AL219" s="6" t="n">
        <v>1831</v>
      </c>
      <c r="AM219" s="6" t="n">
        <v>1859</v>
      </c>
      <c r="AN219" s="6" t="n">
        <v>1968</v>
      </c>
      <c r="AO219" s="6" t="n">
        <v>2046</v>
      </c>
      <c r="AP219" s="6" t="n">
        <v>2131</v>
      </c>
      <c r="AQ219" s="6" t="n">
        <v>2208</v>
      </c>
      <c r="AR219" s="6" t="n">
        <v>2329</v>
      </c>
      <c r="AS219" s="6" t="n">
        <v>2358</v>
      </c>
      <c r="AT219" s="6" t="n">
        <v>2367</v>
      </c>
      <c r="AU219" s="6" t="n">
        <v>2398</v>
      </c>
      <c r="AV219" s="6" t="n">
        <v>2458</v>
      </c>
      <c r="AW219" s="6" t="n">
        <v>2545</v>
      </c>
      <c r="AX219" s="6" t="n">
        <v>2467</v>
      </c>
      <c r="AY219" s="6" t="n">
        <v>2370</v>
      </c>
      <c r="AZ219" s="6" t="n">
        <v>2255</v>
      </c>
      <c r="BA219" s="6" t="n">
        <v>2215</v>
      </c>
      <c r="BB219" s="6" t="n">
        <v>2162</v>
      </c>
      <c r="BC219" s="6" t="n">
        <v>2140</v>
      </c>
      <c r="BD219" s="6" t="n">
        <v>2097</v>
      </c>
      <c r="BE219" s="6" t="n">
        <v>2006</v>
      </c>
      <c r="BF219" s="6" t="n">
        <v>1895</v>
      </c>
      <c r="BG219" s="6" t="n">
        <v>1940</v>
      </c>
      <c r="BH219" s="6" t="n">
        <v>1864</v>
      </c>
      <c r="BI219" s="6" t="n">
        <v>1821</v>
      </c>
      <c r="BJ219" s="6" t="n">
        <v>1803</v>
      </c>
      <c r="BK219" s="6" t="n">
        <v>1818</v>
      </c>
      <c r="BL219" s="6" t="n">
        <v>1774</v>
      </c>
      <c r="BM219" s="6" t="n">
        <v>1893</v>
      </c>
      <c r="BN219" s="6" t="n">
        <v>1968</v>
      </c>
      <c r="BO219" s="6" t="n">
        <v>2224</v>
      </c>
      <c r="BP219" s="6" t="n">
        <v>2342</v>
      </c>
      <c r="BQ219" s="6" t="n">
        <v>1711</v>
      </c>
      <c r="BR219" s="6" t="n">
        <v>1728</v>
      </c>
      <c r="BS219" s="6" t="n">
        <v>1700</v>
      </c>
      <c r="BT219" s="6" t="n">
        <v>1503</v>
      </c>
      <c r="BU219" s="6" t="n">
        <v>1355</v>
      </c>
      <c r="BV219" s="6" t="n">
        <v>1225</v>
      </c>
      <c r="BW219" s="6" t="n">
        <v>1315</v>
      </c>
      <c r="BX219" s="6" t="n">
        <v>1304</v>
      </c>
      <c r="BY219" s="6" t="n">
        <v>1224</v>
      </c>
      <c r="BZ219" s="6" t="n">
        <v>1204</v>
      </c>
      <c r="CA219" s="6" t="n">
        <v>1102</v>
      </c>
      <c r="CB219" s="6" t="n">
        <v>1055</v>
      </c>
      <c r="CC219" s="6" t="n">
        <v>957</v>
      </c>
      <c r="CD219" s="6" t="n">
        <v>926</v>
      </c>
      <c r="CE219" s="6" t="n">
        <v>953</v>
      </c>
      <c r="CF219" s="6" t="n">
        <v>898</v>
      </c>
      <c r="CG219" s="6" t="n">
        <v>829</v>
      </c>
      <c r="CH219" s="6" t="n">
        <v>730</v>
      </c>
      <c r="CI219" s="6" t="n">
        <v>663</v>
      </c>
      <c r="CJ219" s="6" t="n">
        <v>618</v>
      </c>
      <c r="CK219" s="6" t="n">
        <v>582</v>
      </c>
      <c r="CL219" s="6" t="n">
        <v>452</v>
      </c>
      <c r="CM219" s="6" t="n">
        <v>452</v>
      </c>
      <c r="CN219" s="6" t="n">
        <v>431</v>
      </c>
      <c r="CO219" s="6" t="n">
        <v>368</v>
      </c>
      <c r="CP219" s="6" t="n">
        <v>359</v>
      </c>
      <c r="CQ219" s="6" t="n">
        <v>254</v>
      </c>
      <c r="CR219" s="6" t="n">
        <v>153</v>
      </c>
      <c r="CS219" s="6" t="n">
        <v>109</v>
      </c>
      <c r="CT219" s="6" t="n">
        <v>86</v>
      </c>
      <c r="CU219" s="6" t="n">
        <v>84</v>
      </c>
      <c r="CV219" s="6" t="n">
        <v>73</v>
      </c>
      <c r="CW219" s="6" t="n">
        <v>34</v>
      </c>
      <c r="CX219" s="6" t="n">
        <v>28</v>
      </c>
      <c r="CY219" s="6" t="n">
        <v>20</v>
      </c>
      <c r="CZ219" s="6" t="n">
        <v>29</v>
      </c>
    </row>
    <row r="220" customFormat="false" ht="13.2" hidden="false" customHeight="false" outlineLevel="0" collapsed="false">
      <c r="A220" s="0" t="s">
        <v>1270</v>
      </c>
      <c r="B220" s="0" t="s">
        <v>61</v>
      </c>
      <c r="C220" s="6" t="n">
        <v>61629</v>
      </c>
      <c r="D220" s="6" t="n">
        <v>581</v>
      </c>
      <c r="E220" s="6" t="n">
        <v>586</v>
      </c>
      <c r="F220" s="6" t="n">
        <v>618</v>
      </c>
      <c r="G220" s="6" t="n">
        <v>604</v>
      </c>
      <c r="H220" s="6" t="n">
        <v>638</v>
      </c>
      <c r="I220" s="6" t="n">
        <v>637</v>
      </c>
      <c r="J220" s="6" t="n">
        <v>679</v>
      </c>
      <c r="K220" s="6" t="n">
        <v>608</v>
      </c>
      <c r="L220" s="6" t="n">
        <v>667</v>
      </c>
      <c r="M220" s="6" t="n">
        <v>670</v>
      </c>
      <c r="N220" s="6" t="n">
        <v>680</v>
      </c>
      <c r="O220" s="6" t="n">
        <v>733</v>
      </c>
      <c r="P220" s="6" t="n">
        <v>804</v>
      </c>
      <c r="Q220" s="6" t="n">
        <v>751</v>
      </c>
      <c r="R220" s="6" t="n">
        <v>758</v>
      </c>
      <c r="S220" s="6" t="n">
        <v>811</v>
      </c>
      <c r="T220" s="6" t="n">
        <v>727</v>
      </c>
      <c r="U220" s="6" t="n">
        <v>806</v>
      </c>
      <c r="V220" s="6" t="n">
        <v>658</v>
      </c>
      <c r="W220" s="6" t="n">
        <v>560</v>
      </c>
      <c r="X220" s="6" t="n">
        <v>583</v>
      </c>
      <c r="Y220" s="6" t="n">
        <v>552</v>
      </c>
      <c r="Z220" s="6" t="n">
        <v>632</v>
      </c>
      <c r="AA220" s="6" t="n">
        <v>581</v>
      </c>
      <c r="AB220" s="6" t="n">
        <v>535</v>
      </c>
      <c r="AC220" s="6" t="n">
        <v>540</v>
      </c>
      <c r="AD220" s="6" t="n">
        <v>488</v>
      </c>
      <c r="AE220" s="6" t="n">
        <v>486</v>
      </c>
      <c r="AF220" s="6" t="n">
        <v>450</v>
      </c>
      <c r="AG220" s="6" t="n">
        <v>516</v>
      </c>
      <c r="AH220" s="6" t="n">
        <v>641</v>
      </c>
      <c r="AI220" s="6" t="n">
        <v>581</v>
      </c>
      <c r="AJ220" s="6" t="n">
        <v>567</v>
      </c>
      <c r="AK220" s="6" t="n">
        <v>466</v>
      </c>
      <c r="AL220" s="6" t="n">
        <v>578</v>
      </c>
      <c r="AM220" s="6" t="n">
        <v>675</v>
      </c>
      <c r="AN220" s="6" t="n">
        <v>652</v>
      </c>
      <c r="AO220" s="6" t="n">
        <v>751</v>
      </c>
      <c r="AP220" s="6" t="n">
        <v>760</v>
      </c>
      <c r="AQ220" s="6" t="n">
        <v>869</v>
      </c>
      <c r="AR220" s="6" t="n">
        <v>891</v>
      </c>
      <c r="AS220" s="6" t="n">
        <v>963</v>
      </c>
      <c r="AT220" s="6" t="n">
        <v>967</v>
      </c>
      <c r="AU220" s="6" t="n">
        <v>1002</v>
      </c>
      <c r="AV220" s="6" t="n">
        <v>1067</v>
      </c>
      <c r="AW220" s="6" t="n">
        <v>1020</v>
      </c>
      <c r="AX220" s="6" t="n">
        <v>1015</v>
      </c>
      <c r="AY220" s="6" t="n">
        <v>939</v>
      </c>
      <c r="AZ220" s="6" t="n">
        <v>954</v>
      </c>
      <c r="BA220" s="6" t="n">
        <v>907</v>
      </c>
      <c r="BB220" s="6" t="n">
        <v>935</v>
      </c>
      <c r="BC220" s="6" t="n">
        <v>938</v>
      </c>
      <c r="BD220" s="6" t="n">
        <v>941</v>
      </c>
      <c r="BE220" s="6" t="n">
        <v>958</v>
      </c>
      <c r="BF220" s="6" t="n">
        <v>839</v>
      </c>
      <c r="BG220" s="6" t="n">
        <v>888</v>
      </c>
      <c r="BH220" s="6" t="n">
        <v>853</v>
      </c>
      <c r="BI220" s="6" t="n">
        <v>881</v>
      </c>
      <c r="BJ220" s="6" t="n">
        <v>826</v>
      </c>
      <c r="BK220" s="6" t="n">
        <v>891</v>
      </c>
      <c r="BL220" s="6" t="n">
        <v>880</v>
      </c>
      <c r="BM220" s="6" t="n">
        <v>946</v>
      </c>
      <c r="BN220" s="6" t="n">
        <v>980</v>
      </c>
      <c r="BO220" s="6" t="n">
        <v>1126</v>
      </c>
      <c r="BP220" s="6" t="n">
        <v>1169</v>
      </c>
      <c r="BQ220" s="6" t="n">
        <v>865</v>
      </c>
      <c r="BR220" s="6" t="n">
        <v>946</v>
      </c>
      <c r="BS220" s="6" t="n">
        <v>836</v>
      </c>
      <c r="BT220" s="6" t="n">
        <v>729</v>
      </c>
      <c r="BU220" s="6" t="n">
        <v>651</v>
      </c>
      <c r="BV220" s="6" t="n">
        <v>555</v>
      </c>
      <c r="BW220" s="6" t="n">
        <v>657</v>
      </c>
      <c r="BX220" s="6" t="n">
        <v>637</v>
      </c>
      <c r="BY220" s="6" t="n">
        <v>562</v>
      </c>
      <c r="BZ220" s="6" t="n">
        <v>538</v>
      </c>
      <c r="CA220" s="6" t="n">
        <v>570</v>
      </c>
      <c r="CB220" s="6" t="n">
        <v>450</v>
      </c>
      <c r="CC220" s="6" t="n">
        <v>414</v>
      </c>
      <c r="CD220" s="6" t="n">
        <v>441</v>
      </c>
      <c r="CE220" s="6" t="n">
        <v>442</v>
      </c>
      <c r="CF220" s="6" t="n">
        <v>364</v>
      </c>
      <c r="CG220" s="6" t="n">
        <v>353</v>
      </c>
      <c r="CH220" s="6" t="n">
        <v>311</v>
      </c>
      <c r="CI220" s="6" t="n">
        <v>279</v>
      </c>
      <c r="CJ220" s="6" t="n">
        <v>255</v>
      </c>
      <c r="CK220" s="6" t="n">
        <v>220</v>
      </c>
      <c r="CL220" s="6" t="n">
        <v>209</v>
      </c>
      <c r="CM220" s="6" t="n">
        <v>180</v>
      </c>
      <c r="CN220" s="6" t="n">
        <v>173</v>
      </c>
      <c r="CO220" s="6" t="n">
        <v>134</v>
      </c>
      <c r="CP220" s="6" t="n">
        <v>166</v>
      </c>
      <c r="CQ220" s="6" t="n">
        <v>121</v>
      </c>
      <c r="CR220" s="6" t="n">
        <v>80</v>
      </c>
      <c r="CS220" s="6" t="n">
        <v>55</v>
      </c>
      <c r="CT220" s="6" t="n">
        <v>42</v>
      </c>
      <c r="CU220" s="6" t="n">
        <v>40</v>
      </c>
      <c r="CV220" s="6" t="n">
        <v>37</v>
      </c>
      <c r="CW220" s="6" t="n">
        <v>22</v>
      </c>
      <c r="CX220" s="6" t="n">
        <v>17</v>
      </c>
      <c r="CY220" s="6" t="n">
        <v>7</v>
      </c>
      <c r="CZ220" s="6" t="n">
        <v>16</v>
      </c>
    </row>
    <row r="221" customFormat="false" ht="13.2" hidden="false" customHeight="false" outlineLevel="0" collapsed="false">
      <c r="A221" s="0" t="s">
        <v>1271</v>
      </c>
      <c r="B221" s="0" t="s">
        <v>757</v>
      </c>
      <c r="C221" s="6" t="n">
        <v>74631</v>
      </c>
      <c r="D221" s="6" t="n">
        <v>649</v>
      </c>
      <c r="E221" s="6" t="n">
        <v>622</v>
      </c>
      <c r="F221" s="6" t="n">
        <v>657</v>
      </c>
      <c r="G221" s="6" t="n">
        <v>679</v>
      </c>
      <c r="H221" s="6" t="n">
        <v>690</v>
      </c>
      <c r="I221" s="6" t="n">
        <v>707</v>
      </c>
      <c r="J221" s="6" t="n">
        <v>715</v>
      </c>
      <c r="K221" s="6" t="n">
        <v>736</v>
      </c>
      <c r="L221" s="6" t="n">
        <v>737</v>
      </c>
      <c r="M221" s="6" t="n">
        <v>748</v>
      </c>
      <c r="N221" s="6" t="n">
        <v>781</v>
      </c>
      <c r="O221" s="6" t="n">
        <v>863</v>
      </c>
      <c r="P221" s="6" t="n">
        <v>881</v>
      </c>
      <c r="Q221" s="6" t="n">
        <v>970</v>
      </c>
      <c r="R221" s="6" t="n">
        <v>953</v>
      </c>
      <c r="S221" s="6" t="n">
        <v>1024</v>
      </c>
      <c r="T221" s="6" t="n">
        <v>1098</v>
      </c>
      <c r="U221" s="6" t="n">
        <v>1093</v>
      </c>
      <c r="V221" s="6" t="n">
        <v>862</v>
      </c>
      <c r="W221" s="6" t="n">
        <v>741</v>
      </c>
      <c r="X221" s="6" t="n">
        <v>602</v>
      </c>
      <c r="Y221" s="6" t="n">
        <v>627</v>
      </c>
      <c r="Z221" s="6" t="n">
        <v>617</v>
      </c>
      <c r="AA221" s="6" t="n">
        <v>673</v>
      </c>
      <c r="AB221" s="6" t="n">
        <v>627</v>
      </c>
      <c r="AC221" s="6" t="n">
        <v>596</v>
      </c>
      <c r="AD221" s="6" t="n">
        <v>577</v>
      </c>
      <c r="AE221" s="6" t="n">
        <v>596</v>
      </c>
      <c r="AF221" s="6" t="n">
        <v>578</v>
      </c>
      <c r="AG221" s="6" t="n">
        <v>572</v>
      </c>
      <c r="AH221" s="6" t="n">
        <v>576</v>
      </c>
      <c r="AI221" s="6" t="n">
        <v>633</v>
      </c>
      <c r="AJ221" s="6" t="n">
        <v>601</v>
      </c>
      <c r="AK221" s="6" t="n">
        <v>551</v>
      </c>
      <c r="AL221" s="6" t="n">
        <v>578</v>
      </c>
      <c r="AM221" s="6" t="n">
        <v>629</v>
      </c>
      <c r="AN221" s="6" t="n">
        <v>716</v>
      </c>
      <c r="AO221" s="6" t="n">
        <v>759</v>
      </c>
      <c r="AP221" s="6" t="n">
        <v>782</v>
      </c>
      <c r="AQ221" s="6" t="n">
        <v>963</v>
      </c>
      <c r="AR221" s="6" t="n">
        <v>973</v>
      </c>
      <c r="AS221" s="6" t="n">
        <v>986</v>
      </c>
      <c r="AT221" s="6" t="n">
        <v>998</v>
      </c>
      <c r="AU221" s="6" t="n">
        <v>1073</v>
      </c>
      <c r="AV221" s="6" t="n">
        <v>1127</v>
      </c>
      <c r="AW221" s="6" t="n">
        <v>1144</v>
      </c>
      <c r="AX221" s="6" t="n">
        <v>1170</v>
      </c>
      <c r="AY221" s="6" t="n">
        <v>1145</v>
      </c>
      <c r="AZ221" s="6" t="n">
        <v>1164</v>
      </c>
      <c r="BA221" s="6" t="n">
        <v>1082</v>
      </c>
      <c r="BB221" s="6" t="n">
        <v>1057</v>
      </c>
      <c r="BC221" s="6" t="n">
        <v>1152</v>
      </c>
      <c r="BD221" s="6" t="n">
        <v>1081</v>
      </c>
      <c r="BE221" s="6" t="n">
        <v>1103</v>
      </c>
      <c r="BF221" s="6" t="n">
        <v>1035</v>
      </c>
      <c r="BG221" s="6" t="n">
        <v>993</v>
      </c>
      <c r="BH221" s="6" t="n">
        <v>963</v>
      </c>
      <c r="BI221" s="6" t="n">
        <v>1034</v>
      </c>
      <c r="BJ221" s="6" t="n">
        <v>1070</v>
      </c>
      <c r="BK221" s="6" t="n">
        <v>1084</v>
      </c>
      <c r="BL221" s="6" t="n">
        <v>1110</v>
      </c>
      <c r="BM221" s="6" t="n">
        <v>1195</v>
      </c>
      <c r="BN221" s="6" t="n">
        <v>1181</v>
      </c>
      <c r="BO221" s="6" t="n">
        <v>1324</v>
      </c>
      <c r="BP221" s="6" t="n">
        <v>1347</v>
      </c>
      <c r="BQ221" s="6" t="n">
        <v>1026</v>
      </c>
      <c r="BR221" s="6" t="n">
        <v>1092</v>
      </c>
      <c r="BS221" s="6" t="n">
        <v>1112</v>
      </c>
      <c r="BT221" s="6" t="n">
        <v>980</v>
      </c>
      <c r="BU221" s="6" t="n">
        <v>885</v>
      </c>
      <c r="BV221" s="6" t="n">
        <v>788</v>
      </c>
      <c r="BW221" s="6" t="n">
        <v>874</v>
      </c>
      <c r="BX221" s="6" t="n">
        <v>858</v>
      </c>
      <c r="BY221" s="6" t="n">
        <v>828</v>
      </c>
      <c r="BZ221" s="6" t="n">
        <v>831</v>
      </c>
      <c r="CA221" s="6" t="n">
        <v>727</v>
      </c>
      <c r="CB221" s="6" t="n">
        <v>696</v>
      </c>
      <c r="CC221" s="6" t="n">
        <v>663</v>
      </c>
      <c r="CD221" s="6" t="n">
        <v>666</v>
      </c>
      <c r="CE221" s="6" t="n">
        <v>617</v>
      </c>
      <c r="CF221" s="6" t="n">
        <v>629</v>
      </c>
      <c r="CG221" s="6" t="n">
        <v>563</v>
      </c>
      <c r="CH221" s="6" t="n">
        <v>525</v>
      </c>
      <c r="CI221" s="6" t="n">
        <v>491</v>
      </c>
      <c r="CJ221" s="6" t="n">
        <v>419</v>
      </c>
      <c r="CK221" s="6" t="n">
        <v>425</v>
      </c>
      <c r="CL221" s="6" t="n">
        <v>377</v>
      </c>
      <c r="CM221" s="6" t="n">
        <v>367</v>
      </c>
      <c r="CN221" s="6" t="n">
        <v>320</v>
      </c>
      <c r="CO221" s="6" t="n">
        <v>292</v>
      </c>
      <c r="CP221" s="6" t="n">
        <v>239</v>
      </c>
      <c r="CQ221" s="6" t="n">
        <v>161</v>
      </c>
      <c r="CR221" s="6" t="n">
        <v>117</v>
      </c>
      <c r="CS221" s="6" t="n">
        <v>90</v>
      </c>
      <c r="CT221" s="6" t="n">
        <v>93</v>
      </c>
      <c r="CU221" s="6" t="n">
        <v>61</v>
      </c>
      <c r="CV221" s="6" t="n">
        <v>62</v>
      </c>
      <c r="CW221" s="6" t="n">
        <v>31</v>
      </c>
      <c r="CX221" s="6" t="n">
        <v>25</v>
      </c>
      <c r="CY221" s="6" t="n">
        <v>19</v>
      </c>
      <c r="CZ221" s="6" t="n">
        <v>32</v>
      </c>
    </row>
    <row r="222" customFormat="false" ht="13.2" hidden="false" customHeight="false" outlineLevel="0" collapsed="false">
      <c r="A222" s="0" t="s">
        <v>1272</v>
      </c>
      <c r="B222" s="0" t="s">
        <v>347</v>
      </c>
      <c r="C222" s="6" t="n">
        <v>503127</v>
      </c>
      <c r="D222" s="6" t="n">
        <v>7660</v>
      </c>
      <c r="E222" s="6" t="n">
        <v>7518</v>
      </c>
      <c r="F222" s="6" t="n">
        <v>7211</v>
      </c>
      <c r="G222" s="6" t="n">
        <v>7213</v>
      </c>
      <c r="H222" s="6" t="n">
        <v>6811</v>
      </c>
      <c r="I222" s="6" t="n">
        <v>6437</v>
      </c>
      <c r="J222" s="6" t="n">
        <v>6047</v>
      </c>
      <c r="K222" s="6" t="n">
        <v>5575</v>
      </c>
      <c r="L222" s="6" t="n">
        <v>5361</v>
      </c>
      <c r="M222" s="6" t="n">
        <v>5197</v>
      </c>
      <c r="N222" s="6" t="n">
        <v>5244</v>
      </c>
      <c r="O222" s="6" t="n">
        <v>5291</v>
      </c>
      <c r="P222" s="6" t="n">
        <v>5343</v>
      </c>
      <c r="Q222" s="6" t="n">
        <v>5391</v>
      </c>
      <c r="R222" s="6" t="n">
        <v>5516</v>
      </c>
      <c r="S222" s="6" t="n">
        <v>5603</v>
      </c>
      <c r="T222" s="6" t="n">
        <v>5222</v>
      </c>
      <c r="U222" s="6" t="n">
        <v>5512</v>
      </c>
      <c r="V222" s="6" t="n">
        <v>8277</v>
      </c>
      <c r="W222" s="6" t="n">
        <v>13688</v>
      </c>
      <c r="X222" s="6" t="n">
        <v>15987</v>
      </c>
      <c r="Y222" s="6" t="n">
        <v>14929</v>
      </c>
      <c r="Z222" s="6" t="n">
        <v>13369</v>
      </c>
      <c r="AA222" s="6" t="n">
        <v>11777</v>
      </c>
      <c r="AB222" s="6" t="n">
        <v>10936</v>
      </c>
      <c r="AC222" s="6" t="n">
        <v>11933</v>
      </c>
      <c r="AD222" s="6" t="n">
        <v>11573</v>
      </c>
      <c r="AE222" s="6" t="n">
        <v>11329</v>
      </c>
      <c r="AF222" s="6" t="n">
        <v>11046</v>
      </c>
      <c r="AG222" s="6" t="n">
        <v>10714</v>
      </c>
      <c r="AH222" s="6" t="n">
        <v>10338</v>
      </c>
      <c r="AI222" s="6" t="n">
        <v>9946</v>
      </c>
      <c r="AJ222" s="6" t="n">
        <v>8982</v>
      </c>
      <c r="AK222" s="6" t="n">
        <v>8155</v>
      </c>
      <c r="AL222" s="6" t="n">
        <v>7583</v>
      </c>
      <c r="AM222" s="6" t="n">
        <v>7078</v>
      </c>
      <c r="AN222" s="6" t="n">
        <v>6947</v>
      </c>
      <c r="AO222" s="6" t="n">
        <v>6666</v>
      </c>
      <c r="AP222" s="6" t="n">
        <v>6635</v>
      </c>
      <c r="AQ222" s="6" t="n">
        <v>6644</v>
      </c>
      <c r="AR222" s="6" t="n">
        <v>6615</v>
      </c>
      <c r="AS222" s="6" t="n">
        <v>6453</v>
      </c>
      <c r="AT222" s="6" t="n">
        <v>6622</v>
      </c>
      <c r="AU222" s="6" t="n">
        <v>6359</v>
      </c>
      <c r="AV222" s="6" t="n">
        <v>6417</v>
      </c>
      <c r="AW222" s="6" t="n">
        <v>5940</v>
      </c>
      <c r="AX222" s="6" t="n">
        <v>6010</v>
      </c>
      <c r="AY222" s="6" t="n">
        <v>5695</v>
      </c>
      <c r="AZ222" s="6" t="n">
        <v>5550</v>
      </c>
      <c r="BA222" s="6" t="n">
        <v>5442</v>
      </c>
      <c r="BB222" s="6" t="n">
        <v>5163</v>
      </c>
      <c r="BC222" s="6" t="n">
        <v>4879</v>
      </c>
      <c r="BD222" s="6" t="n">
        <v>4591</v>
      </c>
      <c r="BE222" s="6" t="n">
        <v>4745</v>
      </c>
      <c r="BF222" s="6" t="n">
        <v>4549</v>
      </c>
      <c r="BG222" s="6" t="n">
        <v>4091</v>
      </c>
      <c r="BH222" s="6" t="n">
        <v>4077</v>
      </c>
      <c r="BI222" s="6" t="n">
        <v>3810</v>
      </c>
      <c r="BJ222" s="6" t="n">
        <v>3943</v>
      </c>
      <c r="BK222" s="6" t="n">
        <v>3712</v>
      </c>
      <c r="BL222" s="6" t="n">
        <v>3729</v>
      </c>
      <c r="BM222" s="6" t="n">
        <v>3590</v>
      </c>
      <c r="BN222" s="6" t="n">
        <v>3518</v>
      </c>
      <c r="BO222" s="6" t="n">
        <v>3813</v>
      </c>
      <c r="BP222" s="6" t="n">
        <v>3586</v>
      </c>
      <c r="BQ222" s="6" t="n">
        <v>2689</v>
      </c>
      <c r="BR222" s="6" t="n">
        <v>2835</v>
      </c>
      <c r="BS222" s="6" t="n">
        <v>2710</v>
      </c>
      <c r="BT222" s="6" t="n">
        <v>2563</v>
      </c>
      <c r="BU222" s="6" t="n">
        <v>2394</v>
      </c>
      <c r="BV222" s="6" t="n">
        <v>2437</v>
      </c>
      <c r="BW222" s="6" t="n">
        <v>2317</v>
      </c>
      <c r="BX222" s="6" t="n">
        <v>2268</v>
      </c>
      <c r="BY222" s="6" t="n">
        <v>2335</v>
      </c>
      <c r="BZ222" s="6" t="n">
        <v>2219</v>
      </c>
      <c r="CA222" s="6" t="n">
        <v>2073</v>
      </c>
      <c r="CB222" s="6" t="n">
        <v>1942</v>
      </c>
      <c r="CC222" s="6" t="n">
        <v>1813</v>
      </c>
      <c r="CD222" s="6" t="n">
        <v>1793</v>
      </c>
      <c r="CE222" s="6" t="n">
        <v>1757</v>
      </c>
      <c r="CF222" s="6" t="n">
        <v>1554</v>
      </c>
      <c r="CG222" s="6" t="n">
        <v>1536</v>
      </c>
      <c r="CH222" s="6" t="n">
        <v>1432</v>
      </c>
      <c r="CI222" s="6" t="n">
        <v>1253</v>
      </c>
      <c r="CJ222" s="6" t="n">
        <v>1251</v>
      </c>
      <c r="CK222" s="6" t="n">
        <v>1079</v>
      </c>
      <c r="CL222" s="6" t="n">
        <v>939</v>
      </c>
      <c r="CM222" s="6" t="n">
        <v>857</v>
      </c>
      <c r="CN222" s="6" t="n">
        <v>705</v>
      </c>
      <c r="CO222" s="6" t="n">
        <v>646</v>
      </c>
      <c r="CP222" s="6" t="n">
        <v>603</v>
      </c>
      <c r="CQ222" s="6" t="n">
        <v>483</v>
      </c>
      <c r="CR222" s="6" t="n">
        <v>254</v>
      </c>
      <c r="CS222" s="6" t="n">
        <v>236</v>
      </c>
      <c r="CT222" s="6" t="n">
        <v>147</v>
      </c>
      <c r="CU222" s="6" t="n">
        <v>128</v>
      </c>
      <c r="CV222" s="6" t="n">
        <v>95</v>
      </c>
      <c r="CW222" s="6" t="n">
        <v>79</v>
      </c>
      <c r="CX222" s="6" t="n">
        <v>34</v>
      </c>
      <c r="CY222" s="6" t="n">
        <v>32</v>
      </c>
      <c r="CZ222" s="6" t="n">
        <v>56</v>
      </c>
    </row>
    <row r="223" customFormat="false" ht="13.2" hidden="false" customHeight="false" outlineLevel="0" collapsed="false">
      <c r="A223" s="0" t="s">
        <v>1273</v>
      </c>
      <c r="B223" s="0" t="s">
        <v>193</v>
      </c>
      <c r="C223" s="6" t="n">
        <v>104466</v>
      </c>
      <c r="D223" s="6" t="n">
        <v>1353</v>
      </c>
      <c r="E223" s="6" t="n">
        <v>1287</v>
      </c>
      <c r="F223" s="6" t="n">
        <v>1330</v>
      </c>
      <c r="G223" s="6" t="n">
        <v>1253</v>
      </c>
      <c r="H223" s="6" t="n">
        <v>1176</v>
      </c>
      <c r="I223" s="6" t="n">
        <v>1208</v>
      </c>
      <c r="J223" s="6" t="n">
        <v>1139</v>
      </c>
      <c r="K223" s="6" t="n">
        <v>1029</v>
      </c>
      <c r="L223" s="6" t="n">
        <v>1072</v>
      </c>
      <c r="M223" s="6" t="n">
        <v>1023</v>
      </c>
      <c r="N223" s="6" t="n">
        <v>1044</v>
      </c>
      <c r="O223" s="6" t="n">
        <v>1122</v>
      </c>
      <c r="P223" s="6" t="n">
        <v>1184</v>
      </c>
      <c r="Q223" s="6" t="n">
        <v>1241</v>
      </c>
      <c r="R223" s="6" t="n">
        <v>1261</v>
      </c>
      <c r="S223" s="6" t="n">
        <v>1296</v>
      </c>
      <c r="T223" s="6" t="n">
        <v>1303</v>
      </c>
      <c r="U223" s="6" t="n">
        <v>1402</v>
      </c>
      <c r="V223" s="6" t="n">
        <v>1312</v>
      </c>
      <c r="W223" s="6" t="n">
        <v>1223</v>
      </c>
      <c r="X223" s="6" t="n">
        <v>1241</v>
      </c>
      <c r="Y223" s="6" t="n">
        <v>1240</v>
      </c>
      <c r="Z223" s="6" t="n">
        <v>1272</v>
      </c>
      <c r="AA223" s="6" t="n">
        <v>1397</v>
      </c>
      <c r="AB223" s="6" t="n">
        <v>1368</v>
      </c>
      <c r="AC223" s="6" t="n">
        <v>1358</v>
      </c>
      <c r="AD223" s="6" t="n">
        <v>1406</v>
      </c>
      <c r="AE223" s="6" t="n">
        <v>1340</v>
      </c>
      <c r="AF223" s="6" t="n">
        <v>1355</v>
      </c>
      <c r="AG223" s="6" t="n">
        <v>1340</v>
      </c>
      <c r="AH223" s="6" t="n">
        <v>1394</v>
      </c>
      <c r="AI223" s="6" t="n">
        <v>1355</v>
      </c>
      <c r="AJ223" s="6" t="n">
        <v>1279</v>
      </c>
      <c r="AK223" s="6" t="n">
        <v>1078</v>
      </c>
      <c r="AL223" s="6" t="n">
        <v>1185</v>
      </c>
      <c r="AM223" s="6" t="n">
        <v>1225</v>
      </c>
      <c r="AN223" s="6" t="n">
        <v>1226</v>
      </c>
      <c r="AO223" s="6" t="n">
        <v>1249</v>
      </c>
      <c r="AP223" s="6" t="n">
        <v>1398</v>
      </c>
      <c r="AQ223" s="6" t="n">
        <v>1437</v>
      </c>
      <c r="AR223" s="6" t="n">
        <v>1445</v>
      </c>
      <c r="AS223" s="6" t="n">
        <v>1478</v>
      </c>
      <c r="AT223" s="6" t="n">
        <v>1528</v>
      </c>
      <c r="AU223" s="6" t="n">
        <v>1544</v>
      </c>
      <c r="AV223" s="6" t="n">
        <v>1684</v>
      </c>
      <c r="AW223" s="6" t="n">
        <v>1643</v>
      </c>
      <c r="AX223" s="6" t="n">
        <v>1650</v>
      </c>
      <c r="AY223" s="6" t="n">
        <v>1649</v>
      </c>
      <c r="AZ223" s="6" t="n">
        <v>1558</v>
      </c>
      <c r="BA223" s="6" t="n">
        <v>1664</v>
      </c>
      <c r="BB223" s="6" t="n">
        <v>1535</v>
      </c>
      <c r="BC223" s="6" t="n">
        <v>1513</v>
      </c>
      <c r="BD223" s="6" t="n">
        <v>1503</v>
      </c>
      <c r="BE223" s="6" t="n">
        <v>1419</v>
      </c>
      <c r="BF223" s="6" t="n">
        <v>1355</v>
      </c>
      <c r="BG223" s="6" t="n">
        <v>1348</v>
      </c>
      <c r="BH223" s="6" t="n">
        <v>1319</v>
      </c>
      <c r="BI223" s="6" t="n">
        <v>1258</v>
      </c>
      <c r="BJ223" s="6" t="n">
        <v>1279</v>
      </c>
      <c r="BK223" s="6" t="n">
        <v>1234</v>
      </c>
      <c r="BL223" s="6" t="n">
        <v>1296</v>
      </c>
      <c r="BM223" s="6" t="n">
        <v>1298</v>
      </c>
      <c r="BN223" s="6" t="n">
        <v>1293</v>
      </c>
      <c r="BO223" s="6" t="n">
        <v>1343</v>
      </c>
      <c r="BP223" s="6" t="n">
        <v>1283</v>
      </c>
      <c r="BQ223" s="6" t="n">
        <v>1157</v>
      </c>
      <c r="BR223" s="6" t="n">
        <v>1235</v>
      </c>
      <c r="BS223" s="6" t="n">
        <v>1135</v>
      </c>
      <c r="BT223" s="6" t="n">
        <v>1054</v>
      </c>
      <c r="BU223" s="6" t="n">
        <v>869</v>
      </c>
      <c r="BV223" s="6" t="n">
        <v>833</v>
      </c>
      <c r="BW223" s="6" t="n">
        <v>889</v>
      </c>
      <c r="BX223" s="6" t="n">
        <v>863</v>
      </c>
      <c r="BY223" s="6" t="n">
        <v>831</v>
      </c>
      <c r="BZ223" s="6" t="n">
        <v>787</v>
      </c>
      <c r="CA223" s="6" t="n">
        <v>744</v>
      </c>
      <c r="CB223" s="6" t="n">
        <v>738</v>
      </c>
      <c r="CC223" s="6" t="n">
        <v>659</v>
      </c>
      <c r="CD223" s="6" t="n">
        <v>690</v>
      </c>
      <c r="CE223" s="6" t="n">
        <v>631</v>
      </c>
      <c r="CF223" s="6" t="n">
        <v>611</v>
      </c>
      <c r="CG223" s="6" t="n">
        <v>541</v>
      </c>
      <c r="CH223" s="6" t="n">
        <v>513</v>
      </c>
      <c r="CI223" s="6" t="n">
        <v>488</v>
      </c>
      <c r="CJ223" s="6" t="n">
        <v>448</v>
      </c>
      <c r="CK223" s="6" t="n">
        <v>361</v>
      </c>
      <c r="CL223" s="6" t="n">
        <v>343</v>
      </c>
      <c r="CM223" s="6" t="n">
        <v>333</v>
      </c>
      <c r="CN223" s="6" t="n">
        <v>272</v>
      </c>
      <c r="CO223" s="6" t="n">
        <v>218</v>
      </c>
      <c r="CP223" s="6" t="n">
        <v>206</v>
      </c>
      <c r="CQ223" s="6" t="n">
        <v>127</v>
      </c>
      <c r="CR223" s="6" t="n">
        <v>110</v>
      </c>
      <c r="CS223" s="6" t="n">
        <v>71</v>
      </c>
      <c r="CT223" s="6" t="n">
        <v>46</v>
      </c>
      <c r="CU223" s="6" t="n">
        <v>49</v>
      </c>
      <c r="CV223" s="6" t="n">
        <v>37</v>
      </c>
      <c r="CW223" s="6" t="n">
        <v>18</v>
      </c>
      <c r="CX223" s="6" t="n">
        <v>14</v>
      </c>
      <c r="CY223" s="6" t="n">
        <v>10</v>
      </c>
      <c r="CZ223" s="6" t="n">
        <v>15</v>
      </c>
    </row>
    <row r="224" customFormat="false" ht="13.2" hidden="false" customHeight="false" outlineLevel="0" collapsed="false">
      <c r="A224" s="0" t="s">
        <v>1274</v>
      </c>
      <c r="B224" s="0" t="s">
        <v>461</v>
      </c>
      <c r="C224" s="6" t="n">
        <v>263925</v>
      </c>
      <c r="D224" s="6" t="n">
        <v>3454</v>
      </c>
      <c r="E224" s="6" t="n">
        <v>3560</v>
      </c>
      <c r="F224" s="6" t="n">
        <v>3431</v>
      </c>
      <c r="G224" s="6" t="n">
        <v>3397</v>
      </c>
      <c r="H224" s="6" t="n">
        <v>3382</v>
      </c>
      <c r="I224" s="6" t="n">
        <v>3332</v>
      </c>
      <c r="J224" s="6" t="n">
        <v>3160</v>
      </c>
      <c r="K224" s="6" t="n">
        <v>3240</v>
      </c>
      <c r="L224" s="6" t="n">
        <v>3107</v>
      </c>
      <c r="M224" s="6" t="n">
        <v>3128</v>
      </c>
      <c r="N224" s="6" t="n">
        <v>3236</v>
      </c>
      <c r="O224" s="6" t="n">
        <v>3265</v>
      </c>
      <c r="P224" s="6" t="n">
        <v>3347</v>
      </c>
      <c r="Q224" s="6" t="n">
        <v>3455</v>
      </c>
      <c r="R224" s="6" t="n">
        <v>3462</v>
      </c>
      <c r="S224" s="6" t="n">
        <v>3458</v>
      </c>
      <c r="T224" s="6" t="n">
        <v>3650</v>
      </c>
      <c r="U224" s="6" t="n">
        <v>3813</v>
      </c>
      <c r="V224" s="6" t="n">
        <v>3847</v>
      </c>
      <c r="W224" s="6" t="n">
        <v>4263</v>
      </c>
      <c r="X224" s="6" t="n">
        <v>4150</v>
      </c>
      <c r="Y224" s="6" t="n">
        <v>3778</v>
      </c>
      <c r="Z224" s="6" t="n">
        <v>3732</v>
      </c>
      <c r="AA224" s="6" t="n">
        <v>3732</v>
      </c>
      <c r="AB224" s="6" t="n">
        <v>3649</v>
      </c>
      <c r="AC224" s="6" t="n">
        <v>3659</v>
      </c>
      <c r="AD224" s="6" t="n">
        <v>3528</v>
      </c>
      <c r="AE224" s="6" t="n">
        <v>3534</v>
      </c>
      <c r="AF224" s="6" t="n">
        <v>3344</v>
      </c>
      <c r="AG224" s="6" t="n">
        <v>3516</v>
      </c>
      <c r="AH224" s="6" t="n">
        <v>3617</v>
      </c>
      <c r="AI224" s="6" t="n">
        <v>3639</v>
      </c>
      <c r="AJ224" s="6" t="n">
        <v>3486</v>
      </c>
      <c r="AK224" s="6" t="n">
        <v>3160</v>
      </c>
      <c r="AL224" s="6" t="n">
        <v>3344</v>
      </c>
      <c r="AM224" s="6" t="n">
        <v>3255</v>
      </c>
      <c r="AN224" s="6" t="n">
        <v>3368</v>
      </c>
      <c r="AO224" s="6" t="n">
        <v>3380</v>
      </c>
      <c r="AP224" s="6" t="n">
        <v>3525</v>
      </c>
      <c r="AQ224" s="6" t="n">
        <v>3785</v>
      </c>
      <c r="AR224" s="6" t="n">
        <v>3889</v>
      </c>
      <c r="AS224" s="6" t="n">
        <v>3876</v>
      </c>
      <c r="AT224" s="6" t="n">
        <v>3973</v>
      </c>
      <c r="AU224" s="6" t="n">
        <v>3948</v>
      </c>
      <c r="AV224" s="6" t="n">
        <v>4076</v>
      </c>
      <c r="AW224" s="6" t="n">
        <v>3958</v>
      </c>
      <c r="AX224" s="6" t="n">
        <v>4079</v>
      </c>
      <c r="AY224" s="6" t="n">
        <v>3947</v>
      </c>
      <c r="AZ224" s="6" t="n">
        <v>3954</v>
      </c>
      <c r="BA224" s="6" t="n">
        <v>3761</v>
      </c>
      <c r="BB224" s="6" t="n">
        <v>3694</v>
      </c>
      <c r="BC224" s="6" t="n">
        <v>3507</v>
      </c>
      <c r="BD224" s="6" t="n">
        <v>3417</v>
      </c>
      <c r="BE224" s="6" t="n">
        <v>3354</v>
      </c>
      <c r="BF224" s="6" t="n">
        <v>3233</v>
      </c>
      <c r="BG224" s="6" t="n">
        <v>2945</v>
      </c>
      <c r="BH224" s="6" t="n">
        <v>2974</v>
      </c>
      <c r="BI224" s="6" t="n">
        <v>2945</v>
      </c>
      <c r="BJ224" s="6" t="n">
        <v>2948</v>
      </c>
      <c r="BK224" s="6" t="n">
        <v>2820</v>
      </c>
      <c r="BL224" s="6" t="n">
        <v>2757</v>
      </c>
      <c r="BM224" s="6" t="n">
        <v>2931</v>
      </c>
      <c r="BN224" s="6" t="n">
        <v>3068</v>
      </c>
      <c r="BO224" s="6" t="n">
        <v>3315</v>
      </c>
      <c r="BP224" s="6" t="n">
        <v>3383</v>
      </c>
      <c r="BQ224" s="6" t="n">
        <v>2490</v>
      </c>
      <c r="BR224" s="6" t="n">
        <v>2661</v>
      </c>
      <c r="BS224" s="6" t="n">
        <v>2293</v>
      </c>
      <c r="BT224" s="6" t="n">
        <v>2165</v>
      </c>
      <c r="BU224" s="6" t="n">
        <v>1988</v>
      </c>
      <c r="BV224" s="6" t="n">
        <v>1799</v>
      </c>
      <c r="BW224" s="6" t="n">
        <v>1879</v>
      </c>
      <c r="BX224" s="6" t="n">
        <v>1912</v>
      </c>
      <c r="BY224" s="6" t="n">
        <v>1782</v>
      </c>
      <c r="BZ224" s="6" t="n">
        <v>1683</v>
      </c>
      <c r="CA224" s="6" t="n">
        <v>1605</v>
      </c>
      <c r="CB224" s="6" t="n">
        <v>1492</v>
      </c>
      <c r="CC224" s="6" t="n">
        <v>1342</v>
      </c>
      <c r="CD224" s="6" t="n">
        <v>1334</v>
      </c>
      <c r="CE224" s="6" t="n">
        <v>1224</v>
      </c>
      <c r="CF224" s="6" t="n">
        <v>1221</v>
      </c>
      <c r="CG224" s="6" t="n">
        <v>1108</v>
      </c>
      <c r="CH224" s="6" t="n">
        <v>927</v>
      </c>
      <c r="CI224" s="6" t="n">
        <v>884</v>
      </c>
      <c r="CJ224" s="6" t="n">
        <v>809</v>
      </c>
      <c r="CK224" s="6" t="n">
        <v>729</v>
      </c>
      <c r="CL224" s="6" t="n">
        <v>645</v>
      </c>
      <c r="CM224" s="6" t="n">
        <v>560</v>
      </c>
      <c r="CN224" s="6" t="n">
        <v>486</v>
      </c>
      <c r="CO224" s="6" t="n">
        <v>495</v>
      </c>
      <c r="CP224" s="6" t="n">
        <v>418</v>
      </c>
      <c r="CQ224" s="6" t="n">
        <v>310</v>
      </c>
      <c r="CR224" s="6" t="n">
        <v>197</v>
      </c>
      <c r="CS224" s="6" t="n">
        <v>141</v>
      </c>
      <c r="CT224" s="6" t="n">
        <v>120</v>
      </c>
      <c r="CU224" s="6" t="n">
        <v>92</v>
      </c>
      <c r="CV224" s="6" t="n">
        <v>65</v>
      </c>
      <c r="CW224" s="6" t="n">
        <v>56</v>
      </c>
      <c r="CX224" s="6" t="n">
        <v>35</v>
      </c>
      <c r="CY224" s="6" t="n">
        <v>18</v>
      </c>
      <c r="CZ224" s="6" t="n">
        <v>40</v>
      </c>
    </row>
    <row r="225" customFormat="false" ht="13.2" hidden="false" customHeight="false" outlineLevel="0" collapsed="false">
      <c r="A225" s="0" t="s">
        <v>1275</v>
      </c>
      <c r="B225" s="0" t="s">
        <v>151</v>
      </c>
      <c r="C225" s="6" t="n">
        <v>50376</v>
      </c>
      <c r="D225" s="6" t="n">
        <v>565</v>
      </c>
      <c r="E225" s="6" t="n">
        <v>531</v>
      </c>
      <c r="F225" s="6" t="n">
        <v>567</v>
      </c>
      <c r="G225" s="6" t="n">
        <v>555</v>
      </c>
      <c r="H225" s="6" t="n">
        <v>568</v>
      </c>
      <c r="I225" s="6" t="n">
        <v>560</v>
      </c>
      <c r="J225" s="6" t="n">
        <v>511</v>
      </c>
      <c r="K225" s="6" t="n">
        <v>547</v>
      </c>
      <c r="L225" s="6" t="n">
        <v>553</v>
      </c>
      <c r="M225" s="6" t="n">
        <v>514</v>
      </c>
      <c r="N225" s="6" t="n">
        <v>581</v>
      </c>
      <c r="O225" s="6" t="n">
        <v>576</v>
      </c>
      <c r="P225" s="6" t="n">
        <v>585</v>
      </c>
      <c r="Q225" s="6" t="n">
        <v>658</v>
      </c>
      <c r="R225" s="6" t="n">
        <v>633</v>
      </c>
      <c r="S225" s="6" t="n">
        <v>635</v>
      </c>
      <c r="T225" s="6" t="n">
        <v>665</v>
      </c>
      <c r="U225" s="6" t="n">
        <v>610</v>
      </c>
      <c r="V225" s="6" t="n">
        <v>612</v>
      </c>
      <c r="W225" s="6" t="n">
        <v>462</v>
      </c>
      <c r="X225" s="6" t="n">
        <v>467</v>
      </c>
      <c r="Y225" s="6" t="n">
        <v>545</v>
      </c>
      <c r="Z225" s="6" t="n">
        <v>509</v>
      </c>
      <c r="AA225" s="6" t="n">
        <v>534</v>
      </c>
      <c r="AB225" s="6" t="n">
        <v>480</v>
      </c>
      <c r="AC225" s="6" t="n">
        <v>494</v>
      </c>
      <c r="AD225" s="6" t="n">
        <v>494</v>
      </c>
      <c r="AE225" s="6" t="n">
        <v>514</v>
      </c>
      <c r="AF225" s="6" t="n">
        <v>526</v>
      </c>
      <c r="AG225" s="6" t="n">
        <v>509</v>
      </c>
      <c r="AH225" s="6" t="n">
        <v>531</v>
      </c>
      <c r="AI225" s="6" t="n">
        <v>550</v>
      </c>
      <c r="AJ225" s="6" t="n">
        <v>499</v>
      </c>
      <c r="AK225" s="6" t="n">
        <v>554</v>
      </c>
      <c r="AL225" s="6" t="n">
        <v>458</v>
      </c>
      <c r="AM225" s="6" t="n">
        <v>499</v>
      </c>
      <c r="AN225" s="6" t="n">
        <v>580</v>
      </c>
      <c r="AO225" s="6" t="n">
        <v>582</v>
      </c>
      <c r="AP225" s="6" t="n">
        <v>630</v>
      </c>
      <c r="AQ225" s="6" t="n">
        <v>705</v>
      </c>
      <c r="AR225" s="6" t="n">
        <v>757</v>
      </c>
      <c r="AS225" s="6" t="n">
        <v>774</v>
      </c>
      <c r="AT225" s="6" t="n">
        <v>859</v>
      </c>
      <c r="AU225" s="6" t="n">
        <v>795</v>
      </c>
      <c r="AV225" s="6" t="n">
        <v>847</v>
      </c>
      <c r="AW225" s="6" t="n">
        <v>837</v>
      </c>
      <c r="AX225" s="6" t="n">
        <v>880</v>
      </c>
      <c r="AY225" s="6" t="n">
        <v>860</v>
      </c>
      <c r="AZ225" s="6" t="n">
        <v>911</v>
      </c>
      <c r="BA225" s="6" t="n">
        <v>784</v>
      </c>
      <c r="BB225" s="6" t="n">
        <v>793</v>
      </c>
      <c r="BC225" s="6" t="n">
        <v>713</v>
      </c>
      <c r="BD225" s="6" t="n">
        <v>706</v>
      </c>
      <c r="BE225" s="6" t="n">
        <v>722</v>
      </c>
      <c r="BF225" s="6" t="n">
        <v>714</v>
      </c>
      <c r="BG225" s="6" t="n">
        <v>641</v>
      </c>
      <c r="BH225" s="6" t="n">
        <v>656</v>
      </c>
      <c r="BI225" s="6" t="n">
        <v>692</v>
      </c>
      <c r="BJ225" s="6" t="n">
        <v>716</v>
      </c>
      <c r="BK225" s="6" t="n">
        <v>652</v>
      </c>
      <c r="BL225" s="6" t="n">
        <v>712</v>
      </c>
      <c r="BM225" s="6" t="n">
        <v>685</v>
      </c>
      <c r="BN225" s="6" t="n">
        <v>713</v>
      </c>
      <c r="BO225" s="6" t="n">
        <v>817</v>
      </c>
      <c r="BP225" s="6" t="n">
        <v>735</v>
      </c>
      <c r="BQ225" s="6" t="n">
        <v>578</v>
      </c>
      <c r="BR225" s="6" t="n">
        <v>666</v>
      </c>
      <c r="BS225" s="6" t="n">
        <v>578</v>
      </c>
      <c r="BT225" s="6" t="n">
        <v>579</v>
      </c>
      <c r="BU225" s="6" t="n">
        <v>425</v>
      </c>
      <c r="BV225" s="6" t="n">
        <v>426</v>
      </c>
      <c r="BW225" s="6" t="n">
        <v>499</v>
      </c>
      <c r="BX225" s="6" t="n">
        <v>440</v>
      </c>
      <c r="BY225" s="6" t="n">
        <v>399</v>
      </c>
      <c r="BZ225" s="6" t="n">
        <v>385</v>
      </c>
      <c r="CA225" s="6" t="n">
        <v>378</v>
      </c>
      <c r="CB225" s="6" t="n">
        <v>393</v>
      </c>
      <c r="CC225" s="6" t="n">
        <v>300</v>
      </c>
      <c r="CD225" s="6" t="n">
        <v>340</v>
      </c>
      <c r="CE225" s="6" t="n">
        <v>320</v>
      </c>
      <c r="CF225" s="6" t="n">
        <v>312</v>
      </c>
      <c r="CG225" s="6" t="n">
        <v>281</v>
      </c>
      <c r="CH225" s="6" t="n">
        <v>250</v>
      </c>
      <c r="CI225" s="6" t="n">
        <v>238</v>
      </c>
      <c r="CJ225" s="6" t="n">
        <v>207</v>
      </c>
      <c r="CK225" s="6" t="n">
        <v>200</v>
      </c>
      <c r="CL225" s="6" t="n">
        <v>235</v>
      </c>
      <c r="CM225" s="6" t="n">
        <v>169</v>
      </c>
      <c r="CN225" s="6" t="n">
        <v>151</v>
      </c>
      <c r="CO225" s="6" t="n">
        <v>108</v>
      </c>
      <c r="CP225" s="6" t="n">
        <v>124</v>
      </c>
      <c r="CQ225" s="6" t="n">
        <v>69</v>
      </c>
      <c r="CR225" s="6" t="n">
        <v>58</v>
      </c>
      <c r="CS225" s="6" t="n">
        <v>35</v>
      </c>
      <c r="CT225" s="6" t="n">
        <v>38</v>
      </c>
      <c r="CU225" s="6" t="n">
        <v>17</v>
      </c>
      <c r="CV225" s="6" t="n">
        <v>19</v>
      </c>
      <c r="CW225" s="6" t="n">
        <v>12</v>
      </c>
      <c r="CX225" s="6" t="n">
        <v>11</v>
      </c>
      <c r="CY225" s="6" t="n">
        <v>5</v>
      </c>
      <c r="CZ225" s="6" t="n">
        <v>12</v>
      </c>
    </row>
    <row r="226" customFormat="false" ht="13.2" hidden="false" customHeight="false" outlineLevel="0" collapsed="false">
      <c r="A226" s="0" t="s">
        <v>1276</v>
      </c>
      <c r="B226" s="0" t="s">
        <v>661</v>
      </c>
      <c r="C226" s="6" t="n">
        <v>109279</v>
      </c>
      <c r="D226" s="6" t="n">
        <v>1150</v>
      </c>
      <c r="E226" s="6" t="n">
        <v>1215</v>
      </c>
      <c r="F226" s="6" t="n">
        <v>1161</v>
      </c>
      <c r="G226" s="6" t="n">
        <v>1234</v>
      </c>
      <c r="H226" s="6" t="n">
        <v>1155</v>
      </c>
      <c r="I226" s="6" t="n">
        <v>1196</v>
      </c>
      <c r="J226" s="6" t="n">
        <v>1220</v>
      </c>
      <c r="K226" s="6" t="n">
        <v>1201</v>
      </c>
      <c r="L226" s="6" t="n">
        <v>1174</v>
      </c>
      <c r="M226" s="6" t="n">
        <v>1122</v>
      </c>
      <c r="N226" s="6" t="n">
        <v>1217</v>
      </c>
      <c r="O226" s="6" t="n">
        <v>1369</v>
      </c>
      <c r="P226" s="6" t="n">
        <v>1367</v>
      </c>
      <c r="Q226" s="6" t="n">
        <v>1469</v>
      </c>
      <c r="R226" s="6" t="n">
        <v>1566</v>
      </c>
      <c r="S226" s="6" t="n">
        <v>1581</v>
      </c>
      <c r="T226" s="6" t="n">
        <v>1684</v>
      </c>
      <c r="U226" s="6" t="n">
        <v>1766</v>
      </c>
      <c r="V226" s="6" t="n">
        <v>1465</v>
      </c>
      <c r="W226" s="6" t="n">
        <v>1094</v>
      </c>
      <c r="X226" s="6" t="n">
        <v>969</v>
      </c>
      <c r="Y226" s="6" t="n">
        <v>1062</v>
      </c>
      <c r="Z226" s="6" t="n">
        <v>1111</v>
      </c>
      <c r="AA226" s="6" t="n">
        <v>1122</v>
      </c>
      <c r="AB226" s="6" t="n">
        <v>1095</v>
      </c>
      <c r="AC226" s="6" t="n">
        <v>1056</v>
      </c>
      <c r="AD226" s="6" t="n">
        <v>1064</v>
      </c>
      <c r="AE226" s="6" t="n">
        <v>957</v>
      </c>
      <c r="AF226" s="6" t="n">
        <v>1051</v>
      </c>
      <c r="AG226" s="6" t="n">
        <v>986</v>
      </c>
      <c r="AH226" s="6" t="n">
        <v>1054</v>
      </c>
      <c r="AI226" s="6" t="n">
        <v>1061</v>
      </c>
      <c r="AJ226" s="6" t="n">
        <v>945</v>
      </c>
      <c r="AK226" s="6" t="n">
        <v>1008</v>
      </c>
      <c r="AL226" s="6" t="n">
        <v>1032</v>
      </c>
      <c r="AM226" s="6" t="n">
        <v>1092</v>
      </c>
      <c r="AN226" s="6" t="n">
        <v>1111</v>
      </c>
      <c r="AO226" s="6" t="n">
        <v>1282</v>
      </c>
      <c r="AP226" s="6" t="n">
        <v>1332</v>
      </c>
      <c r="AQ226" s="6" t="n">
        <v>1467</v>
      </c>
      <c r="AR226" s="6" t="n">
        <v>1550</v>
      </c>
      <c r="AS226" s="6" t="n">
        <v>1575</v>
      </c>
      <c r="AT226" s="6" t="n">
        <v>1638</v>
      </c>
      <c r="AU226" s="6" t="n">
        <v>1660</v>
      </c>
      <c r="AV226" s="6" t="n">
        <v>1744</v>
      </c>
      <c r="AW226" s="6" t="n">
        <v>1732</v>
      </c>
      <c r="AX226" s="6" t="n">
        <v>1779</v>
      </c>
      <c r="AY226" s="6" t="n">
        <v>1686</v>
      </c>
      <c r="AZ226" s="6" t="n">
        <v>1721</v>
      </c>
      <c r="BA226" s="6" t="n">
        <v>1707</v>
      </c>
      <c r="BB226" s="6" t="n">
        <v>1656</v>
      </c>
      <c r="BC226" s="6" t="n">
        <v>1512</v>
      </c>
      <c r="BD226" s="6" t="n">
        <v>1589</v>
      </c>
      <c r="BE226" s="6" t="n">
        <v>1617</v>
      </c>
      <c r="BF226" s="6" t="n">
        <v>1389</v>
      </c>
      <c r="BG226" s="6" t="n">
        <v>1411</v>
      </c>
      <c r="BH226" s="6" t="n">
        <v>1435</v>
      </c>
      <c r="BI226" s="6" t="n">
        <v>1498</v>
      </c>
      <c r="BJ226" s="6" t="n">
        <v>1450</v>
      </c>
      <c r="BK226" s="6" t="n">
        <v>1433</v>
      </c>
      <c r="BL226" s="6" t="n">
        <v>1438</v>
      </c>
      <c r="BM226" s="6" t="n">
        <v>1541</v>
      </c>
      <c r="BN226" s="6" t="n">
        <v>1618</v>
      </c>
      <c r="BO226" s="6" t="n">
        <v>1675</v>
      </c>
      <c r="BP226" s="6" t="n">
        <v>1684</v>
      </c>
      <c r="BQ226" s="6" t="n">
        <v>1299</v>
      </c>
      <c r="BR226" s="6" t="n">
        <v>1326</v>
      </c>
      <c r="BS226" s="6" t="n">
        <v>1294</v>
      </c>
      <c r="BT226" s="6" t="n">
        <v>1240</v>
      </c>
      <c r="BU226" s="6" t="n">
        <v>1051</v>
      </c>
      <c r="BV226" s="6" t="n">
        <v>1014</v>
      </c>
      <c r="BW226" s="6" t="n">
        <v>983</v>
      </c>
      <c r="BX226" s="6" t="n">
        <v>953</v>
      </c>
      <c r="BY226" s="6" t="n">
        <v>982</v>
      </c>
      <c r="BZ226" s="6" t="n">
        <v>907</v>
      </c>
      <c r="CA226" s="6" t="n">
        <v>856</v>
      </c>
      <c r="CB226" s="6" t="n">
        <v>885</v>
      </c>
      <c r="CC226" s="6" t="n">
        <v>756</v>
      </c>
      <c r="CD226" s="6" t="n">
        <v>794</v>
      </c>
      <c r="CE226" s="6" t="n">
        <v>710</v>
      </c>
      <c r="CF226" s="6" t="n">
        <v>740</v>
      </c>
      <c r="CG226" s="6" t="n">
        <v>633</v>
      </c>
      <c r="CH226" s="6" t="n">
        <v>610</v>
      </c>
      <c r="CI226" s="6" t="n">
        <v>562</v>
      </c>
      <c r="CJ226" s="6" t="n">
        <v>518</v>
      </c>
      <c r="CK226" s="6" t="n">
        <v>487</v>
      </c>
      <c r="CL226" s="6" t="n">
        <v>457</v>
      </c>
      <c r="CM226" s="6" t="n">
        <v>410</v>
      </c>
      <c r="CN226" s="6" t="n">
        <v>372</v>
      </c>
      <c r="CO226" s="6" t="n">
        <v>363</v>
      </c>
      <c r="CP226" s="6" t="n">
        <v>277</v>
      </c>
      <c r="CQ226" s="6" t="n">
        <v>197</v>
      </c>
      <c r="CR226" s="6" t="n">
        <v>135</v>
      </c>
      <c r="CS226" s="6" t="n">
        <v>101</v>
      </c>
      <c r="CT226" s="6" t="n">
        <v>97</v>
      </c>
      <c r="CU226" s="6" t="n">
        <v>86</v>
      </c>
      <c r="CV226" s="6" t="n">
        <v>58</v>
      </c>
      <c r="CW226" s="6" t="n">
        <v>44</v>
      </c>
      <c r="CX226" s="6" t="n">
        <v>30</v>
      </c>
      <c r="CY226" s="6" t="n">
        <v>24</v>
      </c>
      <c r="CZ226" s="6" t="n">
        <v>27</v>
      </c>
    </row>
    <row r="227" customFormat="false" ht="13.2" hidden="false" customHeight="false" outlineLevel="0" collapsed="false">
      <c r="A227" s="0" t="s">
        <v>1277</v>
      </c>
      <c r="B227" s="0" t="s">
        <v>717</v>
      </c>
      <c r="C227" s="6" t="n">
        <v>58802</v>
      </c>
      <c r="D227" s="6" t="n">
        <v>728</v>
      </c>
      <c r="E227" s="6" t="n">
        <v>712</v>
      </c>
      <c r="F227" s="6" t="n">
        <v>739</v>
      </c>
      <c r="G227" s="6" t="n">
        <v>712</v>
      </c>
      <c r="H227" s="6" t="n">
        <v>739</v>
      </c>
      <c r="I227" s="6" t="n">
        <v>633</v>
      </c>
      <c r="J227" s="6" t="n">
        <v>635</v>
      </c>
      <c r="K227" s="6" t="n">
        <v>613</v>
      </c>
      <c r="L227" s="6" t="n">
        <v>639</v>
      </c>
      <c r="M227" s="6" t="n">
        <v>599</v>
      </c>
      <c r="N227" s="6" t="n">
        <v>631</v>
      </c>
      <c r="O227" s="6" t="n">
        <v>701</v>
      </c>
      <c r="P227" s="6" t="n">
        <v>712</v>
      </c>
      <c r="Q227" s="6" t="n">
        <v>649</v>
      </c>
      <c r="R227" s="6" t="n">
        <v>783</v>
      </c>
      <c r="S227" s="6" t="n">
        <v>735</v>
      </c>
      <c r="T227" s="6" t="n">
        <v>795</v>
      </c>
      <c r="U227" s="6" t="n">
        <v>821</v>
      </c>
      <c r="V227" s="6" t="n">
        <v>743</v>
      </c>
      <c r="W227" s="6" t="n">
        <v>730</v>
      </c>
      <c r="X227" s="6" t="n">
        <v>756</v>
      </c>
      <c r="Y227" s="6" t="n">
        <v>780</v>
      </c>
      <c r="Z227" s="6" t="n">
        <v>804</v>
      </c>
      <c r="AA227" s="6" t="n">
        <v>814</v>
      </c>
      <c r="AB227" s="6" t="n">
        <v>805</v>
      </c>
      <c r="AC227" s="6" t="n">
        <v>889</v>
      </c>
      <c r="AD227" s="6" t="n">
        <v>887</v>
      </c>
      <c r="AE227" s="6" t="n">
        <v>816</v>
      </c>
      <c r="AF227" s="6" t="n">
        <v>761</v>
      </c>
      <c r="AG227" s="6" t="n">
        <v>817</v>
      </c>
      <c r="AH227" s="6" t="n">
        <v>791</v>
      </c>
      <c r="AI227" s="6" t="n">
        <v>724</v>
      </c>
      <c r="AJ227" s="6" t="n">
        <v>662</v>
      </c>
      <c r="AK227" s="6" t="n">
        <v>596</v>
      </c>
      <c r="AL227" s="6" t="n">
        <v>644</v>
      </c>
      <c r="AM227" s="6" t="n">
        <v>637</v>
      </c>
      <c r="AN227" s="6" t="n">
        <v>615</v>
      </c>
      <c r="AO227" s="6" t="n">
        <v>644</v>
      </c>
      <c r="AP227" s="6" t="n">
        <v>705</v>
      </c>
      <c r="AQ227" s="6" t="n">
        <v>808</v>
      </c>
      <c r="AR227" s="6" t="n">
        <v>854</v>
      </c>
      <c r="AS227" s="6" t="n">
        <v>810</v>
      </c>
      <c r="AT227" s="6" t="n">
        <v>825</v>
      </c>
      <c r="AU227" s="6" t="n">
        <v>862</v>
      </c>
      <c r="AV227" s="6" t="n">
        <v>930</v>
      </c>
      <c r="AW227" s="6" t="n">
        <v>863</v>
      </c>
      <c r="AX227" s="6" t="n">
        <v>886</v>
      </c>
      <c r="AY227" s="6" t="n">
        <v>886</v>
      </c>
      <c r="AZ227" s="6" t="n">
        <v>858</v>
      </c>
      <c r="BA227" s="6" t="n">
        <v>870</v>
      </c>
      <c r="BB227" s="6" t="n">
        <v>903</v>
      </c>
      <c r="BC227" s="6" t="n">
        <v>811</v>
      </c>
      <c r="BD227" s="6" t="n">
        <v>811</v>
      </c>
      <c r="BE227" s="6" t="n">
        <v>825</v>
      </c>
      <c r="BF227" s="6" t="n">
        <v>718</v>
      </c>
      <c r="BG227" s="6" t="n">
        <v>692</v>
      </c>
      <c r="BH227" s="6" t="n">
        <v>696</v>
      </c>
      <c r="BI227" s="6" t="n">
        <v>702</v>
      </c>
      <c r="BJ227" s="6" t="n">
        <v>706</v>
      </c>
      <c r="BK227" s="6" t="n">
        <v>714</v>
      </c>
      <c r="BL227" s="6" t="n">
        <v>766</v>
      </c>
      <c r="BM227" s="6" t="n">
        <v>748</v>
      </c>
      <c r="BN227" s="6" t="n">
        <v>762</v>
      </c>
      <c r="BO227" s="6" t="n">
        <v>779</v>
      </c>
      <c r="BP227" s="6" t="n">
        <v>725</v>
      </c>
      <c r="BQ227" s="6" t="n">
        <v>574</v>
      </c>
      <c r="BR227" s="6" t="n">
        <v>633</v>
      </c>
      <c r="BS227" s="6" t="n">
        <v>617</v>
      </c>
      <c r="BT227" s="6" t="n">
        <v>556</v>
      </c>
      <c r="BU227" s="6" t="n">
        <v>515</v>
      </c>
      <c r="BV227" s="6" t="n">
        <v>496</v>
      </c>
      <c r="BW227" s="6" t="n">
        <v>511</v>
      </c>
      <c r="BX227" s="6" t="n">
        <v>503</v>
      </c>
      <c r="BY227" s="6" t="n">
        <v>497</v>
      </c>
      <c r="BZ227" s="6" t="n">
        <v>429</v>
      </c>
      <c r="CA227" s="6" t="n">
        <v>461</v>
      </c>
      <c r="CB227" s="6" t="n">
        <v>383</v>
      </c>
      <c r="CC227" s="6" t="n">
        <v>383</v>
      </c>
      <c r="CD227" s="6" t="n">
        <v>371</v>
      </c>
      <c r="CE227" s="6" t="n">
        <v>333</v>
      </c>
      <c r="CF227" s="6" t="n">
        <v>344</v>
      </c>
      <c r="CG227" s="6" t="n">
        <v>277</v>
      </c>
      <c r="CH227" s="6" t="n">
        <v>275</v>
      </c>
      <c r="CI227" s="6" t="n">
        <v>239</v>
      </c>
      <c r="CJ227" s="6" t="n">
        <v>215</v>
      </c>
      <c r="CK227" s="6" t="n">
        <v>183</v>
      </c>
      <c r="CL227" s="6" t="n">
        <v>176</v>
      </c>
      <c r="CM227" s="6" t="n">
        <v>150</v>
      </c>
      <c r="CN227" s="6" t="n">
        <v>138</v>
      </c>
      <c r="CO227" s="6" t="n">
        <v>128</v>
      </c>
      <c r="CP227" s="6" t="n">
        <v>121</v>
      </c>
      <c r="CQ227" s="6" t="n">
        <v>90</v>
      </c>
      <c r="CR227" s="6" t="n">
        <v>55</v>
      </c>
      <c r="CS227" s="6" t="n">
        <v>37</v>
      </c>
      <c r="CT227" s="6" t="n">
        <v>34</v>
      </c>
      <c r="CU227" s="6" t="n">
        <v>26</v>
      </c>
      <c r="CV227" s="6" t="n">
        <v>16</v>
      </c>
      <c r="CW227" s="6" t="n">
        <v>15</v>
      </c>
      <c r="CX227" s="6" t="n">
        <v>9</v>
      </c>
      <c r="CY227" s="6" t="n">
        <v>2</v>
      </c>
      <c r="CZ227" s="6" t="n">
        <v>4</v>
      </c>
    </row>
    <row r="228" customFormat="false" ht="13.2" hidden="false" customHeight="false" outlineLevel="0" collapsed="false">
      <c r="A228" s="0" t="s">
        <v>1278</v>
      </c>
      <c r="B228" s="0" t="s">
        <v>247</v>
      </c>
      <c r="C228" s="6" t="n">
        <v>199693</v>
      </c>
      <c r="D228" s="6" t="n">
        <v>3204</v>
      </c>
      <c r="E228" s="6" t="n">
        <v>3136</v>
      </c>
      <c r="F228" s="6" t="n">
        <v>2853</v>
      </c>
      <c r="G228" s="6" t="n">
        <v>2878</v>
      </c>
      <c r="H228" s="6" t="n">
        <v>2759</v>
      </c>
      <c r="I228" s="6" t="n">
        <v>2537</v>
      </c>
      <c r="J228" s="6" t="n">
        <v>2405</v>
      </c>
      <c r="K228" s="6" t="n">
        <v>2283</v>
      </c>
      <c r="L228" s="6" t="n">
        <v>2059</v>
      </c>
      <c r="M228" s="6" t="n">
        <v>2123</v>
      </c>
      <c r="N228" s="6" t="n">
        <v>2116</v>
      </c>
      <c r="O228" s="6" t="n">
        <v>2055</v>
      </c>
      <c r="P228" s="6" t="n">
        <v>2075</v>
      </c>
      <c r="Q228" s="6" t="n">
        <v>2093</v>
      </c>
      <c r="R228" s="6" t="n">
        <v>2135</v>
      </c>
      <c r="S228" s="6" t="n">
        <v>2142</v>
      </c>
      <c r="T228" s="6" t="n">
        <v>2177</v>
      </c>
      <c r="U228" s="6" t="n">
        <v>2241</v>
      </c>
      <c r="V228" s="6" t="n">
        <v>2131</v>
      </c>
      <c r="W228" s="6" t="n">
        <v>1718</v>
      </c>
      <c r="X228" s="6" t="n">
        <v>1749</v>
      </c>
      <c r="Y228" s="6" t="n">
        <v>2101</v>
      </c>
      <c r="Z228" s="6" t="n">
        <v>2517</v>
      </c>
      <c r="AA228" s="6" t="n">
        <v>3001</v>
      </c>
      <c r="AB228" s="6" t="n">
        <v>3084</v>
      </c>
      <c r="AC228" s="6" t="n">
        <v>3562</v>
      </c>
      <c r="AD228" s="6" t="n">
        <v>3864</v>
      </c>
      <c r="AE228" s="6" t="n">
        <v>4003</v>
      </c>
      <c r="AF228" s="6" t="n">
        <v>4182</v>
      </c>
      <c r="AG228" s="6" t="n">
        <v>4266</v>
      </c>
      <c r="AH228" s="6" t="n">
        <v>4424</v>
      </c>
      <c r="AI228" s="6" t="n">
        <v>4381</v>
      </c>
      <c r="AJ228" s="6" t="n">
        <v>4234</v>
      </c>
      <c r="AK228" s="6" t="n">
        <v>3889</v>
      </c>
      <c r="AL228" s="6" t="n">
        <v>3976</v>
      </c>
      <c r="AM228" s="6" t="n">
        <v>3643</v>
      </c>
      <c r="AN228" s="6" t="n">
        <v>3542</v>
      </c>
      <c r="AO228" s="6" t="n">
        <v>3392</v>
      </c>
      <c r="AP228" s="6" t="n">
        <v>3429</v>
      </c>
      <c r="AQ228" s="6" t="n">
        <v>3249</v>
      </c>
      <c r="AR228" s="6" t="n">
        <v>3203</v>
      </c>
      <c r="AS228" s="6" t="n">
        <v>3097</v>
      </c>
      <c r="AT228" s="6" t="n">
        <v>3125</v>
      </c>
      <c r="AU228" s="6" t="n">
        <v>3101</v>
      </c>
      <c r="AV228" s="6" t="n">
        <v>2978</v>
      </c>
      <c r="AW228" s="6" t="n">
        <v>2972</v>
      </c>
      <c r="AX228" s="6" t="n">
        <v>2816</v>
      </c>
      <c r="AY228" s="6" t="n">
        <v>2873</v>
      </c>
      <c r="AZ228" s="6" t="n">
        <v>2781</v>
      </c>
      <c r="BA228" s="6" t="n">
        <v>2597</v>
      </c>
      <c r="BB228" s="6" t="n">
        <v>2430</v>
      </c>
      <c r="BC228" s="6" t="n">
        <v>2372</v>
      </c>
      <c r="BD228" s="6" t="n">
        <v>2217</v>
      </c>
      <c r="BE228" s="6" t="n">
        <v>2147</v>
      </c>
      <c r="BF228" s="6" t="n">
        <v>2128</v>
      </c>
      <c r="BG228" s="6" t="n">
        <v>2060</v>
      </c>
      <c r="BH228" s="6" t="n">
        <v>1888</v>
      </c>
      <c r="BI228" s="6" t="n">
        <v>1831</v>
      </c>
      <c r="BJ228" s="6" t="n">
        <v>1764</v>
      </c>
      <c r="BK228" s="6" t="n">
        <v>1806</v>
      </c>
      <c r="BL228" s="6" t="n">
        <v>1734</v>
      </c>
      <c r="BM228" s="6" t="n">
        <v>1744</v>
      </c>
      <c r="BN228" s="6" t="n">
        <v>1765</v>
      </c>
      <c r="BO228" s="6" t="n">
        <v>1825</v>
      </c>
      <c r="BP228" s="6" t="n">
        <v>1709</v>
      </c>
      <c r="BQ228" s="6" t="n">
        <v>1394</v>
      </c>
      <c r="BR228" s="6" t="n">
        <v>1403</v>
      </c>
      <c r="BS228" s="6" t="n">
        <v>1259</v>
      </c>
      <c r="BT228" s="6" t="n">
        <v>1180</v>
      </c>
      <c r="BU228" s="6" t="n">
        <v>1138</v>
      </c>
      <c r="BV228" s="6" t="n">
        <v>1168</v>
      </c>
      <c r="BW228" s="6" t="n">
        <v>1126</v>
      </c>
      <c r="BX228" s="6" t="n">
        <v>1094</v>
      </c>
      <c r="BY228" s="6" t="n">
        <v>1095</v>
      </c>
      <c r="BZ228" s="6" t="n">
        <v>1023</v>
      </c>
      <c r="CA228" s="6" t="n">
        <v>1009</v>
      </c>
      <c r="CB228" s="6" t="n">
        <v>891</v>
      </c>
      <c r="CC228" s="6" t="n">
        <v>872</v>
      </c>
      <c r="CD228" s="6" t="n">
        <v>930</v>
      </c>
      <c r="CE228" s="6" t="n">
        <v>822</v>
      </c>
      <c r="CF228" s="6" t="n">
        <v>847</v>
      </c>
      <c r="CG228" s="6" t="n">
        <v>738</v>
      </c>
      <c r="CH228" s="6" t="n">
        <v>652</v>
      </c>
      <c r="CI228" s="6" t="n">
        <v>654</v>
      </c>
      <c r="CJ228" s="6" t="n">
        <v>550</v>
      </c>
      <c r="CK228" s="6" t="n">
        <v>508</v>
      </c>
      <c r="CL228" s="6" t="n">
        <v>441</v>
      </c>
      <c r="CM228" s="6" t="n">
        <v>453</v>
      </c>
      <c r="CN228" s="6" t="n">
        <v>373</v>
      </c>
      <c r="CO228" s="6" t="n">
        <v>330</v>
      </c>
      <c r="CP228" s="6" t="n">
        <v>285</v>
      </c>
      <c r="CQ228" s="6" t="n">
        <v>264</v>
      </c>
      <c r="CR228" s="6" t="n">
        <v>127</v>
      </c>
      <c r="CS228" s="6" t="n">
        <v>109</v>
      </c>
      <c r="CT228" s="6" t="n">
        <v>104</v>
      </c>
      <c r="CU228" s="6" t="n">
        <v>86</v>
      </c>
      <c r="CV228" s="6" t="n">
        <v>61</v>
      </c>
      <c r="CW228" s="6" t="n">
        <v>44</v>
      </c>
      <c r="CX228" s="6" t="n">
        <v>26</v>
      </c>
      <c r="CY228" s="6" t="n">
        <v>31</v>
      </c>
      <c r="CZ228" s="6" t="n">
        <v>35</v>
      </c>
    </row>
    <row r="229" customFormat="false" ht="13.2" hidden="false" customHeight="false" outlineLevel="0" collapsed="false">
      <c r="A229" s="0" t="s">
        <v>1279</v>
      </c>
      <c r="B229" s="0" t="s">
        <v>625</v>
      </c>
      <c r="C229" s="6" t="n">
        <v>77750</v>
      </c>
      <c r="D229" s="6" t="n">
        <v>895</v>
      </c>
      <c r="E229" s="6" t="n">
        <v>888</v>
      </c>
      <c r="F229" s="6" t="n">
        <v>874</v>
      </c>
      <c r="G229" s="6" t="n">
        <v>863</v>
      </c>
      <c r="H229" s="6" t="n">
        <v>978</v>
      </c>
      <c r="I229" s="6" t="n">
        <v>890</v>
      </c>
      <c r="J229" s="6" t="n">
        <v>842</v>
      </c>
      <c r="K229" s="6" t="n">
        <v>860</v>
      </c>
      <c r="L229" s="6" t="n">
        <v>824</v>
      </c>
      <c r="M229" s="6" t="n">
        <v>827</v>
      </c>
      <c r="N229" s="6" t="n">
        <v>866</v>
      </c>
      <c r="O229" s="6" t="n">
        <v>944</v>
      </c>
      <c r="P229" s="6" t="n">
        <v>935</v>
      </c>
      <c r="Q229" s="6" t="n">
        <v>938</v>
      </c>
      <c r="R229" s="6" t="n">
        <v>1030</v>
      </c>
      <c r="S229" s="6" t="n">
        <v>1096</v>
      </c>
      <c r="T229" s="6" t="n">
        <v>952</v>
      </c>
      <c r="U229" s="6" t="n">
        <v>989</v>
      </c>
      <c r="V229" s="6" t="n">
        <v>898</v>
      </c>
      <c r="W229" s="6" t="n">
        <v>721</v>
      </c>
      <c r="X229" s="6" t="n">
        <v>642</v>
      </c>
      <c r="Y229" s="6" t="n">
        <v>768</v>
      </c>
      <c r="Z229" s="6" t="n">
        <v>728</v>
      </c>
      <c r="AA229" s="6" t="n">
        <v>744</v>
      </c>
      <c r="AB229" s="6" t="n">
        <v>793</v>
      </c>
      <c r="AC229" s="6" t="n">
        <v>782</v>
      </c>
      <c r="AD229" s="6" t="n">
        <v>795</v>
      </c>
      <c r="AE229" s="6" t="n">
        <v>759</v>
      </c>
      <c r="AF229" s="6" t="n">
        <v>781</v>
      </c>
      <c r="AG229" s="6" t="n">
        <v>771</v>
      </c>
      <c r="AH229" s="6" t="n">
        <v>754</v>
      </c>
      <c r="AI229" s="6" t="n">
        <v>753</v>
      </c>
      <c r="AJ229" s="6" t="n">
        <v>741</v>
      </c>
      <c r="AK229" s="6" t="n">
        <v>702</v>
      </c>
      <c r="AL229" s="6" t="n">
        <v>760</v>
      </c>
      <c r="AM229" s="6" t="n">
        <v>787</v>
      </c>
      <c r="AN229" s="6" t="n">
        <v>848</v>
      </c>
      <c r="AO229" s="6" t="n">
        <v>865</v>
      </c>
      <c r="AP229" s="6" t="n">
        <v>963</v>
      </c>
      <c r="AQ229" s="6" t="n">
        <v>1024</v>
      </c>
      <c r="AR229" s="6" t="n">
        <v>1143</v>
      </c>
      <c r="AS229" s="6" t="n">
        <v>1146</v>
      </c>
      <c r="AT229" s="6" t="n">
        <v>1135</v>
      </c>
      <c r="AU229" s="6" t="n">
        <v>1089</v>
      </c>
      <c r="AV229" s="6" t="n">
        <v>1138</v>
      </c>
      <c r="AW229" s="6" t="n">
        <v>1141</v>
      </c>
      <c r="AX229" s="6" t="n">
        <v>1300</v>
      </c>
      <c r="AY229" s="6" t="n">
        <v>1184</v>
      </c>
      <c r="AZ229" s="6" t="n">
        <v>1184</v>
      </c>
      <c r="BA229" s="6" t="n">
        <v>1145</v>
      </c>
      <c r="BB229" s="6" t="n">
        <v>1107</v>
      </c>
      <c r="BC229" s="6" t="n">
        <v>1089</v>
      </c>
      <c r="BD229" s="6" t="n">
        <v>1110</v>
      </c>
      <c r="BE229" s="6" t="n">
        <v>1085</v>
      </c>
      <c r="BF229" s="6" t="n">
        <v>1045</v>
      </c>
      <c r="BG229" s="6" t="n">
        <v>1014</v>
      </c>
      <c r="BH229" s="6" t="n">
        <v>999</v>
      </c>
      <c r="BI229" s="6" t="n">
        <v>1066</v>
      </c>
      <c r="BJ229" s="6" t="n">
        <v>1044</v>
      </c>
      <c r="BK229" s="6" t="n">
        <v>1020</v>
      </c>
      <c r="BL229" s="6" t="n">
        <v>1035</v>
      </c>
      <c r="BM229" s="6" t="n">
        <v>1166</v>
      </c>
      <c r="BN229" s="6" t="n">
        <v>1121</v>
      </c>
      <c r="BO229" s="6" t="n">
        <v>1232</v>
      </c>
      <c r="BP229" s="6" t="n">
        <v>1277</v>
      </c>
      <c r="BQ229" s="6" t="n">
        <v>1005</v>
      </c>
      <c r="BR229" s="6" t="n">
        <v>1032</v>
      </c>
      <c r="BS229" s="6" t="n">
        <v>1007</v>
      </c>
      <c r="BT229" s="6" t="n">
        <v>931</v>
      </c>
      <c r="BU229" s="6" t="n">
        <v>822</v>
      </c>
      <c r="BV229" s="6" t="n">
        <v>805</v>
      </c>
      <c r="BW229" s="6" t="n">
        <v>748</v>
      </c>
      <c r="BX229" s="6" t="n">
        <v>725</v>
      </c>
      <c r="BY229" s="6" t="n">
        <v>722</v>
      </c>
      <c r="BZ229" s="6" t="n">
        <v>715</v>
      </c>
      <c r="CA229" s="6" t="n">
        <v>668</v>
      </c>
      <c r="CB229" s="6" t="n">
        <v>560</v>
      </c>
      <c r="CC229" s="6" t="n">
        <v>555</v>
      </c>
      <c r="CD229" s="6" t="n">
        <v>537</v>
      </c>
      <c r="CE229" s="6" t="n">
        <v>560</v>
      </c>
      <c r="CF229" s="6" t="n">
        <v>545</v>
      </c>
      <c r="CG229" s="6" t="n">
        <v>518</v>
      </c>
      <c r="CH229" s="6" t="n">
        <v>414</v>
      </c>
      <c r="CI229" s="6" t="n">
        <v>400</v>
      </c>
      <c r="CJ229" s="6" t="n">
        <v>406</v>
      </c>
      <c r="CK229" s="6" t="n">
        <v>379</v>
      </c>
      <c r="CL229" s="6" t="n">
        <v>303</v>
      </c>
      <c r="CM229" s="6" t="n">
        <v>270</v>
      </c>
      <c r="CN229" s="6" t="n">
        <v>229</v>
      </c>
      <c r="CO229" s="6" t="n">
        <v>249</v>
      </c>
      <c r="CP229" s="6" t="n">
        <v>200</v>
      </c>
      <c r="CQ229" s="6" t="n">
        <v>164</v>
      </c>
      <c r="CR229" s="6" t="n">
        <v>95</v>
      </c>
      <c r="CS229" s="6" t="n">
        <v>70</v>
      </c>
      <c r="CT229" s="6" t="n">
        <v>48</v>
      </c>
      <c r="CU229" s="6" t="n">
        <v>53</v>
      </c>
      <c r="CV229" s="6" t="n">
        <v>53</v>
      </c>
      <c r="CW229" s="6" t="n">
        <v>29</v>
      </c>
      <c r="CX229" s="6" t="n">
        <v>17</v>
      </c>
      <c r="CY229" s="6" t="n">
        <v>13</v>
      </c>
      <c r="CZ229" s="6" t="n">
        <v>18</v>
      </c>
    </row>
    <row r="230" customFormat="false" ht="13.2" hidden="false" customHeight="false" outlineLevel="0" collapsed="false">
      <c r="A230" s="0" t="s">
        <v>1280</v>
      </c>
      <c r="B230" s="0" t="s">
        <v>101</v>
      </c>
      <c r="C230" s="6" t="n">
        <v>96731</v>
      </c>
      <c r="D230" s="6" t="n">
        <v>1040</v>
      </c>
      <c r="E230" s="6" t="n">
        <v>992</v>
      </c>
      <c r="F230" s="6" t="n">
        <v>1089</v>
      </c>
      <c r="G230" s="6" t="n">
        <v>1041</v>
      </c>
      <c r="H230" s="6" t="n">
        <v>1104</v>
      </c>
      <c r="I230" s="6" t="n">
        <v>1079</v>
      </c>
      <c r="J230" s="6" t="n">
        <v>1108</v>
      </c>
      <c r="K230" s="6" t="n">
        <v>1048</v>
      </c>
      <c r="L230" s="6" t="n">
        <v>1060</v>
      </c>
      <c r="M230" s="6" t="n">
        <v>1099</v>
      </c>
      <c r="N230" s="6" t="n">
        <v>1072</v>
      </c>
      <c r="O230" s="6" t="n">
        <v>1190</v>
      </c>
      <c r="P230" s="6" t="n">
        <v>1189</v>
      </c>
      <c r="Q230" s="6" t="n">
        <v>1198</v>
      </c>
      <c r="R230" s="6" t="n">
        <v>1234</v>
      </c>
      <c r="S230" s="6" t="n">
        <v>1281</v>
      </c>
      <c r="T230" s="6" t="n">
        <v>1183</v>
      </c>
      <c r="U230" s="6" t="n">
        <v>1227</v>
      </c>
      <c r="V230" s="6" t="n">
        <v>1080</v>
      </c>
      <c r="W230" s="6" t="n">
        <v>858</v>
      </c>
      <c r="X230" s="6" t="n">
        <v>850</v>
      </c>
      <c r="Y230" s="6" t="n">
        <v>871</v>
      </c>
      <c r="Z230" s="6" t="n">
        <v>963</v>
      </c>
      <c r="AA230" s="6" t="n">
        <v>959</v>
      </c>
      <c r="AB230" s="6" t="n">
        <v>894</v>
      </c>
      <c r="AC230" s="6" t="n">
        <v>910</v>
      </c>
      <c r="AD230" s="6" t="n">
        <v>921</v>
      </c>
      <c r="AE230" s="6" t="n">
        <v>865</v>
      </c>
      <c r="AF230" s="6" t="n">
        <v>931</v>
      </c>
      <c r="AG230" s="6" t="n">
        <v>958</v>
      </c>
      <c r="AH230" s="6" t="n">
        <v>1006</v>
      </c>
      <c r="AI230" s="6" t="n">
        <v>979</v>
      </c>
      <c r="AJ230" s="6" t="n">
        <v>969</v>
      </c>
      <c r="AK230" s="6" t="n">
        <v>900</v>
      </c>
      <c r="AL230" s="6" t="n">
        <v>916</v>
      </c>
      <c r="AM230" s="6" t="n">
        <v>942</v>
      </c>
      <c r="AN230" s="6" t="n">
        <v>1060</v>
      </c>
      <c r="AO230" s="6" t="n">
        <v>1186</v>
      </c>
      <c r="AP230" s="6" t="n">
        <v>1195</v>
      </c>
      <c r="AQ230" s="6" t="n">
        <v>1346</v>
      </c>
      <c r="AR230" s="6" t="n">
        <v>1313</v>
      </c>
      <c r="AS230" s="6" t="n">
        <v>1382</v>
      </c>
      <c r="AT230" s="6" t="n">
        <v>1467</v>
      </c>
      <c r="AU230" s="6" t="n">
        <v>1419</v>
      </c>
      <c r="AV230" s="6" t="n">
        <v>1522</v>
      </c>
      <c r="AW230" s="6" t="n">
        <v>1613</v>
      </c>
      <c r="AX230" s="6" t="n">
        <v>1536</v>
      </c>
      <c r="AY230" s="6" t="n">
        <v>1502</v>
      </c>
      <c r="AZ230" s="6" t="n">
        <v>1448</v>
      </c>
      <c r="BA230" s="6" t="n">
        <v>1389</v>
      </c>
      <c r="BB230" s="6" t="n">
        <v>1414</v>
      </c>
      <c r="BC230" s="6" t="n">
        <v>1369</v>
      </c>
      <c r="BD230" s="6" t="n">
        <v>1394</v>
      </c>
      <c r="BE230" s="6" t="n">
        <v>1393</v>
      </c>
      <c r="BF230" s="6" t="n">
        <v>1324</v>
      </c>
      <c r="BG230" s="6" t="n">
        <v>1224</v>
      </c>
      <c r="BH230" s="6" t="n">
        <v>1265</v>
      </c>
      <c r="BI230" s="6" t="n">
        <v>1348</v>
      </c>
      <c r="BJ230" s="6" t="n">
        <v>1254</v>
      </c>
      <c r="BK230" s="6" t="n">
        <v>1345</v>
      </c>
      <c r="BL230" s="6" t="n">
        <v>1362</v>
      </c>
      <c r="BM230" s="6" t="n">
        <v>1382</v>
      </c>
      <c r="BN230" s="6" t="n">
        <v>1491</v>
      </c>
      <c r="BO230" s="6" t="n">
        <v>1633</v>
      </c>
      <c r="BP230" s="6" t="n">
        <v>1678</v>
      </c>
      <c r="BQ230" s="6" t="n">
        <v>1238</v>
      </c>
      <c r="BR230" s="6" t="n">
        <v>1351</v>
      </c>
      <c r="BS230" s="6" t="n">
        <v>1248</v>
      </c>
      <c r="BT230" s="6" t="n">
        <v>1151</v>
      </c>
      <c r="BU230" s="6" t="n">
        <v>1048</v>
      </c>
      <c r="BV230" s="6" t="n">
        <v>967</v>
      </c>
      <c r="BW230" s="6" t="n">
        <v>976</v>
      </c>
      <c r="BX230" s="6" t="n">
        <v>939</v>
      </c>
      <c r="BY230" s="6" t="n">
        <v>915</v>
      </c>
      <c r="BZ230" s="6" t="n">
        <v>804</v>
      </c>
      <c r="CA230" s="6" t="n">
        <v>789</v>
      </c>
      <c r="CB230" s="6" t="n">
        <v>823</v>
      </c>
      <c r="CC230" s="6" t="n">
        <v>731</v>
      </c>
      <c r="CD230" s="6" t="n">
        <v>685</v>
      </c>
      <c r="CE230" s="6" t="n">
        <v>611</v>
      </c>
      <c r="CF230" s="6" t="n">
        <v>601</v>
      </c>
      <c r="CG230" s="6" t="n">
        <v>600</v>
      </c>
      <c r="CH230" s="6" t="n">
        <v>504</v>
      </c>
      <c r="CI230" s="6" t="n">
        <v>490</v>
      </c>
      <c r="CJ230" s="6" t="n">
        <v>446</v>
      </c>
      <c r="CK230" s="6" t="n">
        <v>418</v>
      </c>
      <c r="CL230" s="6" t="n">
        <v>384</v>
      </c>
      <c r="CM230" s="6" t="n">
        <v>336</v>
      </c>
      <c r="CN230" s="6" t="n">
        <v>271</v>
      </c>
      <c r="CO230" s="6" t="n">
        <v>266</v>
      </c>
      <c r="CP230" s="6" t="n">
        <v>239</v>
      </c>
      <c r="CQ230" s="6" t="n">
        <v>180</v>
      </c>
      <c r="CR230" s="6" t="n">
        <v>103</v>
      </c>
      <c r="CS230" s="6" t="n">
        <v>83</v>
      </c>
      <c r="CT230" s="6" t="n">
        <v>78</v>
      </c>
      <c r="CU230" s="6" t="n">
        <v>58</v>
      </c>
      <c r="CV230" s="6" t="n">
        <v>39</v>
      </c>
      <c r="CW230" s="6" t="n">
        <v>35</v>
      </c>
      <c r="CX230" s="6" t="n">
        <v>20</v>
      </c>
      <c r="CY230" s="6" t="n">
        <v>11</v>
      </c>
      <c r="CZ230" s="6" t="n">
        <v>33</v>
      </c>
    </row>
    <row r="231" customFormat="false" ht="13.2" hidden="false" customHeight="false" outlineLevel="0" collapsed="false">
      <c r="A231" s="0" t="s">
        <v>1281</v>
      </c>
      <c r="B231" s="0" t="s">
        <v>591</v>
      </c>
      <c r="C231" s="6" t="n">
        <v>139860</v>
      </c>
      <c r="D231" s="6" t="n">
        <v>1580</v>
      </c>
      <c r="E231" s="6" t="n">
        <v>1641</v>
      </c>
      <c r="F231" s="6" t="n">
        <v>1696</v>
      </c>
      <c r="G231" s="6" t="n">
        <v>1700</v>
      </c>
      <c r="H231" s="6" t="n">
        <v>1726</v>
      </c>
      <c r="I231" s="6" t="n">
        <v>1682</v>
      </c>
      <c r="J231" s="6" t="n">
        <v>1665</v>
      </c>
      <c r="K231" s="6" t="n">
        <v>1681</v>
      </c>
      <c r="L231" s="6" t="n">
        <v>1609</v>
      </c>
      <c r="M231" s="6" t="n">
        <v>1538</v>
      </c>
      <c r="N231" s="6" t="n">
        <v>1661</v>
      </c>
      <c r="O231" s="6" t="n">
        <v>1677</v>
      </c>
      <c r="P231" s="6" t="n">
        <v>1749</v>
      </c>
      <c r="Q231" s="6" t="n">
        <v>1790</v>
      </c>
      <c r="R231" s="6" t="n">
        <v>1878</v>
      </c>
      <c r="S231" s="6" t="n">
        <v>1832</v>
      </c>
      <c r="T231" s="6" t="n">
        <v>1874</v>
      </c>
      <c r="U231" s="6" t="n">
        <v>1826</v>
      </c>
      <c r="V231" s="6" t="n">
        <v>1562</v>
      </c>
      <c r="W231" s="6" t="n">
        <v>1131</v>
      </c>
      <c r="X231" s="6" t="n">
        <v>1088</v>
      </c>
      <c r="Y231" s="6" t="n">
        <v>1182</v>
      </c>
      <c r="Z231" s="6" t="n">
        <v>1331</v>
      </c>
      <c r="AA231" s="6" t="n">
        <v>1449</v>
      </c>
      <c r="AB231" s="6" t="n">
        <v>1440</v>
      </c>
      <c r="AC231" s="6" t="n">
        <v>1393</v>
      </c>
      <c r="AD231" s="6" t="n">
        <v>1420</v>
      </c>
      <c r="AE231" s="6" t="n">
        <v>1513</v>
      </c>
      <c r="AF231" s="6" t="n">
        <v>1567</v>
      </c>
      <c r="AG231" s="6" t="n">
        <v>1617</v>
      </c>
      <c r="AH231" s="6" t="n">
        <v>1544</v>
      </c>
      <c r="AI231" s="6" t="n">
        <v>1667</v>
      </c>
      <c r="AJ231" s="6" t="n">
        <v>1637</v>
      </c>
      <c r="AK231" s="6" t="n">
        <v>1541</v>
      </c>
      <c r="AL231" s="6" t="n">
        <v>1654</v>
      </c>
      <c r="AM231" s="6" t="n">
        <v>1639</v>
      </c>
      <c r="AN231" s="6" t="n">
        <v>1822</v>
      </c>
      <c r="AO231" s="6" t="n">
        <v>1946</v>
      </c>
      <c r="AP231" s="6" t="n">
        <v>1939</v>
      </c>
      <c r="AQ231" s="6" t="n">
        <v>2105</v>
      </c>
      <c r="AR231" s="6" t="n">
        <v>2139</v>
      </c>
      <c r="AS231" s="6" t="n">
        <v>2184</v>
      </c>
      <c r="AT231" s="6" t="n">
        <v>2227</v>
      </c>
      <c r="AU231" s="6" t="n">
        <v>2242</v>
      </c>
      <c r="AV231" s="6" t="n">
        <v>2214</v>
      </c>
      <c r="AW231" s="6" t="n">
        <v>2267</v>
      </c>
      <c r="AX231" s="6" t="n">
        <v>2291</v>
      </c>
      <c r="AY231" s="6" t="n">
        <v>2308</v>
      </c>
      <c r="AZ231" s="6" t="n">
        <v>2202</v>
      </c>
      <c r="BA231" s="6" t="n">
        <v>2046</v>
      </c>
      <c r="BB231" s="6" t="n">
        <v>2015</v>
      </c>
      <c r="BC231" s="6" t="n">
        <v>1928</v>
      </c>
      <c r="BD231" s="6" t="n">
        <v>1940</v>
      </c>
      <c r="BE231" s="6" t="n">
        <v>1849</v>
      </c>
      <c r="BF231" s="6" t="n">
        <v>1804</v>
      </c>
      <c r="BG231" s="6" t="n">
        <v>1764</v>
      </c>
      <c r="BH231" s="6" t="n">
        <v>1821</v>
      </c>
      <c r="BI231" s="6" t="n">
        <v>1652</v>
      </c>
      <c r="BJ231" s="6" t="n">
        <v>1709</v>
      </c>
      <c r="BK231" s="6" t="n">
        <v>1671</v>
      </c>
      <c r="BL231" s="6" t="n">
        <v>1650</v>
      </c>
      <c r="BM231" s="6" t="n">
        <v>1699</v>
      </c>
      <c r="BN231" s="6" t="n">
        <v>1763</v>
      </c>
      <c r="BO231" s="6" t="n">
        <v>2069</v>
      </c>
      <c r="BP231" s="6" t="n">
        <v>2107</v>
      </c>
      <c r="BQ231" s="6" t="n">
        <v>1550</v>
      </c>
      <c r="BR231" s="6" t="n">
        <v>1680</v>
      </c>
      <c r="BS231" s="6" t="n">
        <v>1537</v>
      </c>
      <c r="BT231" s="6" t="n">
        <v>1452</v>
      </c>
      <c r="BU231" s="6" t="n">
        <v>1137</v>
      </c>
      <c r="BV231" s="6" t="n">
        <v>1078</v>
      </c>
      <c r="BW231" s="6" t="n">
        <v>1134</v>
      </c>
      <c r="BX231" s="6" t="n">
        <v>1102</v>
      </c>
      <c r="BY231" s="6" t="n">
        <v>1098</v>
      </c>
      <c r="BZ231" s="6" t="n">
        <v>1036</v>
      </c>
      <c r="CA231" s="6" t="n">
        <v>1027</v>
      </c>
      <c r="CB231" s="6" t="n">
        <v>963</v>
      </c>
      <c r="CC231" s="6" t="n">
        <v>933</v>
      </c>
      <c r="CD231" s="6" t="n">
        <v>908</v>
      </c>
      <c r="CE231" s="6" t="n">
        <v>895</v>
      </c>
      <c r="CF231" s="6" t="n">
        <v>896</v>
      </c>
      <c r="CG231" s="6" t="n">
        <v>817</v>
      </c>
      <c r="CH231" s="6" t="n">
        <v>823</v>
      </c>
      <c r="CI231" s="6" t="n">
        <v>691</v>
      </c>
      <c r="CJ231" s="6" t="n">
        <v>652</v>
      </c>
      <c r="CK231" s="6" t="n">
        <v>571</v>
      </c>
      <c r="CL231" s="6" t="n">
        <v>531</v>
      </c>
      <c r="CM231" s="6" t="n">
        <v>499</v>
      </c>
      <c r="CN231" s="6" t="n">
        <v>421</v>
      </c>
      <c r="CO231" s="6" t="n">
        <v>403</v>
      </c>
      <c r="CP231" s="6" t="n">
        <v>395</v>
      </c>
      <c r="CQ231" s="6" t="n">
        <v>319</v>
      </c>
      <c r="CR231" s="6" t="n">
        <v>158</v>
      </c>
      <c r="CS231" s="6" t="n">
        <v>117</v>
      </c>
      <c r="CT231" s="6" t="n">
        <v>124</v>
      </c>
      <c r="CU231" s="6" t="n">
        <v>100</v>
      </c>
      <c r="CV231" s="6" t="n">
        <v>82</v>
      </c>
      <c r="CW231" s="6" t="n">
        <v>51</v>
      </c>
      <c r="CX231" s="6" t="n">
        <v>54</v>
      </c>
      <c r="CY231" s="6" t="n">
        <v>25</v>
      </c>
      <c r="CZ231" s="6" t="n">
        <v>48</v>
      </c>
    </row>
    <row r="232" customFormat="false" ht="13.2" hidden="false" customHeight="false" outlineLevel="0" collapsed="false">
      <c r="A232" s="0" t="s">
        <v>1282</v>
      </c>
      <c r="B232" s="0" t="s">
        <v>271</v>
      </c>
      <c r="C232" s="6" t="n">
        <v>138412</v>
      </c>
      <c r="D232" s="6" t="n">
        <v>1979</v>
      </c>
      <c r="E232" s="6" t="n">
        <v>1965</v>
      </c>
      <c r="F232" s="6" t="n">
        <v>1797</v>
      </c>
      <c r="G232" s="6" t="n">
        <v>1863</v>
      </c>
      <c r="H232" s="6" t="n">
        <v>1827</v>
      </c>
      <c r="I232" s="6" t="n">
        <v>1835</v>
      </c>
      <c r="J232" s="6" t="n">
        <v>1703</v>
      </c>
      <c r="K232" s="6" t="n">
        <v>1640</v>
      </c>
      <c r="L232" s="6" t="n">
        <v>1553</v>
      </c>
      <c r="M232" s="6" t="n">
        <v>1545</v>
      </c>
      <c r="N232" s="6" t="n">
        <v>1652</v>
      </c>
      <c r="O232" s="6" t="n">
        <v>1652</v>
      </c>
      <c r="P232" s="6" t="n">
        <v>1643</v>
      </c>
      <c r="Q232" s="6" t="n">
        <v>1755</v>
      </c>
      <c r="R232" s="6" t="n">
        <v>1783</v>
      </c>
      <c r="S232" s="6" t="n">
        <v>1811</v>
      </c>
      <c r="T232" s="6" t="n">
        <v>1850</v>
      </c>
      <c r="U232" s="6" t="n">
        <v>1897</v>
      </c>
      <c r="V232" s="6" t="n">
        <v>2114</v>
      </c>
      <c r="W232" s="6" t="n">
        <v>2392</v>
      </c>
      <c r="X232" s="6" t="n">
        <v>2495</v>
      </c>
      <c r="Y232" s="6" t="n">
        <v>2399</v>
      </c>
      <c r="Z232" s="6" t="n">
        <v>2352</v>
      </c>
      <c r="AA232" s="6" t="n">
        <v>2352</v>
      </c>
      <c r="AB232" s="6" t="n">
        <v>2092</v>
      </c>
      <c r="AC232" s="6" t="n">
        <v>2151</v>
      </c>
      <c r="AD232" s="6" t="n">
        <v>2035</v>
      </c>
      <c r="AE232" s="6" t="n">
        <v>1990</v>
      </c>
      <c r="AF232" s="6" t="n">
        <v>1842</v>
      </c>
      <c r="AG232" s="6" t="n">
        <v>1747</v>
      </c>
      <c r="AH232" s="6" t="n">
        <v>1879</v>
      </c>
      <c r="AI232" s="6" t="n">
        <v>1763</v>
      </c>
      <c r="AJ232" s="6" t="n">
        <v>1668</v>
      </c>
      <c r="AK232" s="6" t="n">
        <v>1516</v>
      </c>
      <c r="AL232" s="6" t="n">
        <v>1469</v>
      </c>
      <c r="AM232" s="6" t="n">
        <v>1584</v>
      </c>
      <c r="AN232" s="6" t="n">
        <v>1566</v>
      </c>
      <c r="AO232" s="6" t="n">
        <v>1599</v>
      </c>
      <c r="AP232" s="6" t="n">
        <v>1614</v>
      </c>
      <c r="AQ232" s="6" t="n">
        <v>1772</v>
      </c>
      <c r="AR232" s="6" t="n">
        <v>1834</v>
      </c>
      <c r="AS232" s="6" t="n">
        <v>1732</v>
      </c>
      <c r="AT232" s="6" t="n">
        <v>1756</v>
      </c>
      <c r="AU232" s="6" t="n">
        <v>1792</v>
      </c>
      <c r="AV232" s="6" t="n">
        <v>1870</v>
      </c>
      <c r="AW232" s="6" t="n">
        <v>1954</v>
      </c>
      <c r="AX232" s="6" t="n">
        <v>2076</v>
      </c>
      <c r="AY232" s="6" t="n">
        <v>1924</v>
      </c>
      <c r="AZ232" s="6" t="n">
        <v>1960</v>
      </c>
      <c r="BA232" s="6" t="n">
        <v>1985</v>
      </c>
      <c r="BB232" s="6" t="n">
        <v>1914</v>
      </c>
      <c r="BC232" s="6" t="n">
        <v>1812</v>
      </c>
      <c r="BD232" s="6" t="n">
        <v>1842</v>
      </c>
      <c r="BE232" s="6" t="n">
        <v>1884</v>
      </c>
      <c r="BF232" s="6" t="n">
        <v>1781</v>
      </c>
      <c r="BG232" s="6" t="n">
        <v>1623</v>
      </c>
      <c r="BH232" s="6" t="n">
        <v>1646</v>
      </c>
      <c r="BI232" s="6" t="n">
        <v>1604</v>
      </c>
      <c r="BJ232" s="6" t="n">
        <v>1546</v>
      </c>
      <c r="BK232" s="6" t="n">
        <v>1514</v>
      </c>
      <c r="BL232" s="6" t="n">
        <v>1452</v>
      </c>
      <c r="BM232" s="6" t="n">
        <v>1454</v>
      </c>
      <c r="BN232" s="6" t="n">
        <v>1459</v>
      </c>
      <c r="BO232" s="6" t="n">
        <v>1576</v>
      </c>
      <c r="BP232" s="6" t="n">
        <v>1590</v>
      </c>
      <c r="BQ232" s="6" t="n">
        <v>1200</v>
      </c>
      <c r="BR232" s="6" t="n">
        <v>1204</v>
      </c>
      <c r="BS232" s="6" t="n">
        <v>1097</v>
      </c>
      <c r="BT232" s="6" t="n">
        <v>1103</v>
      </c>
      <c r="BU232" s="6" t="n">
        <v>1076</v>
      </c>
      <c r="BV232" s="6" t="n">
        <v>1030</v>
      </c>
      <c r="BW232" s="6" t="n">
        <v>1023</v>
      </c>
      <c r="BX232" s="6" t="n">
        <v>1058</v>
      </c>
      <c r="BY232" s="6" t="n">
        <v>1058</v>
      </c>
      <c r="BZ232" s="6" t="n">
        <v>984</v>
      </c>
      <c r="CA232" s="6" t="n">
        <v>963</v>
      </c>
      <c r="CB232" s="6" t="n">
        <v>873</v>
      </c>
      <c r="CC232" s="6" t="n">
        <v>856</v>
      </c>
      <c r="CD232" s="6" t="n">
        <v>797</v>
      </c>
      <c r="CE232" s="6" t="n">
        <v>789</v>
      </c>
      <c r="CF232" s="6" t="n">
        <v>765</v>
      </c>
      <c r="CG232" s="6" t="n">
        <v>718</v>
      </c>
      <c r="CH232" s="6" t="n">
        <v>585</v>
      </c>
      <c r="CI232" s="6" t="n">
        <v>525</v>
      </c>
      <c r="CJ232" s="6" t="n">
        <v>522</v>
      </c>
      <c r="CK232" s="6" t="n">
        <v>413</v>
      </c>
      <c r="CL232" s="6" t="n">
        <v>388</v>
      </c>
      <c r="CM232" s="6" t="n">
        <v>334</v>
      </c>
      <c r="CN232" s="6" t="n">
        <v>254</v>
      </c>
      <c r="CO232" s="6" t="n">
        <v>269</v>
      </c>
      <c r="CP232" s="6" t="n">
        <v>213</v>
      </c>
      <c r="CQ232" s="6" t="n">
        <v>183</v>
      </c>
      <c r="CR232" s="6" t="n">
        <v>103</v>
      </c>
      <c r="CS232" s="6" t="n">
        <v>90</v>
      </c>
      <c r="CT232" s="6" t="n">
        <v>56</v>
      </c>
      <c r="CU232" s="6" t="n">
        <v>40</v>
      </c>
      <c r="CV232" s="6" t="n">
        <v>46</v>
      </c>
      <c r="CW232" s="6" t="n">
        <v>30</v>
      </c>
      <c r="CX232" s="6" t="n">
        <v>19</v>
      </c>
      <c r="CY232" s="6" t="n">
        <v>12</v>
      </c>
      <c r="CZ232" s="6" t="n">
        <v>15</v>
      </c>
    </row>
    <row r="233" customFormat="false" ht="13.2" hidden="false" customHeight="false" outlineLevel="0" collapsed="false">
      <c r="A233" s="0" t="s">
        <v>1283</v>
      </c>
      <c r="B233" s="0" t="s">
        <v>415</v>
      </c>
      <c r="C233" s="6" t="n">
        <v>83187</v>
      </c>
      <c r="D233" s="6" t="n">
        <v>951</v>
      </c>
      <c r="E233" s="6" t="n">
        <v>995</v>
      </c>
      <c r="F233" s="6" t="n">
        <v>961</v>
      </c>
      <c r="G233" s="6" t="n">
        <v>1032</v>
      </c>
      <c r="H233" s="6" t="n">
        <v>939</v>
      </c>
      <c r="I233" s="6" t="n">
        <v>982</v>
      </c>
      <c r="J233" s="6" t="n">
        <v>971</v>
      </c>
      <c r="K233" s="6" t="n">
        <v>924</v>
      </c>
      <c r="L233" s="6" t="n">
        <v>872</v>
      </c>
      <c r="M233" s="6" t="n">
        <v>932</v>
      </c>
      <c r="N233" s="6" t="n">
        <v>983</v>
      </c>
      <c r="O233" s="6" t="n">
        <v>1014</v>
      </c>
      <c r="P233" s="6" t="n">
        <v>1045</v>
      </c>
      <c r="Q233" s="6" t="n">
        <v>976</v>
      </c>
      <c r="R233" s="6" t="n">
        <v>1029</v>
      </c>
      <c r="S233" s="6" t="n">
        <v>997</v>
      </c>
      <c r="T233" s="6" t="n">
        <v>1044</v>
      </c>
      <c r="U233" s="6" t="n">
        <v>1081</v>
      </c>
      <c r="V233" s="6" t="n">
        <v>981</v>
      </c>
      <c r="W233" s="6" t="n">
        <v>1058</v>
      </c>
      <c r="X233" s="6" t="n">
        <v>1011</v>
      </c>
      <c r="Y233" s="6" t="n">
        <v>899</v>
      </c>
      <c r="Z233" s="6" t="n">
        <v>984</v>
      </c>
      <c r="AA233" s="6" t="n">
        <v>972</v>
      </c>
      <c r="AB233" s="6" t="n">
        <v>900</v>
      </c>
      <c r="AC233" s="6" t="n">
        <v>903</v>
      </c>
      <c r="AD233" s="6" t="n">
        <v>853</v>
      </c>
      <c r="AE233" s="6" t="n">
        <v>865</v>
      </c>
      <c r="AF233" s="6" t="n">
        <v>925</v>
      </c>
      <c r="AG233" s="6" t="n">
        <v>911</v>
      </c>
      <c r="AH233" s="6" t="n">
        <v>963</v>
      </c>
      <c r="AI233" s="6" t="n">
        <v>981</v>
      </c>
      <c r="AJ233" s="6" t="n">
        <v>938</v>
      </c>
      <c r="AK233" s="6" t="n">
        <v>894</v>
      </c>
      <c r="AL233" s="6" t="n">
        <v>932</v>
      </c>
      <c r="AM233" s="6" t="n">
        <v>958</v>
      </c>
      <c r="AN233" s="6" t="n">
        <v>1001</v>
      </c>
      <c r="AO233" s="6" t="n">
        <v>1052</v>
      </c>
      <c r="AP233" s="6" t="n">
        <v>1096</v>
      </c>
      <c r="AQ233" s="6" t="n">
        <v>1197</v>
      </c>
      <c r="AR233" s="6" t="n">
        <v>1273</v>
      </c>
      <c r="AS233" s="6" t="n">
        <v>1257</v>
      </c>
      <c r="AT233" s="6" t="n">
        <v>1293</v>
      </c>
      <c r="AU233" s="6" t="n">
        <v>1295</v>
      </c>
      <c r="AV233" s="6" t="n">
        <v>1302</v>
      </c>
      <c r="AW233" s="6" t="n">
        <v>1253</v>
      </c>
      <c r="AX233" s="6" t="n">
        <v>1322</v>
      </c>
      <c r="AY233" s="6" t="n">
        <v>1338</v>
      </c>
      <c r="AZ233" s="6" t="n">
        <v>1387</v>
      </c>
      <c r="BA233" s="6" t="n">
        <v>1205</v>
      </c>
      <c r="BB233" s="6" t="n">
        <v>1308</v>
      </c>
      <c r="BC233" s="6" t="n">
        <v>1188</v>
      </c>
      <c r="BD233" s="6" t="n">
        <v>1218</v>
      </c>
      <c r="BE233" s="6" t="n">
        <v>1232</v>
      </c>
      <c r="BF233" s="6" t="n">
        <v>1182</v>
      </c>
      <c r="BG233" s="6" t="n">
        <v>1114</v>
      </c>
      <c r="BH233" s="6" t="n">
        <v>1074</v>
      </c>
      <c r="BI233" s="6" t="n">
        <v>1085</v>
      </c>
      <c r="BJ233" s="6" t="n">
        <v>1100</v>
      </c>
      <c r="BK233" s="6" t="n">
        <v>1063</v>
      </c>
      <c r="BL233" s="6" t="n">
        <v>1116</v>
      </c>
      <c r="BM233" s="6" t="n">
        <v>1091</v>
      </c>
      <c r="BN233" s="6" t="n">
        <v>1180</v>
      </c>
      <c r="BO233" s="6" t="n">
        <v>1168</v>
      </c>
      <c r="BP233" s="6" t="n">
        <v>1238</v>
      </c>
      <c r="BQ233" s="6" t="n">
        <v>915</v>
      </c>
      <c r="BR233" s="6" t="n">
        <v>947</v>
      </c>
      <c r="BS233" s="6" t="n">
        <v>929</v>
      </c>
      <c r="BT233" s="6" t="n">
        <v>809</v>
      </c>
      <c r="BU233" s="6" t="n">
        <v>735</v>
      </c>
      <c r="BV233" s="6" t="n">
        <v>778</v>
      </c>
      <c r="BW233" s="6" t="n">
        <v>695</v>
      </c>
      <c r="BX233" s="6" t="n">
        <v>718</v>
      </c>
      <c r="BY233" s="6" t="n">
        <v>708</v>
      </c>
      <c r="BZ233" s="6" t="n">
        <v>596</v>
      </c>
      <c r="CA233" s="6" t="n">
        <v>664</v>
      </c>
      <c r="CB233" s="6" t="n">
        <v>591</v>
      </c>
      <c r="CC233" s="6" t="n">
        <v>544</v>
      </c>
      <c r="CD233" s="6" t="n">
        <v>487</v>
      </c>
      <c r="CE233" s="6" t="n">
        <v>488</v>
      </c>
      <c r="CF233" s="6" t="n">
        <v>444</v>
      </c>
      <c r="CG233" s="6" t="n">
        <v>426</v>
      </c>
      <c r="CH233" s="6" t="n">
        <v>358</v>
      </c>
      <c r="CI233" s="6" t="n">
        <v>307</v>
      </c>
      <c r="CJ233" s="6" t="n">
        <v>294</v>
      </c>
      <c r="CK233" s="6" t="n">
        <v>253</v>
      </c>
      <c r="CL233" s="6" t="n">
        <v>225</v>
      </c>
      <c r="CM233" s="6" t="n">
        <v>205</v>
      </c>
      <c r="CN233" s="6" t="n">
        <v>170</v>
      </c>
      <c r="CO233" s="6" t="n">
        <v>145</v>
      </c>
      <c r="CP233" s="6" t="n">
        <v>131</v>
      </c>
      <c r="CQ233" s="6" t="n">
        <v>99</v>
      </c>
      <c r="CR233" s="6" t="n">
        <v>58</v>
      </c>
      <c r="CS233" s="6" t="n">
        <v>44</v>
      </c>
      <c r="CT233" s="6" t="n">
        <v>39</v>
      </c>
      <c r="CU233" s="6" t="n">
        <v>32</v>
      </c>
      <c r="CV233" s="6" t="n">
        <v>23</v>
      </c>
      <c r="CW233" s="6" t="n">
        <v>14</v>
      </c>
      <c r="CX233" s="6" t="n">
        <v>17</v>
      </c>
      <c r="CY233" s="6" t="n">
        <v>6</v>
      </c>
      <c r="CZ233" s="6" t="n">
        <v>9</v>
      </c>
    </row>
    <row r="234" customFormat="false" ht="13.2" hidden="false" customHeight="false" outlineLevel="0" collapsed="false">
      <c r="A234" s="0" t="s">
        <v>1284</v>
      </c>
      <c r="B234" s="0" t="s">
        <v>475</v>
      </c>
      <c r="C234" s="6" t="n">
        <v>248821</v>
      </c>
      <c r="D234" s="6" t="n">
        <v>4177</v>
      </c>
      <c r="E234" s="6" t="n">
        <v>3993</v>
      </c>
      <c r="F234" s="6" t="n">
        <v>3921</v>
      </c>
      <c r="G234" s="6" t="n">
        <v>3987</v>
      </c>
      <c r="H234" s="6" t="n">
        <v>3830</v>
      </c>
      <c r="I234" s="6" t="n">
        <v>3591</v>
      </c>
      <c r="J234" s="6" t="n">
        <v>3304</v>
      </c>
      <c r="K234" s="6" t="n">
        <v>3368</v>
      </c>
      <c r="L234" s="6" t="n">
        <v>3096</v>
      </c>
      <c r="M234" s="6" t="n">
        <v>3109</v>
      </c>
      <c r="N234" s="6" t="n">
        <v>3176</v>
      </c>
      <c r="O234" s="6" t="n">
        <v>3121</v>
      </c>
      <c r="P234" s="6" t="n">
        <v>3202</v>
      </c>
      <c r="Q234" s="6" t="n">
        <v>3132</v>
      </c>
      <c r="R234" s="6" t="n">
        <v>3174</v>
      </c>
      <c r="S234" s="6" t="n">
        <v>3211</v>
      </c>
      <c r="T234" s="6" t="n">
        <v>3145</v>
      </c>
      <c r="U234" s="6" t="n">
        <v>3194</v>
      </c>
      <c r="V234" s="6" t="n">
        <v>2789</v>
      </c>
      <c r="W234" s="6" t="n">
        <v>2381</v>
      </c>
      <c r="X234" s="6" t="n">
        <v>2327</v>
      </c>
      <c r="Y234" s="6" t="n">
        <v>2452</v>
      </c>
      <c r="Z234" s="6" t="n">
        <v>2883</v>
      </c>
      <c r="AA234" s="6" t="n">
        <v>3203</v>
      </c>
      <c r="AB234" s="6" t="n">
        <v>3191</v>
      </c>
      <c r="AC234" s="6" t="n">
        <v>3723</v>
      </c>
      <c r="AD234" s="6" t="n">
        <v>3948</v>
      </c>
      <c r="AE234" s="6" t="n">
        <v>3867</v>
      </c>
      <c r="AF234" s="6" t="n">
        <v>3997</v>
      </c>
      <c r="AG234" s="6" t="n">
        <v>4061</v>
      </c>
      <c r="AH234" s="6" t="n">
        <v>4410</v>
      </c>
      <c r="AI234" s="6" t="n">
        <v>4216</v>
      </c>
      <c r="AJ234" s="6" t="n">
        <v>4277</v>
      </c>
      <c r="AK234" s="6" t="n">
        <v>4001</v>
      </c>
      <c r="AL234" s="6" t="n">
        <v>4056</v>
      </c>
      <c r="AM234" s="6" t="n">
        <v>3770</v>
      </c>
      <c r="AN234" s="6" t="n">
        <v>4056</v>
      </c>
      <c r="AO234" s="6" t="n">
        <v>3908</v>
      </c>
      <c r="AP234" s="6" t="n">
        <v>3952</v>
      </c>
      <c r="AQ234" s="6" t="n">
        <v>3812</v>
      </c>
      <c r="AR234" s="6" t="n">
        <v>3879</v>
      </c>
      <c r="AS234" s="6" t="n">
        <v>3800</v>
      </c>
      <c r="AT234" s="6" t="n">
        <v>3734</v>
      </c>
      <c r="AU234" s="6" t="n">
        <v>3827</v>
      </c>
      <c r="AV234" s="6" t="n">
        <v>3850</v>
      </c>
      <c r="AW234" s="6" t="n">
        <v>3724</v>
      </c>
      <c r="AX234" s="6" t="n">
        <v>3728</v>
      </c>
      <c r="AY234" s="6" t="n">
        <v>3724</v>
      </c>
      <c r="AZ234" s="6" t="n">
        <v>3445</v>
      </c>
      <c r="BA234" s="6" t="n">
        <v>3309</v>
      </c>
      <c r="BB234" s="6" t="n">
        <v>3391</v>
      </c>
      <c r="BC234" s="6" t="n">
        <v>3262</v>
      </c>
      <c r="BD234" s="6" t="n">
        <v>3282</v>
      </c>
      <c r="BE234" s="6" t="n">
        <v>3068</v>
      </c>
      <c r="BF234" s="6" t="n">
        <v>3008</v>
      </c>
      <c r="BG234" s="6" t="n">
        <v>2855</v>
      </c>
      <c r="BH234" s="6" t="n">
        <v>2948</v>
      </c>
      <c r="BI234" s="6" t="n">
        <v>2761</v>
      </c>
      <c r="BJ234" s="6" t="n">
        <v>2822</v>
      </c>
      <c r="BK234" s="6" t="n">
        <v>2713</v>
      </c>
      <c r="BL234" s="6" t="n">
        <v>2604</v>
      </c>
      <c r="BM234" s="6" t="n">
        <v>2723</v>
      </c>
      <c r="BN234" s="6" t="n">
        <v>2557</v>
      </c>
      <c r="BO234" s="6" t="n">
        <v>2686</v>
      </c>
      <c r="BP234" s="6" t="n">
        <v>2599</v>
      </c>
      <c r="BQ234" s="6" t="n">
        <v>1960</v>
      </c>
      <c r="BR234" s="6" t="n">
        <v>1921</v>
      </c>
      <c r="BS234" s="6" t="n">
        <v>1830</v>
      </c>
      <c r="BT234" s="6" t="n">
        <v>1682</v>
      </c>
      <c r="BU234" s="6" t="n">
        <v>1479</v>
      </c>
      <c r="BV234" s="6" t="n">
        <v>1393</v>
      </c>
      <c r="BW234" s="6" t="n">
        <v>1381</v>
      </c>
      <c r="BX234" s="6" t="n">
        <v>1353</v>
      </c>
      <c r="BY234" s="6" t="n">
        <v>1225</v>
      </c>
      <c r="BZ234" s="6" t="n">
        <v>1243</v>
      </c>
      <c r="CA234" s="6" t="n">
        <v>1098</v>
      </c>
      <c r="CB234" s="6" t="n">
        <v>972</v>
      </c>
      <c r="CC234" s="6" t="n">
        <v>962</v>
      </c>
      <c r="CD234" s="6" t="n">
        <v>921</v>
      </c>
      <c r="CE234" s="6" t="n">
        <v>931</v>
      </c>
      <c r="CF234" s="6" t="n">
        <v>882</v>
      </c>
      <c r="CG234" s="6" t="n">
        <v>765</v>
      </c>
      <c r="CH234" s="6" t="n">
        <v>696</v>
      </c>
      <c r="CI234" s="6" t="n">
        <v>663</v>
      </c>
      <c r="CJ234" s="6" t="n">
        <v>604</v>
      </c>
      <c r="CK234" s="6" t="n">
        <v>545</v>
      </c>
      <c r="CL234" s="6" t="n">
        <v>563</v>
      </c>
      <c r="CM234" s="6" t="n">
        <v>473</v>
      </c>
      <c r="CN234" s="6" t="n">
        <v>430</v>
      </c>
      <c r="CO234" s="6" t="n">
        <v>360</v>
      </c>
      <c r="CP234" s="6" t="n">
        <v>328</v>
      </c>
      <c r="CQ234" s="6" t="n">
        <v>262</v>
      </c>
      <c r="CR234" s="6" t="n">
        <v>130</v>
      </c>
      <c r="CS234" s="6" t="n">
        <v>112</v>
      </c>
      <c r="CT234" s="6" t="n">
        <v>107</v>
      </c>
      <c r="CU234" s="6" t="n">
        <v>74</v>
      </c>
      <c r="CV234" s="6" t="n">
        <v>65</v>
      </c>
      <c r="CW234" s="6" t="n">
        <v>29</v>
      </c>
      <c r="CX234" s="6" t="n">
        <v>17</v>
      </c>
      <c r="CY234" s="6" t="n">
        <v>16</v>
      </c>
      <c r="CZ234" s="6" t="n">
        <v>39</v>
      </c>
    </row>
    <row r="235" customFormat="false" ht="13.2" hidden="false" customHeight="false" outlineLevel="0" collapsed="false">
      <c r="A235" s="0" t="s">
        <v>1285</v>
      </c>
      <c r="B235" s="0" t="s">
        <v>565</v>
      </c>
      <c r="C235" s="6" t="n">
        <v>85375</v>
      </c>
      <c r="D235" s="6" t="n">
        <v>884</v>
      </c>
      <c r="E235" s="6" t="n">
        <v>924</v>
      </c>
      <c r="F235" s="6" t="n">
        <v>901</v>
      </c>
      <c r="G235" s="6" t="n">
        <v>968</v>
      </c>
      <c r="H235" s="6" t="n">
        <v>927</v>
      </c>
      <c r="I235" s="6" t="n">
        <v>930</v>
      </c>
      <c r="J235" s="6" t="n">
        <v>908</v>
      </c>
      <c r="K235" s="6" t="n">
        <v>1001</v>
      </c>
      <c r="L235" s="6" t="n">
        <v>896</v>
      </c>
      <c r="M235" s="6" t="n">
        <v>997</v>
      </c>
      <c r="N235" s="6" t="n">
        <v>951</v>
      </c>
      <c r="O235" s="6" t="n">
        <v>1096</v>
      </c>
      <c r="P235" s="6" t="n">
        <v>1097</v>
      </c>
      <c r="Q235" s="6" t="n">
        <v>1095</v>
      </c>
      <c r="R235" s="6" t="n">
        <v>1109</v>
      </c>
      <c r="S235" s="6" t="n">
        <v>1111</v>
      </c>
      <c r="T235" s="6" t="n">
        <v>1171</v>
      </c>
      <c r="U235" s="6" t="n">
        <v>1100</v>
      </c>
      <c r="V235" s="6" t="n">
        <v>933</v>
      </c>
      <c r="W235" s="6" t="n">
        <v>697</v>
      </c>
      <c r="X235" s="6" t="n">
        <v>582</v>
      </c>
      <c r="Y235" s="6" t="n">
        <v>590</v>
      </c>
      <c r="Z235" s="6" t="n">
        <v>762</v>
      </c>
      <c r="AA235" s="6" t="n">
        <v>847</v>
      </c>
      <c r="AB235" s="6" t="n">
        <v>778</v>
      </c>
      <c r="AC235" s="6" t="n">
        <v>792</v>
      </c>
      <c r="AD235" s="6" t="n">
        <v>751</v>
      </c>
      <c r="AE235" s="6" t="n">
        <v>708</v>
      </c>
      <c r="AF235" s="6" t="n">
        <v>756</v>
      </c>
      <c r="AG235" s="6" t="n">
        <v>746</v>
      </c>
      <c r="AH235" s="6" t="n">
        <v>861</v>
      </c>
      <c r="AI235" s="6" t="n">
        <v>830</v>
      </c>
      <c r="AJ235" s="6" t="n">
        <v>846</v>
      </c>
      <c r="AK235" s="6" t="n">
        <v>889</v>
      </c>
      <c r="AL235" s="6" t="n">
        <v>904</v>
      </c>
      <c r="AM235" s="6" t="n">
        <v>985</v>
      </c>
      <c r="AN235" s="6" t="n">
        <v>1016</v>
      </c>
      <c r="AO235" s="6" t="n">
        <v>965</v>
      </c>
      <c r="AP235" s="6" t="n">
        <v>1051</v>
      </c>
      <c r="AQ235" s="6" t="n">
        <v>1252</v>
      </c>
      <c r="AR235" s="6" t="n">
        <v>1264</v>
      </c>
      <c r="AS235" s="6" t="n">
        <v>1199</v>
      </c>
      <c r="AT235" s="6" t="n">
        <v>1274</v>
      </c>
      <c r="AU235" s="6" t="n">
        <v>1345</v>
      </c>
      <c r="AV235" s="6" t="n">
        <v>1420</v>
      </c>
      <c r="AW235" s="6" t="n">
        <v>1456</v>
      </c>
      <c r="AX235" s="6" t="n">
        <v>1403</v>
      </c>
      <c r="AY235" s="6" t="n">
        <v>1453</v>
      </c>
      <c r="AZ235" s="6" t="n">
        <v>1367</v>
      </c>
      <c r="BA235" s="6" t="n">
        <v>1340</v>
      </c>
      <c r="BB235" s="6" t="n">
        <v>1332</v>
      </c>
      <c r="BC235" s="6" t="n">
        <v>1297</v>
      </c>
      <c r="BD235" s="6" t="n">
        <v>1236</v>
      </c>
      <c r="BE235" s="6" t="n">
        <v>1178</v>
      </c>
      <c r="BF235" s="6" t="n">
        <v>1148</v>
      </c>
      <c r="BG235" s="6" t="n">
        <v>1145</v>
      </c>
      <c r="BH235" s="6" t="n">
        <v>1076</v>
      </c>
      <c r="BI235" s="6" t="n">
        <v>1101</v>
      </c>
      <c r="BJ235" s="6" t="n">
        <v>1076</v>
      </c>
      <c r="BK235" s="6" t="n">
        <v>1054</v>
      </c>
      <c r="BL235" s="6" t="n">
        <v>995</v>
      </c>
      <c r="BM235" s="6" t="n">
        <v>1175</v>
      </c>
      <c r="BN235" s="6" t="n">
        <v>1091</v>
      </c>
      <c r="BO235" s="6" t="n">
        <v>1293</v>
      </c>
      <c r="BP235" s="6" t="n">
        <v>1376</v>
      </c>
      <c r="BQ235" s="6" t="n">
        <v>1098</v>
      </c>
      <c r="BR235" s="6" t="n">
        <v>1083</v>
      </c>
      <c r="BS235" s="6" t="n">
        <v>1023</v>
      </c>
      <c r="BT235" s="6" t="n">
        <v>957</v>
      </c>
      <c r="BU235" s="6" t="n">
        <v>796</v>
      </c>
      <c r="BV235" s="6" t="n">
        <v>742</v>
      </c>
      <c r="BW235" s="6" t="n">
        <v>835</v>
      </c>
      <c r="BX235" s="6" t="n">
        <v>821</v>
      </c>
      <c r="BY235" s="6" t="n">
        <v>789</v>
      </c>
      <c r="BZ235" s="6" t="n">
        <v>728</v>
      </c>
      <c r="CA235" s="6" t="n">
        <v>724</v>
      </c>
      <c r="CB235" s="6" t="n">
        <v>712</v>
      </c>
      <c r="CC235" s="6" t="n">
        <v>664</v>
      </c>
      <c r="CD235" s="6" t="n">
        <v>702</v>
      </c>
      <c r="CE235" s="6" t="n">
        <v>655</v>
      </c>
      <c r="CF235" s="6" t="n">
        <v>599</v>
      </c>
      <c r="CG235" s="6" t="n">
        <v>583</v>
      </c>
      <c r="CH235" s="6" t="n">
        <v>514</v>
      </c>
      <c r="CI235" s="6" t="n">
        <v>497</v>
      </c>
      <c r="CJ235" s="6" t="n">
        <v>467</v>
      </c>
      <c r="CK235" s="6" t="n">
        <v>411</v>
      </c>
      <c r="CL235" s="6" t="n">
        <v>364</v>
      </c>
      <c r="CM235" s="6" t="n">
        <v>349</v>
      </c>
      <c r="CN235" s="6" t="n">
        <v>304</v>
      </c>
      <c r="CO235" s="6" t="n">
        <v>276</v>
      </c>
      <c r="CP235" s="6" t="n">
        <v>256</v>
      </c>
      <c r="CQ235" s="6" t="n">
        <v>194</v>
      </c>
      <c r="CR235" s="6" t="n">
        <v>119</v>
      </c>
      <c r="CS235" s="6" t="n">
        <v>102</v>
      </c>
      <c r="CT235" s="6" t="n">
        <v>94</v>
      </c>
      <c r="CU235" s="6" t="n">
        <v>61</v>
      </c>
      <c r="CV235" s="6" t="n">
        <v>56</v>
      </c>
      <c r="CW235" s="6" t="n">
        <v>37</v>
      </c>
      <c r="CX235" s="6" t="n">
        <v>23</v>
      </c>
      <c r="CY235" s="6" t="n">
        <v>16</v>
      </c>
      <c r="CZ235" s="6" t="n">
        <v>23</v>
      </c>
    </row>
    <row r="236" customFormat="false" ht="13.2" hidden="false" customHeight="false" outlineLevel="0" collapsed="false">
      <c r="A236" s="0" t="s">
        <v>1286</v>
      </c>
      <c r="B236" s="0" t="s">
        <v>711</v>
      </c>
      <c r="C236" s="6" t="n">
        <v>91323</v>
      </c>
      <c r="D236" s="6" t="n">
        <v>885</v>
      </c>
      <c r="E236" s="6" t="n">
        <v>861</v>
      </c>
      <c r="F236" s="6" t="n">
        <v>968</v>
      </c>
      <c r="G236" s="6" t="n">
        <v>930</v>
      </c>
      <c r="H236" s="6" t="n">
        <v>993</v>
      </c>
      <c r="I236" s="6" t="n">
        <v>896</v>
      </c>
      <c r="J236" s="6" t="n">
        <v>949</v>
      </c>
      <c r="K236" s="6" t="n">
        <v>1007</v>
      </c>
      <c r="L236" s="6" t="n">
        <v>965</v>
      </c>
      <c r="M236" s="6" t="n">
        <v>954</v>
      </c>
      <c r="N236" s="6" t="n">
        <v>1038</v>
      </c>
      <c r="O236" s="6" t="n">
        <v>1111</v>
      </c>
      <c r="P236" s="6" t="n">
        <v>1038</v>
      </c>
      <c r="Q236" s="6" t="n">
        <v>1183</v>
      </c>
      <c r="R236" s="6" t="n">
        <v>1314</v>
      </c>
      <c r="S236" s="6" t="n">
        <v>1151</v>
      </c>
      <c r="T236" s="6" t="n">
        <v>1330</v>
      </c>
      <c r="U236" s="6" t="n">
        <v>1298</v>
      </c>
      <c r="V236" s="6" t="n">
        <v>1109</v>
      </c>
      <c r="W236" s="6" t="n">
        <v>841</v>
      </c>
      <c r="X236" s="6" t="n">
        <v>842</v>
      </c>
      <c r="Y236" s="6" t="n">
        <v>795</v>
      </c>
      <c r="Z236" s="6" t="n">
        <v>906</v>
      </c>
      <c r="AA236" s="6" t="n">
        <v>915</v>
      </c>
      <c r="AB236" s="6" t="n">
        <v>853</v>
      </c>
      <c r="AC236" s="6" t="n">
        <v>767</v>
      </c>
      <c r="AD236" s="6" t="n">
        <v>750</v>
      </c>
      <c r="AE236" s="6" t="n">
        <v>760</v>
      </c>
      <c r="AF236" s="6" t="n">
        <v>753</v>
      </c>
      <c r="AG236" s="6" t="n">
        <v>782</v>
      </c>
      <c r="AH236" s="6" t="n">
        <v>803</v>
      </c>
      <c r="AI236" s="6" t="n">
        <v>857</v>
      </c>
      <c r="AJ236" s="6" t="n">
        <v>836</v>
      </c>
      <c r="AK236" s="6" t="n">
        <v>768</v>
      </c>
      <c r="AL236" s="6" t="n">
        <v>803</v>
      </c>
      <c r="AM236" s="6" t="n">
        <v>835</v>
      </c>
      <c r="AN236" s="6" t="n">
        <v>931</v>
      </c>
      <c r="AO236" s="6" t="n">
        <v>967</v>
      </c>
      <c r="AP236" s="6" t="n">
        <v>1112</v>
      </c>
      <c r="AQ236" s="6" t="n">
        <v>1230</v>
      </c>
      <c r="AR236" s="6" t="n">
        <v>1265</v>
      </c>
      <c r="AS236" s="6" t="n">
        <v>1340</v>
      </c>
      <c r="AT236" s="6" t="n">
        <v>1360</v>
      </c>
      <c r="AU236" s="6" t="n">
        <v>1393</v>
      </c>
      <c r="AV236" s="6" t="n">
        <v>1478</v>
      </c>
      <c r="AW236" s="6" t="n">
        <v>1586</v>
      </c>
      <c r="AX236" s="6" t="n">
        <v>1537</v>
      </c>
      <c r="AY236" s="6" t="n">
        <v>1567</v>
      </c>
      <c r="AZ236" s="6" t="n">
        <v>1518</v>
      </c>
      <c r="BA236" s="6" t="n">
        <v>1433</v>
      </c>
      <c r="BB236" s="6" t="n">
        <v>1380</v>
      </c>
      <c r="BC236" s="6" t="n">
        <v>1322</v>
      </c>
      <c r="BD236" s="6" t="n">
        <v>1287</v>
      </c>
      <c r="BE236" s="6" t="n">
        <v>1264</v>
      </c>
      <c r="BF236" s="6" t="n">
        <v>1286</v>
      </c>
      <c r="BG236" s="6" t="n">
        <v>1215</v>
      </c>
      <c r="BH236" s="6" t="n">
        <v>1274</v>
      </c>
      <c r="BI236" s="6" t="n">
        <v>1254</v>
      </c>
      <c r="BJ236" s="6" t="n">
        <v>1301</v>
      </c>
      <c r="BK236" s="6" t="n">
        <v>1237</v>
      </c>
      <c r="BL236" s="6" t="n">
        <v>1338</v>
      </c>
      <c r="BM236" s="6" t="n">
        <v>1323</v>
      </c>
      <c r="BN236" s="6" t="n">
        <v>1346</v>
      </c>
      <c r="BO236" s="6" t="n">
        <v>1415</v>
      </c>
      <c r="BP236" s="6" t="n">
        <v>1475</v>
      </c>
      <c r="BQ236" s="6" t="n">
        <v>1184</v>
      </c>
      <c r="BR236" s="6" t="n">
        <v>1207</v>
      </c>
      <c r="BS236" s="6" t="n">
        <v>1160</v>
      </c>
      <c r="BT236" s="6" t="n">
        <v>1092</v>
      </c>
      <c r="BU236" s="6" t="n">
        <v>987</v>
      </c>
      <c r="BV236" s="6" t="n">
        <v>982</v>
      </c>
      <c r="BW236" s="6" t="n">
        <v>914</v>
      </c>
      <c r="BX236" s="6" t="n">
        <v>888</v>
      </c>
      <c r="BY236" s="6" t="n">
        <v>824</v>
      </c>
      <c r="BZ236" s="6" t="n">
        <v>832</v>
      </c>
      <c r="CA236" s="6" t="n">
        <v>816</v>
      </c>
      <c r="CB236" s="6" t="n">
        <v>794</v>
      </c>
      <c r="CC236" s="6" t="n">
        <v>714</v>
      </c>
      <c r="CD236" s="6" t="n">
        <v>712</v>
      </c>
      <c r="CE236" s="6" t="n">
        <v>682</v>
      </c>
      <c r="CF236" s="6" t="n">
        <v>646</v>
      </c>
      <c r="CG236" s="6" t="n">
        <v>562</v>
      </c>
      <c r="CH236" s="6" t="n">
        <v>497</v>
      </c>
      <c r="CI236" s="6" t="n">
        <v>505</v>
      </c>
      <c r="CJ236" s="6" t="n">
        <v>468</v>
      </c>
      <c r="CK236" s="6" t="n">
        <v>420</v>
      </c>
      <c r="CL236" s="6" t="n">
        <v>367</v>
      </c>
      <c r="CM236" s="6" t="n">
        <v>338</v>
      </c>
      <c r="CN236" s="6" t="n">
        <v>271</v>
      </c>
      <c r="CO236" s="6" t="n">
        <v>287</v>
      </c>
      <c r="CP236" s="6" t="n">
        <v>222</v>
      </c>
      <c r="CQ236" s="6" t="n">
        <v>165</v>
      </c>
      <c r="CR236" s="6" t="n">
        <v>131</v>
      </c>
      <c r="CS236" s="6" t="n">
        <v>90</v>
      </c>
      <c r="CT236" s="6" t="n">
        <v>76</v>
      </c>
      <c r="CU236" s="6" t="n">
        <v>59</v>
      </c>
      <c r="CV236" s="6" t="n">
        <v>58</v>
      </c>
      <c r="CW236" s="6" t="n">
        <v>33</v>
      </c>
      <c r="CX236" s="6" t="n">
        <v>23</v>
      </c>
      <c r="CY236" s="6" t="n">
        <v>15</v>
      </c>
      <c r="CZ236" s="6" t="n">
        <v>22</v>
      </c>
    </row>
    <row r="237" customFormat="false" ht="13.2" hidden="false" customHeight="false" outlineLevel="0" collapsed="false">
      <c r="A237" s="0" t="s">
        <v>1287</v>
      </c>
      <c r="B237" s="0" t="s">
        <v>417</v>
      </c>
      <c r="C237" s="6" t="n">
        <v>93295</v>
      </c>
      <c r="D237" s="6" t="n">
        <v>987</v>
      </c>
      <c r="E237" s="6" t="n">
        <v>1057</v>
      </c>
      <c r="F237" s="6" t="n">
        <v>1073</v>
      </c>
      <c r="G237" s="6" t="n">
        <v>1125</v>
      </c>
      <c r="H237" s="6" t="n">
        <v>1004</v>
      </c>
      <c r="I237" s="6" t="n">
        <v>986</v>
      </c>
      <c r="J237" s="6" t="n">
        <v>995</v>
      </c>
      <c r="K237" s="6" t="n">
        <v>926</v>
      </c>
      <c r="L237" s="6" t="n">
        <v>997</v>
      </c>
      <c r="M237" s="6" t="n">
        <v>983</v>
      </c>
      <c r="N237" s="6" t="n">
        <v>981</v>
      </c>
      <c r="O237" s="6" t="n">
        <v>1107</v>
      </c>
      <c r="P237" s="6" t="n">
        <v>1121</v>
      </c>
      <c r="Q237" s="6" t="n">
        <v>1203</v>
      </c>
      <c r="R237" s="6" t="n">
        <v>1226</v>
      </c>
      <c r="S237" s="6" t="n">
        <v>1273</v>
      </c>
      <c r="T237" s="6" t="n">
        <v>1231</v>
      </c>
      <c r="U237" s="6" t="n">
        <v>1265</v>
      </c>
      <c r="V237" s="6" t="n">
        <v>1079</v>
      </c>
      <c r="W237" s="6" t="n">
        <v>1069</v>
      </c>
      <c r="X237" s="6" t="n">
        <v>950</v>
      </c>
      <c r="Y237" s="6" t="n">
        <v>972</v>
      </c>
      <c r="Z237" s="6" t="n">
        <v>1045</v>
      </c>
      <c r="AA237" s="6" t="n">
        <v>1043</v>
      </c>
      <c r="AB237" s="6" t="n">
        <v>1001</v>
      </c>
      <c r="AC237" s="6" t="n">
        <v>1097</v>
      </c>
      <c r="AD237" s="6" t="n">
        <v>1101</v>
      </c>
      <c r="AE237" s="6" t="n">
        <v>1079</v>
      </c>
      <c r="AF237" s="6" t="n">
        <v>1015</v>
      </c>
      <c r="AG237" s="6" t="n">
        <v>1034</v>
      </c>
      <c r="AH237" s="6" t="n">
        <v>1064</v>
      </c>
      <c r="AI237" s="6" t="n">
        <v>1019</v>
      </c>
      <c r="AJ237" s="6" t="n">
        <v>1063</v>
      </c>
      <c r="AK237" s="6" t="n">
        <v>941</v>
      </c>
      <c r="AL237" s="6" t="n">
        <v>972</v>
      </c>
      <c r="AM237" s="6" t="n">
        <v>1040</v>
      </c>
      <c r="AN237" s="6" t="n">
        <v>1036</v>
      </c>
      <c r="AO237" s="6" t="n">
        <v>1096</v>
      </c>
      <c r="AP237" s="6" t="n">
        <v>1219</v>
      </c>
      <c r="AQ237" s="6" t="n">
        <v>1353</v>
      </c>
      <c r="AR237" s="6" t="n">
        <v>1379</v>
      </c>
      <c r="AS237" s="6" t="n">
        <v>1321</v>
      </c>
      <c r="AT237" s="6" t="n">
        <v>1432</v>
      </c>
      <c r="AU237" s="6" t="n">
        <v>1464</v>
      </c>
      <c r="AV237" s="6" t="n">
        <v>1435</v>
      </c>
      <c r="AW237" s="6" t="n">
        <v>1469</v>
      </c>
      <c r="AX237" s="6" t="n">
        <v>1435</v>
      </c>
      <c r="AY237" s="6" t="n">
        <v>1473</v>
      </c>
      <c r="AZ237" s="6" t="n">
        <v>1430</v>
      </c>
      <c r="BA237" s="6" t="n">
        <v>1418</v>
      </c>
      <c r="BB237" s="6" t="n">
        <v>1316</v>
      </c>
      <c r="BC237" s="6" t="n">
        <v>1354</v>
      </c>
      <c r="BD237" s="6" t="n">
        <v>1282</v>
      </c>
      <c r="BE237" s="6" t="n">
        <v>1350</v>
      </c>
      <c r="BF237" s="6" t="n">
        <v>1294</v>
      </c>
      <c r="BG237" s="6" t="n">
        <v>1243</v>
      </c>
      <c r="BH237" s="6" t="n">
        <v>1193</v>
      </c>
      <c r="BI237" s="6" t="n">
        <v>1203</v>
      </c>
      <c r="BJ237" s="6" t="n">
        <v>1174</v>
      </c>
      <c r="BK237" s="6" t="n">
        <v>1197</v>
      </c>
      <c r="BL237" s="6" t="n">
        <v>1220</v>
      </c>
      <c r="BM237" s="6" t="n">
        <v>1220</v>
      </c>
      <c r="BN237" s="6" t="n">
        <v>1231</v>
      </c>
      <c r="BO237" s="6" t="n">
        <v>1320</v>
      </c>
      <c r="BP237" s="6" t="n">
        <v>1392</v>
      </c>
      <c r="BQ237" s="6" t="n">
        <v>1023</v>
      </c>
      <c r="BR237" s="6" t="n">
        <v>1107</v>
      </c>
      <c r="BS237" s="6" t="n">
        <v>1043</v>
      </c>
      <c r="BT237" s="6" t="n">
        <v>1005</v>
      </c>
      <c r="BU237" s="6" t="n">
        <v>927</v>
      </c>
      <c r="BV237" s="6" t="n">
        <v>920</v>
      </c>
      <c r="BW237" s="6" t="n">
        <v>892</v>
      </c>
      <c r="BX237" s="6" t="n">
        <v>867</v>
      </c>
      <c r="BY237" s="6" t="n">
        <v>841</v>
      </c>
      <c r="BZ237" s="6" t="n">
        <v>756</v>
      </c>
      <c r="CA237" s="6" t="n">
        <v>776</v>
      </c>
      <c r="CB237" s="6" t="n">
        <v>773</v>
      </c>
      <c r="CC237" s="6" t="n">
        <v>705</v>
      </c>
      <c r="CD237" s="6" t="n">
        <v>637</v>
      </c>
      <c r="CE237" s="6" t="n">
        <v>619</v>
      </c>
      <c r="CF237" s="6" t="n">
        <v>559</v>
      </c>
      <c r="CG237" s="6" t="n">
        <v>500</v>
      </c>
      <c r="CH237" s="6" t="n">
        <v>500</v>
      </c>
      <c r="CI237" s="6" t="n">
        <v>419</v>
      </c>
      <c r="CJ237" s="6" t="n">
        <v>397</v>
      </c>
      <c r="CK237" s="6" t="n">
        <v>338</v>
      </c>
      <c r="CL237" s="6" t="n">
        <v>306</v>
      </c>
      <c r="CM237" s="6" t="n">
        <v>239</v>
      </c>
      <c r="CN237" s="6" t="n">
        <v>222</v>
      </c>
      <c r="CO237" s="6" t="n">
        <v>187</v>
      </c>
      <c r="CP237" s="6" t="n">
        <v>190</v>
      </c>
      <c r="CQ237" s="6" t="n">
        <v>127</v>
      </c>
      <c r="CR237" s="6" t="n">
        <v>89</v>
      </c>
      <c r="CS237" s="6" t="n">
        <v>74</v>
      </c>
      <c r="CT237" s="6" t="n">
        <v>48</v>
      </c>
      <c r="CU237" s="6" t="n">
        <v>39</v>
      </c>
      <c r="CV237" s="6" t="n">
        <v>39</v>
      </c>
      <c r="CW237" s="6" t="n">
        <v>20</v>
      </c>
      <c r="CX237" s="6" t="n">
        <v>17</v>
      </c>
      <c r="CY237" s="6" t="n">
        <v>8</v>
      </c>
      <c r="CZ237" s="6" t="n">
        <v>13</v>
      </c>
    </row>
    <row r="238" customFormat="false" ht="13.2" hidden="false" customHeight="false" outlineLevel="0" collapsed="false">
      <c r="A238" s="0" t="s">
        <v>1288</v>
      </c>
      <c r="B238" s="0" t="s">
        <v>884</v>
      </c>
      <c r="C238" s="6" t="n">
        <v>17050</v>
      </c>
      <c r="D238" s="6" t="n">
        <v>207</v>
      </c>
      <c r="E238" s="6" t="n">
        <v>220</v>
      </c>
      <c r="F238" s="6" t="n">
        <v>200</v>
      </c>
      <c r="G238" s="6" t="n">
        <v>214</v>
      </c>
      <c r="H238" s="6" t="n">
        <v>212</v>
      </c>
      <c r="I238" s="6" t="n">
        <v>226</v>
      </c>
      <c r="J238" s="6" t="n">
        <v>214</v>
      </c>
      <c r="K238" s="6" t="n">
        <v>202</v>
      </c>
      <c r="L238" s="6" t="n">
        <v>181</v>
      </c>
      <c r="M238" s="6" t="n">
        <v>207</v>
      </c>
      <c r="N238" s="6" t="n">
        <v>212</v>
      </c>
      <c r="O238" s="6" t="n">
        <v>224</v>
      </c>
      <c r="P238" s="6" t="n">
        <v>226</v>
      </c>
      <c r="Q238" s="6" t="n">
        <v>243</v>
      </c>
      <c r="R238" s="6" t="n">
        <v>253</v>
      </c>
      <c r="S238" s="6" t="n">
        <v>206</v>
      </c>
      <c r="T238" s="6" t="n">
        <v>238</v>
      </c>
      <c r="U238" s="6" t="n">
        <v>230</v>
      </c>
      <c r="V238" s="6" t="n">
        <v>235</v>
      </c>
      <c r="W238" s="6" t="n">
        <v>185</v>
      </c>
      <c r="X238" s="6" t="n">
        <v>217</v>
      </c>
      <c r="Y238" s="6" t="n">
        <v>190</v>
      </c>
      <c r="Z238" s="6" t="n">
        <v>208</v>
      </c>
      <c r="AA238" s="6" t="n">
        <v>243</v>
      </c>
      <c r="AB238" s="6" t="n">
        <v>236</v>
      </c>
      <c r="AC238" s="6" t="n">
        <v>191</v>
      </c>
      <c r="AD238" s="6" t="n">
        <v>207</v>
      </c>
      <c r="AE238" s="6" t="n">
        <v>188</v>
      </c>
      <c r="AF238" s="6" t="n">
        <v>176</v>
      </c>
      <c r="AG238" s="6" t="n">
        <v>195</v>
      </c>
      <c r="AH238" s="6" t="n">
        <v>175</v>
      </c>
      <c r="AI238" s="6" t="n">
        <v>187</v>
      </c>
      <c r="AJ238" s="6" t="n">
        <v>211</v>
      </c>
      <c r="AK238" s="6" t="n">
        <v>167</v>
      </c>
      <c r="AL238" s="6" t="n">
        <v>182</v>
      </c>
      <c r="AM238" s="6" t="n">
        <v>226</v>
      </c>
      <c r="AN238" s="6" t="n">
        <v>205</v>
      </c>
      <c r="AO238" s="6" t="n">
        <v>221</v>
      </c>
      <c r="AP238" s="6" t="n">
        <v>217</v>
      </c>
      <c r="AQ238" s="6" t="n">
        <v>239</v>
      </c>
      <c r="AR238" s="6" t="n">
        <v>233</v>
      </c>
      <c r="AS238" s="6" t="n">
        <v>259</v>
      </c>
      <c r="AT238" s="6" t="n">
        <v>252</v>
      </c>
      <c r="AU238" s="6" t="n">
        <v>248</v>
      </c>
      <c r="AV238" s="6" t="n">
        <v>232</v>
      </c>
      <c r="AW238" s="6" t="n">
        <v>248</v>
      </c>
      <c r="AX238" s="6" t="n">
        <v>258</v>
      </c>
      <c r="AY238" s="6" t="n">
        <v>270</v>
      </c>
      <c r="AZ238" s="6" t="n">
        <v>238</v>
      </c>
      <c r="BA238" s="6" t="n">
        <v>212</v>
      </c>
      <c r="BB238" s="6" t="n">
        <v>260</v>
      </c>
      <c r="BC238" s="6" t="n">
        <v>234</v>
      </c>
      <c r="BD238" s="6" t="n">
        <v>238</v>
      </c>
      <c r="BE238" s="6" t="n">
        <v>214</v>
      </c>
      <c r="BF238" s="6" t="n">
        <v>225</v>
      </c>
      <c r="BG238" s="6" t="n">
        <v>193</v>
      </c>
      <c r="BH238" s="6" t="n">
        <v>212</v>
      </c>
      <c r="BI238" s="6" t="n">
        <v>225</v>
      </c>
      <c r="BJ238" s="6" t="n">
        <v>214</v>
      </c>
      <c r="BK238" s="6" t="n">
        <v>241</v>
      </c>
      <c r="BL238" s="6" t="n">
        <v>211</v>
      </c>
      <c r="BM238" s="6" t="n">
        <v>218</v>
      </c>
      <c r="BN238" s="6" t="n">
        <v>185</v>
      </c>
      <c r="BO238" s="6" t="n">
        <v>193</v>
      </c>
      <c r="BP238" s="6" t="n">
        <v>200</v>
      </c>
      <c r="BQ238" s="6" t="n">
        <v>197</v>
      </c>
      <c r="BR238" s="6" t="n">
        <v>206</v>
      </c>
      <c r="BS238" s="6" t="n">
        <v>198</v>
      </c>
      <c r="BT238" s="6" t="n">
        <v>177</v>
      </c>
      <c r="BU238" s="6" t="n">
        <v>171</v>
      </c>
      <c r="BV238" s="6" t="n">
        <v>144</v>
      </c>
      <c r="BW238" s="6" t="n">
        <v>153</v>
      </c>
      <c r="BX238" s="6" t="n">
        <v>166</v>
      </c>
      <c r="BY238" s="6" t="n">
        <v>140</v>
      </c>
      <c r="BZ238" s="6" t="n">
        <v>141</v>
      </c>
      <c r="CA238" s="6" t="n">
        <v>130</v>
      </c>
      <c r="CB238" s="6" t="n">
        <v>100</v>
      </c>
      <c r="CC238" s="6" t="n">
        <v>94</v>
      </c>
      <c r="CD238" s="6" t="n">
        <v>101</v>
      </c>
      <c r="CE238" s="6" t="n">
        <v>99</v>
      </c>
      <c r="CF238" s="6" t="n">
        <v>76</v>
      </c>
      <c r="CG238" s="6" t="n">
        <v>80</v>
      </c>
      <c r="CH238" s="6" t="n">
        <v>77</v>
      </c>
      <c r="CI238" s="6" t="n">
        <v>71</v>
      </c>
      <c r="CJ238" s="6" t="n">
        <v>59</v>
      </c>
      <c r="CK238" s="6" t="n">
        <v>61</v>
      </c>
      <c r="CL238" s="6" t="n">
        <v>50</v>
      </c>
      <c r="CM238" s="6" t="n">
        <v>53</v>
      </c>
      <c r="CN238" s="6" t="n">
        <v>46</v>
      </c>
      <c r="CO238" s="6" t="n">
        <v>29</v>
      </c>
      <c r="CP238" s="6" t="n">
        <v>19</v>
      </c>
      <c r="CQ238" s="6" t="n">
        <v>17</v>
      </c>
      <c r="CR238" s="6" t="n">
        <v>18</v>
      </c>
      <c r="CS238" s="6" t="n">
        <v>12</v>
      </c>
      <c r="CT238" s="6" t="n">
        <v>10</v>
      </c>
      <c r="CU238" s="6" t="n">
        <v>9</v>
      </c>
      <c r="CV238" s="6" t="n">
        <v>8</v>
      </c>
      <c r="CW238" s="6" t="n">
        <v>4</v>
      </c>
      <c r="CX238" s="6" t="n">
        <v>1</v>
      </c>
      <c r="CY238" s="6" t="n">
        <v>1</v>
      </c>
      <c r="CZ238" s="6" t="n">
        <v>3</v>
      </c>
    </row>
    <row r="239" customFormat="false" ht="13.2" hidden="false" customHeight="false" outlineLevel="0" collapsed="false">
      <c r="A239" s="0" t="s">
        <v>1289</v>
      </c>
      <c r="B239" s="0" t="s">
        <v>695</v>
      </c>
      <c r="C239" s="6" t="n">
        <v>139812</v>
      </c>
      <c r="D239" s="6" t="n">
        <v>1531</v>
      </c>
      <c r="E239" s="6" t="n">
        <v>1533</v>
      </c>
      <c r="F239" s="6" t="n">
        <v>1470</v>
      </c>
      <c r="G239" s="6" t="n">
        <v>1566</v>
      </c>
      <c r="H239" s="6" t="n">
        <v>1499</v>
      </c>
      <c r="I239" s="6" t="n">
        <v>1569</v>
      </c>
      <c r="J239" s="6" t="n">
        <v>1554</v>
      </c>
      <c r="K239" s="6" t="n">
        <v>1377</v>
      </c>
      <c r="L239" s="6" t="n">
        <v>1418</v>
      </c>
      <c r="M239" s="6" t="n">
        <v>1398</v>
      </c>
      <c r="N239" s="6" t="n">
        <v>1552</v>
      </c>
      <c r="O239" s="6" t="n">
        <v>1486</v>
      </c>
      <c r="P239" s="6" t="n">
        <v>1662</v>
      </c>
      <c r="Q239" s="6" t="n">
        <v>1598</v>
      </c>
      <c r="R239" s="6" t="n">
        <v>1722</v>
      </c>
      <c r="S239" s="6" t="n">
        <v>1702</v>
      </c>
      <c r="T239" s="6" t="n">
        <v>1784</v>
      </c>
      <c r="U239" s="6" t="n">
        <v>1815</v>
      </c>
      <c r="V239" s="6" t="n">
        <v>1721</v>
      </c>
      <c r="W239" s="6" t="n">
        <v>1498</v>
      </c>
      <c r="X239" s="6" t="n">
        <v>1602</v>
      </c>
      <c r="Y239" s="6" t="n">
        <v>1577</v>
      </c>
      <c r="Z239" s="6" t="n">
        <v>1619</v>
      </c>
      <c r="AA239" s="6" t="n">
        <v>1614</v>
      </c>
      <c r="AB239" s="6" t="n">
        <v>1700</v>
      </c>
      <c r="AC239" s="6" t="n">
        <v>1796</v>
      </c>
      <c r="AD239" s="6" t="n">
        <v>1700</v>
      </c>
      <c r="AE239" s="6" t="n">
        <v>1689</v>
      </c>
      <c r="AF239" s="6" t="n">
        <v>1757</v>
      </c>
      <c r="AG239" s="6" t="n">
        <v>1760</v>
      </c>
      <c r="AH239" s="6" t="n">
        <v>1751</v>
      </c>
      <c r="AI239" s="6" t="n">
        <v>1790</v>
      </c>
      <c r="AJ239" s="6" t="n">
        <v>1576</v>
      </c>
      <c r="AK239" s="6" t="n">
        <v>1582</v>
      </c>
      <c r="AL239" s="6" t="n">
        <v>1612</v>
      </c>
      <c r="AM239" s="6" t="n">
        <v>1576</v>
      </c>
      <c r="AN239" s="6" t="n">
        <v>1637</v>
      </c>
      <c r="AO239" s="6" t="n">
        <v>1730</v>
      </c>
      <c r="AP239" s="6" t="n">
        <v>1733</v>
      </c>
      <c r="AQ239" s="6" t="n">
        <v>1864</v>
      </c>
      <c r="AR239" s="6" t="n">
        <v>1912</v>
      </c>
      <c r="AS239" s="6" t="n">
        <v>1868</v>
      </c>
      <c r="AT239" s="6" t="n">
        <v>1978</v>
      </c>
      <c r="AU239" s="6" t="n">
        <v>1977</v>
      </c>
      <c r="AV239" s="6" t="n">
        <v>2024</v>
      </c>
      <c r="AW239" s="6" t="n">
        <v>1976</v>
      </c>
      <c r="AX239" s="6" t="n">
        <v>2141</v>
      </c>
      <c r="AY239" s="6" t="n">
        <v>2173</v>
      </c>
      <c r="AZ239" s="6" t="n">
        <v>2095</v>
      </c>
      <c r="BA239" s="6" t="n">
        <v>1995</v>
      </c>
      <c r="BB239" s="6" t="n">
        <v>1988</v>
      </c>
      <c r="BC239" s="6" t="n">
        <v>1982</v>
      </c>
      <c r="BD239" s="6" t="n">
        <v>1960</v>
      </c>
      <c r="BE239" s="6" t="n">
        <v>1965</v>
      </c>
      <c r="BF239" s="6" t="n">
        <v>1863</v>
      </c>
      <c r="BG239" s="6" t="n">
        <v>1827</v>
      </c>
      <c r="BH239" s="6" t="n">
        <v>1805</v>
      </c>
      <c r="BI239" s="6" t="n">
        <v>1838</v>
      </c>
      <c r="BJ239" s="6" t="n">
        <v>1882</v>
      </c>
      <c r="BK239" s="6" t="n">
        <v>1909</v>
      </c>
      <c r="BL239" s="6" t="n">
        <v>1762</v>
      </c>
      <c r="BM239" s="6" t="n">
        <v>1796</v>
      </c>
      <c r="BN239" s="6" t="n">
        <v>1858</v>
      </c>
      <c r="BO239" s="6" t="n">
        <v>2059</v>
      </c>
      <c r="BP239" s="6" t="n">
        <v>2008</v>
      </c>
      <c r="BQ239" s="6" t="n">
        <v>1547</v>
      </c>
      <c r="BR239" s="6" t="n">
        <v>1650</v>
      </c>
      <c r="BS239" s="6" t="n">
        <v>1591</v>
      </c>
      <c r="BT239" s="6" t="n">
        <v>1518</v>
      </c>
      <c r="BU239" s="6" t="n">
        <v>1335</v>
      </c>
      <c r="BV239" s="6" t="n">
        <v>1307</v>
      </c>
      <c r="BW239" s="6" t="n">
        <v>1280</v>
      </c>
      <c r="BX239" s="6" t="n">
        <v>1223</v>
      </c>
      <c r="BY239" s="6" t="n">
        <v>1229</v>
      </c>
      <c r="BZ239" s="6" t="n">
        <v>1182</v>
      </c>
      <c r="CA239" s="6" t="n">
        <v>1103</v>
      </c>
      <c r="CB239" s="6" t="n">
        <v>1106</v>
      </c>
      <c r="CC239" s="6" t="n">
        <v>917</v>
      </c>
      <c r="CD239" s="6" t="n">
        <v>920</v>
      </c>
      <c r="CE239" s="6" t="n">
        <v>855</v>
      </c>
      <c r="CF239" s="6" t="n">
        <v>910</v>
      </c>
      <c r="CG239" s="6" t="n">
        <v>828</v>
      </c>
      <c r="CH239" s="6" t="n">
        <v>749</v>
      </c>
      <c r="CI239" s="6" t="n">
        <v>712</v>
      </c>
      <c r="CJ239" s="6" t="n">
        <v>637</v>
      </c>
      <c r="CK239" s="6" t="n">
        <v>538</v>
      </c>
      <c r="CL239" s="6" t="n">
        <v>535</v>
      </c>
      <c r="CM239" s="6" t="n">
        <v>427</v>
      </c>
      <c r="CN239" s="6" t="n">
        <v>406</v>
      </c>
      <c r="CO239" s="6" t="n">
        <v>389</v>
      </c>
      <c r="CP239" s="6" t="n">
        <v>322</v>
      </c>
      <c r="CQ239" s="6" t="n">
        <v>254</v>
      </c>
      <c r="CR239" s="6" t="n">
        <v>158</v>
      </c>
      <c r="CS239" s="6" t="n">
        <v>106</v>
      </c>
      <c r="CT239" s="6" t="n">
        <v>89</v>
      </c>
      <c r="CU239" s="6" t="n">
        <v>69</v>
      </c>
      <c r="CV239" s="6" t="n">
        <v>57</v>
      </c>
      <c r="CW239" s="6" t="n">
        <v>34</v>
      </c>
      <c r="CX239" s="6" t="n">
        <v>24</v>
      </c>
      <c r="CY239" s="6" t="n">
        <v>13</v>
      </c>
      <c r="CZ239" s="6" t="n">
        <v>31</v>
      </c>
    </row>
    <row r="240" customFormat="false" ht="13.2" hidden="false" customHeight="false" outlineLevel="0" collapsed="false">
      <c r="A240" s="0" t="s">
        <v>1290</v>
      </c>
      <c r="B240" s="0" t="s">
        <v>517</v>
      </c>
      <c r="C240" s="6" t="n">
        <v>176462</v>
      </c>
      <c r="D240" s="6" t="n">
        <v>1722</v>
      </c>
      <c r="E240" s="6" t="n">
        <v>1677</v>
      </c>
      <c r="F240" s="6" t="n">
        <v>1735</v>
      </c>
      <c r="G240" s="6" t="n">
        <v>1714</v>
      </c>
      <c r="H240" s="6" t="n">
        <v>1744</v>
      </c>
      <c r="I240" s="6" t="n">
        <v>1664</v>
      </c>
      <c r="J240" s="6" t="n">
        <v>1710</v>
      </c>
      <c r="K240" s="6" t="n">
        <v>1726</v>
      </c>
      <c r="L240" s="6" t="n">
        <v>1677</v>
      </c>
      <c r="M240" s="6" t="n">
        <v>1735</v>
      </c>
      <c r="N240" s="6" t="n">
        <v>1843</v>
      </c>
      <c r="O240" s="6" t="n">
        <v>1896</v>
      </c>
      <c r="P240" s="6" t="n">
        <v>1962</v>
      </c>
      <c r="Q240" s="6" t="n">
        <v>2011</v>
      </c>
      <c r="R240" s="6" t="n">
        <v>1953</v>
      </c>
      <c r="S240" s="6" t="n">
        <v>2179</v>
      </c>
      <c r="T240" s="6" t="n">
        <v>1944</v>
      </c>
      <c r="U240" s="6" t="n">
        <v>2044</v>
      </c>
      <c r="V240" s="6" t="n">
        <v>1890</v>
      </c>
      <c r="W240" s="6" t="n">
        <v>1669</v>
      </c>
      <c r="X240" s="6" t="n">
        <v>1542</v>
      </c>
      <c r="Y240" s="6" t="n">
        <v>1558</v>
      </c>
      <c r="Z240" s="6" t="n">
        <v>1657</v>
      </c>
      <c r="AA240" s="6" t="n">
        <v>1787</v>
      </c>
      <c r="AB240" s="6" t="n">
        <v>1602</v>
      </c>
      <c r="AC240" s="6" t="n">
        <v>1525</v>
      </c>
      <c r="AD240" s="6" t="n">
        <v>1489</v>
      </c>
      <c r="AE240" s="6" t="n">
        <v>1451</v>
      </c>
      <c r="AF240" s="6" t="n">
        <v>1559</v>
      </c>
      <c r="AG240" s="6" t="n">
        <v>1520</v>
      </c>
      <c r="AH240" s="6" t="n">
        <v>1607</v>
      </c>
      <c r="AI240" s="6" t="n">
        <v>1603</v>
      </c>
      <c r="AJ240" s="6" t="n">
        <v>1559</v>
      </c>
      <c r="AK240" s="6" t="n">
        <v>1484</v>
      </c>
      <c r="AL240" s="6" t="n">
        <v>1587</v>
      </c>
      <c r="AM240" s="6" t="n">
        <v>1622</v>
      </c>
      <c r="AN240" s="6" t="n">
        <v>1841</v>
      </c>
      <c r="AO240" s="6" t="n">
        <v>1946</v>
      </c>
      <c r="AP240" s="6" t="n">
        <v>2064</v>
      </c>
      <c r="AQ240" s="6" t="n">
        <v>2191</v>
      </c>
      <c r="AR240" s="6" t="n">
        <v>2282</v>
      </c>
      <c r="AS240" s="6" t="n">
        <v>2179</v>
      </c>
      <c r="AT240" s="6" t="n">
        <v>2413</v>
      </c>
      <c r="AU240" s="6" t="n">
        <v>2318</v>
      </c>
      <c r="AV240" s="6" t="n">
        <v>2489</v>
      </c>
      <c r="AW240" s="6" t="n">
        <v>2651</v>
      </c>
      <c r="AX240" s="6" t="n">
        <v>2679</v>
      </c>
      <c r="AY240" s="6" t="n">
        <v>2650</v>
      </c>
      <c r="AZ240" s="6" t="n">
        <v>2680</v>
      </c>
      <c r="BA240" s="6" t="n">
        <v>2556</v>
      </c>
      <c r="BB240" s="6" t="n">
        <v>2522</v>
      </c>
      <c r="BC240" s="6" t="n">
        <v>2314</v>
      </c>
      <c r="BD240" s="6" t="n">
        <v>2577</v>
      </c>
      <c r="BE240" s="6" t="n">
        <v>2375</v>
      </c>
      <c r="BF240" s="6" t="n">
        <v>2309</v>
      </c>
      <c r="BG240" s="6" t="n">
        <v>2297</v>
      </c>
      <c r="BH240" s="6" t="n">
        <v>2304</v>
      </c>
      <c r="BI240" s="6" t="n">
        <v>2357</v>
      </c>
      <c r="BJ240" s="6" t="n">
        <v>2396</v>
      </c>
      <c r="BK240" s="6" t="n">
        <v>2394</v>
      </c>
      <c r="BL240" s="6" t="n">
        <v>2406</v>
      </c>
      <c r="BM240" s="6" t="n">
        <v>2498</v>
      </c>
      <c r="BN240" s="6" t="n">
        <v>2685</v>
      </c>
      <c r="BO240" s="6" t="n">
        <v>3086</v>
      </c>
      <c r="BP240" s="6" t="n">
        <v>3214</v>
      </c>
      <c r="BQ240" s="6" t="n">
        <v>2386</v>
      </c>
      <c r="BR240" s="6" t="n">
        <v>2630</v>
      </c>
      <c r="BS240" s="6" t="n">
        <v>2409</v>
      </c>
      <c r="BT240" s="6" t="n">
        <v>2292</v>
      </c>
      <c r="BU240" s="6" t="n">
        <v>2024</v>
      </c>
      <c r="BV240" s="6" t="n">
        <v>1900</v>
      </c>
      <c r="BW240" s="6" t="n">
        <v>2043</v>
      </c>
      <c r="BX240" s="6" t="n">
        <v>1866</v>
      </c>
      <c r="BY240" s="6" t="n">
        <v>1972</v>
      </c>
      <c r="BZ240" s="6" t="n">
        <v>1904</v>
      </c>
      <c r="CA240" s="6" t="n">
        <v>1786</v>
      </c>
      <c r="CB240" s="6" t="n">
        <v>1792</v>
      </c>
      <c r="CC240" s="6" t="n">
        <v>1650</v>
      </c>
      <c r="CD240" s="6" t="n">
        <v>1650</v>
      </c>
      <c r="CE240" s="6" t="n">
        <v>1550</v>
      </c>
      <c r="CF240" s="6" t="n">
        <v>1616</v>
      </c>
      <c r="CG240" s="6" t="n">
        <v>1437</v>
      </c>
      <c r="CH240" s="6" t="n">
        <v>1422</v>
      </c>
      <c r="CI240" s="6" t="n">
        <v>1246</v>
      </c>
      <c r="CJ240" s="6" t="n">
        <v>1235</v>
      </c>
      <c r="CK240" s="6" t="n">
        <v>1113</v>
      </c>
      <c r="CL240" s="6" t="n">
        <v>1063</v>
      </c>
      <c r="CM240" s="6" t="n">
        <v>942</v>
      </c>
      <c r="CN240" s="6" t="n">
        <v>826</v>
      </c>
      <c r="CO240" s="6" t="n">
        <v>737</v>
      </c>
      <c r="CP240" s="6" t="n">
        <v>726</v>
      </c>
      <c r="CQ240" s="6" t="n">
        <v>536</v>
      </c>
      <c r="CR240" s="6" t="n">
        <v>303</v>
      </c>
      <c r="CS240" s="6" t="n">
        <v>242</v>
      </c>
      <c r="CT240" s="6" t="n">
        <v>252</v>
      </c>
      <c r="CU240" s="6" t="n">
        <v>196</v>
      </c>
      <c r="CV240" s="6" t="n">
        <v>114</v>
      </c>
      <c r="CW240" s="6" t="n">
        <v>92</v>
      </c>
      <c r="CX240" s="6" t="n">
        <v>70</v>
      </c>
      <c r="CY240" s="6" t="n">
        <v>52</v>
      </c>
      <c r="CZ240" s="6" t="n">
        <v>68</v>
      </c>
    </row>
    <row r="241" customFormat="false" ht="13.2" hidden="false" customHeight="false" outlineLevel="0" collapsed="false">
      <c r="A241" s="0" t="s">
        <v>1291</v>
      </c>
      <c r="B241" s="0" t="s">
        <v>195</v>
      </c>
      <c r="C241" s="6" t="n">
        <v>114817</v>
      </c>
      <c r="D241" s="6" t="n">
        <v>1217</v>
      </c>
      <c r="E241" s="6" t="n">
        <v>1273</v>
      </c>
      <c r="F241" s="6" t="n">
        <v>1236</v>
      </c>
      <c r="G241" s="6" t="n">
        <v>1263</v>
      </c>
      <c r="H241" s="6" t="n">
        <v>1328</v>
      </c>
      <c r="I241" s="6" t="n">
        <v>1299</v>
      </c>
      <c r="J241" s="6" t="n">
        <v>1276</v>
      </c>
      <c r="K241" s="6" t="n">
        <v>1238</v>
      </c>
      <c r="L241" s="6" t="n">
        <v>1214</v>
      </c>
      <c r="M241" s="6" t="n">
        <v>1240</v>
      </c>
      <c r="N241" s="6" t="n">
        <v>1351</v>
      </c>
      <c r="O241" s="6" t="n">
        <v>1356</v>
      </c>
      <c r="P241" s="6" t="n">
        <v>1349</v>
      </c>
      <c r="Q241" s="6" t="n">
        <v>1369</v>
      </c>
      <c r="R241" s="6" t="n">
        <v>1447</v>
      </c>
      <c r="S241" s="6" t="n">
        <v>1404</v>
      </c>
      <c r="T241" s="6" t="n">
        <v>1457</v>
      </c>
      <c r="U241" s="6" t="n">
        <v>1455</v>
      </c>
      <c r="V241" s="6" t="n">
        <v>1406</v>
      </c>
      <c r="W241" s="6" t="n">
        <v>1282</v>
      </c>
      <c r="X241" s="6" t="n">
        <v>1182</v>
      </c>
      <c r="Y241" s="6" t="n">
        <v>1172</v>
      </c>
      <c r="Z241" s="6" t="n">
        <v>1208</v>
      </c>
      <c r="AA241" s="6" t="n">
        <v>1266</v>
      </c>
      <c r="AB241" s="6" t="n">
        <v>1233</v>
      </c>
      <c r="AC241" s="6" t="n">
        <v>1204</v>
      </c>
      <c r="AD241" s="6" t="n">
        <v>1223</v>
      </c>
      <c r="AE241" s="6" t="n">
        <v>1180</v>
      </c>
      <c r="AF241" s="6" t="n">
        <v>1194</v>
      </c>
      <c r="AG241" s="6" t="n">
        <v>1170</v>
      </c>
      <c r="AH241" s="6" t="n">
        <v>1210</v>
      </c>
      <c r="AI241" s="6" t="n">
        <v>1212</v>
      </c>
      <c r="AJ241" s="6" t="n">
        <v>1102</v>
      </c>
      <c r="AK241" s="6" t="n">
        <v>1139</v>
      </c>
      <c r="AL241" s="6" t="n">
        <v>1122</v>
      </c>
      <c r="AM241" s="6" t="n">
        <v>1274</v>
      </c>
      <c r="AN241" s="6" t="n">
        <v>1319</v>
      </c>
      <c r="AO241" s="6" t="n">
        <v>1387</v>
      </c>
      <c r="AP241" s="6" t="n">
        <v>1570</v>
      </c>
      <c r="AQ241" s="6" t="n">
        <v>1666</v>
      </c>
      <c r="AR241" s="6" t="n">
        <v>1700</v>
      </c>
      <c r="AS241" s="6" t="n">
        <v>1696</v>
      </c>
      <c r="AT241" s="6" t="n">
        <v>1835</v>
      </c>
      <c r="AU241" s="6" t="n">
        <v>1816</v>
      </c>
      <c r="AV241" s="6" t="n">
        <v>1810</v>
      </c>
      <c r="AW241" s="6" t="n">
        <v>1785</v>
      </c>
      <c r="AX241" s="6" t="n">
        <v>1842</v>
      </c>
      <c r="AY241" s="6" t="n">
        <v>1848</v>
      </c>
      <c r="AZ241" s="6" t="n">
        <v>1799</v>
      </c>
      <c r="BA241" s="6" t="n">
        <v>1700</v>
      </c>
      <c r="BB241" s="6" t="n">
        <v>1680</v>
      </c>
      <c r="BC241" s="6" t="n">
        <v>1673</v>
      </c>
      <c r="BD241" s="6" t="n">
        <v>1703</v>
      </c>
      <c r="BE241" s="6" t="n">
        <v>1568</v>
      </c>
      <c r="BF241" s="6" t="n">
        <v>1519</v>
      </c>
      <c r="BG241" s="6" t="n">
        <v>1477</v>
      </c>
      <c r="BH241" s="6" t="n">
        <v>1454</v>
      </c>
      <c r="BI241" s="6" t="n">
        <v>1529</v>
      </c>
      <c r="BJ241" s="6" t="n">
        <v>1435</v>
      </c>
      <c r="BK241" s="6" t="n">
        <v>1456</v>
      </c>
      <c r="BL241" s="6" t="n">
        <v>1484</v>
      </c>
      <c r="BM241" s="6" t="n">
        <v>1577</v>
      </c>
      <c r="BN241" s="6" t="n">
        <v>1537</v>
      </c>
      <c r="BO241" s="6" t="n">
        <v>1838</v>
      </c>
      <c r="BP241" s="6" t="n">
        <v>1778</v>
      </c>
      <c r="BQ241" s="6" t="n">
        <v>1414</v>
      </c>
      <c r="BR241" s="6" t="n">
        <v>1490</v>
      </c>
      <c r="BS241" s="6" t="n">
        <v>1448</v>
      </c>
      <c r="BT241" s="6" t="n">
        <v>1254</v>
      </c>
      <c r="BU241" s="6" t="n">
        <v>1116</v>
      </c>
      <c r="BV241" s="6" t="n">
        <v>1074</v>
      </c>
      <c r="BW241" s="6" t="n">
        <v>1067</v>
      </c>
      <c r="BX241" s="6" t="n">
        <v>1116</v>
      </c>
      <c r="BY241" s="6" t="n">
        <v>1025</v>
      </c>
      <c r="BZ241" s="6" t="n">
        <v>969</v>
      </c>
      <c r="CA241" s="6" t="n">
        <v>921</v>
      </c>
      <c r="CB241" s="6" t="n">
        <v>830</v>
      </c>
      <c r="CC241" s="6" t="n">
        <v>829</v>
      </c>
      <c r="CD241" s="6" t="n">
        <v>771</v>
      </c>
      <c r="CE241" s="6" t="n">
        <v>718</v>
      </c>
      <c r="CF241" s="6" t="n">
        <v>755</v>
      </c>
      <c r="CG241" s="6" t="n">
        <v>641</v>
      </c>
      <c r="CH241" s="6" t="n">
        <v>601</v>
      </c>
      <c r="CI241" s="6" t="n">
        <v>557</v>
      </c>
      <c r="CJ241" s="6" t="n">
        <v>460</v>
      </c>
      <c r="CK241" s="6" t="n">
        <v>452</v>
      </c>
      <c r="CL241" s="6" t="n">
        <v>414</v>
      </c>
      <c r="CM241" s="6" t="n">
        <v>371</v>
      </c>
      <c r="CN241" s="6" t="n">
        <v>302</v>
      </c>
      <c r="CO241" s="6" t="n">
        <v>265</v>
      </c>
      <c r="CP241" s="6" t="n">
        <v>260</v>
      </c>
      <c r="CQ241" s="6" t="n">
        <v>165</v>
      </c>
      <c r="CR241" s="6" t="n">
        <v>112</v>
      </c>
      <c r="CS241" s="6" t="n">
        <v>95</v>
      </c>
      <c r="CT241" s="6" t="n">
        <v>80</v>
      </c>
      <c r="CU241" s="6" t="n">
        <v>55</v>
      </c>
      <c r="CV241" s="6" t="n">
        <v>51</v>
      </c>
      <c r="CW241" s="6" t="n">
        <v>36</v>
      </c>
      <c r="CX241" s="6" t="n">
        <v>22</v>
      </c>
      <c r="CY241" s="6" t="n">
        <v>22</v>
      </c>
      <c r="CZ241" s="6" t="n">
        <v>27</v>
      </c>
    </row>
    <row r="242" customFormat="false" ht="13.2" hidden="false" customHeight="false" outlineLevel="0" collapsed="false">
      <c r="A242" s="0" t="s">
        <v>1292</v>
      </c>
      <c r="B242" s="0" t="s">
        <v>283</v>
      </c>
      <c r="C242" s="6" t="n">
        <v>280177</v>
      </c>
      <c r="D242" s="6" t="n">
        <v>3539</v>
      </c>
      <c r="E242" s="6" t="n">
        <v>3454</v>
      </c>
      <c r="F242" s="6" t="n">
        <v>3204</v>
      </c>
      <c r="G242" s="6" t="n">
        <v>3281</v>
      </c>
      <c r="H242" s="6" t="n">
        <v>3044</v>
      </c>
      <c r="I242" s="6" t="n">
        <v>3019</v>
      </c>
      <c r="J242" s="6" t="n">
        <v>2792</v>
      </c>
      <c r="K242" s="6" t="n">
        <v>2723</v>
      </c>
      <c r="L242" s="6" t="n">
        <v>2700</v>
      </c>
      <c r="M242" s="6" t="n">
        <v>2801</v>
      </c>
      <c r="N242" s="6" t="n">
        <v>2833</v>
      </c>
      <c r="O242" s="6" t="n">
        <v>2843</v>
      </c>
      <c r="P242" s="6" t="n">
        <v>2771</v>
      </c>
      <c r="Q242" s="6" t="n">
        <v>2963</v>
      </c>
      <c r="R242" s="6" t="n">
        <v>3078</v>
      </c>
      <c r="S242" s="6" t="n">
        <v>2929</v>
      </c>
      <c r="T242" s="6" t="n">
        <v>3100</v>
      </c>
      <c r="U242" s="6" t="n">
        <v>3056</v>
      </c>
      <c r="V242" s="6" t="n">
        <v>4977</v>
      </c>
      <c r="W242" s="6" t="n">
        <v>8334</v>
      </c>
      <c r="X242" s="6" t="n">
        <v>9403</v>
      </c>
      <c r="Y242" s="6" t="n">
        <v>8365</v>
      </c>
      <c r="Z242" s="6" t="n">
        <v>6971</v>
      </c>
      <c r="AA242" s="6" t="n">
        <v>6019</v>
      </c>
      <c r="AB242" s="6" t="n">
        <v>5254</v>
      </c>
      <c r="AC242" s="6" t="n">
        <v>5158</v>
      </c>
      <c r="AD242" s="6" t="n">
        <v>4696</v>
      </c>
      <c r="AE242" s="6" t="n">
        <v>4542</v>
      </c>
      <c r="AF242" s="6" t="n">
        <v>4350</v>
      </c>
      <c r="AG242" s="6" t="n">
        <v>4202</v>
      </c>
      <c r="AH242" s="6" t="n">
        <v>4091</v>
      </c>
      <c r="AI242" s="6" t="n">
        <v>3985</v>
      </c>
      <c r="AJ242" s="6" t="n">
        <v>3590</v>
      </c>
      <c r="AK242" s="6" t="n">
        <v>3246</v>
      </c>
      <c r="AL242" s="6" t="n">
        <v>3141</v>
      </c>
      <c r="AM242" s="6" t="n">
        <v>3355</v>
      </c>
      <c r="AN242" s="6" t="n">
        <v>3330</v>
      </c>
      <c r="AO242" s="6" t="n">
        <v>3238</v>
      </c>
      <c r="AP242" s="6" t="n">
        <v>3267</v>
      </c>
      <c r="AQ242" s="6" t="n">
        <v>3507</v>
      </c>
      <c r="AR242" s="6" t="n">
        <v>3563</v>
      </c>
      <c r="AS242" s="6" t="n">
        <v>3350</v>
      </c>
      <c r="AT242" s="6" t="n">
        <v>3477</v>
      </c>
      <c r="AU242" s="6" t="n">
        <v>3379</v>
      </c>
      <c r="AV242" s="6" t="n">
        <v>3453</v>
      </c>
      <c r="AW242" s="6" t="n">
        <v>3601</v>
      </c>
      <c r="AX242" s="6" t="n">
        <v>3587</v>
      </c>
      <c r="AY242" s="6" t="n">
        <v>3582</v>
      </c>
      <c r="AZ242" s="6" t="n">
        <v>3584</v>
      </c>
      <c r="BA242" s="6" t="n">
        <v>3602</v>
      </c>
      <c r="BB242" s="6" t="n">
        <v>3372</v>
      </c>
      <c r="BC242" s="6" t="n">
        <v>3455</v>
      </c>
      <c r="BD242" s="6" t="n">
        <v>3356</v>
      </c>
      <c r="BE242" s="6" t="n">
        <v>3287</v>
      </c>
      <c r="BF242" s="6" t="n">
        <v>3159</v>
      </c>
      <c r="BG242" s="6" t="n">
        <v>3090</v>
      </c>
      <c r="BH242" s="6" t="n">
        <v>2885</v>
      </c>
      <c r="BI242" s="6" t="n">
        <v>2925</v>
      </c>
      <c r="BJ242" s="6" t="n">
        <v>2779</v>
      </c>
      <c r="BK242" s="6" t="n">
        <v>2688</v>
      </c>
      <c r="BL242" s="6" t="n">
        <v>2671</v>
      </c>
      <c r="BM242" s="6" t="n">
        <v>2833</v>
      </c>
      <c r="BN242" s="6" t="n">
        <v>2765</v>
      </c>
      <c r="BO242" s="6" t="n">
        <v>2863</v>
      </c>
      <c r="BP242" s="6" t="n">
        <v>3001</v>
      </c>
      <c r="BQ242" s="6" t="n">
        <v>2206</v>
      </c>
      <c r="BR242" s="6" t="n">
        <v>2274</v>
      </c>
      <c r="BS242" s="6" t="n">
        <v>2093</v>
      </c>
      <c r="BT242" s="6" t="n">
        <v>1949</v>
      </c>
      <c r="BU242" s="6" t="n">
        <v>1767</v>
      </c>
      <c r="BV242" s="6" t="n">
        <v>1726</v>
      </c>
      <c r="BW242" s="6" t="n">
        <v>1844</v>
      </c>
      <c r="BX242" s="6" t="n">
        <v>1950</v>
      </c>
      <c r="BY242" s="6" t="n">
        <v>1858</v>
      </c>
      <c r="BZ242" s="6" t="n">
        <v>1713</v>
      </c>
      <c r="CA242" s="6" t="n">
        <v>1747</v>
      </c>
      <c r="CB242" s="6" t="n">
        <v>1629</v>
      </c>
      <c r="CC242" s="6" t="n">
        <v>1523</v>
      </c>
      <c r="CD242" s="6" t="n">
        <v>1480</v>
      </c>
      <c r="CE242" s="6" t="n">
        <v>1478</v>
      </c>
      <c r="CF242" s="6" t="n">
        <v>1419</v>
      </c>
      <c r="CG242" s="6" t="n">
        <v>1257</v>
      </c>
      <c r="CH242" s="6" t="n">
        <v>1226</v>
      </c>
      <c r="CI242" s="6" t="n">
        <v>1062</v>
      </c>
      <c r="CJ242" s="6" t="n">
        <v>1036</v>
      </c>
      <c r="CK242" s="6" t="n">
        <v>910</v>
      </c>
      <c r="CL242" s="6" t="n">
        <v>780</v>
      </c>
      <c r="CM242" s="6" t="n">
        <v>662</v>
      </c>
      <c r="CN242" s="6" t="n">
        <v>663</v>
      </c>
      <c r="CO242" s="6" t="n">
        <v>563</v>
      </c>
      <c r="CP242" s="6" t="n">
        <v>513</v>
      </c>
      <c r="CQ242" s="6" t="n">
        <v>384</v>
      </c>
      <c r="CR242" s="6" t="n">
        <v>248</v>
      </c>
      <c r="CS242" s="6" t="n">
        <v>167</v>
      </c>
      <c r="CT242" s="6" t="n">
        <v>168</v>
      </c>
      <c r="CU242" s="6" t="n">
        <v>138</v>
      </c>
      <c r="CV242" s="6" t="n">
        <v>84</v>
      </c>
      <c r="CW242" s="6" t="n">
        <v>78</v>
      </c>
      <c r="CX242" s="6" t="n">
        <v>39</v>
      </c>
      <c r="CY242" s="6" t="n">
        <v>36</v>
      </c>
      <c r="CZ242" s="6" t="n">
        <v>49</v>
      </c>
    </row>
    <row r="243" customFormat="false" ht="13.2" hidden="false" customHeight="false" outlineLevel="0" collapsed="false">
      <c r="A243" s="0" t="s">
        <v>1293</v>
      </c>
      <c r="B243" s="0" t="s">
        <v>735</v>
      </c>
      <c r="C243" s="6" t="n">
        <v>123871</v>
      </c>
      <c r="D243" s="6" t="n">
        <v>1197</v>
      </c>
      <c r="E243" s="6" t="n">
        <v>1246</v>
      </c>
      <c r="F243" s="6" t="n">
        <v>1293</v>
      </c>
      <c r="G243" s="6" t="n">
        <v>1283</v>
      </c>
      <c r="H243" s="6" t="n">
        <v>1295</v>
      </c>
      <c r="I243" s="6" t="n">
        <v>1292</v>
      </c>
      <c r="J243" s="6" t="n">
        <v>1386</v>
      </c>
      <c r="K243" s="6" t="n">
        <v>1301</v>
      </c>
      <c r="L243" s="6" t="n">
        <v>1147</v>
      </c>
      <c r="M243" s="6" t="n">
        <v>1242</v>
      </c>
      <c r="N243" s="6" t="n">
        <v>1251</v>
      </c>
      <c r="O243" s="6" t="n">
        <v>1359</v>
      </c>
      <c r="P243" s="6" t="n">
        <v>1405</v>
      </c>
      <c r="Q243" s="6" t="n">
        <v>1455</v>
      </c>
      <c r="R243" s="6" t="n">
        <v>1501</v>
      </c>
      <c r="S243" s="6" t="n">
        <v>1405</v>
      </c>
      <c r="T243" s="6" t="n">
        <v>1431</v>
      </c>
      <c r="U243" s="6" t="n">
        <v>1483</v>
      </c>
      <c r="V243" s="6" t="n">
        <v>1760</v>
      </c>
      <c r="W243" s="6" t="n">
        <v>2456</v>
      </c>
      <c r="X243" s="6" t="n">
        <v>2504</v>
      </c>
      <c r="Y243" s="6" t="n">
        <v>2178</v>
      </c>
      <c r="Z243" s="6" t="n">
        <v>1828</v>
      </c>
      <c r="AA243" s="6" t="n">
        <v>1551</v>
      </c>
      <c r="AB243" s="6" t="n">
        <v>1484</v>
      </c>
      <c r="AC243" s="6" t="n">
        <v>1433</v>
      </c>
      <c r="AD243" s="6" t="n">
        <v>1402</v>
      </c>
      <c r="AE243" s="6" t="n">
        <v>1308</v>
      </c>
      <c r="AF243" s="6" t="n">
        <v>1423</v>
      </c>
      <c r="AG243" s="6" t="n">
        <v>1371</v>
      </c>
      <c r="AH243" s="6" t="n">
        <v>1415</v>
      </c>
      <c r="AI243" s="6" t="n">
        <v>1410</v>
      </c>
      <c r="AJ243" s="6" t="n">
        <v>1265</v>
      </c>
      <c r="AK243" s="6" t="n">
        <v>1281</v>
      </c>
      <c r="AL243" s="6" t="n">
        <v>1337</v>
      </c>
      <c r="AM243" s="6" t="n">
        <v>1387</v>
      </c>
      <c r="AN243" s="6" t="n">
        <v>1473</v>
      </c>
      <c r="AO243" s="6" t="n">
        <v>1500</v>
      </c>
      <c r="AP243" s="6" t="n">
        <v>1568</v>
      </c>
      <c r="AQ243" s="6" t="n">
        <v>1714</v>
      </c>
      <c r="AR243" s="6" t="n">
        <v>1769</v>
      </c>
      <c r="AS243" s="6" t="n">
        <v>1713</v>
      </c>
      <c r="AT243" s="6" t="n">
        <v>1814</v>
      </c>
      <c r="AU243" s="6" t="n">
        <v>1751</v>
      </c>
      <c r="AV243" s="6" t="n">
        <v>1872</v>
      </c>
      <c r="AW243" s="6" t="n">
        <v>1801</v>
      </c>
      <c r="AX243" s="6" t="n">
        <v>1808</v>
      </c>
      <c r="AY243" s="6" t="n">
        <v>1895</v>
      </c>
      <c r="AZ243" s="6" t="n">
        <v>1804</v>
      </c>
      <c r="BA243" s="6" t="n">
        <v>1858</v>
      </c>
      <c r="BB243" s="6" t="n">
        <v>1762</v>
      </c>
      <c r="BC243" s="6" t="n">
        <v>1636</v>
      </c>
      <c r="BD243" s="6" t="n">
        <v>1621</v>
      </c>
      <c r="BE243" s="6" t="n">
        <v>1625</v>
      </c>
      <c r="BF243" s="6" t="n">
        <v>1565</v>
      </c>
      <c r="BG243" s="6" t="n">
        <v>1530</v>
      </c>
      <c r="BH243" s="6" t="n">
        <v>1476</v>
      </c>
      <c r="BI243" s="6" t="n">
        <v>1595</v>
      </c>
      <c r="BJ243" s="6" t="n">
        <v>1508</v>
      </c>
      <c r="BK243" s="6" t="n">
        <v>1506</v>
      </c>
      <c r="BL243" s="6" t="n">
        <v>1515</v>
      </c>
      <c r="BM243" s="6" t="n">
        <v>1627</v>
      </c>
      <c r="BN243" s="6" t="n">
        <v>1674</v>
      </c>
      <c r="BO243" s="6" t="n">
        <v>1847</v>
      </c>
      <c r="BP243" s="6" t="n">
        <v>1771</v>
      </c>
      <c r="BQ243" s="6" t="n">
        <v>1316</v>
      </c>
      <c r="BR243" s="6" t="n">
        <v>1506</v>
      </c>
      <c r="BS243" s="6" t="n">
        <v>1363</v>
      </c>
      <c r="BT243" s="6" t="n">
        <v>1306</v>
      </c>
      <c r="BU243" s="6" t="n">
        <v>1129</v>
      </c>
      <c r="BV243" s="6" t="n">
        <v>1086</v>
      </c>
      <c r="BW243" s="6" t="n">
        <v>1101</v>
      </c>
      <c r="BX243" s="6" t="n">
        <v>1101</v>
      </c>
      <c r="BY243" s="6" t="n">
        <v>1057</v>
      </c>
      <c r="BZ243" s="6" t="n">
        <v>1065</v>
      </c>
      <c r="CA243" s="6" t="n">
        <v>975</v>
      </c>
      <c r="CB243" s="6" t="n">
        <v>921</v>
      </c>
      <c r="CC243" s="6" t="n">
        <v>894</v>
      </c>
      <c r="CD243" s="6" t="n">
        <v>825</v>
      </c>
      <c r="CE243" s="6" t="n">
        <v>816</v>
      </c>
      <c r="CF243" s="6" t="n">
        <v>778</v>
      </c>
      <c r="CG243" s="6" t="n">
        <v>698</v>
      </c>
      <c r="CH243" s="6" t="n">
        <v>610</v>
      </c>
      <c r="CI243" s="6" t="n">
        <v>535</v>
      </c>
      <c r="CJ243" s="6" t="n">
        <v>581</v>
      </c>
      <c r="CK243" s="6" t="n">
        <v>499</v>
      </c>
      <c r="CL243" s="6" t="n">
        <v>438</v>
      </c>
      <c r="CM243" s="6" t="n">
        <v>379</v>
      </c>
      <c r="CN243" s="6" t="n">
        <v>319</v>
      </c>
      <c r="CO243" s="6" t="n">
        <v>310</v>
      </c>
      <c r="CP243" s="6" t="n">
        <v>268</v>
      </c>
      <c r="CQ243" s="6" t="n">
        <v>204</v>
      </c>
      <c r="CR243" s="6" t="n">
        <v>119</v>
      </c>
      <c r="CS243" s="6" t="n">
        <v>76</v>
      </c>
      <c r="CT243" s="6" t="n">
        <v>64</v>
      </c>
      <c r="CU243" s="6" t="n">
        <v>56</v>
      </c>
      <c r="CV243" s="6" t="n">
        <v>34</v>
      </c>
      <c r="CW243" s="6" t="n">
        <v>24</v>
      </c>
      <c r="CX243" s="6" t="n">
        <v>21</v>
      </c>
      <c r="CY243" s="6" t="n">
        <v>15</v>
      </c>
      <c r="CZ243" s="6" t="n">
        <v>19</v>
      </c>
    </row>
    <row r="244" customFormat="false" ht="13.2" hidden="false" customHeight="false" outlineLevel="0" collapsed="false">
      <c r="A244" s="0" t="s">
        <v>1294</v>
      </c>
      <c r="B244" s="0" t="s">
        <v>249</v>
      </c>
      <c r="C244" s="6" t="n">
        <v>307984</v>
      </c>
      <c r="D244" s="6" t="n">
        <v>5362</v>
      </c>
      <c r="E244" s="6" t="n">
        <v>5234</v>
      </c>
      <c r="F244" s="6" t="n">
        <v>4992</v>
      </c>
      <c r="G244" s="6" t="n">
        <v>5055</v>
      </c>
      <c r="H244" s="6" t="n">
        <v>4741</v>
      </c>
      <c r="I244" s="6" t="n">
        <v>4581</v>
      </c>
      <c r="J244" s="6" t="n">
        <v>4262</v>
      </c>
      <c r="K244" s="6" t="n">
        <v>4003</v>
      </c>
      <c r="L244" s="6" t="n">
        <v>4081</v>
      </c>
      <c r="M244" s="6" t="n">
        <v>3907</v>
      </c>
      <c r="N244" s="6" t="n">
        <v>3967</v>
      </c>
      <c r="O244" s="6" t="n">
        <v>3818</v>
      </c>
      <c r="P244" s="6" t="n">
        <v>3915</v>
      </c>
      <c r="Q244" s="6" t="n">
        <v>3910</v>
      </c>
      <c r="R244" s="6" t="n">
        <v>3977</v>
      </c>
      <c r="S244" s="6" t="n">
        <v>4089</v>
      </c>
      <c r="T244" s="6" t="n">
        <v>3995</v>
      </c>
      <c r="U244" s="6" t="n">
        <v>3939</v>
      </c>
      <c r="V244" s="6" t="n">
        <v>3980</v>
      </c>
      <c r="W244" s="6" t="n">
        <v>4408</v>
      </c>
      <c r="X244" s="6" t="n">
        <v>5409</v>
      </c>
      <c r="Y244" s="6" t="n">
        <v>5804</v>
      </c>
      <c r="Z244" s="6" t="n">
        <v>6627</v>
      </c>
      <c r="AA244" s="6" t="n">
        <v>7136</v>
      </c>
      <c r="AB244" s="6" t="n">
        <v>7610</v>
      </c>
      <c r="AC244" s="6" t="n">
        <v>8219</v>
      </c>
      <c r="AD244" s="6" t="n">
        <v>8265</v>
      </c>
      <c r="AE244" s="6" t="n">
        <v>8085</v>
      </c>
      <c r="AF244" s="6" t="n">
        <v>8193</v>
      </c>
      <c r="AG244" s="6" t="n">
        <v>7675</v>
      </c>
      <c r="AH244" s="6" t="n">
        <v>7325</v>
      </c>
      <c r="AI244" s="6" t="n">
        <v>6869</v>
      </c>
      <c r="AJ244" s="6" t="n">
        <v>6316</v>
      </c>
      <c r="AK244" s="6" t="n">
        <v>5730</v>
      </c>
      <c r="AL244" s="6" t="n">
        <v>5655</v>
      </c>
      <c r="AM244" s="6" t="n">
        <v>5226</v>
      </c>
      <c r="AN244" s="6" t="n">
        <v>4740</v>
      </c>
      <c r="AO244" s="6" t="n">
        <v>4623</v>
      </c>
      <c r="AP244" s="6" t="n">
        <v>4561</v>
      </c>
      <c r="AQ244" s="6" t="n">
        <v>4335</v>
      </c>
      <c r="AR244" s="6" t="n">
        <v>4538</v>
      </c>
      <c r="AS244" s="6" t="n">
        <v>4357</v>
      </c>
      <c r="AT244" s="6" t="n">
        <v>4409</v>
      </c>
      <c r="AU244" s="6" t="n">
        <v>3960</v>
      </c>
      <c r="AV244" s="6" t="n">
        <v>3958</v>
      </c>
      <c r="AW244" s="6" t="n">
        <v>3815</v>
      </c>
      <c r="AX244" s="6" t="n">
        <v>3504</v>
      </c>
      <c r="AY244" s="6" t="n">
        <v>3529</v>
      </c>
      <c r="AZ244" s="6" t="n">
        <v>3477</v>
      </c>
      <c r="BA244" s="6" t="n">
        <v>3154</v>
      </c>
      <c r="BB244" s="6" t="n">
        <v>3311</v>
      </c>
      <c r="BC244" s="6" t="n">
        <v>3068</v>
      </c>
      <c r="BD244" s="6" t="n">
        <v>2833</v>
      </c>
      <c r="BE244" s="6" t="n">
        <v>2798</v>
      </c>
      <c r="BF244" s="6" t="n">
        <v>2721</v>
      </c>
      <c r="BG244" s="6" t="n">
        <v>2449</v>
      </c>
      <c r="BH244" s="6" t="n">
        <v>2276</v>
      </c>
      <c r="BI244" s="6" t="n">
        <v>2084</v>
      </c>
      <c r="BJ244" s="6" t="n">
        <v>2073</v>
      </c>
      <c r="BK244" s="6" t="n">
        <v>1925</v>
      </c>
      <c r="BL244" s="6" t="n">
        <v>1876</v>
      </c>
      <c r="BM244" s="6" t="n">
        <v>1769</v>
      </c>
      <c r="BN244" s="6" t="n">
        <v>1648</v>
      </c>
      <c r="BO244" s="6" t="n">
        <v>1649</v>
      </c>
      <c r="BP244" s="6" t="n">
        <v>1591</v>
      </c>
      <c r="BQ244" s="6" t="n">
        <v>1253</v>
      </c>
      <c r="BR244" s="6" t="n">
        <v>1227</v>
      </c>
      <c r="BS244" s="6" t="n">
        <v>1225</v>
      </c>
      <c r="BT244" s="6" t="n">
        <v>1209</v>
      </c>
      <c r="BU244" s="6" t="n">
        <v>1078</v>
      </c>
      <c r="BV244" s="6" t="n">
        <v>1127</v>
      </c>
      <c r="BW244" s="6" t="n">
        <v>1151</v>
      </c>
      <c r="BX244" s="6" t="n">
        <v>1124</v>
      </c>
      <c r="BY244" s="6" t="n">
        <v>1000</v>
      </c>
      <c r="BZ244" s="6" t="n">
        <v>1067</v>
      </c>
      <c r="CA244" s="6" t="n">
        <v>885</v>
      </c>
      <c r="CB244" s="6" t="n">
        <v>903</v>
      </c>
      <c r="CC244" s="6" t="n">
        <v>773</v>
      </c>
      <c r="CD244" s="6" t="n">
        <v>772</v>
      </c>
      <c r="CE244" s="6" t="n">
        <v>722</v>
      </c>
      <c r="CF244" s="6" t="n">
        <v>676</v>
      </c>
      <c r="CG244" s="6" t="n">
        <v>632</v>
      </c>
      <c r="CH244" s="6" t="n">
        <v>526</v>
      </c>
      <c r="CI244" s="6" t="n">
        <v>482</v>
      </c>
      <c r="CJ244" s="6" t="n">
        <v>425</v>
      </c>
      <c r="CK244" s="6" t="n">
        <v>409</v>
      </c>
      <c r="CL244" s="6" t="n">
        <v>360</v>
      </c>
      <c r="CM244" s="6" t="n">
        <v>270</v>
      </c>
      <c r="CN244" s="6" t="n">
        <v>293</v>
      </c>
      <c r="CO244" s="6" t="n">
        <v>235</v>
      </c>
      <c r="CP244" s="6" t="n">
        <v>208</v>
      </c>
      <c r="CQ244" s="6" t="n">
        <v>177</v>
      </c>
      <c r="CR244" s="6" t="n">
        <v>85</v>
      </c>
      <c r="CS244" s="6" t="n">
        <v>62</v>
      </c>
      <c r="CT244" s="6" t="n">
        <v>61</v>
      </c>
      <c r="CU244" s="6" t="n">
        <v>64</v>
      </c>
      <c r="CV244" s="6" t="n">
        <v>36</v>
      </c>
      <c r="CW244" s="6" t="n">
        <v>31</v>
      </c>
      <c r="CX244" s="6" t="n">
        <v>10</v>
      </c>
      <c r="CY244" s="6" t="n">
        <v>12</v>
      </c>
      <c r="CZ244" s="6" t="n">
        <v>23</v>
      </c>
    </row>
    <row r="245" customFormat="false" ht="13.2" hidden="false" customHeight="false" outlineLevel="0" collapsed="false">
      <c r="A245" s="0" t="s">
        <v>1295</v>
      </c>
      <c r="B245" s="0" t="s">
        <v>713</v>
      </c>
      <c r="C245" s="6" t="n">
        <v>145736</v>
      </c>
      <c r="D245" s="6" t="n">
        <v>1994</v>
      </c>
      <c r="E245" s="6" t="n">
        <v>1895</v>
      </c>
      <c r="F245" s="6" t="n">
        <v>1998</v>
      </c>
      <c r="G245" s="6" t="n">
        <v>1893</v>
      </c>
      <c r="H245" s="6" t="n">
        <v>1763</v>
      </c>
      <c r="I245" s="6" t="n">
        <v>1753</v>
      </c>
      <c r="J245" s="6" t="n">
        <v>1750</v>
      </c>
      <c r="K245" s="6" t="n">
        <v>1691</v>
      </c>
      <c r="L245" s="6" t="n">
        <v>1685</v>
      </c>
      <c r="M245" s="6" t="n">
        <v>1678</v>
      </c>
      <c r="N245" s="6" t="n">
        <v>1775</v>
      </c>
      <c r="O245" s="6" t="n">
        <v>1796</v>
      </c>
      <c r="P245" s="6" t="n">
        <v>1882</v>
      </c>
      <c r="Q245" s="6" t="n">
        <v>1985</v>
      </c>
      <c r="R245" s="6" t="n">
        <v>1964</v>
      </c>
      <c r="S245" s="6" t="n">
        <v>1886</v>
      </c>
      <c r="T245" s="6" t="n">
        <v>1899</v>
      </c>
      <c r="U245" s="6" t="n">
        <v>1982</v>
      </c>
      <c r="V245" s="6" t="n">
        <v>2010</v>
      </c>
      <c r="W245" s="6" t="n">
        <v>2104</v>
      </c>
      <c r="X245" s="6" t="n">
        <v>2133</v>
      </c>
      <c r="Y245" s="6" t="n">
        <v>2052</v>
      </c>
      <c r="Z245" s="6" t="n">
        <v>1953</v>
      </c>
      <c r="AA245" s="6" t="n">
        <v>1951</v>
      </c>
      <c r="AB245" s="6" t="n">
        <v>1952</v>
      </c>
      <c r="AC245" s="6" t="n">
        <v>1938</v>
      </c>
      <c r="AD245" s="6" t="n">
        <v>1921</v>
      </c>
      <c r="AE245" s="6" t="n">
        <v>1921</v>
      </c>
      <c r="AF245" s="6" t="n">
        <v>1834</v>
      </c>
      <c r="AG245" s="6" t="n">
        <v>1792</v>
      </c>
      <c r="AH245" s="6" t="n">
        <v>2011</v>
      </c>
      <c r="AI245" s="6" t="n">
        <v>1934</v>
      </c>
      <c r="AJ245" s="6" t="n">
        <v>1864</v>
      </c>
      <c r="AK245" s="6" t="n">
        <v>1657</v>
      </c>
      <c r="AL245" s="6" t="n">
        <v>1695</v>
      </c>
      <c r="AM245" s="6" t="n">
        <v>1658</v>
      </c>
      <c r="AN245" s="6" t="n">
        <v>1688</v>
      </c>
      <c r="AO245" s="6" t="n">
        <v>1737</v>
      </c>
      <c r="AP245" s="6" t="n">
        <v>1839</v>
      </c>
      <c r="AQ245" s="6" t="n">
        <v>1938</v>
      </c>
      <c r="AR245" s="6" t="n">
        <v>2091</v>
      </c>
      <c r="AS245" s="6" t="n">
        <v>2054</v>
      </c>
      <c r="AT245" s="6" t="n">
        <v>2179</v>
      </c>
      <c r="AU245" s="6" t="n">
        <v>2220</v>
      </c>
      <c r="AV245" s="6" t="n">
        <v>2254</v>
      </c>
      <c r="AW245" s="6" t="n">
        <v>2188</v>
      </c>
      <c r="AX245" s="6" t="n">
        <v>2151</v>
      </c>
      <c r="AY245" s="6" t="n">
        <v>2174</v>
      </c>
      <c r="AZ245" s="6" t="n">
        <v>2160</v>
      </c>
      <c r="BA245" s="6" t="n">
        <v>1997</v>
      </c>
      <c r="BB245" s="6" t="n">
        <v>1995</v>
      </c>
      <c r="BC245" s="6" t="n">
        <v>1956</v>
      </c>
      <c r="BD245" s="6" t="n">
        <v>1946</v>
      </c>
      <c r="BE245" s="6" t="n">
        <v>1798</v>
      </c>
      <c r="BF245" s="6" t="n">
        <v>1661</v>
      </c>
      <c r="BG245" s="6" t="n">
        <v>1570</v>
      </c>
      <c r="BH245" s="6" t="n">
        <v>1574</v>
      </c>
      <c r="BI245" s="6" t="n">
        <v>1610</v>
      </c>
      <c r="BJ245" s="6" t="n">
        <v>1578</v>
      </c>
      <c r="BK245" s="6" t="n">
        <v>1471</v>
      </c>
      <c r="BL245" s="6" t="n">
        <v>1606</v>
      </c>
      <c r="BM245" s="6" t="n">
        <v>1619</v>
      </c>
      <c r="BN245" s="6" t="n">
        <v>1717</v>
      </c>
      <c r="BO245" s="6" t="n">
        <v>1789</v>
      </c>
      <c r="BP245" s="6" t="n">
        <v>1776</v>
      </c>
      <c r="BQ245" s="6" t="n">
        <v>1351</v>
      </c>
      <c r="BR245" s="6" t="n">
        <v>1433</v>
      </c>
      <c r="BS245" s="6" t="n">
        <v>1385</v>
      </c>
      <c r="BT245" s="6" t="n">
        <v>1360</v>
      </c>
      <c r="BU245" s="6" t="n">
        <v>1240</v>
      </c>
      <c r="BV245" s="6" t="n">
        <v>1176</v>
      </c>
      <c r="BW245" s="6" t="n">
        <v>1215</v>
      </c>
      <c r="BX245" s="6" t="n">
        <v>1147</v>
      </c>
      <c r="BY245" s="6" t="n">
        <v>1130</v>
      </c>
      <c r="BZ245" s="6" t="n">
        <v>1107</v>
      </c>
      <c r="CA245" s="6" t="n">
        <v>1070</v>
      </c>
      <c r="CB245" s="6" t="n">
        <v>967</v>
      </c>
      <c r="CC245" s="6" t="n">
        <v>928</v>
      </c>
      <c r="CD245" s="6" t="n">
        <v>845</v>
      </c>
      <c r="CE245" s="6" t="n">
        <v>867</v>
      </c>
      <c r="CF245" s="6" t="n">
        <v>783</v>
      </c>
      <c r="CG245" s="6" t="n">
        <v>740</v>
      </c>
      <c r="CH245" s="6" t="n">
        <v>641</v>
      </c>
      <c r="CI245" s="6" t="n">
        <v>601</v>
      </c>
      <c r="CJ245" s="6" t="n">
        <v>617</v>
      </c>
      <c r="CK245" s="6" t="n">
        <v>537</v>
      </c>
      <c r="CL245" s="6" t="n">
        <v>462</v>
      </c>
      <c r="CM245" s="6" t="n">
        <v>405</v>
      </c>
      <c r="CN245" s="6" t="n">
        <v>359</v>
      </c>
      <c r="CO245" s="6" t="n">
        <v>352</v>
      </c>
      <c r="CP245" s="6" t="n">
        <v>296</v>
      </c>
      <c r="CQ245" s="6" t="n">
        <v>218</v>
      </c>
      <c r="CR245" s="6" t="n">
        <v>138</v>
      </c>
      <c r="CS245" s="6" t="n">
        <v>90</v>
      </c>
      <c r="CT245" s="6" t="n">
        <v>88</v>
      </c>
      <c r="CU245" s="6" t="n">
        <v>62</v>
      </c>
      <c r="CV245" s="6" t="n">
        <v>41</v>
      </c>
      <c r="CW245" s="6" t="n">
        <v>32</v>
      </c>
      <c r="CX245" s="6" t="n">
        <v>21</v>
      </c>
      <c r="CY245" s="6" t="n">
        <v>19</v>
      </c>
      <c r="CZ245" s="6" t="n">
        <v>28</v>
      </c>
    </row>
    <row r="246" customFormat="false" ht="13.2" hidden="false" customHeight="false" outlineLevel="0" collapsed="false">
      <c r="A246" s="0" t="s">
        <v>1296</v>
      </c>
      <c r="B246" s="0" t="s">
        <v>886</v>
      </c>
      <c r="C246" s="6" t="n">
        <v>99480</v>
      </c>
      <c r="D246" s="6" t="n">
        <v>1573</v>
      </c>
      <c r="E246" s="6" t="n">
        <v>1563</v>
      </c>
      <c r="F246" s="6" t="n">
        <v>1505</v>
      </c>
      <c r="G246" s="6" t="n">
        <v>1580</v>
      </c>
      <c r="H246" s="6" t="n">
        <v>1499</v>
      </c>
      <c r="I246" s="6" t="n">
        <v>1397</v>
      </c>
      <c r="J246" s="6" t="n">
        <v>1410</v>
      </c>
      <c r="K246" s="6" t="n">
        <v>1363</v>
      </c>
      <c r="L246" s="6" t="n">
        <v>1397</v>
      </c>
      <c r="M246" s="6" t="n">
        <v>1403</v>
      </c>
      <c r="N246" s="6" t="n">
        <v>1372</v>
      </c>
      <c r="O246" s="6" t="n">
        <v>1423</v>
      </c>
      <c r="P246" s="6" t="n">
        <v>1456</v>
      </c>
      <c r="Q246" s="6" t="n">
        <v>1502</v>
      </c>
      <c r="R246" s="6" t="n">
        <v>1508</v>
      </c>
      <c r="S246" s="6" t="n">
        <v>1567</v>
      </c>
      <c r="T246" s="6" t="n">
        <v>1567</v>
      </c>
      <c r="U246" s="6" t="n">
        <v>1488</v>
      </c>
      <c r="V246" s="6" t="n">
        <v>1425</v>
      </c>
      <c r="W246" s="6" t="n">
        <v>1192</v>
      </c>
      <c r="X246" s="6" t="n">
        <v>1266</v>
      </c>
      <c r="Y246" s="6" t="n">
        <v>1245</v>
      </c>
      <c r="Z246" s="6" t="n">
        <v>1374</v>
      </c>
      <c r="AA246" s="6" t="n">
        <v>1467</v>
      </c>
      <c r="AB246" s="6" t="n">
        <v>1411</v>
      </c>
      <c r="AC246" s="6" t="n">
        <v>1486</v>
      </c>
      <c r="AD246" s="6" t="n">
        <v>1489</v>
      </c>
      <c r="AE246" s="6" t="n">
        <v>1390</v>
      </c>
      <c r="AF246" s="6" t="n">
        <v>1439</v>
      </c>
      <c r="AG246" s="6" t="n">
        <v>1434</v>
      </c>
      <c r="AH246" s="6" t="n">
        <v>1416</v>
      </c>
      <c r="AI246" s="6" t="n">
        <v>1454</v>
      </c>
      <c r="AJ246" s="6" t="n">
        <v>1272</v>
      </c>
      <c r="AK246" s="6" t="n">
        <v>1327</v>
      </c>
      <c r="AL246" s="6" t="n">
        <v>1275</v>
      </c>
      <c r="AM246" s="6" t="n">
        <v>1343</v>
      </c>
      <c r="AN246" s="6" t="n">
        <v>1302</v>
      </c>
      <c r="AO246" s="6" t="n">
        <v>1410</v>
      </c>
      <c r="AP246" s="6" t="n">
        <v>1460</v>
      </c>
      <c r="AQ246" s="6" t="n">
        <v>1411</v>
      </c>
      <c r="AR246" s="6" t="n">
        <v>1456</v>
      </c>
      <c r="AS246" s="6" t="n">
        <v>1431</v>
      </c>
      <c r="AT246" s="6" t="n">
        <v>1453</v>
      </c>
      <c r="AU246" s="6" t="n">
        <v>1524</v>
      </c>
      <c r="AV246" s="6" t="n">
        <v>1450</v>
      </c>
      <c r="AW246" s="6" t="n">
        <v>1403</v>
      </c>
      <c r="AX246" s="6" t="n">
        <v>1472</v>
      </c>
      <c r="AY246" s="6" t="n">
        <v>1467</v>
      </c>
      <c r="AZ246" s="6" t="n">
        <v>1407</v>
      </c>
      <c r="BA246" s="6" t="n">
        <v>1333</v>
      </c>
      <c r="BB246" s="6" t="n">
        <v>1305</v>
      </c>
      <c r="BC246" s="6" t="n">
        <v>1212</v>
      </c>
      <c r="BD246" s="6" t="n">
        <v>1209</v>
      </c>
      <c r="BE246" s="6" t="n">
        <v>1188</v>
      </c>
      <c r="BF246" s="6" t="n">
        <v>1139</v>
      </c>
      <c r="BG246" s="6" t="n">
        <v>1108</v>
      </c>
      <c r="BH246" s="6" t="n">
        <v>1121</v>
      </c>
      <c r="BI246" s="6" t="n">
        <v>1072</v>
      </c>
      <c r="BJ246" s="6" t="n">
        <v>1005</v>
      </c>
      <c r="BK246" s="6" t="n">
        <v>976</v>
      </c>
      <c r="BL246" s="6" t="n">
        <v>928</v>
      </c>
      <c r="BM246" s="6" t="n">
        <v>946</v>
      </c>
      <c r="BN246" s="6" t="n">
        <v>968</v>
      </c>
      <c r="BO246" s="6" t="n">
        <v>900</v>
      </c>
      <c r="BP246" s="6" t="n">
        <v>890</v>
      </c>
      <c r="BQ246" s="6" t="n">
        <v>854</v>
      </c>
      <c r="BR246" s="6" t="n">
        <v>824</v>
      </c>
      <c r="BS246" s="6" t="n">
        <v>809</v>
      </c>
      <c r="BT246" s="6" t="n">
        <v>747</v>
      </c>
      <c r="BU246" s="6" t="n">
        <v>616</v>
      </c>
      <c r="BV246" s="6" t="n">
        <v>647</v>
      </c>
      <c r="BW246" s="6" t="n">
        <v>627</v>
      </c>
      <c r="BX246" s="6" t="n">
        <v>573</v>
      </c>
      <c r="BY246" s="6" t="n">
        <v>566</v>
      </c>
      <c r="BZ246" s="6" t="n">
        <v>591</v>
      </c>
      <c r="CA246" s="6" t="n">
        <v>577</v>
      </c>
      <c r="CB246" s="6" t="n">
        <v>510</v>
      </c>
      <c r="CC246" s="6" t="n">
        <v>466</v>
      </c>
      <c r="CD246" s="6" t="n">
        <v>452</v>
      </c>
      <c r="CE246" s="6" t="n">
        <v>410</v>
      </c>
      <c r="CF246" s="6" t="n">
        <v>395</v>
      </c>
      <c r="CG246" s="6" t="n">
        <v>353</v>
      </c>
      <c r="CH246" s="6" t="n">
        <v>318</v>
      </c>
      <c r="CI246" s="6" t="n">
        <v>283</v>
      </c>
      <c r="CJ246" s="6" t="n">
        <v>294</v>
      </c>
      <c r="CK246" s="6" t="n">
        <v>249</v>
      </c>
      <c r="CL246" s="6" t="n">
        <v>197</v>
      </c>
      <c r="CM246" s="6" t="n">
        <v>189</v>
      </c>
      <c r="CN246" s="6" t="n">
        <v>180</v>
      </c>
      <c r="CO246" s="6" t="n">
        <v>138</v>
      </c>
      <c r="CP246" s="6" t="n">
        <v>109</v>
      </c>
      <c r="CQ246" s="6" t="n">
        <v>71</v>
      </c>
      <c r="CR246" s="6" t="n">
        <v>48</v>
      </c>
      <c r="CS246" s="6" t="n">
        <v>39</v>
      </c>
      <c r="CT246" s="6" t="n">
        <v>35</v>
      </c>
      <c r="CU246" s="6" t="n">
        <v>37</v>
      </c>
      <c r="CV246" s="6" t="n">
        <v>19</v>
      </c>
      <c r="CW246" s="6" t="n">
        <v>15</v>
      </c>
      <c r="CX246" s="6" t="n">
        <v>6</v>
      </c>
      <c r="CY246" s="6" t="n">
        <v>4</v>
      </c>
      <c r="CZ246" s="6" t="n">
        <v>8</v>
      </c>
    </row>
    <row r="247" customFormat="false" ht="13.2" hidden="false" customHeight="false" outlineLevel="0" collapsed="false">
      <c r="A247" s="0" t="s">
        <v>1297</v>
      </c>
      <c r="B247" s="0" t="s">
        <v>888</v>
      </c>
      <c r="C247" s="6" t="n">
        <v>85139</v>
      </c>
      <c r="D247" s="6" t="n">
        <v>1174</v>
      </c>
      <c r="E247" s="6" t="n">
        <v>1192</v>
      </c>
      <c r="F247" s="6" t="n">
        <v>1195</v>
      </c>
      <c r="G247" s="6" t="n">
        <v>1212</v>
      </c>
      <c r="H247" s="6" t="n">
        <v>1119</v>
      </c>
      <c r="I247" s="6" t="n">
        <v>1098</v>
      </c>
      <c r="J247" s="6" t="n">
        <v>1047</v>
      </c>
      <c r="K247" s="6" t="n">
        <v>1073</v>
      </c>
      <c r="L247" s="6" t="n">
        <v>993</v>
      </c>
      <c r="M247" s="6" t="n">
        <v>979</v>
      </c>
      <c r="N247" s="6" t="n">
        <v>989</v>
      </c>
      <c r="O247" s="6" t="n">
        <v>1022</v>
      </c>
      <c r="P247" s="6" t="n">
        <v>1061</v>
      </c>
      <c r="Q247" s="6" t="n">
        <v>1076</v>
      </c>
      <c r="R247" s="6" t="n">
        <v>1090</v>
      </c>
      <c r="S247" s="6" t="n">
        <v>1027</v>
      </c>
      <c r="T247" s="6" t="n">
        <v>1140</v>
      </c>
      <c r="U247" s="6" t="n">
        <v>1118</v>
      </c>
      <c r="V247" s="6" t="n">
        <v>1205</v>
      </c>
      <c r="W247" s="6" t="n">
        <v>1443</v>
      </c>
      <c r="X247" s="6" t="n">
        <v>1289</v>
      </c>
      <c r="Y247" s="6" t="n">
        <v>1167</v>
      </c>
      <c r="Z247" s="6" t="n">
        <v>1070</v>
      </c>
      <c r="AA247" s="6" t="n">
        <v>1121</v>
      </c>
      <c r="AB247" s="6" t="n">
        <v>1026</v>
      </c>
      <c r="AC247" s="6" t="n">
        <v>1069</v>
      </c>
      <c r="AD247" s="6" t="n">
        <v>1128</v>
      </c>
      <c r="AE247" s="6" t="n">
        <v>1034</v>
      </c>
      <c r="AF247" s="6" t="n">
        <v>1038</v>
      </c>
      <c r="AG247" s="6" t="n">
        <v>1091</v>
      </c>
      <c r="AH247" s="6" t="n">
        <v>1145</v>
      </c>
      <c r="AI247" s="6" t="n">
        <v>1187</v>
      </c>
      <c r="AJ247" s="6" t="n">
        <v>1137</v>
      </c>
      <c r="AK247" s="6" t="n">
        <v>1151</v>
      </c>
      <c r="AL247" s="6" t="n">
        <v>1113</v>
      </c>
      <c r="AM247" s="6" t="n">
        <v>1123</v>
      </c>
      <c r="AN247" s="6" t="n">
        <v>1168</v>
      </c>
      <c r="AO247" s="6" t="n">
        <v>1114</v>
      </c>
      <c r="AP247" s="6" t="n">
        <v>1210</v>
      </c>
      <c r="AQ247" s="6" t="n">
        <v>1260</v>
      </c>
      <c r="AR247" s="6" t="n">
        <v>1259</v>
      </c>
      <c r="AS247" s="6" t="n">
        <v>1209</v>
      </c>
      <c r="AT247" s="6" t="n">
        <v>1261</v>
      </c>
      <c r="AU247" s="6" t="n">
        <v>1202</v>
      </c>
      <c r="AV247" s="6" t="n">
        <v>1241</v>
      </c>
      <c r="AW247" s="6" t="n">
        <v>1238</v>
      </c>
      <c r="AX247" s="6" t="n">
        <v>1250</v>
      </c>
      <c r="AY247" s="6" t="n">
        <v>1280</v>
      </c>
      <c r="AZ247" s="6" t="n">
        <v>1217</v>
      </c>
      <c r="BA247" s="6" t="n">
        <v>1195</v>
      </c>
      <c r="BB247" s="6" t="n">
        <v>1193</v>
      </c>
      <c r="BC247" s="6" t="n">
        <v>1101</v>
      </c>
      <c r="BD247" s="6" t="n">
        <v>1079</v>
      </c>
      <c r="BE247" s="6" t="n">
        <v>1181</v>
      </c>
      <c r="BF247" s="6" t="n">
        <v>1017</v>
      </c>
      <c r="BG247" s="6" t="n">
        <v>996</v>
      </c>
      <c r="BH247" s="6" t="n">
        <v>945</v>
      </c>
      <c r="BI247" s="6" t="n">
        <v>926</v>
      </c>
      <c r="BJ247" s="6" t="n">
        <v>943</v>
      </c>
      <c r="BK247" s="6" t="n">
        <v>883</v>
      </c>
      <c r="BL247" s="6" t="n">
        <v>937</v>
      </c>
      <c r="BM247" s="6" t="n">
        <v>869</v>
      </c>
      <c r="BN247" s="6" t="n">
        <v>917</v>
      </c>
      <c r="BO247" s="6" t="n">
        <v>900</v>
      </c>
      <c r="BP247" s="6" t="n">
        <v>891</v>
      </c>
      <c r="BQ247" s="6" t="n">
        <v>808</v>
      </c>
      <c r="BR247" s="6" t="n">
        <v>837</v>
      </c>
      <c r="BS247" s="6" t="n">
        <v>847</v>
      </c>
      <c r="BT247" s="6" t="n">
        <v>811</v>
      </c>
      <c r="BU247" s="6" t="n">
        <v>659</v>
      </c>
      <c r="BV247" s="6" t="n">
        <v>581</v>
      </c>
      <c r="BW247" s="6" t="n">
        <v>653</v>
      </c>
      <c r="BX247" s="6" t="n">
        <v>725</v>
      </c>
      <c r="BY247" s="6" t="n">
        <v>611</v>
      </c>
      <c r="BZ247" s="6" t="n">
        <v>582</v>
      </c>
      <c r="CA247" s="6" t="n">
        <v>570</v>
      </c>
      <c r="CB247" s="6" t="n">
        <v>572</v>
      </c>
      <c r="CC247" s="6" t="n">
        <v>477</v>
      </c>
      <c r="CD247" s="6" t="n">
        <v>452</v>
      </c>
      <c r="CE247" s="6" t="n">
        <v>479</v>
      </c>
      <c r="CF247" s="6" t="n">
        <v>408</v>
      </c>
      <c r="CG247" s="6" t="n">
        <v>399</v>
      </c>
      <c r="CH247" s="6" t="n">
        <v>404</v>
      </c>
      <c r="CI247" s="6" t="n">
        <v>380</v>
      </c>
      <c r="CJ247" s="6" t="n">
        <v>348</v>
      </c>
      <c r="CK247" s="6" t="n">
        <v>275</v>
      </c>
      <c r="CL247" s="6" t="n">
        <v>236</v>
      </c>
      <c r="CM247" s="6" t="n">
        <v>227</v>
      </c>
      <c r="CN247" s="6" t="n">
        <v>149</v>
      </c>
      <c r="CO247" s="6" t="n">
        <v>171</v>
      </c>
      <c r="CP247" s="6" t="n">
        <v>140</v>
      </c>
      <c r="CQ247" s="6" t="n">
        <v>80</v>
      </c>
      <c r="CR247" s="6" t="n">
        <v>70</v>
      </c>
      <c r="CS247" s="6" t="n">
        <v>51</v>
      </c>
      <c r="CT247" s="6" t="n">
        <v>28</v>
      </c>
      <c r="CU247" s="6" t="n">
        <v>22</v>
      </c>
      <c r="CV247" s="6" t="n">
        <v>20</v>
      </c>
      <c r="CW247" s="6" t="n">
        <v>15</v>
      </c>
      <c r="CX247" s="6" t="n">
        <v>11</v>
      </c>
      <c r="CY247" s="6" t="n">
        <v>7</v>
      </c>
      <c r="CZ247" s="6" t="n">
        <v>10</v>
      </c>
    </row>
    <row r="248" customFormat="false" ht="13.2" hidden="false" customHeight="false" outlineLevel="0" collapsed="false">
      <c r="A248" s="0" t="s">
        <v>1298</v>
      </c>
      <c r="B248" s="0" t="s">
        <v>419</v>
      </c>
      <c r="C248" s="6" t="n">
        <v>138146</v>
      </c>
      <c r="D248" s="6" t="n">
        <v>1462</v>
      </c>
      <c r="E248" s="6" t="n">
        <v>1476</v>
      </c>
      <c r="F248" s="6" t="n">
        <v>1480</v>
      </c>
      <c r="G248" s="6" t="n">
        <v>1499</v>
      </c>
      <c r="H248" s="6" t="n">
        <v>1503</v>
      </c>
      <c r="I248" s="6" t="n">
        <v>1473</v>
      </c>
      <c r="J248" s="6" t="n">
        <v>1453</v>
      </c>
      <c r="K248" s="6" t="n">
        <v>1410</v>
      </c>
      <c r="L248" s="6" t="n">
        <v>1444</v>
      </c>
      <c r="M248" s="6" t="n">
        <v>1450</v>
      </c>
      <c r="N248" s="6" t="n">
        <v>1489</v>
      </c>
      <c r="O248" s="6" t="n">
        <v>1502</v>
      </c>
      <c r="P248" s="6" t="n">
        <v>1597</v>
      </c>
      <c r="Q248" s="6" t="n">
        <v>1703</v>
      </c>
      <c r="R248" s="6" t="n">
        <v>1719</v>
      </c>
      <c r="S248" s="6" t="n">
        <v>1823</v>
      </c>
      <c r="T248" s="6" t="n">
        <v>1790</v>
      </c>
      <c r="U248" s="6" t="n">
        <v>1806</v>
      </c>
      <c r="V248" s="6" t="n">
        <v>1662</v>
      </c>
      <c r="W248" s="6" t="n">
        <v>1696</v>
      </c>
      <c r="X248" s="6" t="n">
        <v>1679</v>
      </c>
      <c r="Y248" s="6" t="n">
        <v>1455</v>
      </c>
      <c r="Z248" s="6" t="n">
        <v>1621</v>
      </c>
      <c r="AA248" s="6" t="n">
        <v>1683</v>
      </c>
      <c r="AB248" s="6" t="n">
        <v>1508</v>
      </c>
      <c r="AC248" s="6" t="n">
        <v>1465</v>
      </c>
      <c r="AD248" s="6" t="n">
        <v>1481</v>
      </c>
      <c r="AE248" s="6" t="n">
        <v>1424</v>
      </c>
      <c r="AF248" s="6" t="n">
        <v>1439</v>
      </c>
      <c r="AG248" s="6" t="n">
        <v>1478</v>
      </c>
      <c r="AH248" s="6" t="n">
        <v>1504</v>
      </c>
      <c r="AI248" s="6" t="n">
        <v>1421</v>
      </c>
      <c r="AJ248" s="6" t="n">
        <v>1401</v>
      </c>
      <c r="AK248" s="6" t="n">
        <v>1341</v>
      </c>
      <c r="AL248" s="6" t="n">
        <v>1424</v>
      </c>
      <c r="AM248" s="6" t="n">
        <v>1464</v>
      </c>
      <c r="AN248" s="6" t="n">
        <v>1538</v>
      </c>
      <c r="AO248" s="6" t="n">
        <v>1628</v>
      </c>
      <c r="AP248" s="6" t="n">
        <v>1732</v>
      </c>
      <c r="AQ248" s="6" t="n">
        <v>1877</v>
      </c>
      <c r="AR248" s="6" t="n">
        <v>1999</v>
      </c>
      <c r="AS248" s="6" t="n">
        <v>1981</v>
      </c>
      <c r="AT248" s="6" t="n">
        <v>2022</v>
      </c>
      <c r="AU248" s="6" t="n">
        <v>2058</v>
      </c>
      <c r="AV248" s="6" t="n">
        <v>2116</v>
      </c>
      <c r="AW248" s="6" t="n">
        <v>2165</v>
      </c>
      <c r="AX248" s="6" t="n">
        <v>2228</v>
      </c>
      <c r="AY248" s="6" t="n">
        <v>2144</v>
      </c>
      <c r="AZ248" s="6" t="n">
        <v>2218</v>
      </c>
      <c r="BA248" s="6" t="n">
        <v>2069</v>
      </c>
      <c r="BB248" s="6" t="n">
        <v>2021</v>
      </c>
      <c r="BC248" s="6" t="n">
        <v>1977</v>
      </c>
      <c r="BD248" s="6" t="n">
        <v>2114</v>
      </c>
      <c r="BE248" s="6" t="n">
        <v>1974</v>
      </c>
      <c r="BF248" s="6" t="n">
        <v>1943</v>
      </c>
      <c r="BG248" s="6" t="n">
        <v>1934</v>
      </c>
      <c r="BH248" s="6" t="n">
        <v>1871</v>
      </c>
      <c r="BI248" s="6" t="n">
        <v>1846</v>
      </c>
      <c r="BJ248" s="6" t="n">
        <v>1834</v>
      </c>
      <c r="BK248" s="6" t="n">
        <v>1819</v>
      </c>
      <c r="BL248" s="6" t="n">
        <v>1826</v>
      </c>
      <c r="BM248" s="6" t="n">
        <v>1816</v>
      </c>
      <c r="BN248" s="6" t="n">
        <v>2030</v>
      </c>
      <c r="BO248" s="6" t="n">
        <v>2121</v>
      </c>
      <c r="BP248" s="6" t="n">
        <v>2122</v>
      </c>
      <c r="BQ248" s="6" t="n">
        <v>1572</v>
      </c>
      <c r="BR248" s="6" t="n">
        <v>1703</v>
      </c>
      <c r="BS248" s="6" t="n">
        <v>1645</v>
      </c>
      <c r="BT248" s="6" t="n">
        <v>1558</v>
      </c>
      <c r="BU248" s="6" t="n">
        <v>1495</v>
      </c>
      <c r="BV248" s="6" t="n">
        <v>1406</v>
      </c>
      <c r="BW248" s="6" t="n">
        <v>1414</v>
      </c>
      <c r="BX248" s="6" t="n">
        <v>1327</v>
      </c>
      <c r="BY248" s="6" t="n">
        <v>1297</v>
      </c>
      <c r="BZ248" s="6" t="n">
        <v>1166</v>
      </c>
      <c r="CA248" s="6" t="n">
        <v>1130</v>
      </c>
      <c r="CB248" s="6" t="n">
        <v>1062</v>
      </c>
      <c r="CC248" s="6" t="n">
        <v>1014</v>
      </c>
      <c r="CD248" s="6" t="n">
        <v>978</v>
      </c>
      <c r="CE248" s="6" t="n">
        <v>918</v>
      </c>
      <c r="CF248" s="6" t="n">
        <v>811</v>
      </c>
      <c r="CG248" s="6" t="n">
        <v>750</v>
      </c>
      <c r="CH248" s="6" t="n">
        <v>654</v>
      </c>
      <c r="CI248" s="6" t="n">
        <v>583</v>
      </c>
      <c r="CJ248" s="6" t="n">
        <v>543</v>
      </c>
      <c r="CK248" s="6" t="n">
        <v>493</v>
      </c>
      <c r="CL248" s="6" t="n">
        <v>409</v>
      </c>
      <c r="CM248" s="6" t="n">
        <v>362</v>
      </c>
      <c r="CN248" s="6" t="n">
        <v>350</v>
      </c>
      <c r="CO248" s="6" t="n">
        <v>283</v>
      </c>
      <c r="CP248" s="6" t="n">
        <v>282</v>
      </c>
      <c r="CQ248" s="6" t="n">
        <v>197</v>
      </c>
      <c r="CR248" s="6" t="n">
        <v>108</v>
      </c>
      <c r="CS248" s="6" t="n">
        <v>86</v>
      </c>
      <c r="CT248" s="6" t="n">
        <v>81</v>
      </c>
      <c r="CU248" s="6" t="n">
        <v>57</v>
      </c>
      <c r="CV248" s="6" t="n">
        <v>50</v>
      </c>
      <c r="CW248" s="6" t="n">
        <v>35</v>
      </c>
      <c r="CX248" s="6" t="n">
        <v>43</v>
      </c>
      <c r="CY248" s="6" t="n">
        <v>12</v>
      </c>
      <c r="CZ248" s="6" t="n">
        <v>24</v>
      </c>
    </row>
    <row r="249" customFormat="false" ht="13.2" hidden="false" customHeight="false" outlineLevel="0" collapsed="false">
      <c r="A249" s="0" t="s">
        <v>1299</v>
      </c>
      <c r="B249" s="0" t="s">
        <v>627</v>
      </c>
      <c r="C249" s="6" t="n">
        <v>93667</v>
      </c>
      <c r="D249" s="6" t="n">
        <v>1025</v>
      </c>
      <c r="E249" s="6" t="n">
        <v>1032</v>
      </c>
      <c r="F249" s="6" t="n">
        <v>949</v>
      </c>
      <c r="G249" s="6" t="n">
        <v>979</v>
      </c>
      <c r="H249" s="6" t="n">
        <v>1029</v>
      </c>
      <c r="I249" s="6" t="n">
        <v>984</v>
      </c>
      <c r="J249" s="6" t="n">
        <v>979</v>
      </c>
      <c r="K249" s="6" t="n">
        <v>967</v>
      </c>
      <c r="L249" s="6" t="n">
        <v>913</v>
      </c>
      <c r="M249" s="6" t="n">
        <v>958</v>
      </c>
      <c r="N249" s="6" t="n">
        <v>963</v>
      </c>
      <c r="O249" s="6" t="n">
        <v>1027</v>
      </c>
      <c r="P249" s="6" t="n">
        <v>1041</v>
      </c>
      <c r="Q249" s="6" t="n">
        <v>1119</v>
      </c>
      <c r="R249" s="6" t="n">
        <v>1136</v>
      </c>
      <c r="S249" s="6" t="n">
        <v>1188</v>
      </c>
      <c r="T249" s="6" t="n">
        <v>1127</v>
      </c>
      <c r="U249" s="6" t="n">
        <v>1190</v>
      </c>
      <c r="V249" s="6" t="n">
        <v>1122</v>
      </c>
      <c r="W249" s="6" t="n">
        <v>948</v>
      </c>
      <c r="X249" s="6" t="n">
        <v>907</v>
      </c>
      <c r="Y249" s="6" t="n">
        <v>925</v>
      </c>
      <c r="Z249" s="6" t="n">
        <v>1005</v>
      </c>
      <c r="AA249" s="6" t="n">
        <v>1040</v>
      </c>
      <c r="AB249" s="6" t="n">
        <v>944</v>
      </c>
      <c r="AC249" s="6" t="n">
        <v>948</v>
      </c>
      <c r="AD249" s="6" t="n">
        <v>853</v>
      </c>
      <c r="AE249" s="6" t="n">
        <v>933</v>
      </c>
      <c r="AF249" s="6" t="n">
        <v>902</v>
      </c>
      <c r="AG249" s="6" t="n">
        <v>929</v>
      </c>
      <c r="AH249" s="6" t="n">
        <v>970</v>
      </c>
      <c r="AI249" s="6" t="n">
        <v>966</v>
      </c>
      <c r="AJ249" s="6" t="n">
        <v>932</v>
      </c>
      <c r="AK249" s="6" t="n">
        <v>901</v>
      </c>
      <c r="AL249" s="6" t="n">
        <v>872</v>
      </c>
      <c r="AM249" s="6" t="n">
        <v>912</v>
      </c>
      <c r="AN249" s="6" t="n">
        <v>924</v>
      </c>
      <c r="AO249" s="6" t="n">
        <v>1004</v>
      </c>
      <c r="AP249" s="6" t="n">
        <v>1090</v>
      </c>
      <c r="AQ249" s="6" t="n">
        <v>1192</v>
      </c>
      <c r="AR249" s="6" t="n">
        <v>1231</v>
      </c>
      <c r="AS249" s="6" t="n">
        <v>1247</v>
      </c>
      <c r="AT249" s="6" t="n">
        <v>1277</v>
      </c>
      <c r="AU249" s="6" t="n">
        <v>1305</v>
      </c>
      <c r="AV249" s="6" t="n">
        <v>1369</v>
      </c>
      <c r="AW249" s="6" t="n">
        <v>1353</v>
      </c>
      <c r="AX249" s="6" t="n">
        <v>1376</v>
      </c>
      <c r="AY249" s="6" t="n">
        <v>1436</v>
      </c>
      <c r="AZ249" s="6" t="n">
        <v>1378</v>
      </c>
      <c r="BA249" s="6" t="n">
        <v>1343</v>
      </c>
      <c r="BB249" s="6" t="n">
        <v>1314</v>
      </c>
      <c r="BC249" s="6" t="n">
        <v>1261</v>
      </c>
      <c r="BD249" s="6" t="n">
        <v>1273</v>
      </c>
      <c r="BE249" s="6" t="n">
        <v>1300</v>
      </c>
      <c r="BF249" s="6" t="n">
        <v>1281</v>
      </c>
      <c r="BG249" s="6" t="n">
        <v>1163</v>
      </c>
      <c r="BH249" s="6" t="n">
        <v>1187</v>
      </c>
      <c r="BI249" s="6" t="n">
        <v>1228</v>
      </c>
      <c r="BJ249" s="6" t="n">
        <v>1197</v>
      </c>
      <c r="BK249" s="6" t="n">
        <v>1276</v>
      </c>
      <c r="BL249" s="6" t="n">
        <v>1236</v>
      </c>
      <c r="BM249" s="6" t="n">
        <v>1325</v>
      </c>
      <c r="BN249" s="6" t="n">
        <v>1429</v>
      </c>
      <c r="BO249" s="6" t="n">
        <v>1602</v>
      </c>
      <c r="BP249" s="6" t="n">
        <v>1647</v>
      </c>
      <c r="BQ249" s="6" t="n">
        <v>1258</v>
      </c>
      <c r="BR249" s="6" t="n">
        <v>1348</v>
      </c>
      <c r="BS249" s="6" t="n">
        <v>1260</v>
      </c>
      <c r="BT249" s="6" t="n">
        <v>1250</v>
      </c>
      <c r="BU249" s="6" t="n">
        <v>1039</v>
      </c>
      <c r="BV249" s="6" t="n">
        <v>968</v>
      </c>
      <c r="BW249" s="6" t="n">
        <v>1013</v>
      </c>
      <c r="BX249" s="6" t="n">
        <v>956</v>
      </c>
      <c r="BY249" s="6" t="n">
        <v>919</v>
      </c>
      <c r="BZ249" s="6" t="n">
        <v>926</v>
      </c>
      <c r="CA249" s="6" t="n">
        <v>868</v>
      </c>
      <c r="CB249" s="6" t="n">
        <v>792</v>
      </c>
      <c r="CC249" s="6" t="n">
        <v>714</v>
      </c>
      <c r="CD249" s="6" t="n">
        <v>755</v>
      </c>
      <c r="CE249" s="6" t="n">
        <v>738</v>
      </c>
      <c r="CF249" s="6" t="n">
        <v>680</v>
      </c>
      <c r="CG249" s="6" t="n">
        <v>627</v>
      </c>
      <c r="CH249" s="6" t="n">
        <v>602</v>
      </c>
      <c r="CI249" s="6" t="n">
        <v>587</v>
      </c>
      <c r="CJ249" s="6" t="n">
        <v>493</v>
      </c>
      <c r="CK249" s="6" t="n">
        <v>452</v>
      </c>
      <c r="CL249" s="6" t="n">
        <v>411</v>
      </c>
      <c r="CM249" s="6" t="n">
        <v>370</v>
      </c>
      <c r="CN249" s="6" t="n">
        <v>352</v>
      </c>
      <c r="CO249" s="6" t="n">
        <v>326</v>
      </c>
      <c r="CP249" s="6" t="n">
        <v>316</v>
      </c>
      <c r="CQ249" s="6" t="n">
        <v>232</v>
      </c>
      <c r="CR249" s="6" t="n">
        <v>128</v>
      </c>
      <c r="CS249" s="6" t="n">
        <v>99</v>
      </c>
      <c r="CT249" s="6" t="n">
        <v>78</v>
      </c>
      <c r="CU249" s="6" t="n">
        <v>68</v>
      </c>
      <c r="CV249" s="6" t="n">
        <v>60</v>
      </c>
      <c r="CW249" s="6" t="n">
        <v>41</v>
      </c>
      <c r="CX249" s="6" t="n">
        <v>32</v>
      </c>
      <c r="CY249" s="6" t="n">
        <v>24</v>
      </c>
      <c r="CZ249" s="6" t="n">
        <v>26</v>
      </c>
    </row>
    <row r="250" customFormat="false" ht="13.2" hidden="false" customHeight="false" outlineLevel="0" collapsed="false">
      <c r="A250" s="0" t="s">
        <v>1300</v>
      </c>
      <c r="B250" s="0" t="s">
        <v>641</v>
      </c>
      <c r="C250" s="6" t="n">
        <v>68583</v>
      </c>
      <c r="D250" s="6" t="n">
        <v>654</v>
      </c>
      <c r="E250" s="6" t="n">
        <v>748</v>
      </c>
      <c r="F250" s="6" t="n">
        <v>755</v>
      </c>
      <c r="G250" s="6" t="n">
        <v>736</v>
      </c>
      <c r="H250" s="6" t="n">
        <v>754</v>
      </c>
      <c r="I250" s="6" t="n">
        <v>758</v>
      </c>
      <c r="J250" s="6" t="n">
        <v>733</v>
      </c>
      <c r="K250" s="6" t="n">
        <v>680</v>
      </c>
      <c r="L250" s="6" t="n">
        <v>710</v>
      </c>
      <c r="M250" s="6" t="n">
        <v>690</v>
      </c>
      <c r="N250" s="6" t="n">
        <v>740</v>
      </c>
      <c r="O250" s="6" t="n">
        <v>797</v>
      </c>
      <c r="P250" s="6" t="n">
        <v>854</v>
      </c>
      <c r="Q250" s="6" t="n">
        <v>853</v>
      </c>
      <c r="R250" s="6" t="n">
        <v>960</v>
      </c>
      <c r="S250" s="6" t="n">
        <v>931</v>
      </c>
      <c r="T250" s="6" t="n">
        <v>944</v>
      </c>
      <c r="U250" s="6" t="n">
        <v>1099</v>
      </c>
      <c r="V250" s="6" t="n">
        <v>908</v>
      </c>
      <c r="W250" s="6" t="n">
        <v>627</v>
      </c>
      <c r="X250" s="6" t="n">
        <v>646</v>
      </c>
      <c r="Y250" s="6" t="n">
        <v>691</v>
      </c>
      <c r="Z250" s="6" t="n">
        <v>651</v>
      </c>
      <c r="AA250" s="6" t="n">
        <v>728</v>
      </c>
      <c r="AB250" s="6" t="n">
        <v>686</v>
      </c>
      <c r="AC250" s="6" t="n">
        <v>602</v>
      </c>
      <c r="AD250" s="6" t="n">
        <v>599</v>
      </c>
      <c r="AE250" s="6" t="n">
        <v>619</v>
      </c>
      <c r="AF250" s="6" t="n">
        <v>658</v>
      </c>
      <c r="AG250" s="6" t="n">
        <v>719</v>
      </c>
      <c r="AH250" s="6" t="n">
        <v>703</v>
      </c>
      <c r="AI250" s="6" t="n">
        <v>706</v>
      </c>
      <c r="AJ250" s="6" t="n">
        <v>640</v>
      </c>
      <c r="AK250" s="6" t="n">
        <v>642</v>
      </c>
      <c r="AL250" s="6" t="n">
        <v>696</v>
      </c>
      <c r="AM250" s="6" t="n">
        <v>695</v>
      </c>
      <c r="AN250" s="6" t="n">
        <v>757</v>
      </c>
      <c r="AO250" s="6" t="n">
        <v>758</v>
      </c>
      <c r="AP250" s="6" t="n">
        <v>854</v>
      </c>
      <c r="AQ250" s="6" t="n">
        <v>973</v>
      </c>
      <c r="AR250" s="6" t="n">
        <v>884</v>
      </c>
      <c r="AS250" s="6" t="n">
        <v>917</v>
      </c>
      <c r="AT250" s="6" t="n">
        <v>941</v>
      </c>
      <c r="AU250" s="6" t="n">
        <v>975</v>
      </c>
      <c r="AV250" s="6" t="n">
        <v>968</v>
      </c>
      <c r="AW250" s="6" t="n">
        <v>1044</v>
      </c>
      <c r="AX250" s="6" t="n">
        <v>984</v>
      </c>
      <c r="AY250" s="6" t="n">
        <v>1000</v>
      </c>
      <c r="AZ250" s="6" t="n">
        <v>1001</v>
      </c>
      <c r="BA250" s="6" t="n">
        <v>964</v>
      </c>
      <c r="BB250" s="6" t="n">
        <v>947</v>
      </c>
      <c r="BC250" s="6" t="n">
        <v>943</v>
      </c>
      <c r="BD250" s="6" t="n">
        <v>971</v>
      </c>
      <c r="BE250" s="6" t="n">
        <v>901</v>
      </c>
      <c r="BF250" s="6" t="n">
        <v>865</v>
      </c>
      <c r="BG250" s="6" t="n">
        <v>915</v>
      </c>
      <c r="BH250" s="6" t="n">
        <v>845</v>
      </c>
      <c r="BI250" s="6" t="n">
        <v>853</v>
      </c>
      <c r="BJ250" s="6" t="n">
        <v>898</v>
      </c>
      <c r="BK250" s="6" t="n">
        <v>868</v>
      </c>
      <c r="BL250" s="6" t="n">
        <v>916</v>
      </c>
      <c r="BM250" s="6" t="n">
        <v>953</v>
      </c>
      <c r="BN250" s="6" t="n">
        <v>990</v>
      </c>
      <c r="BO250" s="6" t="n">
        <v>1143</v>
      </c>
      <c r="BP250" s="6" t="n">
        <v>1144</v>
      </c>
      <c r="BQ250" s="6" t="n">
        <v>875</v>
      </c>
      <c r="BR250" s="6" t="n">
        <v>969</v>
      </c>
      <c r="BS250" s="6" t="n">
        <v>846</v>
      </c>
      <c r="BT250" s="6" t="n">
        <v>819</v>
      </c>
      <c r="BU250" s="6" t="n">
        <v>729</v>
      </c>
      <c r="BV250" s="6" t="n">
        <v>751</v>
      </c>
      <c r="BW250" s="6" t="n">
        <v>713</v>
      </c>
      <c r="BX250" s="6" t="n">
        <v>706</v>
      </c>
      <c r="BY250" s="6" t="n">
        <v>659</v>
      </c>
      <c r="BZ250" s="6" t="n">
        <v>642</v>
      </c>
      <c r="CA250" s="6" t="n">
        <v>599</v>
      </c>
      <c r="CB250" s="6" t="n">
        <v>577</v>
      </c>
      <c r="CC250" s="6" t="n">
        <v>534</v>
      </c>
      <c r="CD250" s="6" t="n">
        <v>564</v>
      </c>
      <c r="CE250" s="6" t="n">
        <v>471</v>
      </c>
      <c r="CF250" s="6" t="n">
        <v>505</v>
      </c>
      <c r="CG250" s="6" t="n">
        <v>473</v>
      </c>
      <c r="CH250" s="6" t="n">
        <v>448</v>
      </c>
      <c r="CI250" s="6" t="n">
        <v>416</v>
      </c>
      <c r="CJ250" s="6" t="n">
        <v>353</v>
      </c>
      <c r="CK250" s="6" t="n">
        <v>351</v>
      </c>
      <c r="CL250" s="6" t="n">
        <v>305</v>
      </c>
      <c r="CM250" s="6" t="n">
        <v>276</v>
      </c>
      <c r="CN250" s="6" t="n">
        <v>244</v>
      </c>
      <c r="CO250" s="6" t="n">
        <v>213</v>
      </c>
      <c r="CP250" s="6" t="n">
        <v>203</v>
      </c>
      <c r="CQ250" s="6" t="n">
        <v>147</v>
      </c>
      <c r="CR250" s="6" t="n">
        <v>99</v>
      </c>
      <c r="CS250" s="6" t="n">
        <v>68</v>
      </c>
      <c r="CT250" s="6" t="n">
        <v>66</v>
      </c>
      <c r="CU250" s="6" t="n">
        <v>41</v>
      </c>
      <c r="CV250" s="6" t="n">
        <v>53</v>
      </c>
      <c r="CW250" s="6" t="n">
        <v>29</v>
      </c>
      <c r="CX250" s="6" t="n">
        <v>22</v>
      </c>
      <c r="CY250" s="6" t="n">
        <v>20</v>
      </c>
      <c r="CZ250" s="6" t="n">
        <v>13</v>
      </c>
    </row>
    <row r="251" customFormat="false" ht="13.2" hidden="false" customHeight="false" outlineLevel="0" collapsed="false">
      <c r="A251" s="0" t="s">
        <v>1301</v>
      </c>
      <c r="B251" s="0" t="s">
        <v>889</v>
      </c>
      <c r="C251" s="6" t="n">
        <v>78937</v>
      </c>
      <c r="D251" s="6" t="n">
        <v>958</v>
      </c>
      <c r="E251" s="6" t="n">
        <v>934</v>
      </c>
      <c r="F251" s="6" t="n">
        <v>977</v>
      </c>
      <c r="G251" s="6" t="n">
        <v>981</v>
      </c>
      <c r="H251" s="6" t="n">
        <v>915</v>
      </c>
      <c r="I251" s="6" t="n">
        <v>896</v>
      </c>
      <c r="J251" s="6" t="n">
        <v>870</v>
      </c>
      <c r="K251" s="6" t="n">
        <v>920</v>
      </c>
      <c r="L251" s="6" t="n">
        <v>821</v>
      </c>
      <c r="M251" s="6" t="n">
        <v>848</v>
      </c>
      <c r="N251" s="6" t="n">
        <v>819</v>
      </c>
      <c r="O251" s="6" t="n">
        <v>914</v>
      </c>
      <c r="P251" s="6" t="n">
        <v>919</v>
      </c>
      <c r="Q251" s="6" t="n">
        <v>916</v>
      </c>
      <c r="R251" s="6" t="n">
        <v>912</v>
      </c>
      <c r="S251" s="6" t="n">
        <v>915</v>
      </c>
      <c r="T251" s="6" t="n">
        <v>982</v>
      </c>
      <c r="U251" s="6" t="n">
        <v>945</v>
      </c>
      <c r="V251" s="6" t="n">
        <v>898</v>
      </c>
      <c r="W251" s="6" t="n">
        <v>885</v>
      </c>
      <c r="X251" s="6" t="n">
        <v>857</v>
      </c>
      <c r="Y251" s="6" t="n">
        <v>814</v>
      </c>
      <c r="Z251" s="6" t="n">
        <v>887</v>
      </c>
      <c r="AA251" s="6" t="n">
        <v>954</v>
      </c>
      <c r="AB251" s="6" t="n">
        <v>958</v>
      </c>
      <c r="AC251" s="6" t="n">
        <v>960</v>
      </c>
      <c r="AD251" s="6" t="n">
        <v>928</v>
      </c>
      <c r="AE251" s="6" t="n">
        <v>973</v>
      </c>
      <c r="AF251" s="6" t="n">
        <v>957</v>
      </c>
      <c r="AG251" s="6" t="n">
        <v>942</v>
      </c>
      <c r="AH251" s="6" t="n">
        <v>1017</v>
      </c>
      <c r="AI251" s="6" t="n">
        <v>1024</v>
      </c>
      <c r="AJ251" s="6" t="n">
        <v>895</v>
      </c>
      <c r="AK251" s="6" t="n">
        <v>921</v>
      </c>
      <c r="AL251" s="6" t="n">
        <v>878</v>
      </c>
      <c r="AM251" s="6" t="n">
        <v>952</v>
      </c>
      <c r="AN251" s="6" t="n">
        <v>956</v>
      </c>
      <c r="AO251" s="6" t="n">
        <v>1034</v>
      </c>
      <c r="AP251" s="6" t="n">
        <v>1078</v>
      </c>
      <c r="AQ251" s="6" t="n">
        <v>1097</v>
      </c>
      <c r="AR251" s="6" t="n">
        <v>1114</v>
      </c>
      <c r="AS251" s="6" t="n">
        <v>1143</v>
      </c>
      <c r="AT251" s="6" t="n">
        <v>1152</v>
      </c>
      <c r="AU251" s="6" t="n">
        <v>1179</v>
      </c>
      <c r="AV251" s="6" t="n">
        <v>1126</v>
      </c>
      <c r="AW251" s="6" t="n">
        <v>1108</v>
      </c>
      <c r="AX251" s="6" t="n">
        <v>1152</v>
      </c>
      <c r="AY251" s="6" t="n">
        <v>1218</v>
      </c>
      <c r="AZ251" s="6" t="n">
        <v>1169</v>
      </c>
      <c r="BA251" s="6" t="n">
        <v>1132</v>
      </c>
      <c r="BB251" s="6" t="n">
        <v>1141</v>
      </c>
      <c r="BC251" s="6" t="n">
        <v>1073</v>
      </c>
      <c r="BD251" s="6" t="n">
        <v>1086</v>
      </c>
      <c r="BE251" s="6" t="n">
        <v>1070</v>
      </c>
      <c r="BF251" s="6" t="n">
        <v>1068</v>
      </c>
      <c r="BG251" s="6" t="n">
        <v>1031</v>
      </c>
      <c r="BH251" s="6" t="n">
        <v>943</v>
      </c>
      <c r="BI251" s="6" t="n">
        <v>1018</v>
      </c>
      <c r="BJ251" s="6" t="n">
        <v>1027</v>
      </c>
      <c r="BK251" s="6" t="n">
        <v>1004</v>
      </c>
      <c r="BL251" s="6" t="n">
        <v>1027</v>
      </c>
      <c r="BM251" s="6" t="n">
        <v>1003</v>
      </c>
      <c r="BN251" s="6" t="n">
        <v>1022</v>
      </c>
      <c r="BO251" s="6" t="n">
        <v>1098</v>
      </c>
      <c r="BP251" s="6" t="n">
        <v>1054</v>
      </c>
      <c r="BQ251" s="6" t="n">
        <v>1000</v>
      </c>
      <c r="BR251" s="6" t="n">
        <v>1027</v>
      </c>
      <c r="BS251" s="6" t="n">
        <v>1055</v>
      </c>
      <c r="BT251" s="6" t="n">
        <v>931</v>
      </c>
      <c r="BU251" s="6" t="n">
        <v>762</v>
      </c>
      <c r="BV251" s="6" t="n">
        <v>652</v>
      </c>
      <c r="BW251" s="6" t="n">
        <v>639</v>
      </c>
      <c r="BX251" s="6" t="n">
        <v>641</v>
      </c>
      <c r="BY251" s="6" t="n">
        <v>609</v>
      </c>
      <c r="BZ251" s="6" t="n">
        <v>582</v>
      </c>
      <c r="CA251" s="6" t="n">
        <v>585</v>
      </c>
      <c r="CB251" s="6" t="n">
        <v>536</v>
      </c>
      <c r="CC251" s="6" t="n">
        <v>500</v>
      </c>
      <c r="CD251" s="6" t="n">
        <v>505</v>
      </c>
      <c r="CE251" s="6" t="n">
        <v>486</v>
      </c>
      <c r="CF251" s="6" t="n">
        <v>460</v>
      </c>
      <c r="CG251" s="6" t="n">
        <v>418</v>
      </c>
      <c r="CH251" s="6" t="n">
        <v>386</v>
      </c>
      <c r="CI251" s="6" t="n">
        <v>366</v>
      </c>
      <c r="CJ251" s="6" t="n">
        <v>335</v>
      </c>
      <c r="CK251" s="6" t="n">
        <v>321</v>
      </c>
      <c r="CL251" s="6" t="n">
        <v>305</v>
      </c>
      <c r="CM251" s="6" t="n">
        <v>256</v>
      </c>
      <c r="CN251" s="6" t="n">
        <v>241</v>
      </c>
      <c r="CO251" s="6" t="n">
        <v>186</v>
      </c>
      <c r="CP251" s="6" t="n">
        <v>185</v>
      </c>
      <c r="CQ251" s="6" t="n">
        <v>140</v>
      </c>
      <c r="CR251" s="6" t="n">
        <v>100</v>
      </c>
      <c r="CS251" s="6" t="n">
        <v>70</v>
      </c>
      <c r="CT251" s="6" t="n">
        <v>46</v>
      </c>
      <c r="CU251" s="6" t="n">
        <v>46</v>
      </c>
      <c r="CV251" s="6" t="n">
        <v>36</v>
      </c>
      <c r="CW251" s="6" t="n">
        <v>26</v>
      </c>
      <c r="CX251" s="6" t="n">
        <v>16</v>
      </c>
      <c r="CY251" s="6" t="n">
        <v>10</v>
      </c>
      <c r="CZ251" s="6" t="n">
        <v>13</v>
      </c>
    </row>
    <row r="252" customFormat="false" ht="13.2" hidden="false" customHeight="false" outlineLevel="0" collapsed="false">
      <c r="A252" s="0" t="s">
        <v>1302</v>
      </c>
      <c r="B252" s="0" t="s">
        <v>139</v>
      </c>
      <c r="C252" s="6" t="n">
        <v>99023</v>
      </c>
      <c r="D252" s="6" t="n">
        <v>875</v>
      </c>
      <c r="E252" s="6" t="n">
        <v>1006</v>
      </c>
      <c r="F252" s="6" t="n">
        <v>931</v>
      </c>
      <c r="G252" s="6" t="n">
        <v>1003</v>
      </c>
      <c r="H252" s="6" t="n">
        <v>984</v>
      </c>
      <c r="I252" s="6" t="n">
        <v>978</v>
      </c>
      <c r="J252" s="6" t="n">
        <v>1015</v>
      </c>
      <c r="K252" s="6" t="n">
        <v>984</v>
      </c>
      <c r="L252" s="6" t="n">
        <v>934</v>
      </c>
      <c r="M252" s="6" t="n">
        <v>998</v>
      </c>
      <c r="N252" s="6" t="n">
        <v>1028</v>
      </c>
      <c r="O252" s="6" t="n">
        <v>967</v>
      </c>
      <c r="P252" s="6" t="n">
        <v>1124</v>
      </c>
      <c r="Q252" s="6" t="n">
        <v>1087</v>
      </c>
      <c r="R252" s="6" t="n">
        <v>1164</v>
      </c>
      <c r="S252" s="6" t="n">
        <v>1246</v>
      </c>
      <c r="T252" s="6" t="n">
        <v>1207</v>
      </c>
      <c r="U252" s="6" t="n">
        <v>1264</v>
      </c>
      <c r="V252" s="6" t="n">
        <v>1187</v>
      </c>
      <c r="W252" s="6" t="n">
        <v>1052</v>
      </c>
      <c r="X252" s="6" t="n">
        <v>996</v>
      </c>
      <c r="Y252" s="6" t="n">
        <v>929</v>
      </c>
      <c r="Z252" s="6" t="n">
        <v>1006</v>
      </c>
      <c r="AA252" s="6" t="n">
        <v>1090</v>
      </c>
      <c r="AB252" s="6" t="n">
        <v>999</v>
      </c>
      <c r="AC252" s="6" t="n">
        <v>953</v>
      </c>
      <c r="AD252" s="6" t="n">
        <v>989</v>
      </c>
      <c r="AE252" s="6" t="n">
        <v>944</v>
      </c>
      <c r="AF252" s="6" t="n">
        <v>932</v>
      </c>
      <c r="AG252" s="6" t="n">
        <v>946</v>
      </c>
      <c r="AH252" s="6" t="n">
        <v>1000</v>
      </c>
      <c r="AI252" s="6" t="n">
        <v>966</v>
      </c>
      <c r="AJ252" s="6" t="n">
        <v>854</v>
      </c>
      <c r="AK252" s="6" t="n">
        <v>967</v>
      </c>
      <c r="AL252" s="6" t="n">
        <v>943</v>
      </c>
      <c r="AM252" s="6" t="n">
        <v>1028</v>
      </c>
      <c r="AN252" s="6" t="n">
        <v>1051</v>
      </c>
      <c r="AO252" s="6" t="n">
        <v>1175</v>
      </c>
      <c r="AP252" s="6" t="n">
        <v>1280</v>
      </c>
      <c r="AQ252" s="6" t="n">
        <v>1373</v>
      </c>
      <c r="AR252" s="6" t="n">
        <v>1453</v>
      </c>
      <c r="AS252" s="6" t="n">
        <v>1451</v>
      </c>
      <c r="AT252" s="6" t="n">
        <v>1403</v>
      </c>
      <c r="AU252" s="6" t="n">
        <v>1494</v>
      </c>
      <c r="AV252" s="6" t="n">
        <v>1624</v>
      </c>
      <c r="AW252" s="6" t="n">
        <v>1563</v>
      </c>
      <c r="AX252" s="6" t="n">
        <v>1570</v>
      </c>
      <c r="AY252" s="6" t="n">
        <v>1511</v>
      </c>
      <c r="AZ252" s="6" t="n">
        <v>1507</v>
      </c>
      <c r="BA252" s="6" t="n">
        <v>1477</v>
      </c>
      <c r="BB252" s="6" t="n">
        <v>1442</v>
      </c>
      <c r="BC252" s="6" t="n">
        <v>1458</v>
      </c>
      <c r="BD252" s="6" t="n">
        <v>1489</v>
      </c>
      <c r="BE252" s="6" t="n">
        <v>1467</v>
      </c>
      <c r="BF252" s="6" t="n">
        <v>1374</v>
      </c>
      <c r="BG252" s="6" t="n">
        <v>1353</v>
      </c>
      <c r="BH252" s="6" t="n">
        <v>1407</v>
      </c>
      <c r="BI252" s="6" t="n">
        <v>1375</v>
      </c>
      <c r="BJ252" s="6" t="n">
        <v>1283</v>
      </c>
      <c r="BK252" s="6" t="n">
        <v>1294</v>
      </c>
      <c r="BL252" s="6" t="n">
        <v>1364</v>
      </c>
      <c r="BM252" s="6" t="n">
        <v>1473</v>
      </c>
      <c r="BN252" s="6" t="n">
        <v>1530</v>
      </c>
      <c r="BO252" s="6" t="n">
        <v>1615</v>
      </c>
      <c r="BP252" s="6" t="n">
        <v>1673</v>
      </c>
      <c r="BQ252" s="6" t="n">
        <v>1382</v>
      </c>
      <c r="BR252" s="6" t="n">
        <v>1511</v>
      </c>
      <c r="BS252" s="6" t="n">
        <v>1400</v>
      </c>
      <c r="BT252" s="6" t="n">
        <v>1224</v>
      </c>
      <c r="BU252" s="6" t="n">
        <v>1050</v>
      </c>
      <c r="BV252" s="6" t="n">
        <v>1051</v>
      </c>
      <c r="BW252" s="6" t="n">
        <v>1076</v>
      </c>
      <c r="BX252" s="6" t="n">
        <v>1087</v>
      </c>
      <c r="BY252" s="6" t="n">
        <v>986</v>
      </c>
      <c r="BZ252" s="6" t="n">
        <v>912</v>
      </c>
      <c r="CA252" s="6" t="n">
        <v>858</v>
      </c>
      <c r="CB252" s="6" t="n">
        <v>803</v>
      </c>
      <c r="CC252" s="6" t="n">
        <v>750</v>
      </c>
      <c r="CD252" s="6" t="n">
        <v>801</v>
      </c>
      <c r="CE252" s="6" t="n">
        <v>681</v>
      </c>
      <c r="CF252" s="6" t="n">
        <v>690</v>
      </c>
      <c r="CG252" s="6" t="n">
        <v>595</v>
      </c>
      <c r="CH252" s="6" t="n">
        <v>556</v>
      </c>
      <c r="CI252" s="6" t="n">
        <v>539</v>
      </c>
      <c r="CJ252" s="6" t="n">
        <v>434</v>
      </c>
      <c r="CK252" s="6" t="n">
        <v>414</v>
      </c>
      <c r="CL252" s="6" t="n">
        <v>372</v>
      </c>
      <c r="CM252" s="6" t="n">
        <v>318</v>
      </c>
      <c r="CN252" s="6" t="n">
        <v>289</v>
      </c>
      <c r="CO252" s="6" t="n">
        <v>281</v>
      </c>
      <c r="CP252" s="6" t="n">
        <v>252</v>
      </c>
      <c r="CQ252" s="6" t="n">
        <v>189</v>
      </c>
      <c r="CR252" s="6" t="n">
        <v>123</v>
      </c>
      <c r="CS252" s="6" t="n">
        <v>78</v>
      </c>
      <c r="CT252" s="6" t="n">
        <v>65</v>
      </c>
      <c r="CU252" s="6" t="n">
        <v>35</v>
      </c>
      <c r="CV252" s="6" t="n">
        <v>48</v>
      </c>
      <c r="CW252" s="6" t="n">
        <v>24</v>
      </c>
      <c r="CX252" s="6" t="n">
        <v>19</v>
      </c>
      <c r="CY252" s="6" t="n">
        <v>12</v>
      </c>
      <c r="CZ252" s="6" t="n">
        <v>13</v>
      </c>
    </row>
    <row r="253" customFormat="false" ht="13.2" hidden="false" customHeight="false" outlineLevel="0" collapsed="false">
      <c r="A253" s="0" t="s">
        <v>1303</v>
      </c>
      <c r="B253" s="0" t="s">
        <v>787</v>
      </c>
      <c r="C253" s="6" t="n">
        <v>159616</v>
      </c>
      <c r="D253" s="6" t="n">
        <v>2055</v>
      </c>
      <c r="E253" s="6" t="n">
        <v>2046</v>
      </c>
      <c r="F253" s="6" t="n">
        <v>2007</v>
      </c>
      <c r="G253" s="6" t="n">
        <v>1924</v>
      </c>
      <c r="H253" s="6" t="n">
        <v>1973</v>
      </c>
      <c r="I253" s="6" t="n">
        <v>1954</v>
      </c>
      <c r="J253" s="6" t="n">
        <v>1865</v>
      </c>
      <c r="K253" s="6" t="n">
        <v>1727</v>
      </c>
      <c r="L253" s="6" t="n">
        <v>1704</v>
      </c>
      <c r="M253" s="6" t="n">
        <v>1716</v>
      </c>
      <c r="N253" s="6" t="n">
        <v>1697</v>
      </c>
      <c r="O253" s="6" t="n">
        <v>1819</v>
      </c>
      <c r="P253" s="6" t="n">
        <v>1842</v>
      </c>
      <c r="Q253" s="6" t="n">
        <v>1882</v>
      </c>
      <c r="R253" s="6" t="n">
        <v>2024</v>
      </c>
      <c r="S253" s="6" t="n">
        <v>2004</v>
      </c>
      <c r="T253" s="6" t="n">
        <v>2026</v>
      </c>
      <c r="U253" s="6" t="n">
        <v>2093</v>
      </c>
      <c r="V253" s="6" t="n">
        <v>2099</v>
      </c>
      <c r="W253" s="6" t="n">
        <v>2049</v>
      </c>
      <c r="X253" s="6" t="n">
        <v>2002</v>
      </c>
      <c r="Y253" s="6" t="n">
        <v>2028</v>
      </c>
      <c r="Z253" s="6" t="n">
        <v>2174</v>
      </c>
      <c r="AA253" s="6" t="n">
        <v>2283</v>
      </c>
      <c r="AB253" s="6" t="n">
        <v>2034</v>
      </c>
      <c r="AC253" s="6" t="n">
        <v>2191</v>
      </c>
      <c r="AD253" s="6" t="n">
        <v>1989</v>
      </c>
      <c r="AE253" s="6" t="n">
        <v>1975</v>
      </c>
      <c r="AF253" s="6" t="n">
        <v>1884</v>
      </c>
      <c r="AG253" s="6" t="n">
        <v>1948</v>
      </c>
      <c r="AH253" s="6" t="n">
        <v>1907</v>
      </c>
      <c r="AI253" s="6" t="n">
        <v>1823</v>
      </c>
      <c r="AJ253" s="6" t="n">
        <v>1746</v>
      </c>
      <c r="AK253" s="6" t="n">
        <v>1605</v>
      </c>
      <c r="AL253" s="6" t="n">
        <v>1622</v>
      </c>
      <c r="AM253" s="6" t="n">
        <v>1739</v>
      </c>
      <c r="AN253" s="6" t="n">
        <v>1767</v>
      </c>
      <c r="AO253" s="6" t="n">
        <v>1937</v>
      </c>
      <c r="AP253" s="6" t="n">
        <v>1975</v>
      </c>
      <c r="AQ253" s="6" t="n">
        <v>2351</v>
      </c>
      <c r="AR253" s="6" t="n">
        <v>2160</v>
      </c>
      <c r="AS253" s="6" t="n">
        <v>2244</v>
      </c>
      <c r="AT253" s="6" t="n">
        <v>2267</v>
      </c>
      <c r="AU253" s="6" t="n">
        <v>2300</v>
      </c>
      <c r="AV253" s="6" t="n">
        <v>2359</v>
      </c>
      <c r="AW253" s="6" t="n">
        <v>2380</v>
      </c>
      <c r="AX253" s="6" t="n">
        <v>2388</v>
      </c>
      <c r="AY253" s="6" t="n">
        <v>2383</v>
      </c>
      <c r="AZ253" s="6" t="n">
        <v>2407</v>
      </c>
      <c r="BA253" s="6" t="n">
        <v>2415</v>
      </c>
      <c r="BB253" s="6" t="n">
        <v>2311</v>
      </c>
      <c r="BC253" s="6" t="n">
        <v>2184</v>
      </c>
      <c r="BD253" s="6" t="n">
        <v>2129</v>
      </c>
      <c r="BE253" s="6" t="n">
        <v>2093</v>
      </c>
      <c r="BF253" s="6" t="n">
        <v>1966</v>
      </c>
      <c r="BG253" s="6" t="n">
        <v>2015</v>
      </c>
      <c r="BH253" s="6" t="n">
        <v>1912</v>
      </c>
      <c r="BI253" s="6" t="n">
        <v>1909</v>
      </c>
      <c r="BJ253" s="6" t="n">
        <v>1904</v>
      </c>
      <c r="BK253" s="6" t="n">
        <v>1881</v>
      </c>
      <c r="BL253" s="6" t="n">
        <v>1856</v>
      </c>
      <c r="BM253" s="6" t="n">
        <v>1953</v>
      </c>
      <c r="BN253" s="6" t="n">
        <v>1952</v>
      </c>
      <c r="BO253" s="6" t="n">
        <v>2145</v>
      </c>
      <c r="BP253" s="6" t="n">
        <v>2330</v>
      </c>
      <c r="BQ253" s="6" t="n">
        <v>1645</v>
      </c>
      <c r="BR253" s="6" t="n">
        <v>1701</v>
      </c>
      <c r="BS253" s="6" t="n">
        <v>1601</v>
      </c>
      <c r="BT253" s="6" t="n">
        <v>1509</v>
      </c>
      <c r="BU253" s="6" t="n">
        <v>1359</v>
      </c>
      <c r="BV253" s="6" t="n">
        <v>1381</v>
      </c>
      <c r="BW253" s="6" t="n">
        <v>1458</v>
      </c>
      <c r="BX253" s="6" t="n">
        <v>1364</v>
      </c>
      <c r="BY253" s="6" t="n">
        <v>1359</v>
      </c>
      <c r="BZ253" s="6" t="n">
        <v>1356</v>
      </c>
      <c r="CA253" s="6" t="n">
        <v>1181</v>
      </c>
      <c r="CB253" s="6" t="n">
        <v>1244</v>
      </c>
      <c r="CC253" s="6" t="n">
        <v>1165</v>
      </c>
      <c r="CD253" s="6" t="n">
        <v>1113</v>
      </c>
      <c r="CE253" s="6" t="n">
        <v>1009</v>
      </c>
      <c r="CF253" s="6" t="n">
        <v>982</v>
      </c>
      <c r="CG253" s="6" t="n">
        <v>910</v>
      </c>
      <c r="CH253" s="6" t="n">
        <v>783</v>
      </c>
      <c r="CI253" s="6" t="n">
        <v>751</v>
      </c>
      <c r="CJ253" s="6" t="n">
        <v>675</v>
      </c>
      <c r="CK253" s="6" t="n">
        <v>576</v>
      </c>
      <c r="CL253" s="6" t="n">
        <v>563</v>
      </c>
      <c r="CM253" s="6" t="n">
        <v>489</v>
      </c>
      <c r="CN253" s="6" t="n">
        <v>431</v>
      </c>
      <c r="CO253" s="6" t="n">
        <v>410</v>
      </c>
      <c r="CP253" s="6" t="n">
        <v>339</v>
      </c>
      <c r="CQ253" s="6" t="n">
        <v>252</v>
      </c>
      <c r="CR253" s="6" t="n">
        <v>165</v>
      </c>
      <c r="CS253" s="6" t="n">
        <v>113</v>
      </c>
      <c r="CT253" s="6" t="n">
        <v>116</v>
      </c>
      <c r="CU253" s="6" t="n">
        <v>86</v>
      </c>
      <c r="CV253" s="6" t="n">
        <v>74</v>
      </c>
      <c r="CW253" s="6" t="n">
        <v>39</v>
      </c>
      <c r="CX253" s="6" t="n">
        <v>24</v>
      </c>
      <c r="CY253" s="6" t="n">
        <v>22</v>
      </c>
      <c r="CZ253" s="6" t="n">
        <v>42</v>
      </c>
    </row>
    <row r="254" customFormat="false" ht="13.2" hidden="false" customHeight="false" outlineLevel="0" collapsed="false">
      <c r="A254" s="0" t="s">
        <v>1304</v>
      </c>
      <c r="B254" s="0" t="s">
        <v>75</v>
      </c>
      <c r="C254" s="6" t="n">
        <v>127114</v>
      </c>
      <c r="D254" s="6" t="n">
        <v>1599</v>
      </c>
      <c r="E254" s="6" t="n">
        <v>1646</v>
      </c>
      <c r="F254" s="6" t="n">
        <v>1626</v>
      </c>
      <c r="G254" s="6" t="n">
        <v>1607</v>
      </c>
      <c r="H254" s="6" t="n">
        <v>1549</v>
      </c>
      <c r="I254" s="6" t="n">
        <v>1493</v>
      </c>
      <c r="J254" s="6" t="n">
        <v>1589</v>
      </c>
      <c r="K254" s="6" t="n">
        <v>1477</v>
      </c>
      <c r="L254" s="6" t="n">
        <v>1389</v>
      </c>
      <c r="M254" s="6" t="n">
        <v>1453</v>
      </c>
      <c r="N254" s="6" t="n">
        <v>1499</v>
      </c>
      <c r="O254" s="6" t="n">
        <v>1512</v>
      </c>
      <c r="P254" s="6" t="n">
        <v>1540</v>
      </c>
      <c r="Q254" s="6" t="n">
        <v>1569</v>
      </c>
      <c r="R254" s="6" t="n">
        <v>1549</v>
      </c>
      <c r="S254" s="6" t="n">
        <v>1629</v>
      </c>
      <c r="T254" s="6" t="n">
        <v>1593</v>
      </c>
      <c r="U254" s="6" t="n">
        <v>1624</v>
      </c>
      <c r="V254" s="6" t="n">
        <v>1368</v>
      </c>
      <c r="W254" s="6" t="n">
        <v>1156</v>
      </c>
      <c r="X254" s="6" t="n">
        <v>1071</v>
      </c>
      <c r="Y254" s="6" t="n">
        <v>1053</v>
      </c>
      <c r="Z254" s="6" t="n">
        <v>1253</v>
      </c>
      <c r="AA254" s="6" t="n">
        <v>1337</v>
      </c>
      <c r="AB254" s="6" t="n">
        <v>1412</v>
      </c>
      <c r="AC254" s="6" t="n">
        <v>1470</v>
      </c>
      <c r="AD254" s="6" t="n">
        <v>1475</v>
      </c>
      <c r="AE254" s="6" t="n">
        <v>1494</v>
      </c>
      <c r="AF254" s="6" t="n">
        <v>1496</v>
      </c>
      <c r="AG254" s="6" t="n">
        <v>1647</v>
      </c>
      <c r="AH254" s="6" t="n">
        <v>1627</v>
      </c>
      <c r="AI254" s="6" t="n">
        <v>1722</v>
      </c>
      <c r="AJ254" s="6" t="n">
        <v>1646</v>
      </c>
      <c r="AK254" s="6" t="n">
        <v>1648</v>
      </c>
      <c r="AL254" s="6" t="n">
        <v>1619</v>
      </c>
      <c r="AM254" s="6" t="n">
        <v>1738</v>
      </c>
      <c r="AN254" s="6" t="n">
        <v>1895</v>
      </c>
      <c r="AO254" s="6" t="n">
        <v>1790</v>
      </c>
      <c r="AP254" s="6" t="n">
        <v>1908</v>
      </c>
      <c r="AQ254" s="6" t="n">
        <v>2028</v>
      </c>
      <c r="AR254" s="6" t="n">
        <v>1983</v>
      </c>
      <c r="AS254" s="6" t="n">
        <v>1928</v>
      </c>
      <c r="AT254" s="6" t="n">
        <v>2037</v>
      </c>
      <c r="AU254" s="6" t="n">
        <v>1942</v>
      </c>
      <c r="AV254" s="6" t="n">
        <v>2006</v>
      </c>
      <c r="AW254" s="6" t="n">
        <v>2198</v>
      </c>
      <c r="AX254" s="6" t="n">
        <v>2081</v>
      </c>
      <c r="AY254" s="6" t="n">
        <v>2047</v>
      </c>
      <c r="AZ254" s="6" t="n">
        <v>1966</v>
      </c>
      <c r="BA254" s="6" t="n">
        <v>1897</v>
      </c>
      <c r="BB254" s="6" t="n">
        <v>1850</v>
      </c>
      <c r="BC254" s="6" t="n">
        <v>1775</v>
      </c>
      <c r="BD254" s="6" t="n">
        <v>1703</v>
      </c>
      <c r="BE254" s="6" t="n">
        <v>1615</v>
      </c>
      <c r="BF254" s="6" t="n">
        <v>1587</v>
      </c>
      <c r="BG254" s="6" t="n">
        <v>1516</v>
      </c>
      <c r="BH254" s="6" t="n">
        <v>1491</v>
      </c>
      <c r="BI254" s="6" t="n">
        <v>1463</v>
      </c>
      <c r="BJ254" s="6" t="n">
        <v>1403</v>
      </c>
      <c r="BK254" s="6" t="n">
        <v>1361</v>
      </c>
      <c r="BL254" s="6" t="n">
        <v>1428</v>
      </c>
      <c r="BM254" s="6" t="n">
        <v>1518</v>
      </c>
      <c r="BN254" s="6" t="n">
        <v>1495</v>
      </c>
      <c r="BO254" s="6" t="n">
        <v>1668</v>
      </c>
      <c r="BP254" s="6" t="n">
        <v>1649</v>
      </c>
      <c r="BQ254" s="6" t="n">
        <v>1195</v>
      </c>
      <c r="BR254" s="6" t="n">
        <v>1358</v>
      </c>
      <c r="BS254" s="6" t="n">
        <v>1206</v>
      </c>
      <c r="BT254" s="6" t="n">
        <v>1185</v>
      </c>
      <c r="BU254" s="6" t="n">
        <v>1006</v>
      </c>
      <c r="BV254" s="6" t="n">
        <v>951</v>
      </c>
      <c r="BW254" s="6" t="n">
        <v>1027</v>
      </c>
      <c r="BX254" s="6" t="n">
        <v>984</v>
      </c>
      <c r="BY254" s="6" t="n">
        <v>945</v>
      </c>
      <c r="BZ254" s="6" t="n">
        <v>976</v>
      </c>
      <c r="CA254" s="6" t="n">
        <v>922</v>
      </c>
      <c r="CB254" s="6" t="n">
        <v>951</v>
      </c>
      <c r="CC254" s="6" t="n">
        <v>839</v>
      </c>
      <c r="CD254" s="6" t="n">
        <v>856</v>
      </c>
      <c r="CE254" s="6" t="n">
        <v>813</v>
      </c>
      <c r="CF254" s="6" t="n">
        <v>768</v>
      </c>
      <c r="CG254" s="6" t="n">
        <v>721</v>
      </c>
      <c r="CH254" s="6" t="n">
        <v>593</v>
      </c>
      <c r="CI254" s="6" t="n">
        <v>550</v>
      </c>
      <c r="CJ254" s="6" t="n">
        <v>488</v>
      </c>
      <c r="CK254" s="6" t="n">
        <v>534</v>
      </c>
      <c r="CL254" s="6" t="n">
        <v>457</v>
      </c>
      <c r="CM254" s="6" t="n">
        <v>434</v>
      </c>
      <c r="CN254" s="6" t="n">
        <v>404</v>
      </c>
      <c r="CO254" s="6" t="n">
        <v>386</v>
      </c>
      <c r="CP254" s="6" t="n">
        <v>318</v>
      </c>
      <c r="CQ254" s="6" t="n">
        <v>226</v>
      </c>
      <c r="CR254" s="6" t="n">
        <v>141</v>
      </c>
      <c r="CS254" s="6" t="n">
        <v>108</v>
      </c>
      <c r="CT254" s="6" t="n">
        <v>92</v>
      </c>
      <c r="CU254" s="6" t="n">
        <v>89</v>
      </c>
      <c r="CV254" s="6" t="n">
        <v>69</v>
      </c>
      <c r="CW254" s="6" t="n">
        <v>41</v>
      </c>
      <c r="CX254" s="6" t="n">
        <v>38</v>
      </c>
      <c r="CY254" s="6" t="n">
        <v>12</v>
      </c>
      <c r="CZ254" s="6" t="n">
        <v>28</v>
      </c>
    </row>
    <row r="255" customFormat="false" ht="13.2" hidden="false" customHeight="false" outlineLevel="0" collapsed="false">
      <c r="A255" s="0" t="s">
        <v>1305</v>
      </c>
      <c r="B255" s="0" t="s">
        <v>163</v>
      </c>
      <c r="C255" s="6" t="n">
        <v>107766</v>
      </c>
      <c r="D255" s="6" t="n">
        <v>1061</v>
      </c>
      <c r="E255" s="6" t="n">
        <v>1080</v>
      </c>
      <c r="F255" s="6" t="n">
        <v>1180</v>
      </c>
      <c r="G255" s="6" t="n">
        <v>1044</v>
      </c>
      <c r="H255" s="6" t="n">
        <v>1118</v>
      </c>
      <c r="I255" s="6" t="n">
        <v>1148</v>
      </c>
      <c r="J255" s="6" t="n">
        <v>1045</v>
      </c>
      <c r="K255" s="6" t="n">
        <v>1171</v>
      </c>
      <c r="L255" s="6" t="n">
        <v>1094</v>
      </c>
      <c r="M255" s="6" t="n">
        <v>1126</v>
      </c>
      <c r="N255" s="6" t="n">
        <v>1270</v>
      </c>
      <c r="O255" s="6" t="n">
        <v>1270</v>
      </c>
      <c r="P255" s="6" t="n">
        <v>1349</v>
      </c>
      <c r="Q255" s="6" t="n">
        <v>1338</v>
      </c>
      <c r="R255" s="6" t="n">
        <v>1364</v>
      </c>
      <c r="S255" s="6" t="n">
        <v>1408</v>
      </c>
      <c r="T255" s="6" t="n">
        <v>1313</v>
      </c>
      <c r="U255" s="6" t="n">
        <v>1371</v>
      </c>
      <c r="V255" s="6" t="n">
        <v>1200</v>
      </c>
      <c r="W255" s="6" t="n">
        <v>1007</v>
      </c>
      <c r="X255" s="6" t="n">
        <v>1005</v>
      </c>
      <c r="Y255" s="6" t="n">
        <v>956</v>
      </c>
      <c r="Z255" s="6" t="n">
        <v>1028</v>
      </c>
      <c r="AA255" s="6" t="n">
        <v>1082</v>
      </c>
      <c r="AB255" s="6" t="n">
        <v>997</v>
      </c>
      <c r="AC255" s="6" t="n">
        <v>1013</v>
      </c>
      <c r="AD255" s="6" t="n">
        <v>1087</v>
      </c>
      <c r="AE255" s="6" t="n">
        <v>1050</v>
      </c>
      <c r="AF255" s="6" t="n">
        <v>1095</v>
      </c>
      <c r="AG255" s="6" t="n">
        <v>1096</v>
      </c>
      <c r="AH255" s="6" t="n">
        <v>1042</v>
      </c>
      <c r="AI255" s="6" t="n">
        <v>1121</v>
      </c>
      <c r="AJ255" s="6" t="n">
        <v>1115</v>
      </c>
      <c r="AK255" s="6" t="n">
        <v>1034</v>
      </c>
      <c r="AL255" s="6" t="n">
        <v>1034</v>
      </c>
      <c r="AM255" s="6" t="n">
        <v>1068</v>
      </c>
      <c r="AN255" s="6" t="n">
        <v>1194</v>
      </c>
      <c r="AO255" s="6" t="n">
        <v>1233</v>
      </c>
      <c r="AP255" s="6" t="n">
        <v>1482</v>
      </c>
      <c r="AQ255" s="6" t="n">
        <v>1633</v>
      </c>
      <c r="AR255" s="6" t="n">
        <v>1592</v>
      </c>
      <c r="AS255" s="6" t="n">
        <v>1697</v>
      </c>
      <c r="AT255" s="6" t="n">
        <v>1630</v>
      </c>
      <c r="AU255" s="6" t="n">
        <v>1821</v>
      </c>
      <c r="AV255" s="6" t="n">
        <v>1746</v>
      </c>
      <c r="AW255" s="6" t="n">
        <v>1766</v>
      </c>
      <c r="AX255" s="6" t="n">
        <v>1777</v>
      </c>
      <c r="AY255" s="6" t="n">
        <v>1769</v>
      </c>
      <c r="AZ255" s="6" t="n">
        <v>1753</v>
      </c>
      <c r="BA255" s="6" t="n">
        <v>1627</v>
      </c>
      <c r="BB255" s="6" t="n">
        <v>1596</v>
      </c>
      <c r="BC255" s="6" t="n">
        <v>1528</v>
      </c>
      <c r="BD255" s="6" t="n">
        <v>1459</v>
      </c>
      <c r="BE255" s="6" t="n">
        <v>1394</v>
      </c>
      <c r="BF255" s="6" t="n">
        <v>1366</v>
      </c>
      <c r="BG255" s="6" t="n">
        <v>1284</v>
      </c>
      <c r="BH255" s="6" t="n">
        <v>1315</v>
      </c>
      <c r="BI255" s="6" t="n">
        <v>1293</v>
      </c>
      <c r="BJ255" s="6" t="n">
        <v>1306</v>
      </c>
      <c r="BK255" s="6" t="n">
        <v>1342</v>
      </c>
      <c r="BL255" s="6" t="n">
        <v>1350</v>
      </c>
      <c r="BM255" s="6" t="n">
        <v>1464</v>
      </c>
      <c r="BN255" s="6" t="n">
        <v>1497</v>
      </c>
      <c r="BO255" s="6" t="n">
        <v>1807</v>
      </c>
      <c r="BP255" s="6" t="n">
        <v>1773</v>
      </c>
      <c r="BQ255" s="6" t="n">
        <v>1350</v>
      </c>
      <c r="BR255" s="6" t="n">
        <v>1554</v>
      </c>
      <c r="BS255" s="6" t="n">
        <v>1440</v>
      </c>
      <c r="BT255" s="6" t="n">
        <v>1288</v>
      </c>
      <c r="BU255" s="6" t="n">
        <v>1217</v>
      </c>
      <c r="BV255" s="6" t="n">
        <v>1123</v>
      </c>
      <c r="BW255" s="6" t="n">
        <v>1212</v>
      </c>
      <c r="BX255" s="6" t="n">
        <v>1187</v>
      </c>
      <c r="BY255" s="6" t="n">
        <v>1060</v>
      </c>
      <c r="BZ255" s="6" t="n">
        <v>977</v>
      </c>
      <c r="CA255" s="6" t="n">
        <v>943</v>
      </c>
      <c r="CB255" s="6" t="n">
        <v>892</v>
      </c>
      <c r="CC255" s="6" t="n">
        <v>875</v>
      </c>
      <c r="CD255" s="6" t="n">
        <v>763</v>
      </c>
      <c r="CE255" s="6" t="n">
        <v>740</v>
      </c>
      <c r="CF255" s="6" t="n">
        <v>741</v>
      </c>
      <c r="CG255" s="6" t="n">
        <v>707</v>
      </c>
      <c r="CH255" s="6" t="n">
        <v>582</v>
      </c>
      <c r="CI255" s="6" t="n">
        <v>538</v>
      </c>
      <c r="CJ255" s="6" t="n">
        <v>522</v>
      </c>
      <c r="CK255" s="6" t="n">
        <v>463</v>
      </c>
      <c r="CL255" s="6" t="n">
        <v>400</v>
      </c>
      <c r="CM255" s="6" t="n">
        <v>353</v>
      </c>
      <c r="CN255" s="6" t="n">
        <v>327</v>
      </c>
      <c r="CO255" s="6" t="n">
        <v>315</v>
      </c>
      <c r="CP255" s="6" t="n">
        <v>232</v>
      </c>
      <c r="CQ255" s="6" t="n">
        <v>206</v>
      </c>
      <c r="CR255" s="6" t="n">
        <v>114</v>
      </c>
      <c r="CS255" s="6" t="n">
        <v>88</v>
      </c>
      <c r="CT255" s="6" t="n">
        <v>76</v>
      </c>
      <c r="CU255" s="6" t="n">
        <v>73</v>
      </c>
      <c r="CV255" s="6" t="n">
        <v>52</v>
      </c>
      <c r="CW255" s="6" t="n">
        <v>38</v>
      </c>
      <c r="CX255" s="6" t="n">
        <v>18</v>
      </c>
      <c r="CY255" s="6" t="n">
        <v>9</v>
      </c>
      <c r="CZ255" s="6" t="n">
        <v>17</v>
      </c>
    </row>
    <row r="256" customFormat="false" ht="13.2" hidden="false" customHeight="false" outlineLevel="0" collapsed="false">
      <c r="A256" s="0" t="s">
        <v>1306</v>
      </c>
      <c r="B256" s="0" t="s">
        <v>453</v>
      </c>
      <c r="C256" s="6" t="n">
        <v>337727</v>
      </c>
      <c r="D256" s="6" t="n">
        <v>3892</v>
      </c>
      <c r="E256" s="6" t="n">
        <v>4211</v>
      </c>
      <c r="F256" s="6" t="n">
        <v>4159</v>
      </c>
      <c r="G256" s="6" t="n">
        <v>4146</v>
      </c>
      <c r="H256" s="6" t="n">
        <v>4141</v>
      </c>
      <c r="I256" s="6" t="n">
        <v>3936</v>
      </c>
      <c r="J256" s="6" t="n">
        <v>4067</v>
      </c>
      <c r="K256" s="6" t="n">
        <v>3917</v>
      </c>
      <c r="L256" s="6" t="n">
        <v>3772</v>
      </c>
      <c r="M256" s="6" t="n">
        <v>3782</v>
      </c>
      <c r="N256" s="6" t="n">
        <v>3863</v>
      </c>
      <c r="O256" s="6" t="n">
        <v>3961</v>
      </c>
      <c r="P256" s="6" t="n">
        <v>4190</v>
      </c>
      <c r="Q256" s="6" t="n">
        <v>4201</v>
      </c>
      <c r="R256" s="6" t="n">
        <v>4338</v>
      </c>
      <c r="S256" s="6" t="n">
        <v>4306</v>
      </c>
      <c r="T256" s="6" t="n">
        <v>4122</v>
      </c>
      <c r="U256" s="6" t="n">
        <v>4235</v>
      </c>
      <c r="V256" s="6" t="n">
        <v>4297</v>
      </c>
      <c r="W256" s="6" t="n">
        <v>4415</v>
      </c>
      <c r="X256" s="6" t="n">
        <v>4224</v>
      </c>
      <c r="Y256" s="6" t="n">
        <v>4171</v>
      </c>
      <c r="Z256" s="6" t="n">
        <v>4162</v>
      </c>
      <c r="AA256" s="6" t="n">
        <v>4313</v>
      </c>
      <c r="AB256" s="6" t="n">
        <v>4171</v>
      </c>
      <c r="AC256" s="6" t="n">
        <v>4302</v>
      </c>
      <c r="AD256" s="6" t="n">
        <v>4236</v>
      </c>
      <c r="AE256" s="6" t="n">
        <v>4329</v>
      </c>
      <c r="AF256" s="6" t="n">
        <v>4387</v>
      </c>
      <c r="AG256" s="6" t="n">
        <v>4536</v>
      </c>
      <c r="AH256" s="6" t="n">
        <v>4610</v>
      </c>
      <c r="AI256" s="6" t="n">
        <v>4546</v>
      </c>
      <c r="AJ256" s="6" t="n">
        <v>4299</v>
      </c>
      <c r="AK256" s="6" t="n">
        <v>3961</v>
      </c>
      <c r="AL256" s="6" t="n">
        <v>4041</v>
      </c>
      <c r="AM256" s="6" t="n">
        <v>4400</v>
      </c>
      <c r="AN256" s="6" t="n">
        <v>4358</v>
      </c>
      <c r="AO256" s="6" t="n">
        <v>4618</v>
      </c>
      <c r="AP256" s="6" t="n">
        <v>4673</v>
      </c>
      <c r="AQ256" s="6" t="n">
        <v>5150</v>
      </c>
      <c r="AR256" s="6" t="n">
        <v>5055</v>
      </c>
      <c r="AS256" s="6" t="n">
        <v>5356</v>
      </c>
      <c r="AT256" s="6" t="n">
        <v>5408</v>
      </c>
      <c r="AU256" s="6" t="n">
        <v>5529</v>
      </c>
      <c r="AV256" s="6" t="n">
        <v>5405</v>
      </c>
      <c r="AW256" s="6" t="n">
        <v>5400</v>
      </c>
      <c r="AX256" s="6" t="n">
        <v>5589</v>
      </c>
      <c r="AY256" s="6" t="n">
        <v>5265</v>
      </c>
      <c r="AZ256" s="6" t="n">
        <v>5348</v>
      </c>
      <c r="BA256" s="6" t="n">
        <v>5298</v>
      </c>
      <c r="BB256" s="6" t="n">
        <v>4911</v>
      </c>
      <c r="BC256" s="6" t="n">
        <v>4766</v>
      </c>
      <c r="BD256" s="6" t="n">
        <v>4740</v>
      </c>
      <c r="BE256" s="6" t="n">
        <v>4710</v>
      </c>
      <c r="BF256" s="6" t="n">
        <v>4467</v>
      </c>
      <c r="BG256" s="6" t="n">
        <v>4345</v>
      </c>
      <c r="BH256" s="6" t="n">
        <v>4159</v>
      </c>
      <c r="BI256" s="6" t="n">
        <v>4177</v>
      </c>
      <c r="BJ256" s="6" t="n">
        <v>4036</v>
      </c>
      <c r="BK256" s="6" t="n">
        <v>3773</v>
      </c>
      <c r="BL256" s="6" t="n">
        <v>3928</v>
      </c>
      <c r="BM256" s="6" t="n">
        <v>3997</v>
      </c>
      <c r="BN256" s="6" t="n">
        <v>3951</v>
      </c>
      <c r="BO256" s="6" t="n">
        <v>4198</v>
      </c>
      <c r="BP256" s="6" t="n">
        <v>4095</v>
      </c>
      <c r="BQ256" s="6" t="n">
        <v>3158</v>
      </c>
      <c r="BR256" s="6" t="n">
        <v>3344</v>
      </c>
      <c r="BS256" s="6" t="n">
        <v>3268</v>
      </c>
      <c r="BT256" s="6" t="n">
        <v>3099</v>
      </c>
      <c r="BU256" s="6" t="n">
        <v>2812</v>
      </c>
      <c r="BV256" s="6" t="n">
        <v>2705</v>
      </c>
      <c r="BW256" s="6" t="n">
        <v>2848</v>
      </c>
      <c r="BX256" s="6" t="n">
        <v>2671</v>
      </c>
      <c r="BY256" s="6" t="n">
        <v>2665</v>
      </c>
      <c r="BZ256" s="6" t="n">
        <v>2356</v>
      </c>
      <c r="CA256" s="6" t="n">
        <v>2287</v>
      </c>
      <c r="CB256" s="6" t="n">
        <v>2200</v>
      </c>
      <c r="CC256" s="6" t="n">
        <v>2005</v>
      </c>
      <c r="CD256" s="6" t="n">
        <v>1894</v>
      </c>
      <c r="CE256" s="6" t="n">
        <v>1718</v>
      </c>
      <c r="CF256" s="6" t="n">
        <v>1697</v>
      </c>
      <c r="CG256" s="6" t="n">
        <v>1475</v>
      </c>
      <c r="CH256" s="6" t="n">
        <v>1302</v>
      </c>
      <c r="CI256" s="6" t="n">
        <v>1067</v>
      </c>
      <c r="CJ256" s="6" t="n">
        <v>1063</v>
      </c>
      <c r="CK256" s="6" t="n">
        <v>870</v>
      </c>
      <c r="CL256" s="6" t="n">
        <v>753</v>
      </c>
      <c r="CM256" s="6" t="n">
        <v>658</v>
      </c>
      <c r="CN256" s="6" t="n">
        <v>503</v>
      </c>
      <c r="CO256" s="6" t="n">
        <v>515</v>
      </c>
      <c r="CP256" s="6" t="n">
        <v>404</v>
      </c>
      <c r="CQ256" s="6" t="n">
        <v>302</v>
      </c>
      <c r="CR256" s="6" t="n">
        <v>186</v>
      </c>
      <c r="CS256" s="6" t="n">
        <v>130</v>
      </c>
      <c r="CT256" s="6" t="n">
        <v>122</v>
      </c>
      <c r="CU256" s="6" t="n">
        <v>88</v>
      </c>
      <c r="CV256" s="6" t="n">
        <v>76</v>
      </c>
      <c r="CW256" s="6" t="n">
        <v>39</v>
      </c>
      <c r="CX256" s="6" t="n">
        <v>49</v>
      </c>
      <c r="CY256" s="6" t="n">
        <v>28</v>
      </c>
      <c r="CZ256" s="6" t="n">
        <v>26</v>
      </c>
    </row>
    <row r="257" customFormat="false" ht="13.2" hidden="false" customHeight="false" outlineLevel="0" collapsed="false">
      <c r="A257" s="0" t="s">
        <v>1307</v>
      </c>
      <c r="B257" s="0" t="s">
        <v>789</v>
      </c>
      <c r="C257" s="6" t="n">
        <v>167446</v>
      </c>
      <c r="D257" s="6" t="n">
        <v>1997</v>
      </c>
      <c r="E257" s="6" t="n">
        <v>2099</v>
      </c>
      <c r="F257" s="6" t="n">
        <v>2011</v>
      </c>
      <c r="G257" s="6" t="n">
        <v>2123</v>
      </c>
      <c r="H257" s="6" t="n">
        <v>2052</v>
      </c>
      <c r="I257" s="6" t="n">
        <v>2024</v>
      </c>
      <c r="J257" s="6" t="n">
        <v>1868</v>
      </c>
      <c r="K257" s="6" t="n">
        <v>1890</v>
      </c>
      <c r="L257" s="6" t="n">
        <v>1777</v>
      </c>
      <c r="M257" s="6" t="n">
        <v>1818</v>
      </c>
      <c r="N257" s="6" t="n">
        <v>1872</v>
      </c>
      <c r="O257" s="6" t="n">
        <v>1878</v>
      </c>
      <c r="P257" s="6" t="n">
        <v>1899</v>
      </c>
      <c r="Q257" s="6" t="n">
        <v>1922</v>
      </c>
      <c r="R257" s="6" t="n">
        <v>1979</v>
      </c>
      <c r="S257" s="6" t="n">
        <v>2132</v>
      </c>
      <c r="T257" s="6" t="n">
        <v>2118</v>
      </c>
      <c r="U257" s="6" t="n">
        <v>2099</v>
      </c>
      <c r="V257" s="6" t="n">
        <v>2047</v>
      </c>
      <c r="W257" s="6" t="n">
        <v>1759</v>
      </c>
      <c r="X257" s="6" t="n">
        <v>1841</v>
      </c>
      <c r="Y257" s="6" t="n">
        <v>1785</v>
      </c>
      <c r="Z257" s="6" t="n">
        <v>1924</v>
      </c>
      <c r="AA257" s="6" t="n">
        <v>1980</v>
      </c>
      <c r="AB257" s="6" t="n">
        <v>1992</v>
      </c>
      <c r="AC257" s="6" t="n">
        <v>2095</v>
      </c>
      <c r="AD257" s="6" t="n">
        <v>2024</v>
      </c>
      <c r="AE257" s="6" t="n">
        <v>1977</v>
      </c>
      <c r="AF257" s="6" t="n">
        <v>1952</v>
      </c>
      <c r="AG257" s="6" t="n">
        <v>1921</v>
      </c>
      <c r="AH257" s="6" t="n">
        <v>1948</v>
      </c>
      <c r="AI257" s="6" t="n">
        <v>1986</v>
      </c>
      <c r="AJ257" s="6" t="n">
        <v>1777</v>
      </c>
      <c r="AK257" s="6" t="n">
        <v>1713</v>
      </c>
      <c r="AL257" s="6" t="n">
        <v>1690</v>
      </c>
      <c r="AM257" s="6" t="n">
        <v>1869</v>
      </c>
      <c r="AN257" s="6" t="n">
        <v>1927</v>
      </c>
      <c r="AO257" s="6" t="n">
        <v>1953</v>
      </c>
      <c r="AP257" s="6" t="n">
        <v>2136</v>
      </c>
      <c r="AQ257" s="6" t="n">
        <v>2295</v>
      </c>
      <c r="AR257" s="6" t="n">
        <v>2286</v>
      </c>
      <c r="AS257" s="6" t="n">
        <v>2455</v>
      </c>
      <c r="AT257" s="6" t="n">
        <v>2594</v>
      </c>
      <c r="AU257" s="6" t="n">
        <v>2517</v>
      </c>
      <c r="AV257" s="6" t="n">
        <v>2521</v>
      </c>
      <c r="AW257" s="6" t="n">
        <v>2575</v>
      </c>
      <c r="AX257" s="6" t="n">
        <v>2664</v>
      </c>
      <c r="AY257" s="6" t="n">
        <v>2580</v>
      </c>
      <c r="AZ257" s="6" t="n">
        <v>2614</v>
      </c>
      <c r="BA257" s="6" t="n">
        <v>2429</v>
      </c>
      <c r="BB257" s="6" t="n">
        <v>2459</v>
      </c>
      <c r="BC257" s="6" t="n">
        <v>2410</v>
      </c>
      <c r="BD257" s="6" t="n">
        <v>2310</v>
      </c>
      <c r="BE257" s="6" t="n">
        <v>2281</v>
      </c>
      <c r="BF257" s="6" t="n">
        <v>2189</v>
      </c>
      <c r="BG257" s="6" t="n">
        <v>2237</v>
      </c>
      <c r="BH257" s="6" t="n">
        <v>2168</v>
      </c>
      <c r="BI257" s="6" t="n">
        <v>2172</v>
      </c>
      <c r="BJ257" s="6" t="n">
        <v>2180</v>
      </c>
      <c r="BK257" s="6" t="n">
        <v>2165</v>
      </c>
      <c r="BL257" s="6" t="n">
        <v>2154</v>
      </c>
      <c r="BM257" s="6" t="n">
        <v>2243</v>
      </c>
      <c r="BN257" s="6" t="n">
        <v>2218</v>
      </c>
      <c r="BO257" s="6" t="n">
        <v>2386</v>
      </c>
      <c r="BP257" s="6" t="n">
        <v>2451</v>
      </c>
      <c r="BQ257" s="6" t="n">
        <v>1779</v>
      </c>
      <c r="BR257" s="6" t="n">
        <v>2091</v>
      </c>
      <c r="BS257" s="6" t="n">
        <v>1815</v>
      </c>
      <c r="BT257" s="6" t="n">
        <v>1733</v>
      </c>
      <c r="BU257" s="6" t="n">
        <v>1599</v>
      </c>
      <c r="BV257" s="6" t="n">
        <v>1464</v>
      </c>
      <c r="BW257" s="6" t="n">
        <v>1524</v>
      </c>
      <c r="BX257" s="6" t="n">
        <v>1483</v>
      </c>
      <c r="BY257" s="6" t="n">
        <v>1435</v>
      </c>
      <c r="BZ257" s="6" t="n">
        <v>1340</v>
      </c>
      <c r="CA257" s="6" t="n">
        <v>1261</v>
      </c>
      <c r="CB257" s="6" t="n">
        <v>1271</v>
      </c>
      <c r="CC257" s="6" t="n">
        <v>1125</v>
      </c>
      <c r="CD257" s="6" t="n">
        <v>1085</v>
      </c>
      <c r="CE257" s="6" t="n">
        <v>1029</v>
      </c>
      <c r="CF257" s="6" t="n">
        <v>1006</v>
      </c>
      <c r="CG257" s="6" t="n">
        <v>880</v>
      </c>
      <c r="CH257" s="6" t="n">
        <v>872</v>
      </c>
      <c r="CI257" s="6" t="n">
        <v>768</v>
      </c>
      <c r="CJ257" s="6" t="n">
        <v>715</v>
      </c>
      <c r="CK257" s="6" t="n">
        <v>647</v>
      </c>
      <c r="CL257" s="6" t="n">
        <v>560</v>
      </c>
      <c r="CM257" s="6" t="n">
        <v>511</v>
      </c>
      <c r="CN257" s="6" t="n">
        <v>413</v>
      </c>
      <c r="CO257" s="6" t="n">
        <v>411</v>
      </c>
      <c r="CP257" s="6" t="n">
        <v>332</v>
      </c>
      <c r="CQ257" s="6" t="n">
        <v>231</v>
      </c>
      <c r="CR257" s="6" t="n">
        <v>179</v>
      </c>
      <c r="CS257" s="6" t="n">
        <v>108</v>
      </c>
      <c r="CT257" s="6" t="n">
        <v>121</v>
      </c>
      <c r="CU257" s="6" t="n">
        <v>91</v>
      </c>
      <c r="CV257" s="6" t="n">
        <v>41</v>
      </c>
      <c r="CW257" s="6" t="n">
        <v>31</v>
      </c>
      <c r="CX257" s="6" t="n">
        <v>43</v>
      </c>
      <c r="CY257" s="6" t="n">
        <v>19</v>
      </c>
      <c r="CZ257" s="6" t="n">
        <v>26</v>
      </c>
    </row>
    <row r="258" customFormat="false" ht="13.2" hidden="false" customHeight="false" outlineLevel="0" collapsed="false">
      <c r="A258" s="0" t="s">
        <v>1308</v>
      </c>
      <c r="B258" s="0" t="s">
        <v>89</v>
      </c>
      <c r="C258" s="6" t="n">
        <v>101499</v>
      </c>
      <c r="D258" s="6" t="n">
        <v>925</v>
      </c>
      <c r="E258" s="6" t="n">
        <v>822</v>
      </c>
      <c r="F258" s="6" t="n">
        <v>872</v>
      </c>
      <c r="G258" s="6" t="n">
        <v>854</v>
      </c>
      <c r="H258" s="6" t="n">
        <v>854</v>
      </c>
      <c r="I258" s="6" t="n">
        <v>827</v>
      </c>
      <c r="J258" s="6" t="n">
        <v>841</v>
      </c>
      <c r="K258" s="6" t="n">
        <v>802</v>
      </c>
      <c r="L258" s="6" t="n">
        <v>838</v>
      </c>
      <c r="M258" s="6" t="n">
        <v>842</v>
      </c>
      <c r="N258" s="6" t="n">
        <v>879</v>
      </c>
      <c r="O258" s="6" t="n">
        <v>934</v>
      </c>
      <c r="P258" s="6" t="n">
        <v>964</v>
      </c>
      <c r="Q258" s="6" t="n">
        <v>1035</v>
      </c>
      <c r="R258" s="6" t="n">
        <v>1142</v>
      </c>
      <c r="S258" s="6" t="n">
        <v>1238</v>
      </c>
      <c r="T258" s="6" t="n">
        <v>1104</v>
      </c>
      <c r="U258" s="6" t="n">
        <v>1101</v>
      </c>
      <c r="V258" s="6" t="n">
        <v>1042</v>
      </c>
      <c r="W258" s="6" t="n">
        <v>869</v>
      </c>
      <c r="X258" s="6" t="n">
        <v>834</v>
      </c>
      <c r="Y258" s="6" t="n">
        <v>862</v>
      </c>
      <c r="Z258" s="6" t="n">
        <v>974</v>
      </c>
      <c r="AA258" s="6" t="n">
        <v>964</v>
      </c>
      <c r="AB258" s="6" t="n">
        <v>908</v>
      </c>
      <c r="AC258" s="6" t="n">
        <v>901</v>
      </c>
      <c r="AD258" s="6" t="n">
        <v>845</v>
      </c>
      <c r="AE258" s="6" t="n">
        <v>872</v>
      </c>
      <c r="AF258" s="6" t="n">
        <v>791</v>
      </c>
      <c r="AG258" s="6" t="n">
        <v>870</v>
      </c>
      <c r="AH258" s="6" t="n">
        <v>840</v>
      </c>
      <c r="AI258" s="6" t="n">
        <v>817</v>
      </c>
      <c r="AJ258" s="6" t="n">
        <v>723</v>
      </c>
      <c r="AK258" s="6" t="n">
        <v>734</v>
      </c>
      <c r="AL258" s="6" t="n">
        <v>749</v>
      </c>
      <c r="AM258" s="6" t="n">
        <v>784</v>
      </c>
      <c r="AN258" s="6" t="n">
        <v>830</v>
      </c>
      <c r="AO258" s="6" t="n">
        <v>945</v>
      </c>
      <c r="AP258" s="6" t="n">
        <v>996</v>
      </c>
      <c r="AQ258" s="6" t="n">
        <v>1090</v>
      </c>
      <c r="AR258" s="6" t="n">
        <v>1181</v>
      </c>
      <c r="AS258" s="6" t="n">
        <v>1203</v>
      </c>
      <c r="AT258" s="6" t="n">
        <v>1174</v>
      </c>
      <c r="AU258" s="6" t="n">
        <v>1228</v>
      </c>
      <c r="AV258" s="6" t="n">
        <v>1302</v>
      </c>
      <c r="AW258" s="6" t="n">
        <v>1281</v>
      </c>
      <c r="AX258" s="6" t="n">
        <v>1396</v>
      </c>
      <c r="AY258" s="6" t="n">
        <v>1385</v>
      </c>
      <c r="AZ258" s="6" t="n">
        <v>1353</v>
      </c>
      <c r="BA258" s="6" t="n">
        <v>1358</v>
      </c>
      <c r="BB258" s="6" t="n">
        <v>1347</v>
      </c>
      <c r="BC258" s="6" t="n">
        <v>1349</v>
      </c>
      <c r="BD258" s="6" t="n">
        <v>1404</v>
      </c>
      <c r="BE258" s="6" t="n">
        <v>1373</v>
      </c>
      <c r="BF258" s="6" t="n">
        <v>1394</v>
      </c>
      <c r="BG258" s="6" t="n">
        <v>1339</v>
      </c>
      <c r="BH258" s="6" t="n">
        <v>1434</v>
      </c>
      <c r="BI258" s="6" t="n">
        <v>1493</v>
      </c>
      <c r="BJ258" s="6" t="n">
        <v>1457</v>
      </c>
      <c r="BK258" s="6" t="n">
        <v>1498</v>
      </c>
      <c r="BL258" s="6" t="n">
        <v>1521</v>
      </c>
      <c r="BM258" s="6" t="n">
        <v>1723</v>
      </c>
      <c r="BN258" s="6" t="n">
        <v>1784</v>
      </c>
      <c r="BO258" s="6" t="n">
        <v>2045</v>
      </c>
      <c r="BP258" s="6" t="n">
        <v>2166</v>
      </c>
      <c r="BQ258" s="6" t="n">
        <v>1660</v>
      </c>
      <c r="BR258" s="6" t="n">
        <v>1775</v>
      </c>
      <c r="BS258" s="6" t="n">
        <v>1747</v>
      </c>
      <c r="BT258" s="6" t="n">
        <v>1650</v>
      </c>
      <c r="BU258" s="6" t="n">
        <v>1379</v>
      </c>
      <c r="BV258" s="6" t="n">
        <v>1291</v>
      </c>
      <c r="BW258" s="6" t="n">
        <v>1304</v>
      </c>
      <c r="BX258" s="6" t="n">
        <v>1341</v>
      </c>
      <c r="BY258" s="6" t="n">
        <v>1392</v>
      </c>
      <c r="BZ258" s="6" t="n">
        <v>1281</v>
      </c>
      <c r="CA258" s="6" t="n">
        <v>1269</v>
      </c>
      <c r="CB258" s="6" t="n">
        <v>1229</v>
      </c>
      <c r="CC258" s="6" t="n">
        <v>1107</v>
      </c>
      <c r="CD258" s="6" t="n">
        <v>1109</v>
      </c>
      <c r="CE258" s="6" t="n">
        <v>1080</v>
      </c>
      <c r="CF258" s="6" t="n">
        <v>1065</v>
      </c>
      <c r="CG258" s="6" t="n">
        <v>938</v>
      </c>
      <c r="CH258" s="6" t="n">
        <v>884</v>
      </c>
      <c r="CI258" s="6" t="n">
        <v>783</v>
      </c>
      <c r="CJ258" s="6" t="n">
        <v>741</v>
      </c>
      <c r="CK258" s="6" t="n">
        <v>667</v>
      </c>
      <c r="CL258" s="6" t="n">
        <v>567</v>
      </c>
      <c r="CM258" s="6" t="n">
        <v>547</v>
      </c>
      <c r="CN258" s="6" t="n">
        <v>500</v>
      </c>
      <c r="CO258" s="6" t="n">
        <v>401</v>
      </c>
      <c r="CP258" s="6" t="n">
        <v>395</v>
      </c>
      <c r="CQ258" s="6" t="n">
        <v>300</v>
      </c>
      <c r="CR258" s="6" t="n">
        <v>188</v>
      </c>
      <c r="CS258" s="6" t="n">
        <v>138</v>
      </c>
      <c r="CT258" s="6" t="n">
        <v>123</v>
      </c>
      <c r="CU258" s="6" t="n">
        <v>113</v>
      </c>
      <c r="CV258" s="6" t="n">
        <v>87</v>
      </c>
      <c r="CW258" s="6" t="n">
        <v>51</v>
      </c>
      <c r="CX258" s="6" t="n">
        <v>35</v>
      </c>
      <c r="CY258" s="6" t="n">
        <v>26</v>
      </c>
      <c r="CZ258" s="6" t="n">
        <v>34</v>
      </c>
    </row>
    <row r="259" customFormat="false" ht="13.2" hidden="false" customHeight="false" outlineLevel="0" collapsed="false">
      <c r="A259" s="0" t="s">
        <v>1309</v>
      </c>
      <c r="B259" s="0" t="s">
        <v>601</v>
      </c>
      <c r="C259" s="6" t="n">
        <v>202566</v>
      </c>
      <c r="D259" s="6" t="n">
        <v>2307</v>
      </c>
      <c r="E259" s="6" t="n">
        <v>2313</v>
      </c>
      <c r="F259" s="6" t="n">
        <v>2349</v>
      </c>
      <c r="G259" s="6" t="n">
        <v>2369</v>
      </c>
      <c r="H259" s="6" t="n">
        <v>2315</v>
      </c>
      <c r="I259" s="6" t="n">
        <v>2272</v>
      </c>
      <c r="J259" s="6" t="n">
        <v>2164</v>
      </c>
      <c r="K259" s="6" t="n">
        <v>2245</v>
      </c>
      <c r="L259" s="6" t="n">
        <v>2145</v>
      </c>
      <c r="M259" s="6" t="n">
        <v>2198</v>
      </c>
      <c r="N259" s="6" t="n">
        <v>2227</v>
      </c>
      <c r="O259" s="6" t="n">
        <v>2324</v>
      </c>
      <c r="P259" s="6" t="n">
        <v>2370</v>
      </c>
      <c r="Q259" s="6" t="n">
        <v>2219</v>
      </c>
      <c r="R259" s="6" t="n">
        <v>2439</v>
      </c>
      <c r="S259" s="6" t="n">
        <v>2396</v>
      </c>
      <c r="T259" s="6" t="n">
        <v>2385</v>
      </c>
      <c r="U259" s="6" t="n">
        <v>2364</v>
      </c>
      <c r="V259" s="6" t="n">
        <v>2273</v>
      </c>
      <c r="W259" s="6" t="n">
        <v>1908</v>
      </c>
      <c r="X259" s="6" t="n">
        <v>1754</v>
      </c>
      <c r="Y259" s="6" t="n">
        <v>1713</v>
      </c>
      <c r="Z259" s="6" t="n">
        <v>2024</v>
      </c>
      <c r="AA259" s="6" t="n">
        <v>2022</v>
      </c>
      <c r="AB259" s="6" t="n">
        <v>1978</v>
      </c>
      <c r="AC259" s="6" t="n">
        <v>2023</v>
      </c>
      <c r="AD259" s="6" t="n">
        <v>1917</v>
      </c>
      <c r="AE259" s="6" t="n">
        <v>2112</v>
      </c>
      <c r="AF259" s="6" t="n">
        <v>2112</v>
      </c>
      <c r="AG259" s="6" t="n">
        <v>2199</v>
      </c>
      <c r="AH259" s="6" t="n">
        <v>2134</v>
      </c>
      <c r="AI259" s="6" t="n">
        <v>2172</v>
      </c>
      <c r="AJ259" s="6" t="n">
        <v>2161</v>
      </c>
      <c r="AK259" s="6" t="n">
        <v>2078</v>
      </c>
      <c r="AL259" s="6" t="n">
        <v>2146</v>
      </c>
      <c r="AM259" s="6" t="n">
        <v>2183</v>
      </c>
      <c r="AN259" s="6" t="n">
        <v>2335</v>
      </c>
      <c r="AO259" s="6" t="n">
        <v>2547</v>
      </c>
      <c r="AP259" s="6" t="n">
        <v>2703</v>
      </c>
      <c r="AQ259" s="6" t="n">
        <v>2830</v>
      </c>
      <c r="AR259" s="6" t="n">
        <v>2898</v>
      </c>
      <c r="AS259" s="6" t="n">
        <v>2949</v>
      </c>
      <c r="AT259" s="6" t="n">
        <v>3005</v>
      </c>
      <c r="AU259" s="6" t="n">
        <v>3073</v>
      </c>
      <c r="AV259" s="6" t="n">
        <v>3072</v>
      </c>
      <c r="AW259" s="6" t="n">
        <v>3269</v>
      </c>
      <c r="AX259" s="6" t="n">
        <v>3097</v>
      </c>
      <c r="AY259" s="6" t="n">
        <v>3142</v>
      </c>
      <c r="AZ259" s="6" t="n">
        <v>3005</v>
      </c>
      <c r="BA259" s="6" t="n">
        <v>2891</v>
      </c>
      <c r="BB259" s="6" t="n">
        <v>2756</v>
      </c>
      <c r="BC259" s="6" t="n">
        <v>2687</v>
      </c>
      <c r="BD259" s="6" t="n">
        <v>2764</v>
      </c>
      <c r="BE259" s="6" t="n">
        <v>2653</v>
      </c>
      <c r="BF259" s="6" t="n">
        <v>2568</v>
      </c>
      <c r="BG259" s="6" t="n">
        <v>2561</v>
      </c>
      <c r="BH259" s="6" t="n">
        <v>2433</v>
      </c>
      <c r="BI259" s="6" t="n">
        <v>2605</v>
      </c>
      <c r="BJ259" s="6" t="n">
        <v>2603</v>
      </c>
      <c r="BK259" s="6" t="n">
        <v>2523</v>
      </c>
      <c r="BL259" s="6" t="n">
        <v>2611</v>
      </c>
      <c r="BM259" s="6" t="n">
        <v>2707</v>
      </c>
      <c r="BN259" s="6" t="n">
        <v>2924</v>
      </c>
      <c r="BO259" s="6" t="n">
        <v>3130</v>
      </c>
      <c r="BP259" s="6" t="n">
        <v>3282</v>
      </c>
      <c r="BQ259" s="6" t="n">
        <v>2639</v>
      </c>
      <c r="BR259" s="6" t="n">
        <v>2886</v>
      </c>
      <c r="BS259" s="6" t="n">
        <v>2532</v>
      </c>
      <c r="BT259" s="6" t="n">
        <v>2389</v>
      </c>
      <c r="BU259" s="6" t="n">
        <v>2022</v>
      </c>
      <c r="BV259" s="6" t="n">
        <v>1955</v>
      </c>
      <c r="BW259" s="6" t="n">
        <v>2027</v>
      </c>
      <c r="BX259" s="6" t="n">
        <v>1952</v>
      </c>
      <c r="BY259" s="6" t="n">
        <v>1868</v>
      </c>
      <c r="BZ259" s="6" t="n">
        <v>1801</v>
      </c>
      <c r="CA259" s="6" t="n">
        <v>1726</v>
      </c>
      <c r="CB259" s="6" t="n">
        <v>1692</v>
      </c>
      <c r="CC259" s="6" t="n">
        <v>1519</v>
      </c>
      <c r="CD259" s="6" t="n">
        <v>1530</v>
      </c>
      <c r="CE259" s="6" t="n">
        <v>1454</v>
      </c>
      <c r="CF259" s="6" t="n">
        <v>1462</v>
      </c>
      <c r="CG259" s="6" t="n">
        <v>1290</v>
      </c>
      <c r="CH259" s="6" t="n">
        <v>1233</v>
      </c>
      <c r="CI259" s="6" t="n">
        <v>1122</v>
      </c>
      <c r="CJ259" s="6" t="n">
        <v>1015</v>
      </c>
      <c r="CK259" s="6" t="n">
        <v>987</v>
      </c>
      <c r="CL259" s="6" t="n">
        <v>914</v>
      </c>
      <c r="CM259" s="6" t="n">
        <v>822</v>
      </c>
      <c r="CN259" s="6" t="n">
        <v>750</v>
      </c>
      <c r="CO259" s="6" t="n">
        <v>702</v>
      </c>
      <c r="CP259" s="6" t="n">
        <v>613</v>
      </c>
      <c r="CQ259" s="6" t="n">
        <v>473</v>
      </c>
      <c r="CR259" s="6" t="n">
        <v>247</v>
      </c>
      <c r="CS259" s="6" t="n">
        <v>245</v>
      </c>
      <c r="CT259" s="6" t="n">
        <v>199</v>
      </c>
      <c r="CU259" s="6" t="n">
        <v>145</v>
      </c>
      <c r="CV259" s="6" t="n">
        <v>130</v>
      </c>
      <c r="CW259" s="6" t="n">
        <v>91</v>
      </c>
      <c r="CX259" s="6" t="n">
        <v>82</v>
      </c>
      <c r="CY259" s="6" t="n">
        <v>37</v>
      </c>
      <c r="CZ259" s="6" t="n">
        <v>82</v>
      </c>
    </row>
    <row r="260" customFormat="false" ht="13.2" hidden="false" customHeight="false" outlineLevel="0" collapsed="false">
      <c r="A260" s="0" t="s">
        <v>1310</v>
      </c>
      <c r="B260" s="0" t="s">
        <v>285</v>
      </c>
      <c r="C260" s="6" t="n">
        <v>200801</v>
      </c>
      <c r="D260" s="6" t="n">
        <v>2378</v>
      </c>
      <c r="E260" s="6" t="n">
        <v>2356</v>
      </c>
      <c r="F260" s="6" t="n">
        <v>2367</v>
      </c>
      <c r="G260" s="6" t="n">
        <v>2353</v>
      </c>
      <c r="H260" s="6" t="n">
        <v>2278</v>
      </c>
      <c r="I260" s="6" t="n">
        <v>2346</v>
      </c>
      <c r="J260" s="6" t="n">
        <v>2132</v>
      </c>
      <c r="K260" s="6" t="n">
        <v>2099</v>
      </c>
      <c r="L260" s="6" t="n">
        <v>2062</v>
      </c>
      <c r="M260" s="6" t="n">
        <v>2014</v>
      </c>
      <c r="N260" s="6" t="n">
        <v>2090</v>
      </c>
      <c r="O260" s="6" t="n">
        <v>2135</v>
      </c>
      <c r="P260" s="6" t="n">
        <v>2112</v>
      </c>
      <c r="Q260" s="6" t="n">
        <v>2282</v>
      </c>
      <c r="R260" s="6" t="n">
        <v>2302</v>
      </c>
      <c r="S260" s="6" t="n">
        <v>2407</v>
      </c>
      <c r="T260" s="6" t="n">
        <v>2222</v>
      </c>
      <c r="U260" s="6" t="n">
        <v>2409</v>
      </c>
      <c r="V260" s="6" t="n">
        <v>2304</v>
      </c>
      <c r="W260" s="6" t="n">
        <v>2117</v>
      </c>
      <c r="X260" s="6" t="n">
        <v>2059</v>
      </c>
      <c r="Y260" s="6" t="n">
        <v>1989</v>
      </c>
      <c r="Z260" s="6" t="n">
        <v>2188</v>
      </c>
      <c r="AA260" s="6" t="n">
        <v>2290</v>
      </c>
      <c r="AB260" s="6" t="n">
        <v>2382</v>
      </c>
      <c r="AC260" s="6" t="n">
        <v>2409</v>
      </c>
      <c r="AD260" s="6" t="n">
        <v>2467</v>
      </c>
      <c r="AE260" s="6" t="n">
        <v>2384</v>
      </c>
      <c r="AF260" s="6" t="n">
        <v>2553</v>
      </c>
      <c r="AG260" s="6" t="n">
        <v>2598</v>
      </c>
      <c r="AH260" s="6" t="n">
        <v>2878</v>
      </c>
      <c r="AI260" s="6" t="n">
        <v>2960</v>
      </c>
      <c r="AJ260" s="6" t="n">
        <v>2731</v>
      </c>
      <c r="AK260" s="6" t="n">
        <v>2335</v>
      </c>
      <c r="AL260" s="6" t="n">
        <v>2422</v>
      </c>
      <c r="AM260" s="6" t="n">
        <v>2515</v>
      </c>
      <c r="AN260" s="6" t="n">
        <v>2612</v>
      </c>
      <c r="AO260" s="6" t="n">
        <v>2596</v>
      </c>
      <c r="AP260" s="6" t="n">
        <v>2796</v>
      </c>
      <c r="AQ260" s="6" t="n">
        <v>2986</v>
      </c>
      <c r="AR260" s="6" t="n">
        <v>2994</v>
      </c>
      <c r="AS260" s="6" t="n">
        <v>2964</v>
      </c>
      <c r="AT260" s="6" t="n">
        <v>2928</v>
      </c>
      <c r="AU260" s="6" t="n">
        <v>2881</v>
      </c>
      <c r="AV260" s="6" t="n">
        <v>3046</v>
      </c>
      <c r="AW260" s="6" t="n">
        <v>3059</v>
      </c>
      <c r="AX260" s="6" t="n">
        <v>3272</v>
      </c>
      <c r="AY260" s="6" t="n">
        <v>3256</v>
      </c>
      <c r="AZ260" s="6" t="n">
        <v>3195</v>
      </c>
      <c r="BA260" s="6" t="n">
        <v>2984</v>
      </c>
      <c r="BB260" s="6" t="n">
        <v>2849</v>
      </c>
      <c r="BC260" s="6" t="n">
        <v>2841</v>
      </c>
      <c r="BD260" s="6" t="n">
        <v>2858</v>
      </c>
      <c r="BE260" s="6" t="n">
        <v>2909</v>
      </c>
      <c r="BF260" s="6" t="n">
        <v>2723</v>
      </c>
      <c r="BG260" s="6" t="n">
        <v>2547</v>
      </c>
      <c r="BH260" s="6" t="n">
        <v>2593</v>
      </c>
      <c r="BI260" s="6" t="n">
        <v>2638</v>
      </c>
      <c r="BJ260" s="6" t="n">
        <v>2528</v>
      </c>
      <c r="BK260" s="6" t="n">
        <v>2467</v>
      </c>
      <c r="BL260" s="6" t="n">
        <v>2363</v>
      </c>
      <c r="BM260" s="6" t="n">
        <v>2545</v>
      </c>
      <c r="BN260" s="6" t="n">
        <v>2562</v>
      </c>
      <c r="BO260" s="6" t="n">
        <v>2780</v>
      </c>
      <c r="BP260" s="6" t="n">
        <v>2809</v>
      </c>
      <c r="BQ260" s="6" t="n">
        <v>2161</v>
      </c>
      <c r="BR260" s="6" t="n">
        <v>2252</v>
      </c>
      <c r="BS260" s="6" t="n">
        <v>1923</v>
      </c>
      <c r="BT260" s="6" t="n">
        <v>1806</v>
      </c>
      <c r="BU260" s="6" t="n">
        <v>1562</v>
      </c>
      <c r="BV260" s="6" t="n">
        <v>1645</v>
      </c>
      <c r="BW260" s="6" t="n">
        <v>1730</v>
      </c>
      <c r="BX260" s="6" t="n">
        <v>1697</v>
      </c>
      <c r="BY260" s="6" t="n">
        <v>1740</v>
      </c>
      <c r="BZ260" s="6" t="n">
        <v>1580</v>
      </c>
      <c r="CA260" s="6" t="n">
        <v>1518</v>
      </c>
      <c r="CB260" s="6" t="n">
        <v>1429</v>
      </c>
      <c r="CC260" s="6" t="n">
        <v>1432</v>
      </c>
      <c r="CD260" s="6" t="n">
        <v>1395</v>
      </c>
      <c r="CE260" s="6" t="n">
        <v>1350</v>
      </c>
      <c r="CF260" s="6" t="n">
        <v>1246</v>
      </c>
      <c r="CG260" s="6" t="n">
        <v>1161</v>
      </c>
      <c r="CH260" s="6" t="n">
        <v>1114</v>
      </c>
      <c r="CI260" s="6" t="n">
        <v>982</v>
      </c>
      <c r="CJ260" s="6" t="n">
        <v>860</v>
      </c>
      <c r="CK260" s="6" t="n">
        <v>817</v>
      </c>
      <c r="CL260" s="6" t="n">
        <v>709</v>
      </c>
      <c r="CM260" s="6" t="n">
        <v>583</v>
      </c>
      <c r="CN260" s="6" t="n">
        <v>553</v>
      </c>
      <c r="CO260" s="6" t="n">
        <v>493</v>
      </c>
      <c r="CP260" s="6" t="n">
        <v>417</v>
      </c>
      <c r="CQ260" s="6" t="n">
        <v>329</v>
      </c>
      <c r="CR260" s="6" t="n">
        <v>218</v>
      </c>
      <c r="CS260" s="6" t="n">
        <v>165</v>
      </c>
      <c r="CT260" s="6" t="n">
        <v>118</v>
      </c>
      <c r="CU260" s="6" t="n">
        <v>91</v>
      </c>
      <c r="CV260" s="6" t="n">
        <v>54</v>
      </c>
      <c r="CW260" s="6" t="n">
        <v>58</v>
      </c>
      <c r="CX260" s="6" t="n">
        <v>33</v>
      </c>
      <c r="CY260" s="6" t="n">
        <v>25</v>
      </c>
      <c r="CZ260" s="6" t="n">
        <v>49</v>
      </c>
    </row>
    <row r="261" customFormat="false" ht="13.2" hidden="false" customHeight="false" outlineLevel="0" collapsed="false">
      <c r="A261" s="0" t="s">
        <v>1311</v>
      </c>
      <c r="B261" s="0" t="s">
        <v>745</v>
      </c>
      <c r="C261" s="6" t="n">
        <v>62014</v>
      </c>
      <c r="D261" s="6" t="n">
        <v>706</v>
      </c>
      <c r="E261" s="6" t="n">
        <v>625</v>
      </c>
      <c r="F261" s="6" t="n">
        <v>633</v>
      </c>
      <c r="G261" s="6" t="n">
        <v>642</v>
      </c>
      <c r="H261" s="6" t="n">
        <v>679</v>
      </c>
      <c r="I261" s="6" t="n">
        <v>611</v>
      </c>
      <c r="J261" s="6" t="n">
        <v>663</v>
      </c>
      <c r="K261" s="6" t="n">
        <v>646</v>
      </c>
      <c r="L261" s="6" t="n">
        <v>658</v>
      </c>
      <c r="M261" s="6" t="n">
        <v>631</v>
      </c>
      <c r="N261" s="6" t="n">
        <v>687</v>
      </c>
      <c r="O261" s="6" t="n">
        <v>754</v>
      </c>
      <c r="P261" s="6" t="n">
        <v>714</v>
      </c>
      <c r="Q261" s="6" t="n">
        <v>743</v>
      </c>
      <c r="R261" s="6" t="n">
        <v>832</v>
      </c>
      <c r="S261" s="6" t="n">
        <v>741</v>
      </c>
      <c r="T261" s="6" t="n">
        <v>774</v>
      </c>
      <c r="U261" s="6" t="n">
        <v>785</v>
      </c>
      <c r="V261" s="6" t="n">
        <v>690</v>
      </c>
      <c r="W261" s="6" t="n">
        <v>668</v>
      </c>
      <c r="X261" s="6" t="n">
        <v>657</v>
      </c>
      <c r="Y261" s="6" t="n">
        <v>632</v>
      </c>
      <c r="Z261" s="6" t="n">
        <v>648</v>
      </c>
      <c r="AA261" s="6" t="n">
        <v>679</v>
      </c>
      <c r="AB261" s="6" t="n">
        <v>603</v>
      </c>
      <c r="AC261" s="6" t="n">
        <v>717</v>
      </c>
      <c r="AD261" s="6" t="n">
        <v>604</v>
      </c>
      <c r="AE261" s="6" t="n">
        <v>677</v>
      </c>
      <c r="AF261" s="6" t="n">
        <v>640</v>
      </c>
      <c r="AG261" s="6" t="n">
        <v>643</v>
      </c>
      <c r="AH261" s="6" t="n">
        <v>611</v>
      </c>
      <c r="AI261" s="6" t="n">
        <v>651</v>
      </c>
      <c r="AJ261" s="6" t="n">
        <v>646</v>
      </c>
      <c r="AK261" s="6" t="n">
        <v>610</v>
      </c>
      <c r="AL261" s="6" t="n">
        <v>646</v>
      </c>
      <c r="AM261" s="6" t="n">
        <v>695</v>
      </c>
      <c r="AN261" s="6" t="n">
        <v>738</v>
      </c>
      <c r="AO261" s="6" t="n">
        <v>796</v>
      </c>
      <c r="AP261" s="6" t="n">
        <v>892</v>
      </c>
      <c r="AQ261" s="6" t="n">
        <v>923</v>
      </c>
      <c r="AR261" s="6" t="n">
        <v>947</v>
      </c>
      <c r="AS261" s="6" t="n">
        <v>912</v>
      </c>
      <c r="AT261" s="6" t="n">
        <v>996</v>
      </c>
      <c r="AU261" s="6" t="n">
        <v>970</v>
      </c>
      <c r="AV261" s="6" t="n">
        <v>1039</v>
      </c>
      <c r="AW261" s="6" t="n">
        <v>1067</v>
      </c>
      <c r="AX261" s="6" t="n">
        <v>1000</v>
      </c>
      <c r="AY261" s="6" t="n">
        <v>984</v>
      </c>
      <c r="AZ261" s="6" t="n">
        <v>1002</v>
      </c>
      <c r="BA261" s="6" t="n">
        <v>953</v>
      </c>
      <c r="BB261" s="6" t="n">
        <v>944</v>
      </c>
      <c r="BC261" s="6" t="n">
        <v>925</v>
      </c>
      <c r="BD261" s="6" t="n">
        <v>917</v>
      </c>
      <c r="BE261" s="6" t="n">
        <v>899</v>
      </c>
      <c r="BF261" s="6" t="n">
        <v>811</v>
      </c>
      <c r="BG261" s="6" t="n">
        <v>830</v>
      </c>
      <c r="BH261" s="6" t="n">
        <v>790</v>
      </c>
      <c r="BI261" s="6" t="n">
        <v>885</v>
      </c>
      <c r="BJ261" s="6" t="n">
        <v>817</v>
      </c>
      <c r="BK261" s="6" t="n">
        <v>855</v>
      </c>
      <c r="BL261" s="6" t="n">
        <v>818</v>
      </c>
      <c r="BM261" s="6" t="n">
        <v>831</v>
      </c>
      <c r="BN261" s="6" t="n">
        <v>898</v>
      </c>
      <c r="BO261" s="6" t="n">
        <v>992</v>
      </c>
      <c r="BP261" s="6" t="n">
        <v>957</v>
      </c>
      <c r="BQ261" s="6" t="n">
        <v>763</v>
      </c>
      <c r="BR261" s="6" t="n">
        <v>811</v>
      </c>
      <c r="BS261" s="6" t="n">
        <v>784</v>
      </c>
      <c r="BT261" s="6" t="n">
        <v>741</v>
      </c>
      <c r="BU261" s="6" t="n">
        <v>619</v>
      </c>
      <c r="BV261" s="6" t="n">
        <v>579</v>
      </c>
      <c r="BW261" s="6" t="n">
        <v>579</v>
      </c>
      <c r="BX261" s="6" t="n">
        <v>541</v>
      </c>
      <c r="BY261" s="6" t="n">
        <v>561</v>
      </c>
      <c r="BZ261" s="6" t="n">
        <v>528</v>
      </c>
      <c r="CA261" s="6" t="n">
        <v>460</v>
      </c>
      <c r="CB261" s="6" t="n">
        <v>418</v>
      </c>
      <c r="CC261" s="6" t="n">
        <v>404</v>
      </c>
      <c r="CD261" s="6" t="n">
        <v>381</v>
      </c>
      <c r="CE261" s="6" t="n">
        <v>401</v>
      </c>
      <c r="CF261" s="6" t="n">
        <v>365</v>
      </c>
      <c r="CG261" s="6" t="n">
        <v>331</v>
      </c>
      <c r="CH261" s="6" t="n">
        <v>256</v>
      </c>
      <c r="CI261" s="6" t="n">
        <v>267</v>
      </c>
      <c r="CJ261" s="6" t="n">
        <v>271</v>
      </c>
      <c r="CK261" s="6" t="n">
        <v>228</v>
      </c>
      <c r="CL261" s="6" t="n">
        <v>181</v>
      </c>
      <c r="CM261" s="6" t="n">
        <v>189</v>
      </c>
      <c r="CN261" s="6" t="n">
        <v>162</v>
      </c>
      <c r="CO261" s="6" t="n">
        <v>153</v>
      </c>
      <c r="CP261" s="6" t="n">
        <v>146</v>
      </c>
      <c r="CQ261" s="6" t="n">
        <v>84</v>
      </c>
      <c r="CR261" s="6" t="n">
        <v>37</v>
      </c>
      <c r="CS261" s="6" t="n">
        <v>32</v>
      </c>
      <c r="CT261" s="6" t="n">
        <v>32</v>
      </c>
      <c r="CU261" s="6" t="n">
        <v>30</v>
      </c>
      <c r="CV261" s="6" t="n">
        <v>24</v>
      </c>
      <c r="CW261" s="6" t="n">
        <v>8</v>
      </c>
      <c r="CX261" s="6" t="n">
        <v>9</v>
      </c>
      <c r="CY261" s="6" t="n">
        <v>4</v>
      </c>
      <c r="CZ261" s="6" t="n">
        <v>6</v>
      </c>
    </row>
    <row r="262" customFormat="false" ht="13.2" hidden="false" customHeight="false" outlineLevel="0" collapsed="false">
      <c r="A262" s="0" t="s">
        <v>1312</v>
      </c>
      <c r="B262" s="0" t="s">
        <v>153</v>
      </c>
      <c r="C262" s="6" t="n">
        <v>93468</v>
      </c>
      <c r="D262" s="6" t="n">
        <v>1048</v>
      </c>
      <c r="E262" s="6" t="n">
        <v>1096</v>
      </c>
      <c r="F262" s="6" t="n">
        <v>1048</v>
      </c>
      <c r="G262" s="6" t="n">
        <v>1147</v>
      </c>
      <c r="H262" s="6" t="n">
        <v>1138</v>
      </c>
      <c r="I262" s="6" t="n">
        <v>1109</v>
      </c>
      <c r="J262" s="6" t="n">
        <v>1090</v>
      </c>
      <c r="K262" s="6" t="n">
        <v>1120</v>
      </c>
      <c r="L262" s="6" t="n">
        <v>1027</v>
      </c>
      <c r="M262" s="6" t="n">
        <v>1075</v>
      </c>
      <c r="N262" s="6" t="n">
        <v>1056</v>
      </c>
      <c r="O262" s="6" t="n">
        <v>1117</v>
      </c>
      <c r="P262" s="6" t="n">
        <v>1159</v>
      </c>
      <c r="Q262" s="6" t="n">
        <v>1185</v>
      </c>
      <c r="R262" s="6" t="n">
        <v>1125</v>
      </c>
      <c r="S262" s="6" t="n">
        <v>1137</v>
      </c>
      <c r="T262" s="6" t="n">
        <v>1155</v>
      </c>
      <c r="U262" s="6" t="n">
        <v>1156</v>
      </c>
      <c r="V262" s="6" t="n">
        <v>1049</v>
      </c>
      <c r="W262" s="6" t="n">
        <v>914</v>
      </c>
      <c r="X262" s="6" t="n">
        <v>998</v>
      </c>
      <c r="Y262" s="6" t="n">
        <v>948</v>
      </c>
      <c r="Z262" s="6" t="n">
        <v>986</v>
      </c>
      <c r="AA262" s="6" t="n">
        <v>906</v>
      </c>
      <c r="AB262" s="6" t="n">
        <v>901</v>
      </c>
      <c r="AC262" s="6" t="n">
        <v>987</v>
      </c>
      <c r="AD262" s="6" t="n">
        <v>925</v>
      </c>
      <c r="AE262" s="6" t="n">
        <v>998</v>
      </c>
      <c r="AF262" s="6" t="n">
        <v>1008</v>
      </c>
      <c r="AG262" s="6" t="n">
        <v>1021</v>
      </c>
      <c r="AH262" s="6" t="n">
        <v>1084</v>
      </c>
      <c r="AI262" s="6" t="n">
        <v>1082</v>
      </c>
      <c r="AJ262" s="6" t="n">
        <v>993</v>
      </c>
      <c r="AK262" s="6" t="n">
        <v>955</v>
      </c>
      <c r="AL262" s="6" t="n">
        <v>1010</v>
      </c>
      <c r="AM262" s="6" t="n">
        <v>1098</v>
      </c>
      <c r="AN262" s="6" t="n">
        <v>1194</v>
      </c>
      <c r="AO262" s="6" t="n">
        <v>1297</v>
      </c>
      <c r="AP262" s="6" t="n">
        <v>1369</v>
      </c>
      <c r="AQ262" s="6" t="n">
        <v>1530</v>
      </c>
      <c r="AR262" s="6" t="n">
        <v>1520</v>
      </c>
      <c r="AS262" s="6" t="n">
        <v>1425</v>
      </c>
      <c r="AT262" s="6" t="n">
        <v>1494</v>
      </c>
      <c r="AU262" s="6" t="n">
        <v>1551</v>
      </c>
      <c r="AV262" s="6" t="n">
        <v>1579</v>
      </c>
      <c r="AW262" s="6" t="n">
        <v>1539</v>
      </c>
      <c r="AX262" s="6" t="n">
        <v>1566</v>
      </c>
      <c r="AY262" s="6" t="n">
        <v>1499</v>
      </c>
      <c r="AZ262" s="6" t="n">
        <v>1449</v>
      </c>
      <c r="BA262" s="6" t="n">
        <v>1476</v>
      </c>
      <c r="BB262" s="6" t="n">
        <v>1403</v>
      </c>
      <c r="BC262" s="6" t="n">
        <v>1292</v>
      </c>
      <c r="BD262" s="6" t="n">
        <v>1241</v>
      </c>
      <c r="BE262" s="6" t="n">
        <v>1249</v>
      </c>
      <c r="BF262" s="6" t="n">
        <v>1173</v>
      </c>
      <c r="BG262" s="6" t="n">
        <v>1176</v>
      </c>
      <c r="BH262" s="6" t="n">
        <v>1164</v>
      </c>
      <c r="BI262" s="6" t="n">
        <v>1205</v>
      </c>
      <c r="BJ262" s="6" t="n">
        <v>1231</v>
      </c>
      <c r="BK262" s="6" t="n">
        <v>1164</v>
      </c>
      <c r="BL262" s="6" t="n">
        <v>1171</v>
      </c>
      <c r="BM262" s="6" t="n">
        <v>1269</v>
      </c>
      <c r="BN262" s="6" t="n">
        <v>1271</v>
      </c>
      <c r="BO262" s="6" t="n">
        <v>1381</v>
      </c>
      <c r="BP262" s="6" t="n">
        <v>1507</v>
      </c>
      <c r="BQ262" s="6" t="n">
        <v>1146</v>
      </c>
      <c r="BR262" s="6" t="n">
        <v>1195</v>
      </c>
      <c r="BS262" s="6" t="n">
        <v>1086</v>
      </c>
      <c r="BT262" s="6" t="n">
        <v>958</v>
      </c>
      <c r="BU262" s="6" t="n">
        <v>816</v>
      </c>
      <c r="BV262" s="6" t="n">
        <v>769</v>
      </c>
      <c r="BW262" s="6" t="n">
        <v>842</v>
      </c>
      <c r="BX262" s="6" t="n">
        <v>739</v>
      </c>
      <c r="BY262" s="6" t="n">
        <v>746</v>
      </c>
      <c r="BZ262" s="6" t="n">
        <v>700</v>
      </c>
      <c r="CA262" s="6" t="n">
        <v>657</v>
      </c>
      <c r="CB262" s="6" t="n">
        <v>609</v>
      </c>
      <c r="CC262" s="6" t="n">
        <v>559</v>
      </c>
      <c r="CD262" s="6" t="n">
        <v>545</v>
      </c>
      <c r="CE262" s="6" t="n">
        <v>564</v>
      </c>
      <c r="CF262" s="6" t="n">
        <v>496</v>
      </c>
      <c r="CG262" s="6" t="n">
        <v>484</v>
      </c>
      <c r="CH262" s="6" t="n">
        <v>453</v>
      </c>
      <c r="CI262" s="6" t="n">
        <v>401</v>
      </c>
      <c r="CJ262" s="6" t="n">
        <v>375</v>
      </c>
      <c r="CK262" s="6" t="n">
        <v>367</v>
      </c>
      <c r="CL262" s="6" t="n">
        <v>315</v>
      </c>
      <c r="CM262" s="6" t="n">
        <v>266</v>
      </c>
      <c r="CN262" s="6" t="n">
        <v>252</v>
      </c>
      <c r="CO262" s="6" t="n">
        <v>218</v>
      </c>
      <c r="CP262" s="6" t="n">
        <v>196</v>
      </c>
      <c r="CQ262" s="6" t="n">
        <v>131</v>
      </c>
      <c r="CR262" s="6" t="n">
        <v>90</v>
      </c>
      <c r="CS262" s="6" t="n">
        <v>60</v>
      </c>
      <c r="CT262" s="6" t="n">
        <v>69</v>
      </c>
      <c r="CU262" s="6" t="n">
        <v>30</v>
      </c>
      <c r="CV262" s="6" t="n">
        <v>37</v>
      </c>
      <c r="CW262" s="6" t="n">
        <v>22</v>
      </c>
      <c r="CX262" s="6" t="n">
        <v>22</v>
      </c>
      <c r="CY262" s="6" t="n">
        <v>9</v>
      </c>
      <c r="CZ262" s="6" t="n">
        <v>8</v>
      </c>
    </row>
    <row r="263" customFormat="false" ht="13.2" hidden="false" customHeight="false" outlineLevel="0" collapsed="false">
      <c r="A263" s="0" t="s">
        <v>1313</v>
      </c>
      <c r="B263" s="0" t="s">
        <v>179</v>
      </c>
      <c r="C263" s="6" t="n">
        <v>212069</v>
      </c>
      <c r="D263" s="6" t="n">
        <v>3305</v>
      </c>
      <c r="E263" s="6" t="n">
        <v>3215</v>
      </c>
      <c r="F263" s="6" t="n">
        <v>3250</v>
      </c>
      <c r="G263" s="6" t="n">
        <v>3129</v>
      </c>
      <c r="H263" s="6" t="n">
        <v>2946</v>
      </c>
      <c r="I263" s="6" t="n">
        <v>2812</v>
      </c>
      <c r="J263" s="6" t="n">
        <v>2491</v>
      </c>
      <c r="K263" s="6" t="n">
        <v>2545</v>
      </c>
      <c r="L263" s="6" t="n">
        <v>2359</v>
      </c>
      <c r="M263" s="6" t="n">
        <v>2357</v>
      </c>
      <c r="N263" s="6" t="n">
        <v>2436</v>
      </c>
      <c r="O263" s="6" t="n">
        <v>2377</v>
      </c>
      <c r="P263" s="6" t="n">
        <v>2420</v>
      </c>
      <c r="Q263" s="6" t="n">
        <v>2440</v>
      </c>
      <c r="R263" s="6" t="n">
        <v>2465</v>
      </c>
      <c r="S263" s="6" t="n">
        <v>2466</v>
      </c>
      <c r="T263" s="6" t="n">
        <v>2552</v>
      </c>
      <c r="U263" s="6" t="n">
        <v>2616</v>
      </c>
      <c r="V263" s="6" t="n">
        <v>2758</v>
      </c>
      <c r="W263" s="6" t="n">
        <v>2901</v>
      </c>
      <c r="X263" s="6" t="n">
        <v>3057</v>
      </c>
      <c r="Y263" s="6" t="n">
        <v>3009</v>
      </c>
      <c r="Z263" s="6" t="n">
        <v>3053</v>
      </c>
      <c r="AA263" s="6" t="n">
        <v>3102</v>
      </c>
      <c r="AB263" s="6" t="n">
        <v>3124</v>
      </c>
      <c r="AC263" s="6" t="n">
        <v>3352</v>
      </c>
      <c r="AD263" s="6" t="n">
        <v>3347</v>
      </c>
      <c r="AE263" s="6" t="n">
        <v>3327</v>
      </c>
      <c r="AF263" s="6" t="n">
        <v>3571</v>
      </c>
      <c r="AG263" s="6" t="n">
        <v>3353</v>
      </c>
      <c r="AH263" s="6" t="n">
        <v>3569</v>
      </c>
      <c r="AI263" s="6" t="n">
        <v>3540</v>
      </c>
      <c r="AJ263" s="6" t="n">
        <v>3313</v>
      </c>
      <c r="AK263" s="6" t="n">
        <v>2932</v>
      </c>
      <c r="AL263" s="6" t="n">
        <v>2896</v>
      </c>
      <c r="AM263" s="6" t="n">
        <v>3092</v>
      </c>
      <c r="AN263" s="6" t="n">
        <v>3110</v>
      </c>
      <c r="AO263" s="6" t="n">
        <v>3195</v>
      </c>
      <c r="AP263" s="6" t="n">
        <v>3107</v>
      </c>
      <c r="AQ263" s="6" t="n">
        <v>3220</v>
      </c>
      <c r="AR263" s="6" t="n">
        <v>3097</v>
      </c>
      <c r="AS263" s="6" t="n">
        <v>2992</v>
      </c>
      <c r="AT263" s="6" t="n">
        <v>2993</v>
      </c>
      <c r="AU263" s="6" t="n">
        <v>3032</v>
      </c>
      <c r="AV263" s="6" t="n">
        <v>2982</v>
      </c>
      <c r="AW263" s="6" t="n">
        <v>3170</v>
      </c>
      <c r="AX263" s="6" t="n">
        <v>3105</v>
      </c>
      <c r="AY263" s="6" t="n">
        <v>3154</v>
      </c>
      <c r="AZ263" s="6" t="n">
        <v>2974</v>
      </c>
      <c r="BA263" s="6" t="n">
        <v>2896</v>
      </c>
      <c r="BB263" s="6" t="n">
        <v>2616</v>
      </c>
      <c r="BC263" s="6" t="n">
        <v>2648</v>
      </c>
      <c r="BD263" s="6" t="n">
        <v>2519</v>
      </c>
      <c r="BE263" s="6" t="n">
        <v>2477</v>
      </c>
      <c r="BF263" s="6" t="n">
        <v>2402</v>
      </c>
      <c r="BG263" s="6" t="n">
        <v>2193</v>
      </c>
      <c r="BH263" s="6" t="n">
        <v>2164</v>
      </c>
      <c r="BI263" s="6" t="n">
        <v>2293</v>
      </c>
      <c r="BJ263" s="6" t="n">
        <v>2191</v>
      </c>
      <c r="BK263" s="6" t="n">
        <v>2242</v>
      </c>
      <c r="BL263" s="6" t="n">
        <v>2163</v>
      </c>
      <c r="BM263" s="6" t="n">
        <v>2301</v>
      </c>
      <c r="BN263" s="6" t="n">
        <v>2193</v>
      </c>
      <c r="BO263" s="6" t="n">
        <v>2498</v>
      </c>
      <c r="BP263" s="6" t="n">
        <v>2450</v>
      </c>
      <c r="BQ263" s="6" t="n">
        <v>1759</v>
      </c>
      <c r="BR263" s="6" t="n">
        <v>1890</v>
      </c>
      <c r="BS263" s="6" t="n">
        <v>1730</v>
      </c>
      <c r="BT263" s="6" t="n">
        <v>1574</v>
      </c>
      <c r="BU263" s="6" t="n">
        <v>1391</v>
      </c>
      <c r="BV263" s="6" t="n">
        <v>1355</v>
      </c>
      <c r="BW263" s="6" t="n">
        <v>1293</v>
      </c>
      <c r="BX263" s="6" t="n">
        <v>1352</v>
      </c>
      <c r="BY263" s="6" t="n">
        <v>1249</v>
      </c>
      <c r="BZ263" s="6" t="n">
        <v>1248</v>
      </c>
      <c r="CA263" s="6" t="n">
        <v>1111</v>
      </c>
      <c r="CB263" s="6" t="n">
        <v>1070</v>
      </c>
      <c r="CC263" s="6" t="n">
        <v>1023</v>
      </c>
      <c r="CD263" s="6" t="n">
        <v>1068</v>
      </c>
      <c r="CE263" s="6" t="n">
        <v>1006</v>
      </c>
      <c r="CF263" s="6" t="n">
        <v>923</v>
      </c>
      <c r="CG263" s="6" t="n">
        <v>837</v>
      </c>
      <c r="CH263" s="6" t="n">
        <v>841</v>
      </c>
      <c r="CI263" s="6" t="n">
        <v>750</v>
      </c>
      <c r="CJ263" s="6" t="n">
        <v>706</v>
      </c>
      <c r="CK263" s="6" t="n">
        <v>700</v>
      </c>
      <c r="CL263" s="6" t="n">
        <v>576</v>
      </c>
      <c r="CM263" s="6" t="n">
        <v>501</v>
      </c>
      <c r="CN263" s="6" t="n">
        <v>433</v>
      </c>
      <c r="CO263" s="6" t="n">
        <v>443</v>
      </c>
      <c r="CP263" s="6" t="n">
        <v>426</v>
      </c>
      <c r="CQ263" s="6" t="n">
        <v>258</v>
      </c>
      <c r="CR263" s="6" t="n">
        <v>160</v>
      </c>
      <c r="CS263" s="6" t="n">
        <v>123</v>
      </c>
      <c r="CT263" s="6" t="n">
        <v>126</v>
      </c>
      <c r="CU263" s="6" t="n">
        <v>110</v>
      </c>
      <c r="CV263" s="6" t="n">
        <v>56</v>
      </c>
      <c r="CW263" s="6" t="n">
        <v>39</v>
      </c>
      <c r="CX263" s="6" t="n">
        <v>29</v>
      </c>
      <c r="CY263" s="6" t="n">
        <v>29</v>
      </c>
      <c r="CZ263" s="6" t="n">
        <v>30</v>
      </c>
    </row>
    <row r="264" customFormat="false" ht="13.2" hidden="false" customHeight="false" outlineLevel="0" collapsed="false">
      <c r="A264" s="0" t="s">
        <v>1314</v>
      </c>
      <c r="B264" s="0" t="s">
        <v>281</v>
      </c>
      <c r="C264" s="6" t="n">
        <v>316028</v>
      </c>
      <c r="D264" s="6" t="n">
        <v>3148</v>
      </c>
      <c r="E264" s="6" t="n">
        <v>3150</v>
      </c>
      <c r="F264" s="6" t="n">
        <v>3205</v>
      </c>
      <c r="G264" s="6" t="n">
        <v>3325</v>
      </c>
      <c r="H264" s="6" t="n">
        <v>3175</v>
      </c>
      <c r="I264" s="6" t="n">
        <v>3336</v>
      </c>
      <c r="J264" s="6" t="n">
        <v>3207</v>
      </c>
      <c r="K264" s="6" t="n">
        <v>3320</v>
      </c>
      <c r="L264" s="6" t="n">
        <v>3142</v>
      </c>
      <c r="M264" s="6" t="n">
        <v>3340</v>
      </c>
      <c r="N264" s="6" t="n">
        <v>3238</v>
      </c>
      <c r="O264" s="6" t="n">
        <v>3541</v>
      </c>
      <c r="P264" s="6" t="n">
        <v>3620</v>
      </c>
      <c r="Q264" s="6" t="n">
        <v>3591</v>
      </c>
      <c r="R264" s="6" t="n">
        <v>3687</v>
      </c>
      <c r="S264" s="6" t="n">
        <v>3841</v>
      </c>
      <c r="T264" s="6" t="n">
        <v>3773</v>
      </c>
      <c r="U264" s="6" t="n">
        <v>3858</v>
      </c>
      <c r="V264" s="6" t="n">
        <v>3649</v>
      </c>
      <c r="W264" s="6" t="n">
        <v>3343</v>
      </c>
      <c r="X264" s="6" t="n">
        <v>3146</v>
      </c>
      <c r="Y264" s="6" t="n">
        <v>3093</v>
      </c>
      <c r="Z264" s="6" t="n">
        <v>3318</v>
      </c>
      <c r="AA264" s="6" t="n">
        <v>3440</v>
      </c>
      <c r="AB264" s="6" t="n">
        <v>3227</v>
      </c>
      <c r="AC264" s="6" t="n">
        <v>3405</v>
      </c>
      <c r="AD264" s="6" t="n">
        <v>3375</v>
      </c>
      <c r="AE264" s="6" t="n">
        <v>3095</v>
      </c>
      <c r="AF264" s="6" t="n">
        <v>3088</v>
      </c>
      <c r="AG264" s="6" t="n">
        <v>3224</v>
      </c>
      <c r="AH264" s="6" t="n">
        <v>3288</v>
      </c>
      <c r="AI264" s="6" t="n">
        <v>3471</v>
      </c>
      <c r="AJ264" s="6" t="n">
        <v>3275</v>
      </c>
      <c r="AK264" s="6" t="n">
        <v>2997</v>
      </c>
      <c r="AL264" s="6" t="n">
        <v>3090</v>
      </c>
      <c r="AM264" s="6" t="n">
        <v>3196</v>
      </c>
      <c r="AN264" s="6" t="n">
        <v>3369</v>
      </c>
      <c r="AO264" s="6" t="n">
        <v>3483</v>
      </c>
      <c r="AP264" s="6" t="n">
        <v>3726</v>
      </c>
      <c r="AQ264" s="6" t="n">
        <v>4133</v>
      </c>
      <c r="AR264" s="6" t="n">
        <v>4457</v>
      </c>
      <c r="AS264" s="6" t="n">
        <v>4137</v>
      </c>
      <c r="AT264" s="6" t="n">
        <v>4368</v>
      </c>
      <c r="AU264" s="6" t="n">
        <v>4527</v>
      </c>
      <c r="AV264" s="6" t="n">
        <v>4639</v>
      </c>
      <c r="AW264" s="6" t="n">
        <v>4826</v>
      </c>
      <c r="AX264" s="6" t="n">
        <v>5076</v>
      </c>
      <c r="AY264" s="6" t="n">
        <v>4988</v>
      </c>
      <c r="AZ264" s="6" t="n">
        <v>4938</v>
      </c>
      <c r="BA264" s="6" t="n">
        <v>5014</v>
      </c>
      <c r="BB264" s="6" t="n">
        <v>4865</v>
      </c>
      <c r="BC264" s="6" t="n">
        <v>4880</v>
      </c>
      <c r="BD264" s="6" t="n">
        <v>4921</v>
      </c>
      <c r="BE264" s="6" t="n">
        <v>4839</v>
      </c>
      <c r="BF264" s="6" t="n">
        <v>4616</v>
      </c>
      <c r="BG264" s="6" t="n">
        <v>4486</v>
      </c>
      <c r="BH264" s="6" t="n">
        <v>4342</v>
      </c>
      <c r="BI264" s="6" t="n">
        <v>4541</v>
      </c>
      <c r="BJ264" s="6" t="n">
        <v>4319</v>
      </c>
      <c r="BK264" s="6" t="n">
        <v>4484</v>
      </c>
      <c r="BL264" s="6" t="n">
        <v>4558</v>
      </c>
      <c r="BM264" s="6" t="n">
        <v>4637</v>
      </c>
      <c r="BN264" s="6" t="n">
        <v>4770</v>
      </c>
      <c r="BO264" s="6" t="n">
        <v>5364</v>
      </c>
      <c r="BP264" s="6" t="n">
        <v>5204</v>
      </c>
      <c r="BQ264" s="6" t="n">
        <v>4068</v>
      </c>
      <c r="BR264" s="6" t="n">
        <v>4267</v>
      </c>
      <c r="BS264" s="6" t="n">
        <v>3958</v>
      </c>
      <c r="BT264" s="6" t="n">
        <v>3649</v>
      </c>
      <c r="BU264" s="6" t="n">
        <v>3120</v>
      </c>
      <c r="BV264" s="6" t="n">
        <v>3103</v>
      </c>
      <c r="BW264" s="6" t="n">
        <v>3167</v>
      </c>
      <c r="BX264" s="6" t="n">
        <v>3128</v>
      </c>
      <c r="BY264" s="6" t="n">
        <v>3001</v>
      </c>
      <c r="BZ264" s="6" t="n">
        <v>2905</v>
      </c>
      <c r="CA264" s="6" t="n">
        <v>2664</v>
      </c>
      <c r="CB264" s="6" t="n">
        <v>2631</v>
      </c>
      <c r="CC264" s="6" t="n">
        <v>2396</v>
      </c>
      <c r="CD264" s="6" t="n">
        <v>2340</v>
      </c>
      <c r="CE264" s="6" t="n">
        <v>2218</v>
      </c>
      <c r="CF264" s="6" t="n">
        <v>2102</v>
      </c>
      <c r="CG264" s="6" t="n">
        <v>1861</v>
      </c>
      <c r="CH264" s="6" t="n">
        <v>1756</v>
      </c>
      <c r="CI264" s="6" t="n">
        <v>1519</v>
      </c>
      <c r="CJ264" s="6" t="n">
        <v>1531</v>
      </c>
      <c r="CK264" s="6" t="n">
        <v>1301</v>
      </c>
      <c r="CL264" s="6" t="n">
        <v>1235</v>
      </c>
      <c r="CM264" s="6" t="n">
        <v>1050</v>
      </c>
      <c r="CN264" s="6" t="n">
        <v>870</v>
      </c>
      <c r="CO264" s="6" t="n">
        <v>777</v>
      </c>
      <c r="CP264" s="6" t="n">
        <v>729</v>
      </c>
      <c r="CQ264" s="6" t="n">
        <v>517</v>
      </c>
      <c r="CR264" s="6" t="n">
        <v>377</v>
      </c>
      <c r="CS264" s="6" t="n">
        <v>231</v>
      </c>
      <c r="CT264" s="6" t="n">
        <v>242</v>
      </c>
      <c r="CU264" s="6" t="n">
        <v>183</v>
      </c>
      <c r="CV264" s="6" t="n">
        <v>140</v>
      </c>
      <c r="CW264" s="6" t="n">
        <v>72</v>
      </c>
      <c r="CX264" s="6" t="n">
        <v>62</v>
      </c>
      <c r="CY264" s="6" t="n">
        <v>53</v>
      </c>
      <c r="CZ264" s="6" t="n">
        <v>81</v>
      </c>
    </row>
    <row r="265" customFormat="false" ht="13.2" hidden="false" customHeight="false" outlineLevel="0" collapsed="false">
      <c r="A265" s="0" t="s">
        <v>1315</v>
      </c>
      <c r="B265" s="0" t="s">
        <v>91</v>
      </c>
      <c r="C265" s="6" t="n">
        <v>132512</v>
      </c>
      <c r="D265" s="6" t="n">
        <v>1799</v>
      </c>
      <c r="E265" s="6" t="n">
        <v>1681</v>
      </c>
      <c r="F265" s="6" t="n">
        <v>1712</v>
      </c>
      <c r="G265" s="6" t="n">
        <v>1625</v>
      </c>
      <c r="H265" s="6" t="n">
        <v>1608</v>
      </c>
      <c r="I265" s="6" t="n">
        <v>1380</v>
      </c>
      <c r="J265" s="6" t="n">
        <v>1301</v>
      </c>
      <c r="K265" s="6" t="n">
        <v>1272</v>
      </c>
      <c r="L265" s="6" t="n">
        <v>1208</v>
      </c>
      <c r="M265" s="6" t="n">
        <v>1106</v>
      </c>
      <c r="N265" s="6" t="n">
        <v>1123</v>
      </c>
      <c r="O265" s="6" t="n">
        <v>1144</v>
      </c>
      <c r="P265" s="6" t="n">
        <v>1146</v>
      </c>
      <c r="Q265" s="6" t="n">
        <v>1219</v>
      </c>
      <c r="R265" s="6" t="n">
        <v>1177</v>
      </c>
      <c r="S265" s="6" t="n">
        <v>1206</v>
      </c>
      <c r="T265" s="6" t="n">
        <v>1209</v>
      </c>
      <c r="U265" s="6" t="n">
        <v>1289</v>
      </c>
      <c r="V265" s="6" t="n">
        <v>2058</v>
      </c>
      <c r="W265" s="6" t="n">
        <v>3076</v>
      </c>
      <c r="X265" s="6" t="n">
        <v>3606</v>
      </c>
      <c r="Y265" s="6" t="n">
        <v>3392</v>
      </c>
      <c r="Z265" s="6" t="n">
        <v>2956</v>
      </c>
      <c r="AA265" s="6" t="n">
        <v>2780</v>
      </c>
      <c r="AB265" s="6" t="n">
        <v>2555</v>
      </c>
      <c r="AC265" s="6" t="n">
        <v>2639</v>
      </c>
      <c r="AD265" s="6" t="n">
        <v>2609</v>
      </c>
      <c r="AE265" s="6" t="n">
        <v>2533</v>
      </c>
      <c r="AF265" s="6" t="n">
        <v>2436</v>
      </c>
      <c r="AG265" s="6" t="n">
        <v>2577</v>
      </c>
      <c r="AH265" s="6" t="n">
        <v>2374</v>
      </c>
      <c r="AI265" s="6" t="n">
        <v>2251</v>
      </c>
      <c r="AJ265" s="6" t="n">
        <v>2122</v>
      </c>
      <c r="AK265" s="6" t="n">
        <v>1947</v>
      </c>
      <c r="AL265" s="6" t="n">
        <v>1827</v>
      </c>
      <c r="AM265" s="6" t="n">
        <v>1785</v>
      </c>
      <c r="AN265" s="6" t="n">
        <v>1773</v>
      </c>
      <c r="AO265" s="6" t="n">
        <v>1847</v>
      </c>
      <c r="AP265" s="6" t="n">
        <v>1812</v>
      </c>
      <c r="AQ265" s="6" t="n">
        <v>1770</v>
      </c>
      <c r="AR265" s="6" t="n">
        <v>1773</v>
      </c>
      <c r="AS265" s="6" t="n">
        <v>1681</v>
      </c>
      <c r="AT265" s="6" t="n">
        <v>1805</v>
      </c>
      <c r="AU265" s="6" t="n">
        <v>1681</v>
      </c>
      <c r="AV265" s="6" t="n">
        <v>1652</v>
      </c>
      <c r="AW265" s="6" t="n">
        <v>1585</v>
      </c>
      <c r="AX265" s="6" t="n">
        <v>1698</v>
      </c>
      <c r="AY265" s="6" t="n">
        <v>1514</v>
      </c>
      <c r="AZ265" s="6" t="n">
        <v>1501</v>
      </c>
      <c r="BA265" s="6" t="n">
        <v>1522</v>
      </c>
      <c r="BB265" s="6" t="n">
        <v>1533</v>
      </c>
      <c r="BC265" s="6" t="n">
        <v>1410</v>
      </c>
      <c r="BD265" s="6" t="n">
        <v>1323</v>
      </c>
      <c r="BE265" s="6" t="n">
        <v>1288</v>
      </c>
      <c r="BF265" s="6" t="n">
        <v>1324</v>
      </c>
      <c r="BG265" s="6" t="n">
        <v>1313</v>
      </c>
      <c r="BH265" s="6" t="n">
        <v>1318</v>
      </c>
      <c r="BI265" s="6" t="n">
        <v>1258</v>
      </c>
      <c r="BJ265" s="6" t="n">
        <v>1245</v>
      </c>
      <c r="BK265" s="6" t="n">
        <v>1296</v>
      </c>
      <c r="BL265" s="6" t="n">
        <v>1254</v>
      </c>
      <c r="BM265" s="6" t="n">
        <v>1185</v>
      </c>
      <c r="BN265" s="6" t="n">
        <v>1253</v>
      </c>
      <c r="BO265" s="6" t="n">
        <v>1439</v>
      </c>
      <c r="BP265" s="6" t="n">
        <v>1386</v>
      </c>
      <c r="BQ265" s="6" t="n">
        <v>1100</v>
      </c>
      <c r="BR265" s="6" t="n">
        <v>1129</v>
      </c>
      <c r="BS265" s="6" t="n">
        <v>984</v>
      </c>
      <c r="BT265" s="6" t="n">
        <v>1002</v>
      </c>
      <c r="BU265" s="6" t="n">
        <v>828</v>
      </c>
      <c r="BV265" s="6" t="n">
        <v>866</v>
      </c>
      <c r="BW265" s="6" t="n">
        <v>864</v>
      </c>
      <c r="BX265" s="6" t="n">
        <v>825</v>
      </c>
      <c r="BY265" s="6" t="n">
        <v>862</v>
      </c>
      <c r="BZ265" s="6" t="n">
        <v>782</v>
      </c>
      <c r="CA265" s="6" t="n">
        <v>768</v>
      </c>
      <c r="CB265" s="6" t="n">
        <v>756</v>
      </c>
      <c r="CC265" s="6" t="n">
        <v>734</v>
      </c>
      <c r="CD265" s="6" t="n">
        <v>716</v>
      </c>
      <c r="CE265" s="6" t="n">
        <v>710</v>
      </c>
      <c r="CF265" s="6" t="n">
        <v>704</v>
      </c>
      <c r="CG265" s="6" t="n">
        <v>664</v>
      </c>
      <c r="CH265" s="6" t="n">
        <v>602</v>
      </c>
      <c r="CI265" s="6" t="n">
        <v>587</v>
      </c>
      <c r="CJ265" s="6" t="n">
        <v>571</v>
      </c>
      <c r="CK265" s="6" t="n">
        <v>516</v>
      </c>
      <c r="CL265" s="6" t="n">
        <v>475</v>
      </c>
      <c r="CM265" s="6" t="n">
        <v>421</v>
      </c>
      <c r="CN265" s="6" t="n">
        <v>383</v>
      </c>
      <c r="CO265" s="6" t="n">
        <v>339</v>
      </c>
      <c r="CP265" s="6" t="n">
        <v>337</v>
      </c>
      <c r="CQ265" s="6" t="n">
        <v>244</v>
      </c>
      <c r="CR265" s="6" t="n">
        <v>125</v>
      </c>
      <c r="CS265" s="6" t="n">
        <v>98</v>
      </c>
      <c r="CT265" s="6" t="n">
        <v>103</v>
      </c>
      <c r="CU265" s="6" t="n">
        <v>69</v>
      </c>
      <c r="CV265" s="6" t="n">
        <v>62</v>
      </c>
      <c r="CW265" s="6" t="n">
        <v>45</v>
      </c>
      <c r="CX265" s="6" t="n">
        <v>29</v>
      </c>
      <c r="CY265" s="6" t="n">
        <v>18</v>
      </c>
      <c r="CZ265" s="6" t="n">
        <v>27</v>
      </c>
    </row>
    <row r="266" customFormat="false" ht="13.2" hidden="false" customHeight="false" outlineLevel="0" collapsed="false">
      <c r="A266" s="0" t="s">
        <v>1316</v>
      </c>
      <c r="B266" s="0" t="s">
        <v>125</v>
      </c>
      <c r="C266" s="6" t="n">
        <v>305680</v>
      </c>
      <c r="D266" s="6" t="n">
        <v>4085</v>
      </c>
      <c r="E266" s="6" t="n">
        <v>4202</v>
      </c>
      <c r="F266" s="6" t="n">
        <v>4008</v>
      </c>
      <c r="G266" s="6" t="n">
        <v>3930</v>
      </c>
      <c r="H266" s="6" t="n">
        <v>3734</v>
      </c>
      <c r="I266" s="6" t="n">
        <v>3721</v>
      </c>
      <c r="J266" s="6" t="n">
        <v>3276</v>
      </c>
      <c r="K266" s="6" t="n">
        <v>3197</v>
      </c>
      <c r="L266" s="6" t="n">
        <v>3081</v>
      </c>
      <c r="M266" s="6" t="n">
        <v>3154</v>
      </c>
      <c r="N266" s="6" t="n">
        <v>3056</v>
      </c>
      <c r="O266" s="6" t="n">
        <v>3039</v>
      </c>
      <c r="P266" s="6" t="n">
        <v>3223</v>
      </c>
      <c r="Q266" s="6" t="n">
        <v>3285</v>
      </c>
      <c r="R266" s="6" t="n">
        <v>3257</v>
      </c>
      <c r="S266" s="6" t="n">
        <v>3328</v>
      </c>
      <c r="T266" s="6" t="n">
        <v>3294</v>
      </c>
      <c r="U266" s="6" t="n">
        <v>3524</v>
      </c>
      <c r="V266" s="6" t="n">
        <v>6030</v>
      </c>
      <c r="W266" s="6" t="n">
        <v>10883</v>
      </c>
      <c r="X266" s="6" t="n">
        <v>12125</v>
      </c>
      <c r="Y266" s="6" t="n">
        <v>10527</v>
      </c>
      <c r="Z266" s="6" t="n">
        <v>8005</v>
      </c>
      <c r="AA266" s="6" t="n">
        <v>6460</v>
      </c>
      <c r="AB266" s="6" t="n">
        <v>5649</v>
      </c>
      <c r="AC266" s="6" t="n">
        <v>5678</v>
      </c>
      <c r="AD266" s="6" t="n">
        <v>5317</v>
      </c>
      <c r="AE266" s="6" t="n">
        <v>5201</v>
      </c>
      <c r="AF266" s="6" t="n">
        <v>5089</v>
      </c>
      <c r="AG266" s="6" t="n">
        <v>4947</v>
      </c>
      <c r="AH266" s="6" t="n">
        <v>4936</v>
      </c>
      <c r="AI266" s="6" t="n">
        <v>4938</v>
      </c>
      <c r="AJ266" s="6" t="n">
        <v>4446</v>
      </c>
      <c r="AK266" s="6" t="n">
        <v>4133</v>
      </c>
      <c r="AL266" s="6" t="n">
        <v>3980</v>
      </c>
      <c r="AM266" s="6" t="n">
        <v>3836</v>
      </c>
      <c r="AN266" s="6" t="n">
        <v>3874</v>
      </c>
      <c r="AO266" s="6" t="n">
        <v>3802</v>
      </c>
      <c r="AP266" s="6" t="n">
        <v>3972</v>
      </c>
      <c r="AQ266" s="6" t="n">
        <v>3957</v>
      </c>
      <c r="AR266" s="6" t="n">
        <v>4022</v>
      </c>
      <c r="AS266" s="6" t="n">
        <v>3948</v>
      </c>
      <c r="AT266" s="6" t="n">
        <v>4039</v>
      </c>
      <c r="AU266" s="6" t="n">
        <v>3867</v>
      </c>
      <c r="AV266" s="6" t="n">
        <v>3769</v>
      </c>
      <c r="AW266" s="6" t="n">
        <v>3840</v>
      </c>
      <c r="AX266" s="6" t="n">
        <v>3750</v>
      </c>
      <c r="AY266" s="6" t="n">
        <v>3707</v>
      </c>
      <c r="AZ266" s="6" t="n">
        <v>3624</v>
      </c>
      <c r="BA266" s="6" t="n">
        <v>3581</v>
      </c>
      <c r="BB266" s="6" t="n">
        <v>3415</v>
      </c>
      <c r="BC266" s="6" t="n">
        <v>3237</v>
      </c>
      <c r="BD266" s="6" t="n">
        <v>3163</v>
      </c>
      <c r="BE266" s="6" t="n">
        <v>3099</v>
      </c>
      <c r="BF266" s="6" t="n">
        <v>2858</v>
      </c>
      <c r="BG266" s="6" t="n">
        <v>2764</v>
      </c>
      <c r="BH266" s="6" t="n">
        <v>2855</v>
      </c>
      <c r="BI266" s="6" t="n">
        <v>2734</v>
      </c>
      <c r="BJ266" s="6" t="n">
        <v>2585</v>
      </c>
      <c r="BK266" s="6" t="n">
        <v>2466</v>
      </c>
      <c r="BL266" s="6" t="n">
        <v>2495</v>
      </c>
      <c r="BM266" s="6" t="n">
        <v>2533</v>
      </c>
      <c r="BN266" s="6" t="n">
        <v>2427</v>
      </c>
      <c r="BO266" s="6" t="n">
        <v>2585</v>
      </c>
      <c r="BP266" s="6" t="n">
        <v>2586</v>
      </c>
      <c r="BQ266" s="6" t="n">
        <v>1918</v>
      </c>
      <c r="BR266" s="6" t="n">
        <v>2005</v>
      </c>
      <c r="BS266" s="6" t="n">
        <v>1945</v>
      </c>
      <c r="BT266" s="6" t="n">
        <v>1812</v>
      </c>
      <c r="BU266" s="6" t="n">
        <v>1633</v>
      </c>
      <c r="BV266" s="6" t="n">
        <v>1677</v>
      </c>
      <c r="BW266" s="6" t="n">
        <v>1630</v>
      </c>
      <c r="BX266" s="6" t="n">
        <v>1670</v>
      </c>
      <c r="BY266" s="6" t="n">
        <v>1666</v>
      </c>
      <c r="BZ266" s="6" t="n">
        <v>1564</v>
      </c>
      <c r="CA266" s="6" t="n">
        <v>1531</v>
      </c>
      <c r="CB266" s="6" t="n">
        <v>1471</v>
      </c>
      <c r="CC266" s="6" t="n">
        <v>1422</v>
      </c>
      <c r="CD266" s="6" t="n">
        <v>1388</v>
      </c>
      <c r="CE266" s="6" t="n">
        <v>1369</v>
      </c>
      <c r="CF266" s="6" t="n">
        <v>1317</v>
      </c>
      <c r="CG266" s="6" t="n">
        <v>1224</v>
      </c>
      <c r="CH266" s="6" t="n">
        <v>1075</v>
      </c>
      <c r="CI266" s="6" t="n">
        <v>1057</v>
      </c>
      <c r="CJ266" s="6" t="n">
        <v>1023</v>
      </c>
      <c r="CK266" s="6" t="n">
        <v>906</v>
      </c>
      <c r="CL266" s="6" t="n">
        <v>759</v>
      </c>
      <c r="CM266" s="6" t="n">
        <v>710</v>
      </c>
      <c r="CN266" s="6" t="n">
        <v>637</v>
      </c>
      <c r="CO266" s="6" t="n">
        <v>517</v>
      </c>
      <c r="CP266" s="6" t="n">
        <v>502</v>
      </c>
      <c r="CQ266" s="6" t="n">
        <v>317</v>
      </c>
      <c r="CR266" s="6" t="n">
        <v>195</v>
      </c>
      <c r="CS266" s="6" t="n">
        <v>134</v>
      </c>
      <c r="CT266" s="6" t="n">
        <v>142</v>
      </c>
      <c r="CU266" s="6" t="n">
        <v>96</v>
      </c>
      <c r="CV266" s="6" t="n">
        <v>81</v>
      </c>
      <c r="CW266" s="6" t="n">
        <v>59</v>
      </c>
      <c r="CX266" s="6" t="n">
        <v>40</v>
      </c>
      <c r="CY266" s="6" t="n">
        <v>18</v>
      </c>
      <c r="CZ266" s="6" t="n">
        <v>42</v>
      </c>
    </row>
    <row r="267" customFormat="false" ht="13.2" hidden="false" customHeight="false" outlineLevel="0" collapsed="false">
      <c r="A267" s="0" t="s">
        <v>1317</v>
      </c>
      <c r="B267" s="0" t="s">
        <v>747</v>
      </c>
      <c r="C267" s="6" t="n">
        <v>125252</v>
      </c>
      <c r="D267" s="6" t="n">
        <v>1663</v>
      </c>
      <c r="E267" s="6" t="n">
        <v>1563</v>
      </c>
      <c r="F267" s="6" t="n">
        <v>1622</v>
      </c>
      <c r="G267" s="6" t="n">
        <v>1538</v>
      </c>
      <c r="H267" s="6" t="n">
        <v>1539</v>
      </c>
      <c r="I267" s="6" t="n">
        <v>1539</v>
      </c>
      <c r="J267" s="6" t="n">
        <v>1375</v>
      </c>
      <c r="K267" s="6" t="n">
        <v>1365</v>
      </c>
      <c r="L267" s="6" t="n">
        <v>1337</v>
      </c>
      <c r="M267" s="6" t="n">
        <v>1403</v>
      </c>
      <c r="N267" s="6" t="n">
        <v>1363</v>
      </c>
      <c r="O267" s="6" t="n">
        <v>1446</v>
      </c>
      <c r="P267" s="6" t="n">
        <v>1511</v>
      </c>
      <c r="Q267" s="6" t="n">
        <v>1519</v>
      </c>
      <c r="R267" s="6" t="n">
        <v>1573</v>
      </c>
      <c r="S267" s="6" t="n">
        <v>1652</v>
      </c>
      <c r="T267" s="6" t="n">
        <v>1649</v>
      </c>
      <c r="U267" s="6" t="n">
        <v>1653</v>
      </c>
      <c r="V267" s="6" t="n">
        <v>1488</v>
      </c>
      <c r="W267" s="6" t="n">
        <v>1449</v>
      </c>
      <c r="X267" s="6" t="n">
        <v>1467</v>
      </c>
      <c r="Y267" s="6" t="n">
        <v>1411</v>
      </c>
      <c r="Z267" s="6" t="n">
        <v>1480</v>
      </c>
      <c r="AA267" s="6" t="n">
        <v>1592</v>
      </c>
      <c r="AB267" s="6" t="n">
        <v>1503</v>
      </c>
      <c r="AC267" s="6" t="n">
        <v>1617</v>
      </c>
      <c r="AD267" s="6" t="n">
        <v>1591</v>
      </c>
      <c r="AE267" s="6" t="n">
        <v>1537</v>
      </c>
      <c r="AF267" s="6" t="n">
        <v>1568</v>
      </c>
      <c r="AG267" s="6" t="n">
        <v>1658</v>
      </c>
      <c r="AH267" s="6" t="n">
        <v>1684</v>
      </c>
      <c r="AI267" s="6" t="n">
        <v>1655</v>
      </c>
      <c r="AJ267" s="6" t="n">
        <v>1592</v>
      </c>
      <c r="AK267" s="6" t="n">
        <v>1409</v>
      </c>
      <c r="AL267" s="6" t="n">
        <v>1437</v>
      </c>
      <c r="AM267" s="6" t="n">
        <v>1578</v>
      </c>
      <c r="AN267" s="6" t="n">
        <v>1536</v>
      </c>
      <c r="AO267" s="6" t="n">
        <v>1634</v>
      </c>
      <c r="AP267" s="6" t="n">
        <v>1721</v>
      </c>
      <c r="AQ267" s="6" t="n">
        <v>1825</v>
      </c>
      <c r="AR267" s="6" t="n">
        <v>1780</v>
      </c>
      <c r="AS267" s="6" t="n">
        <v>1858</v>
      </c>
      <c r="AT267" s="6" t="n">
        <v>1915</v>
      </c>
      <c r="AU267" s="6" t="n">
        <v>1870</v>
      </c>
      <c r="AV267" s="6" t="n">
        <v>1913</v>
      </c>
      <c r="AW267" s="6" t="n">
        <v>1967</v>
      </c>
      <c r="AX267" s="6" t="n">
        <v>2003</v>
      </c>
      <c r="AY267" s="6" t="n">
        <v>1843</v>
      </c>
      <c r="AZ267" s="6" t="n">
        <v>1797</v>
      </c>
      <c r="BA267" s="6" t="n">
        <v>1849</v>
      </c>
      <c r="BB267" s="6" t="n">
        <v>1722</v>
      </c>
      <c r="BC267" s="6" t="n">
        <v>1600</v>
      </c>
      <c r="BD267" s="6" t="n">
        <v>1641</v>
      </c>
      <c r="BE267" s="6" t="n">
        <v>1615</v>
      </c>
      <c r="BF267" s="6" t="n">
        <v>1601</v>
      </c>
      <c r="BG267" s="6" t="n">
        <v>1516</v>
      </c>
      <c r="BH267" s="6" t="n">
        <v>1490</v>
      </c>
      <c r="BI267" s="6" t="n">
        <v>1558</v>
      </c>
      <c r="BJ267" s="6" t="n">
        <v>1496</v>
      </c>
      <c r="BK267" s="6" t="n">
        <v>1526</v>
      </c>
      <c r="BL267" s="6" t="n">
        <v>1513</v>
      </c>
      <c r="BM267" s="6" t="n">
        <v>1687</v>
      </c>
      <c r="BN267" s="6" t="n">
        <v>1494</v>
      </c>
      <c r="BO267" s="6" t="n">
        <v>1651</v>
      </c>
      <c r="BP267" s="6" t="n">
        <v>1683</v>
      </c>
      <c r="BQ267" s="6" t="n">
        <v>1385</v>
      </c>
      <c r="BR267" s="6" t="n">
        <v>1577</v>
      </c>
      <c r="BS267" s="6" t="n">
        <v>1368</v>
      </c>
      <c r="BT267" s="6" t="n">
        <v>1273</v>
      </c>
      <c r="BU267" s="6" t="n">
        <v>1104</v>
      </c>
      <c r="BV267" s="6" t="n">
        <v>1079</v>
      </c>
      <c r="BW267" s="6" t="n">
        <v>1028</v>
      </c>
      <c r="BX267" s="6" t="n">
        <v>1055</v>
      </c>
      <c r="BY267" s="6" t="n">
        <v>980</v>
      </c>
      <c r="BZ267" s="6" t="n">
        <v>919</v>
      </c>
      <c r="CA267" s="6" t="n">
        <v>810</v>
      </c>
      <c r="CB267" s="6" t="n">
        <v>840</v>
      </c>
      <c r="CC267" s="6" t="n">
        <v>801</v>
      </c>
      <c r="CD267" s="6" t="n">
        <v>717</v>
      </c>
      <c r="CE267" s="6" t="n">
        <v>750</v>
      </c>
      <c r="CF267" s="6" t="n">
        <v>698</v>
      </c>
      <c r="CG267" s="6" t="n">
        <v>612</v>
      </c>
      <c r="CH267" s="6" t="n">
        <v>578</v>
      </c>
      <c r="CI267" s="6" t="n">
        <v>478</v>
      </c>
      <c r="CJ267" s="6" t="n">
        <v>477</v>
      </c>
      <c r="CK267" s="6" t="n">
        <v>414</v>
      </c>
      <c r="CL267" s="6" t="n">
        <v>335</v>
      </c>
      <c r="CM267" s="6" t="n">
        <v>315</v>
      </c>
      <c r="CN267" s="6" t="n">
        <v>286</v>
      </c>
      <c r="CO267" s="6" t="n">
        <v>261</v>
      </c>
      <c r="CP267" s="6" t="n">
        <v>245</v>
      </c>
      <c r="CQ267" s="6" t="n">
        <v>158</v>
      </c>
      <c r="CR267" s="6" t="n">
        <v>106</v>
      </c>
      <c r="CS267" s="6" t="n">
        <v>87</v>
      </c>
      <c r="CT267" s="6" t="n">
        <v>53</v>
      </c>
      <c r="CU267" s="6" t="n">
        <v>33</v>
      </c>
      <c r="CV267" s="6" t="n">
        <v>31</v>
      </c>
      <c r="CW267" s="6" t="n">
        <v>19</v>
      </c>
      <c r="CX267" s="6" t="n">
        <v>19</v>
      </c>
      <c r="CY267" s="6" t="n">
        <v>11</v>
      </c>
      <c r="CZ267" s="6" t="n">
        <v>20</v>
      </c>
    </row>
    <row r="268" customFormat="false" ht="13.2" hidden="false" customHeight="false" outlineLevel="0" collapsed="false">
      <c r="A268" s="0" t="s">
        <v>1318</v>
      </c>
      <c r="B268" s="0" t="s">
        <v>155</v>
      </c>
      <c r="C268" s="6" t="n">
        <v>56170</v>
      </c>
      <c r="D268" s="6" t="n">
        <v>579</v>
      </c>
      <c r="E268" s="6" t="n">
        <v>547</v>
      </c>
      <c r="F268" s="6" t="n">
        <v>599</v>
      </c>
      <c r="G268" s="6" t="n">
        <v>587</v>
      </c>
      <c r="H268" s="6" t="n">
        <v>570</v>
      </c>
      <c r="I268" s="6" t="n">
        <v>592</v>
      </c>
      <c r="J268" s="6" t="n">
        <v>549</v>
      </c>
      <c r="K268" s="6" t="n">
        <v>570</v>
      </c>
      <c r="L268" s="6" t="n">
        <v>553</v>
      </c>
      <c r="M268" s="6" t="n">
        <v>539</v>
      </c>
      <c r="N268" s="6" t="n">
        <v>633</v>
      </c>
      <c r="O268" s="6" t="n">
        <v>630</v>
      </c>
      <c r="P268" s="6" t="n">
        <v>693</v>
      </c>
      <c r="Q268" s="6" t="n">
        <v>652</v>
      </c>
      <c r="R268" s="6" t="n">
        <v>762</v>
      </c>
      <c r="S268" s="6" t="n">
        <v>756</v>
      </c>
      <c r="T268" s="6" t="n">
        <v>818</v>
      </c>
      <c r="U268" s="6" t="n">
        <v>752</v>
      </c>
      <c r="V268" s="6" t="n">
        <v>1279</v>
      </c>
      <c r="W268" s="6" t="n">
        <v>1401</v>
      </c>
      <c r="X268" s="6" t="n">
        <v>822</v>
      </c>
      <c r="Y268" s="6" t="n">
        <v>695</v>
      </c>
      <c r="Z268" s="6" t="n">
        <v>625</v>
      </c>
      <c r="AA268" s="6" t="n">
        <v>677</v>
      </c>
      <c r="AB268" s="6" t="n">
        <v>644</v>
      </c>
      <c r="AC268" s="6" t="n">
        <v>628</v>
      </c>
      <c r="AD268" s="6" t="n">
        <v>623</v>
      </c>
      <c r="AE268" s="6" t="n">
        <v>590</v>
      </c>
      <c r="AF268" s="6" t="n">
        <v>580</v>
      </c>
      <c r="AG268" s="6" t="n">
        <v>602</v>
      </c>
      <c r="AH268" s="6" t="n">
        <v>677</v>
      </c>
      <c r="AI268" s="6" t="n">
        <v>619</v>
      </c>
      <c r="AJ268" s="6" t="n">
        <v>553</v>
      </c>
      <c r="AK268" s="6" t="n">
        <v>554</v>
      </c>
      <c r="AL268" s="6" t="n">
        <v>561</v>
      </c>
      <c r="AM268" s="6" t="n">
        <v>572</v>
      </c>
      <c r="AN268" s="6" t="n">
        <v>560</v>
      </c>
      <c r="AO268" s="6" t="n">
        <v>675</v>
      </c>
      <c r="AP268" s="6" t="n">
        <v>659</v>
      </c>
      <c r="AQ268" s="6" t="n">
        <v>693</v>
      </c>
      <c r="AR268" s="6" t="n">
        <v>812</v>
      </c>
      <c r="AS268" s="6" t="n">
        <v>701</v>
      </c>
      <c r="AT268" s="6" t="n">
        <v>816</v>
      </c>
      <c r="AU268" s="6" t="n">
        <v>796</v>
      </c>
      <c r="AV268" s="6" t="n">
        <v>782</v>
      </c>
      <c r="AW268" s="6" t="n">
        <v>880</v>
      </c>
      <c r="AX268" s="6" t="n">
        <v>813</v>
      </c>
      <c r="AY268" s="6" t="n">
        <v>872</v>
      </c>
      <c r="AZ268" s="6" t="n">
        <v>904</v>
      </c>
      <c r="BA268" s="6" t="n">
        <v>841</v>
      </c>
      <c r="BB268" s="6" t="n">
        <v>807</v>
      </c>
      <c r="BC268" s="6" t="n">
        <v>761</v>
      </c>
      <c r="BD268" s="6" t="n">
        <v>745</v>
      </c>
      <c r="BE268" s="6" t="n">
        <v>748</v>
      </c>
      <c r="BF268" s="6" t="n">
        <v>685</v>
      </c>
      <c r="BG268" s="6" t="n">
        <v>628</v>
      </c>
      <c r="BH268" s="6" t="n">
        <v>645</v>
      </c>
      <c r="BI268" s="6" t="n">
        <v>668</v>
      </c>
      <c r="BJ268" s="6" t="n">
        <v>665</v>
      </c>
      <c r="BK268" s="6" t="n">
        <v>612</v>
      </c>
      <c r="BL268" s="6" t="n">
        <v>634</v>
      </c>
      <c r="BM268" s="6" t="n">
        <v>662</v>
      </c>
      <c r="BN268" s="6" t="n">
        <v>681</v>
      </c>
      <c r="BO268" s="6" t="n">
        <v>734</v>
      </c>
      <c r="BP268" s="6" t="n">
        <v>721</v>
      </c>
      <c r="BQ268" s="6" t="n">
        <v>542</v>
      </c>
      <c r="BR268" s="6" t="n">
        <v>641</v>
      </c>
      <c r="BS268" s="6" t="n">
        <v>599</v>
      </c>
      <c r="BT268" s="6" t="n">
        <v>550</v>
      </c>
      <c r="BU268" s="6" t="n">
        <v>471</v>
      </c>
      <c r="BV268" s="6" t="n">
        <v>449</v>
      </c>
      <c r="BW268" s="6" t="n">
        <v>518</v>
      </c>
      <c r="BX268" s="6" t="n">
        <v>525</v>
      </c>
      <c r="BY268" s="6" t="n">
        <v>533</v>
      </c>
      <c r="BZ268" s="6" t="n">
        <v>497</v>
      </c>
      <c r="CA268" s="6" t="n">
        <v>483</v>
      </c>
      <c r="CB268" s="6" t="n">
        <v>474</v>
      </c>
      <c r="CC268" s="6" t="n">
        <v>458</v>
      </c>
      <c r="CD268" s="6" t="n">
        <v>456</v>
      </c>
      <c r="CE268" s="6" t="n">
        <v>422</v>
      </c>
      <c r="CF268" s="6" t="n">
        <v>401</v>
      </c>
      <c r="CG268" s="6" t="n">
        <v>413</v>
      </c>
      <c r="CH268" s="6" t="n">
        <v>340</v>
      </c>
      <c r="CI268" s="6" t="n">
        <v>316</v>
      </c>
      <c r="CJ268" s="6" t="n">
        <v>264</v>
      </c>
      <c r="CK268" s="6" t="n">
        <v>242</v>
      </c>
      <c r="CL268" s="6" t="n">
        <v>248</v>
      </c>
      <c r="CM268" s="6" t="n">
        <v>195</v>
      </c>
      <c r="CN268" s="6" t="n">
        <v>171</v>
      </c>
      <c r="CO268" s="6" t="n">
        <v>163</v>
      </c>
      <c r="CP268" s="6" t="n">
        <v>143</v>
      </c>
      <c r="CQ268" s="6" t="n">
        <v>98</v>
      </c>
      <c r="CR268" s="6" t="n">
        <v>60</v>
      </c>
      <c r="CS268" s="6" t="n">
        <v>45</v>
      </c>
      <c r="CT268" s="6" t="n">
        <v>49</v>
      </c>
      <c r="CU268" s="6" t="n">
        <v>27</v>
      </c>
      <c r="CV268" s="6" t="n">
        <v>27</v>
      </c>
      <c r="CW268" s="6" t="n">
        <v>21</v>
      </c>
      <c r="CX268" s="6" t="n">
        <v>17</v>
      </c>
      <c r="CY268" s="6" t="n">
        <v>15</v>
      </c>
      <c r="CZ268" s="6" t="n">
        <v>14</v>
      </c>
    </row>
    <row r="269" customFormat="false" ht="13.2" hidden="false" customHeight="false" outlineLevel="0" collapsed="false">
      <c r="A269" s="0" t="s">
        <v>1319</v>
      </c>
      <c r="B269" s="0" t="s">
        <v>349</v>
      </c>
      <c r="C269" s="6" t="n">
        <v>224897</v>
      </c>
      <c r="D269" s="6" t="n">
        <v>3231</v>
      </c>
      <c r="E269" s="6" t="n">
        <v>3319</v>
      </c>
      <c r="F269" s="6" t="n">
        <v>3226</v>
      </c>
      <c r="G269" s="6" t="n">
        <v>3430</v>
      </c>
      <c r="H269" s="6" t="n">
        <v>3285</v>
      </c>
      <c r="I269" s="6" t="n">
        <v>3192</v>
      </c>
      <c r="J269" s="6" t="n">
        <v>3119</v>
      </c>
      <c r="K269" s="6" t="n">
        <v>3042</v>
      </c>
      <c r="L269" s="6" t="n">
        <v>3012</v>
      </c>
      <c r="M269" s="6" t="n">
        <v>3057</v>
      </c>
      <c r="N269" s="6" t="n">
        <v>3007</v>
      </c>
      <c r="O269" s="6" t="n">
        <v>3039</v>
      </c>
      <c r="P269" s="6" t="n">
        <v>3052</v>
      </c>
      <c r="Q269" s="6" t="n">
        <v>3028</v>
      </c>
      <c r="R269" s="6" t="n">
        <v>3211</v>
      </c>
      <c r="S269" s="6" t="n">
        <v>3209</v>
      </c>
      <c r="T269" s="6" t="n">
        <v>3004</v>
      </c>
      <c r="U269" s="6" t="n">
        <v>3094</v>
      </c>
      <c r="V269" s="6" t="n">
        <v>3076</v>
      </c>
      <c r="W269" s="6" t="n">
        <v>2673</v>
      </c>
      <c r="X269" s="6" t="n">
        <v>2761</v>
      </c>
      <c r="Y269" s="6" t="n">
        <v>2711</v>
      </c>
      <c r="Z269" s="6" t="n">
        <v>3039</v>
      </c>
      <c r="AA269" s="6" t="n">
        <v>3114</v>
      </c>
      <c r="AB269" s="6" t="n">
        <v>2961</v>
      </c>
      <c r="AC269" s="6" t="n">
        <v>3155</v>
      </c>
      <c r="AD269" s="6" t="n">
        <v>3024</v>
      </c>
      <c r="AE269" s="6" t="n">
        <v>3033</v>
      </c>
      <c r="AF269" s="6" t="n">
        <v>3059</v>
      </c>
      <c r="AG269" s="6" t="n">
        <v>2906</v>
      </c>
      <c r="AH269" s="6" t="n">
        <v>2998</v>
      </c>
      <c r="AI269" s="6" t="n">
        <v>3054</v>
      </c>
      <c r="AJ269" s="6" t="n">
        <v>2731</v>
      </c>
      <c r="AK269" s="6" t="n">
        <v>2598</v>
      </c>
      <c r="AL269" s="6" t="n">
        <v>2639</v>
      </c>
      <c r="AM269" s="6" t="n">
        <v>2706</v>
      </c>
      <c r="AN269" s="6" t="n">
        <v>2725</v>
      </c>
      <c r="AO269" s="6" t="n">
        <v>2846</v>
      </c>
      <c r="AP269" s="6" t="n">
        <v>2995</v>
      </c>
      <c r="AQ269" s="6" t="n">
        <v>3159</v>
      </c>
      <c r="AR269" s="6" t="n">
        <v>3356</v>
      </c>
      <c r="AS269" s="6" t="n">
        <v>3259</v>
      </c>
      <c r="AT269" s="6" t="n">
        <v>3318</v>
      </c>
      <c r="AU269" s="6" t="n">
        <v>3212</v>
      </c>
      <c r="AV269" s="6" t="n">
        <v>3349</v>
      </c>
      <c r="AW269" s="6" t="n">
        <v>3185</v>
      </c>
      <c r="AX269" s="6" t="n">
        <v>3332</v>
      </c>
      <c r="AY269" s="6" t="n">
        <v>3129</v>
      </c>
      <c r="AZ269" s="6" t="n">
        <v>3019</v>
      </c>
      <c r="BA269" s="6" t="n">
        <v>3034</v>
      </c>
      <c r="BB269" s="6" t="n">
        <v>3080</v>
      </c>
      <c r="BC269" s="6" t="n">
        <v>2914</v>
      </c>
      <c r="BD269" s="6" t="n">
        <v>2755</v>
      </c>
      <c r="BE269" s="6" t="n">
        <v>2709</v>
      </c>
      <c r="BF269" s="6" t="n">
        <v>2670</v>
      </c>
      <c r="BG269" s="6" t="n">
        <v>2475</v>
      </c>
      <c r="BH269" s="6" t="n">
        <v>2425</v>
      </c>
      <c r="BI269" s="6" t="n">
        <v>2523</v>
      </c>
      <c r="BJ269" s="6" t="n">
        <v>2430</v>
      </c>
      <c r="BK269" s="6" t="n">
        <v>2375</v>
      </c>
      <c r="BL269" s="6" t="n">
        <v>2321</v>
      </c>
      <c r="BM269" s="6" t="n">
        <v>2466</v>
      </c>
      <c r="BN269" s="6" t="n">
        <v>2523</v>
      </c>
      <c r="BO269" s="6" t="n">
        <v>2868</v>
      </c>
      <c r="BP269" s="6" t="n">
        <v>2697</v>
      </c>
      <c r="BQ269" s="6" t="n">
        <v>2019</v>
      </c>
      <c r="BR269" s="6" t="n">
        <v>2168</v>
      </c>
      <c r="BS269" s="6" t="n">
        <v>2176</v>
      </c>
      <c r="BT269" s="6" t="n">
        <v>1914</v>
      </c>
      <c r="BU269" s="6" t="n">
        <v>1750</v>
      </c>
      <c r="BV269" s="6" t="n">
        <v>1674</v>
      </c>
      <c r="BW269" s="6" t="n">
        <v>1734</v>
      </c>
      <c r="BX269" s="6" t="n">
        <v>1680</v>
      </c>
      <c r="BY269" s="6" t="n">
        <v>1644</v>
      </c>
      <c r="BZ269" s="6" t="n">
        <v>1521</v>
      </c>
      <c r="CA269" s="6" t="n">
        <v>1353</v>
      </c>
      <c r="CB269" s="6" t="n">
        <v>1318</v>
      </c>
      <c r="CC269" s="6" t="n">
        <v>1214</v>
      </c>
      <c r="CD269" s="6" t="n">
        <v>1096</v>
      </c>
      <c r="CE269" s="6" t="n">
        <v>1087</v>
      </c>
      <c r="CF269" s="6" t="n">
        <v>1053</v>
      </c>
      <c r="CG269" s="6" t="n">
        <v>935</v>
      </c>
      <c r="CH269" s="6" t="n">
        <v>866</v>
      </c>
      <c r="CI269" s="6" t="n">
        <v>794</v>
      </c>
      <c r="CJ269" s="6" t="n">
        <v>749</v>
      </c>
      <c r="CK269" s="6" t="n">
        <v>693</v>
      </c>
      <c r="CL269" s="6" t="n">
        <v>569</v>
      </c>
      <c r="CM269" s="6" t="n">
        <v>541</v>
      </c>
      <c r="CN269" s="6" t="n">
        <v>514</v>
      </c>
      <c r="CO269" s="6" t="n">
        <v>443</v>
      </c>
      <c r="CP269" s="6" t="n">
        <v>431</v>
      </c>
      <c r="CQ269" s="6" t="n">
        <v>301</v>
      </c>
      <c r="CR269" s="6" t="n">
        <v>164</v>
      </c>
      <c r="CS269" s="6" t="n">
        <v>114</v>
      </c>
      <c r="CT269" s="6" t="n">
        <v>109</v>
      </c>
      <c r="CU269" s="6" t="n">
        <v>92</v>
      </c>
      <c r="CV269" s="6" t="n">
        <v>87</v>
      </c>
      <c r="CW269" s="6" t="n">
        <v>53</v>
      </c>
      <c r="CX269" s="6" t="n">
        <v>47</v>
      </c>
      <c r="CY269" s="6" t="n">
        <v>16</v>
      </c>
      <c r="CZ269" s="6" t="n">
        <v>34</v>
      </c>
    </row>
    <row r="270" customFormat="false" ht="13.2" hidden="false" customHeight="false" outlineLevel="0" collapsed="false">
      <c r="A270" s="0" t="s">
        <v>1320</v>
      </c>
      <c r="B270" s="0" t="s">
        <v>891</v>
      </c>
      <c r="C270" s="6" t="n">
        <v>51356</v>
      </c>
      <c r="D270" s="6" t="n">
        <v>763</v>
      </c>
      <c r="E270" s="6" t="n">
        <v>735</v>
      </c>
      <c r="F270" s="6" t="n">
        <v>738</v>
      </c>
      <c r="G270" s="6" t="n">
        <v>695</v>
      </c>
      <c r="H270" s="6" t="n">
        <v>748</v>
      </c>
      <c r="I270" s="6" t="n">
        <v>715</v>
      </c>
      <c r="J270" s="6" t="n">
        <v>701</v>
      </c>
      <c r="K270" s="6" t="n">
        <v>680</v>
      </c>
      <c r="L270" s="6" t="n">
        <v>689</v>
      </c>
      <c r="M270" s="6" t="n">
        <v>677</v>
      </c>
      <c r="N270" s="6" t="n">
        <v>712</v>
      </c>
      <c r="O270" s="6" t="n">
        <v>793</v>
      </c>
      <c r="P270" s="6" t="n">
        <v>752</v>
      </c>
      <c r="Q270" s="6" t="n">
        <v>758</v>
      </c>
      <c r="R270" s="6" t="n">
        <v>749</v>
      </c>
      <c r="S270" s="6" t="n">
        <v>762</v>
      </c>
      <c r="T270" s="6" t="n">
        <v>844</v>
      </c>
      <c r="U270" s="6" t="n">
        <v>828</v>
      </c>
      <c r="V270" s="6" t="n">
        <v>707</v>
      </c>
      <c r="W270" s="6" t="n">
        <v>595</v>
      </c>
      <c r="X270" s="6" t="n">
        <v>575</v>
      </c>
      <c r="Y270" s="6" t="n">
        <v>649</v>
      </c>
      <c r="Z270" s="6" t="n">
        <v>681</v>
      </c>
      <c r="AA270" s="6" t="n">
        <v>689</v>
      </c>
      <c r="AB270" s="6" t="n">
        <v>733</v>
      </c>
      <c r="AC270" s="6" t="n">
        <v>683</v>
      </c>
      <c r="AD270" s="6" t="n">
        <v>714</v>
      </c>
      <c r="AE270" s="6" t="n">
        <v>688</v>
      </c>
      <c r="AF270" s="6" t="n">
        <v>692</v>
      </c>
      <c r="AG270" s="6" t="n">
        <v>701</v>
      </c>
      <c r="AH270" s="6" t="n">
        <v>723</v>
      </c>
      <c r="AI270" s="6" t="n">
        <v>702</v>
      </c>
      <c r="AJ270" s="6" t="n">
        <v>662</v>
      </c>
      <c r="AK270" s="6" t="n">
        <v>729</v>
      </c>
      <c r="AL270" s="6" t="n">
        <v>612</v>
      </c>
      <c r="AM270" s="6" t="n">
        <v>668</v>
      </c>
      <c r="AN270" s="6" t="n">
        <v>683</v>
      </c>
      <c r="AO270" s="6" t="n">
        <v>704</v>
      </c>
      <c r="AP270" s="6" t="n">
        <v>700</v>
      </c>
      <c r="AQ270" s="6" t="n">
        <v>725</v>
      </c>
      <c r="AR270" s="6" t="n">
        <v>730</v>
      </c>
      <c r="AS270" s="6" t="n">
        <v>741</v>
      </c>
      <c r="AT270" s="6" t="n">
        <v>736</v>
      </c>
      <c r="AU270" s="6" t="n">
        <v>729</v>
      </c>
      <c r="AV270" s="6" t="n">
        <v>698</v>
      </c>
      <c r="AW270" s="6" t="n">
        <v>747</v>
      </c>
      <c r="AX270" s="6" t="n">
        <v>758</v>
      </c>
      <c r="AY270" s="6" t="n">
        <v>767</v>
      </c>
      <c r="AZ270" s="6" t="n">
        <v>764</v>
      </c>
      <c r="BA270" s="6" t="n">
        <v>680</v>
      </c>
      <c r="BB270" s="6" t="n">
        <v>675</v>
      </c>
      <c r="BC270" s="6" t="n">
        <v>671</v>
      </c>
      <c r="BD270" s="6" t="n">
        <v>683</v>
      </c>
      <c r="BE270" s="6" t="n">
        <v>665</v>
      </c>
      <c r="BF270" s="6" t="n">
        <v>685</v>
      </c>
      <c r="BG270" s="6" t="n">
        <v>626</v>
      </c>
      <c r="BH270" s="6" t="n">
        <v>616</v>
      </c>
      <c r="BI270" s="6" t="n">
        <v>600</v>
      </c>
      <c r="BJ270" s="6" t="n">
        <v>592</v>
      </c>
      <c r="BK270" s="6" t="n">
        <v>543</v>
      </c>
      <c r="BL270" s="6" t="n">
        <v>543</v>
      </c>
      <c r="BM270" s="6" t="n">
        <v>564</v>
      </c>
      <c r="BN270" s="6" t="n">
        <v>506</v>
      </c>
      <c r="BO270" s="6" t="n">
        <v>467</v>
      </c>
      <c r="BP270" s="6" t="n">
        <v>501</v>
      </c>
      <c r="BQ270" s="6" t="n">
        <v>443</v>
      </c>
      <c r="BR270" s="6" t="n">
        <v>450</v>
      </c>
      <c r="BS270" s="6" t="n">
        <v>439</v>
      </c>
      <c r="BT270" s="6" t="n">
        <v>402</v>
      </c>
      <c r="BU270" s="6" t="n">
        <v>350</v>
      </c>
      <c r="BV270" s="6" t="n">
        <v>366</v>
      </c>
      <c r="BW270" s="6" t="n">
        <v>347</v>
      </c>
      <c r="BX270" s="6" t="n">
        <v>341</v>
      </c>
      <c r="BY270" s="6" t="n">
        <v>308</v>
      </c>
      <c r="BZ270" s="6" t="n">
        <v>303</v>
      </c>
      <c r="CA270" s="6" t="n">
        <v>289</v>
      </c>
      <c r="CB270" s="6" t="n">
        <v>240</v>
      </c>
      <c r="CC270" s="6" t="n">
        <v>261</v>
      </c>
      <c r="CD270" s="6" t="n">
        <v>237</v>
      </c>
      <c r="CE270" s="6" t="n">
        <v>244</v>
      </c>
      <c r="CF270" s="6" t="n">
        <v>213</v>
      </c>
      <c r="CG270" s="6" t="n">
        <v>198</v>
      </c>
      <c r="CH270" s="6" t="n">
        <v>172</v>
      </c>
      <c r="CI270" s="6" t="n">
        <v>176</v>
      </c>
      <c r="CJ270" s="6" t="n">
        <v>140</v>
      </c>
      <c r="CK270" s="6" t="n">
        <v>121</v>
      </c>
      <c r="CL270" s="6" t="n">
        <v>122</v>
      </c>
      <c r="CM270" s="6" t="n">
        <v>116</v>
      </c>
      <c r="CN270" s="6" t="n">
        <v>104</v>
      </c>
      <c r="CO270" s="6" t="n">
        <v>77</v>
      </c>
      <c r="CP270" s="6" t="n">
        <v>56</v>
      </c>
      <c r="CQ270" s="6" t="n">
        <v>51</v>
      </c>
      <c r="CR270" s="6" t="n">
        <v>46</v>
      </c>
      <c r="CS270" s="6" t="n">
        <v>37</v>
      </c>
      <c r="CT270" s="6" t="n">
        <v>16</v>
      </c>
      <c r="CU270" s="6" t="n">
        <v>8</v>
      </c>
      <c r="CV270" s="6" t="n">
        <v>14</v>
      </c>
      <c r="CW270" s="6" t="n">
        <v>9</v>
      </c>
      <c r="CX270" s="6" t="n">
        <v>5</v>
      </c>
      <c r="CY270" s="6" t="n">
        <v>5</v>
      </c>
      <c r="CZ270" s="6" t="n">
        <v>9</v>
      </c>
    </row>
    <row r="271" customFormat="false" ht="13.2" hidden="false" customHeight="false" outlineLevel="0" collapsed="false">
      <c r="A271" s="0" t="s">
        <v>1321</v>
      </c>
      <c r="B271" s="0" t="s">
        <v>421</v>
      </c>
      <c r="C271" s="6" t="n">
        <v>21349</v>
      </c>
      <c r="D271" s="6" t="n">
        <v>209</v>
      </c>
      <c r="E271" s="6" t="n">
        <v>205</v>
      </c>
      <c r="F271" s="6" t="n">
        <v>231</v>
      </c>
      <c r="G271" s="6" t="n">
        <v>220</v>
      </c>
      <c r="H271" s="6" t="n">
        <v>242</v>
      </c>
      <c r="I271" s="6" t="n">
        <v>213</v>
      </c>
      <c r="J271" s="6" t="n">
        <v>199</v>
      </c>
      <c r="K271" s="6" t="n">
        <v>194</v>
      </c>
      <c r="L271" s="6" t="n">
        <v>202</v>
      </c>
      <c r="M271" s="6" t="n">
        <v>196</v>
      </c>
      <c r="N271" s="6" t="n">
        <v>218</v>
      </c>
      <c r="O271" s="6" t="n">
        <v>227</v>
      </c>
      <c r="P271" s="6" t="n">
        <v>246</v>
      </c>
      <c r="Q271" s="6" t="n">
        <v>247</v>
      </c>
      <c r="R271" s="6" t="n">
        <v>267</v>
      </c>
      <c r="S271" s="6" t="n">
        <v>310</v>
      </c>
      <c r="T271" s="6" t="n">
        <v>271</v>
      </c>
      <c r="U271" s="6" t="n">
        <v>276</v>
      </c>
      <c r="V271" s="6" t="n">
        <v>244</v>
      </c>
      <c r="W271" s="6" t="n">
        <v>205</v>
      </c>
      <c r="X271" s="6" t="n">
        <v>218</v>
      </c>
      <c r="Y271" s="6" t="n">
        <v>236</v>
      </c>
      <c r="Z271" s="6" t="n">
        <v>207</v>
      </c>
      <c r="AA271" s="6" t="n">
        <v>239</v>
      </c>
      <c r="AB271" s="6" t="n">
        <v>233</v>
      </c>
      <c r="AC271" s="6" t="n">
        <v>219</v>
      </c>
      <c r="AD271" s="6" t="n">
        <v>212</v>
      </c>
      <c r="AE271" s="6" t="n">
        <v>201</v>
      </c>
      <c r="AF271" s="6" t="n">
        <v>222</v>
      </c>
      <c r="AG271" s="6" t="n">
        <v>194</v>
      </c>
      <c r="AH271" s="6" t="n">
        <v>230</v>
      </c>
      <c r="AI271" s="6" t="n">
        <v>221</v>
      </c>
      <c r="AJ271" s="6" t="n">
        <v>230</v>
      </c>
      <c r="AK271" s="6" t="n">
        <v>196</v>
      </c>
      <c r="AL271" s="6" t="n">
        <v>188</v>
      </c>
      <c r="AM271" s="6" t="n">
        <v>221</v>
      </c>
      <c r="AN271" s="6" t="n">
        <v>223</v>
      </c>
      <c r="AO271" s="6" t="n">
        <v>226</v>
      </c>
      <c r="AP271" s="6" t="n">
        <v>267</v>
      </c>
      <c r="AQ271" s="6" t="n">
        <v>279</v>
      </c>
      <c r="AR271" s="6" t="n">
        <v>287</v>
      </c>
      <c r="AS271" s="6" t="n">
        <v>301</v>
      </c>
      <c r="AT271" s="6" t="n">
        <v>289</v>
      </c>
      <c r="AU271" s="6" t="n">
        <v>340</v>
      </c>
      <c r="AV271" s="6" t="n">
        <v>372</v>
      </c>
      <c r="AW271" s="6" t="n">
        <v>357</v>
      </c>
      <c r="AX271" s="6" t="n">
        <v>360</v>
      </c>
      <c r="AY271" s="6" t="n">
        <v>318</v>
      </c>
      <c r="AZ271" s="6" t="n">
        <v>360</v>
      </c>
      <c r="BA271" s="6" t="n">
        <v>317</v>
      </c>
      <c r="BB271" s="6" t="n">
        <v>331</v>
      </c>
      <c r="BC271" s="6" t="n">
        <v>339</v>
      </c>
      <c r="BD271" s="6" t="n">
        <v>306</v>
      </c>
      <c r="BE271" s="6" t="n">
        <v>309</v>
      </c>
      <c r="BF271" s="6" t="n">
        <v>326</v>
      </c>
      <c r="BG271" s="6" t="n">
        <v>296</v>
      </c>
      <c r="BH271" s="6" t="n">
        <v>327</v>
      </c>
      <c r="BI271" s="6" t="n">
        <v>295</v>
      </c>
      <c r="BJ271" s="6" t="n">
        <v>316</v>
      </c>
      <c r="BK271" s="6" t="n">
        <v>294</v>
      </c>
      <c r="BL271" s="6" t="n">
        <v>299</v>
      </c>
      <c r="BM271" s="6" t="n">
        <v>288</v>
      </c>
      <c r="BN271" s="6" t="n">
        <v>341</v>
      </c>
      <c r="BO271" s="6" t="n">
        <v>318</v>
      </c>
      <c r="BP271" s="6" t="n">
        <v>360</v>
      </c>
      <c r="BQ271" s="6" t="n">
        <v>243</v>
      </c>
      <c r="BR271" s="6" t="n">
        <v>292</v>
      </c>
      <c r="BS271" s="6" t="n">
        <v>270</v>
      </c>
      <c r="BT271" s="6" t="n">
        <v>282</v>
      </c>
      <c r="BU271" s="6" t="n">
        <v>259</v>
      </c>
      <c r="BV271" s="6" t="n">
        <v>216</v>
      </c>
      <c r="BW271" s="6" t="n">
        <v>271</v>
      </c>
      <c r="BX271" s="6" t="n">
        <v>227</v>
      </c>
      <c r="BY271" s="6" t="n">
        <v>196</v>
      </c>
      <c r="BZ271" s="6" t="n">
        <v>182</v>
      </c>
      <c r="CA271" s="6" t="n">
        <v>165</v>
      </c>
      <c r="CB271" s="6" t="n">
        <v>166</v>
      </c>
      <c r="CC271" s="6" t="n">
        <v>156</v>
      </c>
      <c r="CD271" s="6" t="n">
        <v>120</v>
      </c>
      <c r="CE271" s="6" t="n">
        <v>126</v>
      </c>
      <c r="CF271" s="6" t="n">
        <v>128</v>
      </c>
      <c r="CG271" s="6" t="n">
        <v>135</v>
      </c>
      <c r="CH271" s="6" t="n">
        <v>112</v>
      </c>
      <c r="CI271" s="6" t="n">
        <v>92</v>
      </c>
      <c r="CJ271" s="6" t="n">
        <v>102</v>
      </c>
      <c r="CK271" s="6" t="n">
        <v>69</v>
      </c>
      <c r="CL271" s="6" t="n">
        <v>70</v>
      </c>
      <c r="CM271" s="6" t="n">
        <v>60</v>
      </c>
      <c r="CN271" s="6" t="n">
        <v>54</v>
      </c>
      <c r="CO271" s="6" t="n">
        <v>52</v>
      </c>
      <c r="CP271" s="6" t="n">
        <v>44</v>
      </c>
      <c r="CQ271" s="6" t="n">
        <v>21</v>
      </c>
      <c r="CR271" s="6" t="n">
        <v>22</v>
      </c>
      <c r="CS271" s="6" t="n">
        <v>23</v>
      </c>
      <c r="CT271" s="6" t="n">
        <v>18</v>
      </c>
      <c r="CU271" s="6" t="n">
        <v>15</v>
      </c>
      <c r="CV271" s="6" t="n">
        <v>5</v>
      </c>
      <c r="CW271" s="6" t="n">
        <v>5</v>
      </c>
      <c r="CX271" s="6" t="n">
        <v>10</v>
      </c>
      <c r="CY271" s="6" t="n">
        <v>4</v>
      </c>
      <c r="CZ271" s="6" t="n">
        <v>7</v>
      </c>
    </row>
    <row r="272" customFormat="false" ht="13.2" hidden="false" customHeight="false" outlineLevel="0" collapsed="false">
      <c r="A272" s="0" t="s">
        <v>1322</v>
      </c>
      <c r="B272" s="0" t="s">
        <v>551</v>
      </c>
      <c r="C272" s="6" t="n">
        <v>151906</v>
      </c>
      <c r="D272" s="6" t="n">
        <v>2104</v>
      </c>
      <c r="E272" s="6" t="n">
        <v>1848</v>
      </c>
      <c r="F272" s="6" t="n">
        <v>1805</v>
      </c>
      <c r="G272" s="6" t="n">
        <v>1759</v>
      </c>
      <c r="H272" s="6" t="n">
        <v>1735</v>
      </c>
      <c r="I272" s="6" t="n">
        <v>1607</v>
      </c>
      <c r="J272" s="6" t="n">
        <v>1519</v>
      </c>
      <c r="K272" s="6" t="n">
        <v>1419</v>
      </c>
      <c r="L272" s="6" t="n">
        <v>1443</v>
      </c>
      <c r="M272" s="6" t="n">
        <v>1418</v>
      </c>
      <c r="N272" s="6" t="n">
        <v>1370</v>
      </c>
      <c r="O272" s="6" t="n">
        <v>1457</v>
      </c>
      <c r="P272" s="6" t="n">
        <v>1456</v>
      </c>
      <c r="Q272" s="6" t="n">
        <v>1420</v>
      </c>
      <c r="R272" s="6" t="n">
        <v>1411</v>
      </c>
      <c r="S272" s="6" t="n">
        <v>1410</v>
      </c>
      <c r="T272" s="6" t="n">
        <v>1507</v>
      </c>
      <c r="U272" s="6" t="n">
        <v>1693</v>
      </c>
      <c r="V272" s="6" t="n">
        <v>3023</v>
      </c>
      <c r="W272" s="6" t="n">
        <v>5279</v>
      </c>
      <c r="X272" s="6" t="n">
        <v>5849</v>
      </c>
      <c r="Y272" s="6" t="n">
        <v>5346</v>
      </c>
      <c r="Z272" s="6" t="n">
        <v>4244</v>
      </c>
      <c r="AA272" s="6" t="n">
        <v>3683</v>
      </c>
      <c r="AB272" s="6" t="n">
        <v>3432</v>
      </c>
      <c r="AC272" s="6" t="n">
        <v>3678</v>
      </c>
      <c r="AD272" s="6" t="n">
        <v>3487</v>
      </c>
      <c r="AE272" s="6" t="n">
        <v>3421</v>
      </c>
      <c r="AF272" s="6" t="n">
        <v>3340</v>
      </c>
      <c r="AG272" s="6" t="n">
        <v>3170</v>
      </c>
      <c r="AH272" s="6" t="n">
        <v>2831</v>
      </c>
      <c r="AI272" s="6" t="n">
        <v>2726</v>
      </c>
      <c r="AJ272" s="6" t="n">
        <v>2526</v>
      </c>
      <c r="AK272" s="6" t="n">
        <v>2489</v>
      </c>
      <c r="AL272" s="6" t="n">
        <v>2291</v>
      </c>
      <c r="AM272" s="6" t="n">
        <v>1978</v>
      </c>
      <c r="AN272" s="6" t="n">
        <v>1938</v>
      </c>
      <c r="AO272" s="6" t="n">
        <v>1875</v>
      </c>
      <c r="AP272" s="6" t="n">
        <v>1922</v>
      </c>
      <c r="AQ272" s="6" t="n">
        <v>1910</v>
      </c>
      <c r="AR272" s="6" t="n">
        <v>1782</v>
      </c>
      <c r="AS272" s="6" t="n">
        <v>1832</v>
      </c>
      <c r="AT272" s="6" t="n">
        <v>1791</v>
      </c>
      <c r="AU272" s="6" t="n">
        <v>1779</v>
      </c>
      <c r="AV272" s="6" t="n">
        <v>1670</v>
      </c>
      <c r="AW272" s="6" t="n">
        <v>1761</v>
      </c>
      <c r="AX272" s="6" t="n">
        <v>1717</v>
      </c>
      <c r="AY272" s="6" t="n">
        <v>1805</v>
      </c>
      <c r="AZ272" s="6" t="n">
        <v>1666</v>
      </c>
      <c r="BA272" s="6" t="n">
        <v>1545</v>
      </c>
      <c r="BB272" s="6" t="n">
        <v>1445</v>
      </c>
      <c r="BC272" s="6" t="n">
        <v>1482</v>
      </c>
      <c r="BD272" s="6" t="n">
        <v>1393</v>
      </c>
      <c r="BE272" s="6" t="n">
        <v>1365</v>
      </c>
      <c r="BF272" s="6" t="n">
        <v>1342</v>
      </c>
      <c r="BG272" s="6" t="n">
        <v>1265</v>
      </c>
      <c r="BH272" s="6" t="n">
        <v>1197</v>
      </c>
      <c r="BI272" s="6" t="n">
        <v>1291</v>
      </c>
      <c r="BJ272" s="6" t="n">
        <v>1229</v>
      </c>
      <c r="BK272" s="6" t="n">
        <v>1166</v>
      </c>
      <c r="BL272" s="6" t="n">
        <v>1214</v>
      </c>
      <c r="BM272" s="6" t="n">
        <v>1195</v>
      </c>
      <c r="BN272" s="6" t="n">
        <v>1175</v>
      </c>
      <c r="BO272" s="6" t="n">
        <v>1149</v>
      </c>
      <c r="BP272" s="6" t="n">
        <v>1191</v>
      </c>
      <c r="BQ272" s="6" t="n">
        <v>915</v>
      </c>
      <c r="BR272" s="6" t="n">
        <v>1025</v>
      </c>
      <c r="BS272" s="6" t="n">
        <v>943</v>
      </c>
      <c r="BT272" s="6" t="n">
        <v>895</v>
      </c>
      <c r="BU272" s="6" t="n">
        <v>805</v>
      </c>
      <c r="BV272" s="6" t="n">
        <v>748</v>
      </c>
      <c r="BW272" s="6" t="n">
        <v>806</v>
      </c>
      <c r="BX272" s="6" t="n">
        <v>770</v>
      </c>
      <c r="BY272" s="6" t="n">
        <v>729</v>
      </c>
      <c r="BZ272" s="6" t="n">
        <v>716</v>
      </c>
      <c r="CA272" s="6" t="n">
        <v>655</v>
      </c>
      <c r="CB272" s="6" t="n">
        <v>653</v>
      </c>
      <c r="CC272" s="6" t="n">
        <v>579</v>
      </c>
      <c r="CD272" s="6" t="n">
        <v>597</v>
      </c>
      <c r="CE272" s="6" t="n">
        <v>582</v>
      </c>
      <c r="CF272" s="6" t="n">
        <v>594</v>
      </c>
      <c r="CG272" s="6" t="n">
        <v>520</v>
      </c>
      <c r="CH272" s="6" t="n">
        <v>505</v>
      </c>
      <c r="CI272" s="6" t="n">
        <v>463</v>
      </c>
      <c r="CJ272" s="6" t="n">
        <v>443</v>
      </c>
      <c r="CK272" s="6" t="n">
        <v>413</v>
      </c>
      <c r="CL272" s="6" t="n">
        <v>361</v>
      </c>
      <c r="CM272" s="6" t="n">
        <v>348</v>
      </c>
      <c r="CN272" s="6" t="n">
        <v>320</v>
      </c>
      <c r="CO272" s="6" t="n">
        <v>300</v>
      </c>
      <c r="CP272" s="6" t="n">
        <v>263</v>
      </c>
      <c r="CQ272" s="6" t="n">
        <v>163</v>
      </c>
      <c r="CR272" s="6" t="n">
        <v>119</v>
      </c>
      <c r="CS272" s="6" t="n">
        <v>89</v>
      </c>
      <c r="CT272" s="6" t="n">
        <v>86</v>
      </c>
      <c r="CU272" s="6" t="n">
        <v>70</v>
      </c>
      <c r="CV272" s="6" t="n">
        <v>63</v>
      </c>
      <c r="CW272" s="6" t="n">
        <v>25</v>
      </c>
      <c r="CX272" s="6" t="n">
        <v>34</v>
      </c>
      <c r="CY272" s="6" t="n">
        <v>23</v>
      </c>
      <c r="CZ272" s="6" t="n">
        <v>20</v>
      </c>
    </row>
    <row r="273" customFormat="false" ht="13.2" hidden="false" customHeight="false" outlineLevel="0" collapsed="false">
      <c r="A273" s="0" t="s">
        <v>1323</v>
      </c>
      <c r="B273" s="0" t="s">
        <v>689</v>
      </c>
      <c r="C273" s="6" t="n">
        <v>122439</v>
      </c>
      <c r="D273" s="6" t="n">
        <v>1414</v>
      </c>
      <c r="E273" s="6" t="n">
        <v>1327</v>
      </c>
      <c r="F273" s="6" t="n">
        <v>1306</v>
      </c>
      <c r="G273" s="6" t="n">
        <v>1347</v>
      </c>
      <c r="H273" s="6" t="n">
        <v>1390</v>
      </c>
      <c r="I273" s="6" t="n">
        <v>1322</v>
      </c>
      <c r="J273" s="6" t="n">
        <v>1278</v>
      </c>
      <c r="K273" s="6" t="n">
        <v>1289</v>
      </c>
      <c r="L273" s="6" t="n">
        <v>1207</v>
      </c>
      <c r="M273" s="6" t="n">
        <v>1262</v>
      </c>
      <c r="N273" s="6" t="n">
        <v>1380</v>
      </c>
      <c r="O273" s="6" t="n">
        <v>1403</v>
      </c>
      <c r="P273" s="6" t="n">
        <v>1554</v>
      </c>
      <c r="Q273" s="6" t="n">
        <v>1494</v>
      </c>
      <c r="R273" s="6" t="n">
        <v>1552</v>
      </c>
      <c r="S273" s="6" t="n">
        <v>1552</v>
      </c>
      <c r="T273" s="6" t="n">
        <v>1493</v>
      </c>
      <c r="U273" s="6" t="n">
        <v>1638</v>
      </c>
      <c r="V273" s="6" t="n">
        <v>1491</v>
      </c>
      <c r="W273" s="6" t="n">
        <v>1307</v>
      </c>
      <c r="X273" s="6" t="n">
        <v>1342</v>
      </c>
      <c r="Y273" s="6" t="n">
        <v>1247</v>
      </c>
      <c r="Z273" s="6" t="n">
        <v>1380</v>
      </c>
      <c r="AA273" s="6" t="n">
        <v>1402</v>
      </c>
      <c r="AB273" s="6" t="n">
        <v>1339</v>
      </c>
      <c r="AC273" s="6" t="n">
        <v>1182</v>
      </c>
      <c r="AD273" s="6" t="n">
        <v>1187</v>
      </c>
      <c r="AE273" s="6" t="n">
        <v>1172</v>
      </c>
      <c r="AF273" s="6" t="n">
        <v>1108</v>
      </c>
      <c r="AG273" s="6" t="n">
        <v>1211</v>
      </c>
      <c r="AH273" s="6" t="n">
        <v>1219</v>
      </c>
      <c r="AI273" s="6" t="n">
        <v>1166</v>
      </c>
      <c r="AJ273" s="6" t="n">
        <v>1144</v>
      </c>
      <c r="AK273" s="6" t="n">
        <v>1133</v>
      </c>
      <c r="AL273" s="6" t="n">
        <v>1108</v>
      </c>
      <c r="AM273" s="6" t="n">
        <v>1072</v>
      </c>
      <c r="AN273" s="6" t="n">
        <v>1160</v>
      </c>
      <c r="AO273" s="6" t="n">
        <v>1282</v>
      </c>
      <c r="AP273" s="6" t="n">
        <v>1369</v>
      </c>
      <c r="AQ273" s="6" t="n">
        <v>1496</v>
      </c>
      <c r="AR273" s="6" t="n">
        <v>1532</v>
      </c>
      <c r="AS273" s="6" t="n">
        <v>1547</v>
      </c>
      <c r="AT273" s="6" t="n">
        <v>1648</v>
      </c>
      <c r="AU273" s="6" t="n">
        <v>1654</v>
      </c>
      <c r="AV273" s="6" t="n">
        <v>1665</v>
      </c>
      <c r="AW273" s="6" t="n">
        <v>1752</v>
      </c>
      <c r="AX273" s="6" t="n">
        <v>1810</v>
      </c>
      <c r="AY273" s="6" t="n">
        <v>1819</v>
      </c>
      <c r="AZ273" s="6" t="n">
        <v>1834</v>
      </c>
      <c r="BA273" s="6" t="n">
        <v>1850</v>
      </c>
      <c r="BB273" s="6" t="n">
        <v>1708</v>
      </c>
      <c r="BC273" s="6" t="n">
        <v>1631</v>
      </c>
      <c r="BD273" s="6" t="n">
        <v>1665</v>
      </c>
      <c r="BE273" s="6" t="n">
        <v>1590</v>
      </c>
      <c r="BF273" s="6" t="n">
        <v>1603</v>
      </c>
      <c r="BG273" s="6" t="n">
        <v>1575</v>
      </c>
      <c r="BH273" s="6" t="n">
        <v>1639</v>
      </c>
      <c r="BI273" s="6" t="n">
        <v>1610</v>
      </c>
      <c r="BJ273" s="6" t="n">
        <v>1692</v>
      </c>
      <c r="BK273" s="6" t="n">
        <v>1672</v>
      </c>
      <c r="BL273" s="6" t="n">
        <v>1785</v>
      </c>
      <c r="BM273" s="6" t="n">
        <v>1806</v>
      </c>
      <c r="BN273" s="6" t="n">
        <v>1833</v>
      </c>
      <c r="BO273" s="6" t="n">
        <v>2055</v>
      </c>
      <c r="BP273" s="6" t="n">
        <v>2046</v>
      </c>
      <c r="BQ273" s="6" t="n">
        <v>1656</v>
      </c>
      <c r="BR273" s="6" t="n">
        <v>1780</v>
      </c>
      <c r="BS273" s="6" t="n">
        <v>1573</v>
      </c>
      <c r="BT273" s="6" t="n">
        <v>1525</v>
      </c>
      <c r="BU273" s="6" t="n">
        <v>1376</v>
      </c>
      <c r="BV273" s="6" t="n">
        <v>1391</v>
      </c>
      <c r="BW273" s="6" t="n">
        <v>1377</v>
      </c>
      <c r="BX273" s="6" t="n">
        <v>1278</v>
      </c>
      <c r="BY273" s="6" t="n">
        <v>1261</v>
      </c>
      <c r="BZ273" s="6" t="n">
        <v>1163</v>
      </c>
      <c r="CA273" s="6" t="n">
        <v>1161</v>
      </c>
      <c r="CB273" s="6" t="n">
        <v>1144</v>
      </c>
      <c r="CC273" s="6" t="n">
        <v>971</v>
      </c>
      <c r="CD273" s="6" t="n">
        <v>1023</v>
      </c>
      <c r="CE273" s="6" t="n">
        <v>875</v>
      </c>
      <c r="CF273" s="6" t="n">
        <v>866</v>
      </c>
      <c r="CG273" s="6" t="n">
        <v>768</v>
      </c>
      <c r="CH273" s="6" t="n">
        <v>780</v>
      </c>
      <c r="CI273" s="6" t="n">
        <v>633</v>
      </c>
      <c r="CJ273" s="6" t="n">
        <v>626</v>
      </c>
      <c r="CK273" s="6" t="n">
        <v>562</v>
      </c>
      <c r="CL273" s="6" t="n">
        <v>498</v>
      </c>
      <c r="CM273" s="6" t="n">
        <v>450</v>
      </c>
      <c r="CN273" s="6" t="n">
        <v>417</v>
      </c>
      <c r="CO273" s="6" t="n">
        <v>362</v>
      </c>
      <c r="CP273" s="6" t="n">
        <v>286</v>
      </c>
      <c r="CQ273" s="6" t="n">
        <v>230</v>
      </c>
      <c r="CR273" s="6" t="n">
        <v>162</v>
      </c>
      <c r="CS273" s="6" t="n">
        <v>109</v>
      </c>
      <c r="CT273" s="6" t="n">
        <v>112</v>
      </c>
      <c r="CU273" s="6" t="n">
        <v>80</v>
      </c>
      <c r="CV273" s="6" t="n">
        <v>55</v>
      </c>
      <c r="CW273" s="6" t="n">
        <v>44</v>
      </c>
      <c r="CX273" s="6" t="n">
        <v>45</v>
      </c>
      <c r="CY273" s="6" t="n">
        <v>19</v>
      </c>
      <c r="CZ273" s="6" t="n">
        <v>35</v>
      </c>
    </row>
    <row r="274" customFormat="false" ht="13.2" hidden="false" customHeight="false" outlineLevel="0" collapsed="false">
      <c r="A274" s="0" t="s">
        <v>1324</v>
      </c>
      <c r="B274" s="0" t="s">
        <v>329</v>
      </c>
      <c r="C274" s="6" t="n">
        <v>89452</v>
      </c>
      <c r="D274" s="6" t="n">
        <v>1328</v>
      </c>
      <c r="E274" s="6" t="n">
        <v>1307</v>
      </c>
      <c r="F274" s="6" t="n">
        <v>1319</v>
      </c>
      <c r="G274" s="6" t="n">
        <v>1268</v>
      </c>
      <c r="H274" s="6" t="n">
        <v>1140</v>
      </c>
      <c r="I274" s="6" t="n">
        <v>1211</v>
      </c>
      <c r="J274" s="6" t="n">
        <v>1115</v>
      </c>
      <c r="K274" s="6" t="n">
        <v>1077</v>
      </c>
      <c r="L274" s="6" t="n">
        <v>1015</v>
      </c>
      <c r="M274" s="6" t="n">
        <v>1045</v>
      </c>
      <c r="N274" s="6" t="n">
        <v>1098</v>
      </c>
      <c r="O274" s="6" t="n">
        <v>1039</v>
      </c>
      <c r="P274" s="6" t="n">
        <v>1070</v>
      </c>
      <c r="Q274" s="6" t="n">
        <v>1018</v>
      </c>
      <c r="R274" s="6" t="n">
        <v>1134</v>
      </c>
      <c r="S274" s="6" t="n">
        <v>1140</v>
      </c>
      <c r="T274" s="6" t="n">
        <v>1072</v>
      </c>
      <c r="U274" s="6" t="n">
        <v>1118</v>
      </c>
      <c r="V274" s="6" t="n">
        <v>1105</v>
      </c>
      <c r="W274" s="6" t="n">
        <v>1050</v>
      </c>
      <c r="X274" s="6" t="n">
        <v>1024</v>
      </c>
      <c r="Y274" s="6" t="n">
        <v>1087</v>
      </c>
      <c r="Z274" s="6" t="n">
        <v>1127</v>
      </c>
      <c r="AA274" s="6" t="n">
        <v>1222</v>
      </c>
      <c r="AB274" s="6" t="n">
        <v>1262</v>
      </c>
      <c r="AC274" s="6" t="n">
        <v>1224</v>
      </c>
      <c r="AD274" s="6" t="n">
        <v>1278</v>
      </c>
      <c r="AE274" s="6" t="n">
        <v>1261</v>
      </c>
      <c r="AF274" s="6" t="n">
        <v>1297</v>
      </c>
      <c r="AG274" s="6" t="n">
        <v>1241</v>
      </c>
      <c r="AH274" s="6" t="n">
        <v>1262</v>
      </c>
      <c r="AI274" s="6" t="n">
        <v>1204</v>
      </c>
      <c r="AJ274" s="6" t="n">
        <v>1082</v>
      </c>
      <c r="AK274" s="6" t="n">
        <v>1093</v>
      </c>
      <c r="AL274" s="6" t="n">
        <v>1081</v>
      </c>
      <c r="AM274" s="6" t="n">
        <v>1066</v>
      </c>
      <c r="AN274" s="6" t="n">
        <v>1034</v>
      </c>
      <c r="AO274" s="6" t="n">
        <v>1059</v>
      </c>
      <c r="AP274" s="6" t="n">
        <v>1146</v>
      </c>
      <c r="AQ274" s="6" t="n">
        <v>1252</v>
      </c>
      <c r="AR274" s="6" t="n">
        <v>1255</v>
      </c>
      <c r="AS274" s="6" t="n">
        <v>1185</v>
      </c>
      <c r="AT274" s="6" t="n">
        <v>1217</v>
      </c>
      <c r="AU274" s="6" t="n">
        <v>1287</v>
      </c>
      <c r="AV274" s="6" t="n">
        <v>1202</v>
      </c>
      <c r="AW274" s="6" t="n">
        <v>1136</v>
      </c>
      <c r="AX274" s="6" t="n">
        <v>1178</v>
      </c>
      <c r="AY274" s="6" t="n">
        <v>1175</v>
      </c>
      <c r="AZ274" s="6" t="n">
        <v>1264</v>
      </c>
      <c r="BA274" s="6" t="n">
        <v>1226</v>
      </c>
      <c r="BB274" s="6" t="n">
        <v>1162</v>
      </c>
      <c r="BC274" s="6" t="n">
        <v>1136</v>
      </c>
      <c r="BD274" s="6" t="n">
        <v>1141</v>
      </c>
      <c r="BE274" s="6" t="n">
        <v>1161</v>
      </c>
      <c r="BF274" s="6" t="n">
        <v>1147</v>
      </c>
      <c r="BG274" s="6" t="n">
        <v>1051</v>
      </c>
      <c r="BH274" s="6" t="n">
        <v>1047</v>
      </c>
      <c r="BI274" s="6" t="n">
        <v>1073</v>
      </c>
      <c r="BJ274" s="6" t="n">
        <v>1071</v>
      </c>
      <c r="BK274" s="6" t="n">
        <v>1041</v>
      </c>
      <c r="BL274" s="6" t="n">
        <v>1142</v>
      </c>
      <c r="BM274" s="6" t="n">
        <v>1184</v>
      </c>
      <c r="BN274" s="6" t="n">
        <v>1129</v>
      </c>
      <c r="BO274" s="6" t="n">
        <v>1241</v>
      </c>
      <c r="BP274" s="6" t="n">
        <v>1280</v>
      </c>
      <c r="BQ274" s="6" t="n">
        <v>892</v>
      </c>
      <c r="BR274" s="6" t="n">
        <v>969</v>
      </c>
      <c r="BS274" s="6" t="n">
        <v>883</v>
      </c>
      <c r="BT274" s="6" t="n">
        <v>826</v>
      </c>
      <c r="BU274" s="6" t="n">
        <v>737</v>
      </c>
      <c r="BV274" s="6" t="n">
        <v>700</v>
      </c>
      <c r="BW274" s="6" t="n">
        <v>662</v>
      </c>
      <c r="BX274" s="6" t="n">
        <v>691</v>
      </c>
      <c r="BY274" s="6" t="n">
        <v>629</v>
      </c>
      <c r="BZ274" s="6" t="n">
        <v>673</v>
      </c>
      <c r="CA274" s="6" t="n">
        <v>569</v>
      </c>
      <c r="CB274" s="6" t="n">
        <v>576</v>
      </c>
      <c r="CC274" s="6" t="n">
        <v>529</v>
      </c>
      <c r="CD274" s="6" t="n">
        <v>521</v>
      </c>
      <c r="CE274" s="6" t="n">
        <v>475</v>
      </c>
      <c r="CF274" s="6" t="n">
        <v>478</v>
      </c>
      <c r="CG274" s="6" t="n">
        <v>506</v>
      </c>
      <c r="CH274" s="6" t="n">
        <v>405</v>
      </c>
      <c r="CI274" s="6" t="n">
        <v>361</v>
      </c>
      <c r="CJ274" s="6" t="n">
        <v>366</v>
      </c>
      <c r="CK274" s="6" t="n">
        <v>288</v>
      </c>
      <c r="CL274" s="6" t="n">
        <v>291</v>
      </c>
      <c r="CM274" s="6" t="n">
        <v>276</v>
      </c>
      <c r="CN274" s="6" t="n">
        <v>208</v>
      </c>
      <c r="CO274" s="6" t="n">
        <v>229</v>
      </c>
      <c r="CP274" s="6" t="n">
        <v>181</v>
      </c>
      <c r="CQ274" s="6" t="n">
        <v>110</v>
      </c>
      <c r="CR274" s="6" t="n">
        <v>77</v>
      </c>
      <c r="CS274" s="6" t="n">
        <v>51</v>
      </c>
      <c r="CT274" s="6" t="n">
        <v>44</v>
      </c>
      <c r="CU274" s="6" t="n">
        <v>38</v>
      </c>
      <c r="CV274" s="6" t="n">
        <v>35</v>
      </c>
      <c r="CW274" s="6" t="n">
        <v>26</v>
      </c>
      <c r="CX274" s="6" t="n">
        <v>14</v>
      </c>
      <c r="CY274" s="6" t="n">
        <v>17</v>
      </c>
      <c r="CZ274" s="6" t="n">
        <v>17</v>
      </c>
    </row>
    <row r="275" customFormat="false" ht="13.2" hidden="false" customHeight="false" outlineLevel="0" collapsed="false">
      <c r="A275" s="0" t="s">
        <v>1325</v>
      </c>
      <c r="B275" s="0" t="s">
        <v>423</v>
      </c>
      <c r="C275" s="6" t="n">
        <v>146652</v>
      </c>
      <c r="D275" s="6" t="n">
        <v>1468</v>
      </c>
      <c r="E275" s="6" t="n">
        <v>1456</v>
      </c>
      <c r="F275" s="6" t="n">
        <v>1451</v>
      </c>
      <c r="G275" s="6" t="n">
        <v>1533</v>
      </c>
      <c r="H275" s="6" t="n">
        <v>1409</v>
      </c>
      <c r="I275" s="6" t="n">
        <v>1448</v>
      </c>
      <c r="J275" s="6" t="n">
        <v>1461</v>
      </c>
      <c r="K275" s="6" t="n">
        <v>1428</v>
      </c>
      <c r="L275" s="6" t="n">
        <v>1487</v>
      </c>
      <c r="M275" s="6" t="n">
        <v>1483</v>
      </c>
      <c r="N275" s="6" t="n">
        <v>1649</v>
      </c>
      <c r="O275" s="6" t="n">
        <v>1691</v>
      </c>
      <c r="P275" s="6" t="n">
        <v>1666</v>
      </c>
      <c r="Q275" s="6" t="n">
        <v>1829</v>
      </c>
      <c r="R275" s="6" t="n">
        <v>1869</v>
      </c>
      <c r="S275" s="6" t="n">
        <v>1847</v>
      </c>
      <c r="T275" s="6" t="n">
        <v>1770</v>
      </c>
      <c r="U275" s="6" t="n">
        <v>1859</v>
      </c>
      <c r="V275" s="6" t="n">
        <v>1691</v>
      </c>
      <c r="W275" s="6" t="n">
        <v>1514</v>
      </c>
      <c r="X275" s="6" t="n">
        <v>1534</v>
      </c>
      <c r="Y275" s="6" t="n">
        <v>1284</v>
      </c>
      <c r="Z275" s="6" t="n">
        <v>1524</v>
      </c>
      <c r="AA275" s="6" t="n">
        <v>1586</v>
      </c>
      <c r="AB275" s="6" t="n">
        <v>1587</v>
      </c>
      <c r="AC275" s="6" t="n">
        <v>1605</v>
      </c>
      <c r="AD275" s="6" t="n">
        <v>1556</v>
      </c>
      <c r="AE275" s="6" t="n">
        <v>1680</v>
      </c>
      <c r="AF275" s="6" t="n">
        <v>1560</v>
      </c>
      <c r="AG275" s="6" t="n">
        <v>1662</v>
      </c>
      <c r="AH275" s="6" t="n">
        <v>1619</v>
      </c>
      <c r="AI275" s="6" t="n">
        <v>1546</v>
      </c>
      <c r="AJ275" s="6" t="n">
        <v>1553</v>
      </c>
      <c r="AK275" s="6" t="n">
        <v>1428</v>
      </c>
      <c r="AL275" s="6" t="n">
        <v>1424</v>
      </c>
      <c r="AM275" s="6" t="n">
        <v>1453</v>
      </c>
      <c r="AN275" s="6" t="n">
        <v>1545</v>
      </c>
      <c r="AO275" s="6" t="n">
        <v>1619</v>
      </c>
      <c r="AP275" s="6" t="n">
        <v>1799</v>
      </c>
      <c r="AQ275" s="6" t="n">
        <v>1966</v>
      </c>
      <c r="AR275" s="6" t="n">
        <v>1981</v>
      </c>
      <c r="AS275" s="6" t="n">
        <v>2080</v>
      </c>
      <c r="AT275" s="6" t="n">
        <v>2141</v>
      </c>
      <c r="AU275" s="6" t="n">
        <v>2267</v>
      </c>
      <c r="AV275" s="6" t="n">
        <v>2223</v>
      </c>
      <c r="AW275" s="6" t="n">
        <v>2390</v>
      </c>
      <c r="AX275" s="6" t="n">
        <v>2430</v>
      </c>
      <c r="AY275" s="6" t="n">
        <v>2310</v>
      </c>
      <c r="AZ275" s="6" t="n">
        <v>2361</v>
      </c>
      <c r="BA275" s="6" t="n">
        <v>2200</v>
      </c>
      <c r="BB275" s="6" t="n">
        <v>2145</v>
      </c>
      <c r="BC275" s="6" t="n">
        <v>2041</v>
      </c>
      <c r="BD275" s="6" t="n">
        <v>2153</v>
      </c>
      <c r="BE275" s="6" t="n">
        <v>2194</v>
      </c>
      <c r="BF275" s="6" t="n">
        <v>2013</v>
      </c>
      <c r="BG275" s="6" t="n">
        <v>2029</v>
      </c>
      <c r="BH275" s="6" t="n">
        <v>1982</v>
      </c>
      <c r="BI275" s="6" t="n">
        <v>2016</v>
      </c>
      <c r="BJ275" s="6" t="n">
        <v>2037</v>
      </c>
      <c r="BK275" s="6" t="n">
        <v>1936</v>
      </c>
      <c r="BL275" s="6" t="n">
        <v>1990</v>
      </c>
      <c r="BM275" s="6" t="n">
        <v>1981</v>
      </c>
      <c r="BN275" s="6" t="n">
        <v>2115</v>
      </c>
      <c r="BO275" s="6" t="n">
        <v>2225</v>
      </c>
      <c r="BP275" s="6" t="n">
        <v>2310</v>
      </c>
      <c r="BQ275" s="6" t="n">
        <v>1795</v>
      </c>
      <c r="BR275" s="6" t="n">
        <v>1717</v>
      </c>
      <c r="BS275" s="6" t="n">
        <v>1689</v>
      </c>
      <c r="BT275" s="6" t="n">
        <v>1725</v>
      </c>
      <c r="BU275" s="6" t="n">
        <v>1526</v>
      </c>
      <c r="BV275" s="6" t="n">
        <v>1470</v>
      </c>
      <c r="BW275" s="6" t="n">
        <v>1479</v>
      </c>
      <c r="BX275" s="6" t="n">
        <v>1494</v>
      </c>
      <c r="BY275" s="6" t="n">
        <v>1391</v>
      </c>
      <c r="BZ275" s="6" t="n">
        <v>1346</v>
      </c>
      <c r="CA275" s="6" t="n">
        <v>1270</v>
      </c>
      <c r="CB275" s="6" t="n">
        <v>1281</v>
      </c>
      <c r="CC275" s="6" t="n">
        <v>1112</v>
      </c>
      <c r="CD275" s="6" t="n">
        <v>1051</v>
      </c>
      <c r="CE275" s="6" t="n">
        <v>1085</v>
      </c>
      <c r="CF275" s="6" t="n">
        <v>1042</v>
      </c>
      <c r="CG275" s="6" t="n">
        <v>919</v>
      </c>
      <c r="CH275" s="6" t="n">
        <v>893</v>
      </c>
      <c r="CI275" s="6" t="n">
        <v>733</v>
      </c>
      <c r="CJ275" s="6" t="n">
        <v>788</v>
      </c>
      <c r="CK275" s="6" t="n">
        <v>629</v>
      </c>
      <c r="CL275" s="6" t="n">
        <v>556</v>
      </c>
      <c r="CM275" s="6" t="n">
        <v>520</v>
      </c>
      <c r="CN275" s="6" t="n">
        <v>439</v>
      </c>
      <c r="CO275" s="6" t="n">
        <v>403</v>
      </c>
      <c r="CP275" s="6" t="n">
        <v>300</v>
      </c>
      <c r="CQ275" s="6" t="n">
        <v>239</v>
      </c>
      <c r="CR275" s="6" t="n">
        <v>146</v>
      </c>
      <c r="CS275" s="6" t="n">
        <v>131</v>
      </c>
      <c r="CT275" s="6" t="n">
        <v>96</v>
      </c>
      <c r="CU275" s="6" t="n">
        <v>80</v>
      </c>
      <c r="CV275" s="6" t="n">
        <v>84</v>
      </c>
      <c r="CW275" s="6" t="n">
        <v>46</v>
      </c>
      <c r="CX275" s="6" t="n">
        <v>30</v>
      </c>
      <c r="CY275" s="6" t="n">
        <v>22</v>
      </c>
      <c r="CZ275" s="6" t="n">
        <v>36</v>
      </c>
    </row>
    <row r="276" customFormat="false" ht="13.2" hidden="false" customHeight="false" outlineLevel="0" collapsed="false">
      <c r="A276" s="0" t="s">
        <v>1326</v>
      </c>
      <c r="B276" s="0" t="s">
        <v>23</v>
      </c>
      <c r="C276" s="6" t="n">
        <v>183631</v>
      </c>
      <c r="D276" s="6" t="n">
        <v>2905</v>
      </c>
      <c r="E276" s="6" t="n">
        <v>2822</v>
      </c>
      <c r="F276" s="6" t="n">
        <v>2827</v>
      </c>
      <c r="G276" s="6" t="n">
        <v>2712</v>
      </c>
      <c r="H276" s="6" t="n">
        <v>2638</v>
      </c>
      <c r="I276" s="6" t="n">
        <v>2449</v>
      </c>
      <c r="J276" s="6" t="n">
        <v>2367</v>
      </c>
      <c r="K276" s="6" t="n">
        <v>2272</v>
      </c>
      <c r="L276" s="6" t="n">
        <v>2169</v>
      </c>
      <c r="M276" s="6" t="n">
        <v>2167</v>
      </c>
      <c r="N276" s="6" t="n">
        <v>2266</v>
      </c>
      <c r="O276" s="6" t="n">
        <v>2252</v>
      </c>
      <c r="P276" s="6" t="n">
        <v>2284</v>
      </c>
      <c r="Q276" s="6" t="n">
        <v>2255</v>
      </c>
      <c r="R276" s="6" t="n">
        <v>2292</v>
      </c>
      <c r="S276" s="6" t="n">
        <v>2459</v>
      </c>
      <c r="T276" s="6" t="n">
        <v>2365</v>
      </c>
      <c r="U276" s="6" t="n">
        <v>2376</v>
      </c>
      <c r="V276" s="6" t="n">
        <v>2360</v>
      </c>
      <c r="W276" s="6" t="n">
        <v>1938</v>
      </c>
      <c r="X276" s="6" t="n">
        <v>2157</v>
      </c>
      <c r="Y276" s="6" t="n">
        <v>2313</v>
      </c>
      <c r="Z276" s="6" t="n">
        <v>2508</v>
      </c>
      <c r="AA276" s="6" t="n">
        <v>2742</v>
      </c>
      <c r="AB276" s="6" t="n">
        <v>2782</v>
      </c>
      <c r="AC276" s="6" t="n">
        <v>3018</v>
      </c>
      <c r="AD276" s="6" t="n">
        <v>3058</v>
      </c>
      <c r="AE276" s="6" t="n">
        <v>2993</v>
      </c>
      <c r="AF276" s="6" t="n">
        <v>2997</v>
      </c>
      <c r="AG276" s="6" t="n">
        <v>2980</v>
      </c>
      <c r="AH276" s="6" t="n">
        <v>3077</v>
      </c>
      <c r="AI276" s="6" t="n">
        <v>2944</v>
      </c>
      <c r="AJ276" s="6" t="n">
        <v>2797</v>
      </c>
      <c r="AK276" s="6" t="n">
        <v>2659</v>
      </c>
      <c r="AL276" s="6" t="n">
        <v>2635</v>
      </c>
      <c r="AM276" s="6" t="n">
        <v>2490</v>
      </c>
      <c r="AN276" s="6" t="n">
        <v>2542</v>
      </c>
      <c r="AO276" s="6" t="n">
        <v>2469</v>
      </c>
      <c r="AP276" s="6" t="n">
        <v>2702</v>
      </c>
      <c r="AQ276" s="6" t="n">
        <v>2711</v>
      </c>
      <c r="AR276" s="6" t="n">
        <v>2616</v>
      </c>
      <c r="AS276" s="6" t="n">
        <v>2681</v>
      </c>
      <c r="AT276" s="6" t="n">
        <v>2630</v>
      </c>
      <c r="AU276" s="6" t="n">
        <v>2677</v>
      </c>
      <c r="AV276" s="6" t="n">
        <v>2685</v>
      </c>
      <c r="AW276" s="6" t="n">
        <v>2607</v>
      </c>
      <c r="AX276" s="6" t="n">
        <v>2604</v>
      </c>
      <c r="AY276" s="6" t="n">
        <v>2563</v>
      </c>
      <c r="AZ276" s="6" t="n">
        <v>2484</v>
      </c>
      <c r="BA276" s="6" t="n">
        <v>2419</v>
      </c>
      <c r="BB276" s="6" t="n">
        <v>2370</v>
      </c>
      <c r="BC276" s="6" t="n">
        <v>2252</v>
      </c>
      <c r="BD276" s="6" t="n">
        <v>2229</v>
      </c>
      <c r="BE276" s="6" t="n">
        <v>2107</v>
      </c>
      <c r="BF276" s="6" t="n">
        <v>2056</v>
      </c>
      <c r="BG276" s="6" t="n">
        <v>2034</v>
      </c>
      <c r="BH276" s="6" t="n">
        <v>1907</v>
      </c>
      <c r="BI276" s="6" t="n">
        <v>1963</v>
      </c>
      <c r="BJ276" s="6" t="n">
        <v>1887</v>
      </c>
      <c r="BK276" s="6" t="n">
        <v>1851</v>
      </c>
      <c r="BL276" s="6" t="n">
        <v>1807</v>
      </c>
      <c r="BM276" s="6" t="n">
        <v>1827</v>
      </c>
      <c r="BN276" s="6" t="n">
        <v>1827</v>
      </c>
      <c r="BO276" s="6" t="n">
        <v>1883</v>
      </c>
      <c r="BP276" s="6" t="n">
        <v>2038</v>
      </c>
      <c r="BQ276" s="6" t="n">
        <v>1516</v>
      </c>
      <c r="BR276" s="6" t="n">
        <v>1484</v>
      </c>
      <c r="BS276" s="6" t="n">
        <v>1447</v>
      </c>
      <c r="BT276" s="6" t="n">
        <v>1312</v>
      </c>
      <c r="BU276" s="6" t="n">
        <v>1150</v>
      </c>
      <c r="BV276" s="6" t="n">
        <v>1140</v>
      </c>
      <c r="BW276" s="6" t="n">
        <v>1225</v>
      </c>
      <c r="BX276" s="6" t="n">
        <v>1205</v>
      </c>
      <c r="BY276" s="6" t="n">
        <v>1084</v>
      </c>
      <c r="BZ276" s="6" t="n">
        <v>1138</v>
      </c>
      <c r="CA276" s="6" t="n">
        <v>1085</v>
      </c>
      <c r="CB276" s="6" t="n">
        <v>1040</v>
      </c>
      <c r="CC276" s="6" t="n">
        <v>947</v>
      </c>
      <c r="CD276" s="6" t="n">
        <v>1026</v>
      </c>
      <c r="CE276" s="6" t="n">
        <v>928</v>
      </c>
      <c r="CF276" s="6" t="n">
        <v>856</v>
      </c>
      <c r="CG276" s="6" t="n">
        <v>865</v>
      </c>
      <c r="CH276" s="6" t="n">
        <v>779</v>
      </c>
      <c r="CI276" s="6" t="n">
        <v>713</v>
      </c>
      <c r="CJ276" s="6" t="n">
        <v>590</v>
      </c>
      <c r="CK276" s="6" t="n">
        <v>597</v>
      </c>
      <c r="CL276" s="6" t="n">
        <v>488</v>
      </c>
      <c r="CM276" s="6" t="n">
        <v>453</v>
      </c>
      <c r="CN276" s="6" t="n">
        <v>380</v>
      </c>
      <c r="CO276" s="6" t="n">
        <v>340</v>
      </c>
      <c r="CP276" s="6" t="n">
        <v>299</v>
      </c>
      <c r="CQ276" s="6" t="n">
        <v>229</v>
      </c>
      <c r="CR276" s="6" t="n">
        <v>147</v>
      </c>
      <c r="CS276" s="6" t="n">
        <v>109</v>
      </c>
      <c r="CT276" s="6" t="n">
        <v>81</v>
      </c>
      <c r="CU276" s="6" t="n">
        <v>77</v>
      </c>
      <c r="CV276" s="6" t="n">
        <v>51</v>
      </c>
      <c r="CW276" s="6" t="n">
        <v>38</v>
      </c>
      <c r="CX276" s="6" t="n">
        <v>27</v>
      </c>
      <c r="CY276" s="6" t="n">
        <v>11</v>
      </c>
      <c r="CZ276" s="6" t="n">
        <v>21</v>
      </c>
    </row>
    <row r="277" customFormat="false" ht="13.2" hidden="false" customHeight="false" outlineLevel="0" collapsed="false">
      <c r="A277" s="0" t="s">
        <v>1327</v>
      </c>
      <c r="B277" s="0" t="s">
        <v>605</v>
      </c>
      <c r="C277" s="6" t="n">
        <v>256384</v>
      </c>
      <c r="D277" s="6" t="n">
        <v>3182</v>
      </c>
      <c r="E277" s="6" t="n">
        <v>3168</v>
      </c>
      <c r="F277" s="6" t="n">
        <v>3009</v>
      </c>
      <c r="G277" s="6" t="n">
        <v>3058</v>
      </c>
      <c r="H277" s="6" t="n">
        <v>2919</v>
      </c>
      <c r="I277" s="6" t="n">
        <v>2716</v>
      </c>
      <c r="J277" s="6" t="n">
        <v>2650</v>
      </c>
      <c r="K277" s="6" t="n">
        <v>2590</v>
      </c>
      <c r="L277" s="6" t="n">
        <v>2530</v>
      </c>
      <c r="M277" s="6" t="n">
        <v>2461</v>
      </c>
      <c r="N277" s="6" t="n">
        <v>2521</v>
      </c>
      <c r="O277" s="6" t="n">
        <v>2632</v>
      </c>
      <c r="P277" s="6" t="n">
        <v>2781</v>
      </c>
      <c r="Q277" s="6" t="n">
        <v>2825</v>
      </c>
      <c r="R277" s="6" t="n">
        <v>2886</v>
      </c>
      <c r="S277" s="6" t="n">
        <v>2954</v>
      </c>
      <c r="T277" s="6" t="n">
        <v>2931</v>
      </c>
      <c r="U277" s="6" t="n">
        <v>3080</v>
      </c>
      <c r="V277" s="6" t="n">
        <v>3671</v>
      </c>
      <c r="W277" s="6" t="n">
        <v>5168</v>
      </c>
      <c r="X277" s="6" t="n">
        <v>6044</v>
      </c>
      <c r="Y277" s="6" t="n">
        <v>5683</v>
      </c>
      <c r="Z277" s="6" t="n">
        <v>4687</v>
      </c>
      <c r="AA277" s="6" t="n">
        <v>4101</v>
      </c>
      <c r="AB277" s="6" t="n">
        <v>3828</v>
      </c>
      <c r="AC277" s="6" t="n">
        <v>3808</v>
      </c>
      <c r="AD277" s="6" t="n">
        <v>3828</v>
      </c>
      <c r="AE277" s="6" t="n">
        <v>3917</v>
      </c>
      <c r="AF277" s="6" t="n">
        <v>3655</v>
      </c>
      <c r="AG277" s="6" t="n">
        <v>3680</v>
      </c>
      <c r="AH277" s="6" t="n">
        <v>3447</v>
      </c>
      <c r="AI277" s="6" t="n">
        <v>3335</v>
      </c>
      <c r="AJ277" s="6" t="n">
        <v>3033</v>
      </c>
      <c r="AK277" s="6" t="n">
        <v>2852</v>
      </c>
      <c r="AL277" s="6" t="n">
        <v>2735</v>
      </c>
      <c r="AM277" s="6" t="n">
        <v>2881</v>
      </c>
      <c r="AN277" s="6" t="n">
        <v>3005</v>
      </c>
      <c r="AO277" s="6" t="n">
        <v>3083</v>
      </c>
      <c r="AP277" s="6" t="n">
        <v>3186</v>
      </c>
      <c r="AQ277" s="6" t="n">
        <v>3382</v>
      </c>
      <c r="AR277" s="6" t="n">
        <v>3467</v>
      </c>
      <c r="AS277" s="6" t="n">
        <v>3537</v>
      </c>
      <c r="AT277" s="6" t="n">
        <v>3636</v>
      </c>
      <c r="AU277" s="6" t="n">
        <v>3464</v>
      </c>
      <c r="AV277" s="6" t="n">
        <v>3619</v>
      </c>
      <c r="AW277" s="6" t="n">
        <v>3490</v>
      </c>
      <c r="AX277" s="6" t="n">
        <v>3647</v>
      </c>
      <c r="AY277" s="6" t="n">
        <v>3600</v>
      </c>
      <c r="AZ277" s="6" t="n">
        <v>3443</v>
      </c>
      <c r="BA277" s="6" t="n">
        <v>3402</v>
      </c>
      <c r="BB277" s="6" t="n">
        <v>3482</v>
      </c>
      <c r="BC277" s="6" t="n">
        <v>3268</v>
      </c>
      <c r="BD277" s="6" t="n">
        <v>3240</v>
      </c>
      <c r="BE277" s="6" t="n">
        <v>3241</v>
      </c>
      <c r="BF277" s="6" t="n">
        <v>3136</v>
      </c>
      <c r="BG277" s="6" t="n">
        <v>2860</v>
      </c>
      <c r="BH277" s="6" t="n">
        <v>2738</v>
      </c>
      <c r="BI277" s="6" t="n">
        <v>2823</v>
      </c>
      <c r="BJ277" s="6" t="n">
        <v>2722</v>
      </c>
      <c r="BK277" s="6" t="n">
        <v>2812</v>
      </c>
      <c r="BL277" s="6" t="n">
        <v>2819</v>
      </c>
      <c r="BM277" s="6" t="n">
        <v>2855</v>
      </c>
      <c r="BN277" s="6" t="n">
        <v>2928</v>
      </c>
      <c r="BO277" s="6" t="n">
        <v>3260</v>
      </c>
      <c r="BP277" s="6" t="n">
        <v>3278</v>
      </c>
      <c r="BQ277" s="6" t="n">
        <v>2591</v>
      </c>
      <c r="BR277" s="6" t="n">
        <v>2700</v>
      </c>
      <c r="BS277" s="6" t="n">
        <v>2434</v>
      </c>
      <c r="BT277" s="6" t="n">
        <v>2461</v>
      </c>
      <c r="BU277" s="6" t="n">
        <v>1970</v>
      </c>
      <c r="BV277" s="6" t="n">
        <v>1954</v>
      </c>
      <c r="BW277" s="6" t="n">
        <v>2097</v>
      </c>
      <c r="BX277" s="6" t="n">
        <v>2061</v>
      </c>
      <c r="BY277" s="6" t="n">
        <v>1922</v>
      </c>
      <c r="BZ277" s="6" t="n">
        <v>1809</v>
      </c>
      <c r="CA277" s="6" t="n">
        <v>1808</v>
      </c>
      <c r="CB277" s="6" t="n">
        <v>1711</v>
      </c>
      <c r="CC277" s="6" t="n">
        <v>1611</v>
      </c>
      <c r="CD277" s="6" t="n">
        <v>1553</v>
      </c>
      <c r="CE277" s="6" t="n">
        <v>1437</v>
      </c>
      <c r="CF277" s="6" t="n">
        <v>1448</v>
      </c>
      <c r="CG277" s="6" t="n">
        <v>1301</v>
      </c>
      <c r="CH277" s="6" t="n">
        <v>1195</v>
      </c>
      <c r="CI277" s="6" t="n">
        <v>1087</v>
      </c>
      <c r="CJ277" s="6" t="n">
        <v>947</v>
      </c>
      <c r="CK277" s="6" t="n">
        <v>865</v>
      </c>
      <c r="CL277" s="6" t="n">
        <v>812</v>
      </c>
      <c r="CM277" s="6" t="n">
        <v>719</v>
      </c>
      <c r="CN277" s="6" t="n">
        <v>656</v>
      </c>
      <c r="CO277" s="6" t="n">
        <v>587</v>
      </c>
      <c r="CP277" s="6" t="n">
        <v>523</v>
      </c>
      <c r="CQ277" s="6" t="n">
        <v>388</v>
      </c>
      <c r="CR277" s="6" t="n">
        <v>240</v>
      </c>
      <c r="CS277" s="6" t="n">
        <v>182</v>
      </c>
      <c r="CT277" s="6" t="n">
        <v>193</v>
      </c>
      <c r="CU277" s="6" t="n">
        <v>130</v>
      </c>
      <c r="CV277" s="6" t="n">
        <v>109</v>
      </c>
      <c r="CW277" s="6" t="n">
        <v>60</v>
      </c>
      <c r="CX277" s="6" t="n">
        <v>56</v>
      </c>
      <c r="CY277" s="6" t="n">
        <v>40</v>
      </c>
      <c r="CZ277" s="6" t="n">
        <v>58</v>
      </c>
    </row>
    <row r="278" customFormat="false" ht="13.2" hidden="false" customHeight="false" outlineLevel="0" collapsed="false">
      <c r="A278" s="0" t="s">
        <v>1328</v>
      </c>
      <c r="B278" s="0" t="s">
        <v>611</v>
      </c>
      <c r="C278" s="6" t="n">
        <v>147645</v>
      </c>
      <c r="D278" s="6" t="n">
        <v>1749</v>
      </c>
      <c r="E278" s="6" t="n">
        <v>1645</v>
      </c>
      <c r="F278" s="6" t="n">
        <v>1674</v>
      </c>
      <c r="G278" s="6" t="n">
        <v>1708</v>
      </c>
      <c r="H278" s="6" t="n">
        <v>1674</v>
      </c>
      <c r="I278" s="6" t="n">
        <v>1579</v>
      </c>
      <c r="J278" s="6" t="n">
        <v>1563</v>
      </c>
      <c r="K278" s="6" t="n">
        <v>1545</v>
      </c>
      <c r="L278" s="6" t="n">
        <v>1433</v>
      </c>
      <c r="M278" s="6" t="n">
        <v>1463</v>
      </c>
      <c r="N278" s="6" t="n">
        <v>1506</v>
      </c>
      <c r="O278" s="6" t="n">
        <v>1564</v>
      </c>
      <c r="P278" s="6" t="n">
        <v>1598</v>
      </c>
      <c r="Q278" s="6" t="n">
        <v>1609</v>
      </c>
      <c r="R278" s="6" t="n">
        <v>1647</v>
      </c>
      <c r="S278" s="6" t="n">
        <v>1702</v>
      </c>
      <c r="T278" s="6" t="n">
        <v>1793</v>
      </c>
      <c r="U278" s="6" t="n">
        <v>1764</v>
      </c>
      <c r="V278" s="6" t="n">
        <v>1775</v>
      </c>
      <c r="W278" s="6" t="n">
        <v>1586</v>
      </c>
      <c r="X278" s="6" t="n">
        <v>1599</v>
      </c>
      <c r="Y278" s="6" t="n">
        <v>1609</v>
      </c>
      <c r="Z278" s="6" t="n">
        <v>1539</v>
      </c>
      <c r="AA278" s="6" t="n">
        <v>1683</v>
      </c>
      <c r="AB278" s="6" t="n">
        <v>1750</v>
      </c>
      <c r="AC278" s="6" t="n">
        <v>1701</v>
      </c>
      <c r="AD278" s="6" t="n">
        <v>1697</v>
      </c>
      <c r="AE278" s="6" t="n">
        <v>1718</v>
      </c>
      <c r="AF278" s="6" t="n">
        <v>1835</v>
      </c>
      <c r="AG278" s="6" t="n">
        <v>1761</v>
      </c>
      <c r="AH278" s="6" t="n">
        <v>1868</v>
      </c>
      <c r="AI278" s="6" t="n">
        <v>1822</v>
      </c>
      <c r="AJ278" s="6" t="n">
        <v>1821</v>
      </c>
      <c r="AK278" s="6" t="n">
        <v>1603</v>
      </c>
      <c r="AL278" s="6" t="n">
        <v>1721</v>
      </c>
      <c r="AM278" s="6" t="n">
        <v>1705</v>
      </c>
      <c r="AN278" s="6" t="n">
        <v>1835</v>
      </c>
      <c r="AO278" s="6" t="n">
        <v>1803</v>
      </c>
      <c r="AP278" s="6" t="n">
        <v>1952</v>
      </c>
      <c r="AQ278" s="6" t="n">
        <v>2036</v>
      </c>
      <c r="AR278" s="6" t="n">
        <v>2121</v>
      </c>
      <c r="AS278" s="6" t="n">
        <v>2094</v>
      </c>
      <c r="AT278" s="6" t="n">
        <v>2151</v>
      </c>
      <c r="AU278" s="6" t="n">
        <v>2112</v>
      </c>
      <c r="AV278" s="6" t="n">
        <v>2211</v>
      </c>
      <c r="AW278" s="6" t="n">
        <v>2243</v>
      </c>
      <c r="AX278" s="6" t="n">
        <v>2138</v>
      </c>
      <c r="AY278" s="6" t="n">
        <v>2274</v>
      </c>
      <c r="AZ278" s="6" t="n">
        <v>2220</v>
      </c>
      <c r="BA278" s="6" t="n">
        <v>2203</v>
      </c>
      <c r="BB278" s="6" t="n">
        <v>1970</v>
      </c>
      <c r="BC278" s="6" t="n">
        <v>1883</v>
      </c>
      <c r="BD278" s="6" t="n">
        <v>1979</v>
      </c>
      <c r="BE278" s="6" t="n">
        <v>1888</v>
      </c>
      <c r="BF278" s="6" t="n">
        <v>1766</v>
      </c>
      <c r="BG278" s="6" t="n">
        <v>1766</v>
      </c>
      <c r="BH278" s="6" t="n">
        <v>1774</v>
      </c>
      <c r="BI278" s="6" t="n">
        <v>1737</v>
      </c>
      <c r="BJ278" s="6" t="n">
        <v>1735</v>
      </c>
      <c r="BK278" s="6" t="n">
        <v>1759</v>
      </c>
      <c r="BL278" s="6" t="n">
        <v>1707</v>
      </c>
      <c r="BM278" s="6" t="n">
        <v>1810</v>
      </c>
      <c r="BN278" s="6" t="n">
        <v>1928</v>
      </c>
      <c r="BO278" s="6" t="n">
        <v>2163</v>
      </c>
      <c r="BP278" s="6" t="n">
        <v>2220</v>
      </c>
      <c r="BQ278" s="6" t="n">
        <v>1627</v>
      </c>
      <c r="BR278" s="6" t="n">
        <v>1775</v>
      </c>
      <c r="BS278" s="6" t="n">
        <v>1702</v>
      </c>
      <c r="BT278" s="6" t="n">
        <v>1537</v>
      </c>
      <c r="BU278" s="6" t="n">
        <v>1370</v>
      </c>
      <c r="BV278" s="6" t="n">
        <v>1272</v>
      </c>
      <c r="BW278" s="6" t="n">
        <v>1332</v>
      </c>
      <c r="BX278" s="6" t="n">
        <v>1355</v>
      </c>
      <c r="BY278" s="6" t="n">
        <v>1323</v>
      </c>
      <c r="BZ278" s="6" t="n">
        <v>1270</v>
      </c>
      <c r="CA278" s="6" t="n">
        <v>1266</v>
      </c>
      <c r="CB278" s="6" t="n">
        <v>1209</v>
      </c>
      <c r="CC278" s="6" t="n">
        <v>1110</v>
      </c>
      <c r="CD278" s="6" t="n">
        <v>1170</v>
      </c>
      <c r="CE278" s="6" t="n">
        <v>1053</v>
      </c>
      <c r="CF278" s="6" t="n">
        <v>1174</v>
      </c>
      <c r="CG278" s="6" t="n">
        <v>1038</v>
      </c>
      <c r="CH278" s="6" t="n">
        <v>983</v>
      </c>
      <c r="CI278" s="6" t="n">
        <v>848</v>
      </c>
      <c r="CJ278" s="6" t="n">
        <v>825</v>
      </c>
      <c r="CK278" s="6" t="n">
        <v>738</v>
      </c>
      <c r="CL278" s="6" t="n">
        <v>710</v>
      </c>
      <c r="CM278" s="6" t="n">
        <v>622</v>
      </c>
      <c r="CN278" s="6" t="n">
        <v>572</v>
      </c>
      <c r="CO278" s="6" t="n">
        <v>525</v>
      </c>
      <c r="CP278" s="6" t="n">
        <v>486</v>
      </c>
      <c r="CQ278" s="6" t="n">
        <v>342</v>
      </c>
      <c r="CR278" s="6" t="n">
        <v>230</v>
      </c>
      <c r="CS278" s="6" t="n">
        <v>153</v>
      </c>
      <c r="CT278" s="6" t="n">
        <v>145</v>
      </c>
      <c r="CU278" s="6" t="n">
        <v>127</v>
      </c>
      <c r="CV278" s="6" t="n">
        <v>96</v>
      </c>
      <c r="CW278" s="6" t="n">
        <v>57</v>
      </c>
      <c r="CX278" s="6" t="n">
        <v>46</v>
      </c>
      <c r="CY278" s="6" t="n">
        <v>25</v>
      </c>
      <c r="CZ278" s="6" t="n">
        <v>45</v>
      </c>
    </row>
    <row r="279" customFormat="false" ht="13.2" hidden="false" customHeight="false" outlineLevel="0" collapsed="false">
      <c r="A279" s="0" t="s">
        <v>1329</v>
      </c>
      <c r="B279" s="0" t="s">
        <v>479</v>
      </c>
      <c r="C279" s="6" t="n">
        <v>205056</v>
      </c>
      <c r="D279" s="6" t="n">
        <v>2820</v>
      </c>
      <c r="E279" s="6" t="n">
        <v>2874</v>
      </c>
      <c r="F279" s="6" t="n">
        <v>2650</v>
      </c>
      <c r="G279" s="6" t="n">
        <v>2619</v>
      </c>
      <c r="H279" s="6" t="n">
        <v>2585</v>
      </c>
      <c r="I279" s="6" t="n">
        <v>2438</v>
      </c>
      <c r="J279" s="6" t="n">
        <v>2274</v>
      </c>
      <c r="K279" s="6" t="n">
        <v>2258</v>
      </c>
      <c r="L279" s="6" t="n">
        <v>2066</v>
      </c>
      <c r="M279" s="6" t="n">
        <v>1995</v>
      </c>
      <c r="N279" s="6" t="n">
        <v>2094</v>
      </c>
      <c r="O279" s="6" t="n">
        <v>2210</v>
      </c>
      <c r="P279" s="6" t="n">
        <v>2100</v>
      </c>
      <c r="Q279" s="6" t="n">
        <v>2324</v>
      </c>
      <c r="R279" s="6" t="n">
        <v>2199</v>
      </c>
      <c r="S279" s="6" t="n">
        <v>2294</v>
      </c>
      <c r="T279" s="6" t="n">
        <v>2340</v>
      </c>
      <c r="U279" s="6" t="n">
        <v>2288</v>
      </c>
      <c r="V279" s="6" t="n">
        <v>3582</v>
      </c>
      <c r="W279" s="6" t="n">
        <v>5452</v>
      </c>
      <c r="X279" s="6" t="n">
        <v>6012</v>
      </c>
      <c r="Y279" s="6" t="n">
        <v>5411</v>
      </c>
      <c r="Z279" s="6" t="n">
        <v>4319</v>
      </c>
      <c r="AA279" s="6" t="n">
        <v>3682</v>
      </c>
      <c r="AB279" s="6" t="n">
        <v>3337</v>
      </c>
      <c r="AC279" s="6" t="n">
        <v>3614</v>
      </c>
      <c r="AD279" s="6" t="n">
        <v>3590</v>
      </c>
      <c r="AE279" s="6" t="n">
        <v>3423</v>
      </c>
      <c r="AF279" s="6" t="n">
        <v>3222</v>
      </c>
      <c r="AG279" s="6" t="n">
        <v>3142</v>
      </c>
      <c r="AH279" s="6" t="n">
        <v>3057</v>
      </c>
      <c r="AI279" s="6" t="n">
        <v>2968</v>
      </c>
      <c r="AJ279" s="6" t="n">
        <v>2722</v>
      </c>
      <c r="AK279" s="6" t="n">
        <v>2554</v>
      </c>
      <c r="AL279" s="6" t="n">
        <v>2559</v>
      </c>
      <c r="AM279" s="6" t="n">
        <v>2571</v>
      </c>
      <c r="AN279" s="6" t="n">
        <v>2551</v>
      </c>
      <c r="AO279" s="6" t="n">
        <v>2625</v>
      </c>
      <c r="AP279" s="6" t="n">
        <v>2829</v>
      </c>
      <c r="AQ279" s="6" t="n">
        <v>2808</v>
      </c>
      <c r="AR279" s="6" t="n">
        <v>2961</v>
      </c>
      <c r="AS279" s="6" t="n">
        <v>2845</v>
      </c>
      <c r="AT279" s="6" t="n">
        <v>2770</v>
      </c>
      <c r="AU279" s="6" t="n">
        <v>2860</v>
      </c>
      <c r="AV279" s="6" t="n">
        <v>2844</v>
      </c>
      <c r="AW279" s="6" t="n">
        <v>2823</v>
      </c>
      <c r="AX279" s="6" t="n">
        <v>2782</v>
      </c>
      <c r="AY279" s="6" t="n">
        <v>2784</v>
      </c>
      <c r="AZ279" s="6" t="n">
        <v>2811</v>
      </c>
      <c r="BA279" s="6" t="n">
        <v>2648</v>
      </c>
      <c r="BB279" s="6" t="n">
        <v>2610</v>
      </c>
      <c r="BC279" s="6" t="n">
        <v>2491</v>
      </c>
      <c r="BD279" s="6" t="n">
        <v>2369</v>
      </c>
      <c r="BE279" s="6" t="n">
        <v>2239</v>
      </c>
      <c r="BF279" s="6" t="n">
        <v>2217</v>
      </c>
      <c r="BG279" s="6" t="n">
        <v>1929</v>
      </c>
      <c r="BH279" s="6" t="n">
        <v>1918</v>
      </c>
      <c r="BI279" s="6" t="n">
        <v>1893</v>
      </c>
      <c r="BJ279" s="6" t="n">
        <v>1790</v>
      </c>
      <c r="BK279" s="6" t="n">
        <v>1782</v>
      </c>
      <c r="BL279" s="6" t="n">
        <v>1746</v>
      </c>
      <c r="BM279" s="6" t="n">
        <v>1875</v>
      </c>
      <c r="BN279" s="6" t="n">
        <v>1937</v>
      </c>
      <c r="BO279" s="6" t="n">
        <v>2073</v>
      </c>
      <c r="BP279" s="6" t="n">
        <v>2189</v>
      </c>
      <c r="BQ279" s="6" t="n">
        <v>1724</v>
      </c>
      <c r="BR279" s="6" t="n">
        <v>1654</v>
      </c>
      <c r="BS279" s="6" t="n">
        <v>1459</v>
      </c>
      <c r="BT279" s="6" t="n">
        <v>1507</v>
      </c>
      <c r="BU279" s="6" t="n">
        <v>1311</v>
      </c>
      <c r="BV279" s="6" t="n">
        <v>1212</v>
      </c>
      <c r="BW279" s="6" t="n">
        <v>1339</v>
      </c>
      <c r="BX279" s="6" t="n">
        <v>1255</v>
      </c>
      <c r="BY279" s="6" t="n">
        <v>1261</v>
      </c>
      <c r="BZ279" s="6" t="n">
        <v>1139</v>
      </c>
      <c r="CA279" s="6" t="n">
        <v>1169</v>
      </c>
      <c r="CB279" s="6" t="n">
        <v>1070</v>
      </c>
      <c r="CC279" s="6" t="n">
        <v>1027</v>
      </c>
      <c r="CD279" s="6" t="n">
        <v>991</v>
      </c>
      <c r="CE279" s="6" t="n">
        <v>953</v>
      </c>
      <c r="CF279" s="6" t="n">
        <v>953</v>
      </c>
      <c r="CG279" s="6" t="n">
        <v>881</v>
      </c>
      <c r="CH279" s="6" t="n">
        <v>817</v>
      </c>
      <c r="CI279" s="6" t="n">
        <v>705</v>
      </c>
      <c r="CJ279" s="6" t="n">
        <v>644</v>
      </c>
      <c r="CK279" s="6" t="n">
        <v>681</v>
      </c>
      <c r="CL279" s="6" t="n">
        <v>588</v>
      </c>
      <c r="CM279" s="6" t="n">
        <v>575</v>
      </c>
      <c r="CN279" s="6" t="n">
        <v>523</v>
      </c>
      <c r="CO279" s="6" t="n">
        <v>425</v>
      </c>
      <c r="CP279" s="6" t="n">
        <v>415</v>
      </c>
      <c r="CQ279" s="6" t="n">
        <v>331</v>
      </c>
      <c r="CR279" s="6" t="n">
        <v>197</v>
      </c>
      <c r="CS279" s="6" t="n">
        <v>156</v>
      </c>
      <c r="CT279" s="6" t="n">
        <v>124</v>
      </c>
      <c r="CU279" s="6" t="n">
        <v>98</v>
      </c>
      <c r="CV279" s="6" t="n">
        <v>78</v>
      </c>
      <c r="CW279" s="6" t="n">
        <v>65</v>
      </c>
      <c r="CX279" s="6" t="n">
        <v>32</v>
      </c>
      <c r="CY279" s="6" t="n">
        <v>18</v>
      </c>
      <c r="CZ279" s="6" t="n">
        <v>35</v>
      </c>
    </row>
    <row r="280" customFormat="false" ht="13.2" hidden="false" customHeight="false" outlineLevel="0" collapsed="false">
      <c r="A280" s="0" t="s">
        <v>1330</v>
      </c>
      <c r="B280" s="0" t="s">
        <v>715</v>
      </c>
      <c r="C280" s="6" t="n">
        <v>132976</v>
      </c>
      <c r="D280" s="6" t="n">
        <v>1273</v>
      </c>
      <c r="E280" s="6" t="n">
        <v>1281</v>
      </c>
      <c r="F280" s="6" t="n">
        <v>1339</v>
      </c>
      <c r="G280" s="6" t="n">
        <v>1389</v>
      </c>
      <c r="H280" s="6" t="n">
        <v>1300</v>
      </c>
      <c r="I280" s="6" t="n">
        <v>1322</v>
      </c>
      <c r="J280" s="6" t="n">
        <v>1315</v>
      </c>
      <c r="K280" s="6" t="n">
        <v>1322</v>
      </c>
      <c r="L280" s="6" t="n">
        <v>1298</v>
      </c>
      <c r="M280" s="6" t="n">
        <v>1383</v>
      </c>
      <c r="N280" s="6" t="n">
        <v>1443</v>
      </c>
      <c r="O280" s="6" t="n">
        <v>1504</v>
      </c>
      <c r="P280" s="6" t="n">
        <v>1686</v>
      </c>
      <c r="Q280" s="6" t="n">
        <v>1646</v>
      </c>
      <c r="R280" s="6" t="n">
        <v>1668</v>
      </c>
      <c r="S280" s="6" t="n">
        <v>1724</v>
      </c>
      <c r="T280" s="6" t="n">
        <v>1674</v>
      </c>
      <c r="U280" s="6" t="n">
        <v>1789</v>
      </c>
      <c r="V280" s="6" t="n">
        <v>1494</v>
      </c>
      <c r="W280" s="6" t="n">
        <v>1286</v>
      </c>
      <c r="X280" s="6" t="n">
        <v>1228</v>
      </c>
      <c r="Y280" s="6" t="n">
        <v>1186</v>
      </c>
      <c r="Z280" s="6" t="n">
        <v>1363</v>
      </c>
      <c r="AA280" s="6" t="n">
        <v>1392</v>
      </c>
      <c r="AB280" s="6" t="n">
        <v>1296</v>
      </c>
      <c r="AC280" s="6" t="n">
        <v>1250</v>
      </c>
      <c r="AD280" s="6" t="n">
        <v>1177</v>
      </c>
      <c r="AE280" s="6" t="n">
        <v>1169</v>
      </c>
      <c r="AF280" s="6" t="n">
        <v>1103</v>
      </c>
      <c r="AG280" s="6" t="n">
        <v>1178</v>
      </c>
      <c r="AH280" s="6" t="n">
        <v>1181</v>
      </c>
      <c r="AI280" s="6" t="n">
        <v>1152</v>
      </c>
      <c r="AJ280" s="6" t="n">
        <v>1175</v>
      </c>
      <c r="AK280" s="6" t="n">
        <v>1146</v>
      </c>
      <c r="AL280" s="6" t="n">
        <v>1189</v>
      </c>
      <c r="AM280" s="6" t="n">
        <v>1198</v>
      </c>
      <c r="AN280" s="6" t="n">
        <v>1321</v>
      </c>
      <c r="AO280" s="6" t="n">
        <v>1350</v>
      </c>
      <c r="AP280" s="6" t="n">
        <v>1407</v>
      </c>
      <c r="AQ280" s="6" t="n">
        <v>1699</v>
      </c>
      <c r="AR280" s="6" t="n">
        <v>1744</v>
      </c>
      <c r="AS280" s="6" t="n">
        <v>1726</v>
      </c>
      <c r="AT280" s="6" t="n">
        <v>1833</v>
      </c>
      <c r="AU280" s="6" t="n">
        <v>1793</v>
      </c>
      <c r="AV280" s="6" t="n">
        <v>1904</v>
      </c>
      <c r="AW280" s="6" t="n">
        <v>1951</v>
      </c>
      <c r="AX280" s="6" t="n">
        <v>2047</v>
      </c>
      <c r="AY280" s="6" t="n">
        <v>2004</v>
      </c>
      <c r="AZ280" s="6" t="n">
        <v>2025</v>
      </c>
      <c r="BA280" s="6" t="n">
        <v>1944</v>
      </c>
      <c r="BB280" s="6" t="n">
        <v>1874</v>
      </c>
      <c r="BC280" s="6" t="n">
        <v>1873</v>
      </c>
      <c r="BD280" s="6" t="n">
        <v>1835</v>
      </c>
      <c r="BE280" s="6" t="n">
        <v>1792</v>
      </c>
      <c r="BF280" s="6" t="n">
        <v>1847</v>
      </c>
      <c r="BG280" s="6" t="n">
        <v>1764</v>
      </c>
      <c r="BH280" s="6" t="n">
        <v>1835</v>
      </c>
      <c r="BI280" s="6" t="n">
        <v>1934</v>
      </c>
      <c r="BJ280" s="6" t="n">
        <v>1942</v>
      </c>
      <c r="BK280" s="6" t="n">
        <v>1903</v>
      </c>
      <c r="BL280" s="6" t="n">
        <v>1933</v>
      </c>
      <c r="BM280" s="6" t="n">
        <v>2151</v>
      </c>
      <c r="BN280" s="6" t="n">
        <v>2132</v>
      </c>
      <c r="BO280" s="6" t="n">
        <v>2365</v>
      </c>
      <c r="BP280" s="6" t="n">
        <v>2283</v>
      </c>
      <c r="BQ280" s="6" t="n">
        <v>1756</v>
      </c>
      <c r="BR280" s="6" t="n">
        <v>1958</v>
      </c>
      <c r="BS280" s="6" t="n">
        <v>1985</v>
      </c>
      <c r="BT280" s="6" t="n">
        <v>1797</v>
      </c>
      <c r="BU280" s="6" t="n">
        <v>1591</v>
      </c>
      <c r="BV280" s="6" t="n">
        <v>1491</v>
      </c>
      <c r="BW280" s="6" t="n">
        <v>1498</v>
      </c>
      <c r="BX280" s="6" t="n">
        <v>1441</v>
      </c>
      <c r="BY280" s="6" t="n">
        <v>1339</v>
      </c>
      <c r="BZ280" s="6" t="n">
        <v>1376</v>
      </c>
      <c r="CA280" s="6" t="n">
        <v>1254</v>
      </c>
      <c r="CB280" s="6" t="n">
        <v>1203</v>
      </c>
      <c r="CC280" s="6" t="n">
        <v>1143</v>
      </c>
      <c r="CD280" s="6" t="n">
        <v>1094</v>
      </c>
      <c r="CE280" s="6" t="n">
        <v>1021</v>
      </c>
      <c r="CF280" s="6" t="n">
        <v>1003</v>
      </c>
      <c r="CG280" s="6" t="n">
        <v>926</v>
      </c>
      <c r="CH280" s="6" t="n">
        <v>796</v>
      </c>
      <c r="CI280" s="6" t="n">
        <v>747</v>
      </c>
      <c r="CJ280" s="6" t="n">
        <v>739</v>
      </c>
      <c r="CK280" s="6" t="n">
        <v>691</v>
      </c>
      <c r="CL280" s="6" t="n">
        <v>605</v>
      </c>
      <c r="CM280" s="6" t="n">
        <v>517</v>
      </c>
      <c r="CN280" s="6" t="n">
        <v>488</v>
      </c>
      <c r="CO280" s="6" t="n">
        <v>384</v>
      </c>
      <c r="CP280" s="6" t="n">
        <v>378</v>
      </c>
      <c r="CQ280" s="6" t="n">
        <v>272</v>
      </c>
      <c r="CR280" s="6" t="n">
        <v>178</v>
      </c>
      <c r="CS280" s="6" t="n">
        <v>120</v>
      </c>
      <c r="CT280" s="6" t="n">
        <v>118</v>
      </c>
      <c r="CU280" s="6" t="n">
        <v>99</v>
      </c>
      <c r="CV280" s="6" t="n">
        <v>68</v>
      </c>
      <c r="CW280" s="6" t="n">
        <v>63</v>
      </c>
      <c r="CX280" s="6" t="n">
        <v>36</v>
      </c>
      <c r="CY280" s="6" t="n">
        <v>25</v>
      </c>
      <c r="CZ280" s="6" t="n">
        <v>46</v>
      </c>
    </row>
    <row r="281" customFormat="false" ht="13.2" hidden="false" customHeight="false" outlineLevel="0" collapsed="false">
      <c r="A281" s="0" t="s">
        <v>1331</v>
      </c>
      <c r="B281" s="0" t="s">
        <v>331</v>
      </c>
      <c r="C281" s="6" t="n">
        <v>140202</v>
      </c>
      <c r="D281" s="6" t="n">
        <v>1899</v>
      </c>
      <c r="E281" s="6" t="n">
        <v>1931</v>
      </c>
      <c r="F281" s="6" t="n">
        <v>1851</v>
      </c>
      <c r="G281" s="6" t="n">
        <v>1787</v>
      </c>
      <c r="H281" s="6" t="n">
        <v>1855</v>
      </c>
      <c r="I281" s="6" t="n">
        <v>1722</v>
      </c>
      <c r="J281" s="6" t="n">
        <v>1588</v>
      </c>
      <c r="K281" s="6" t="n">
        <v>1623</v>
      </c>
      <c r="L281" s="6" t="n">
        <v>1472</v>
      </c>
      <c r="M281" s="6" t="n">
        <v>1533</v>
      </c>
      <c r="N281" s="6" t="n">
        <v>1551</v>
      </c>
      <c r="O281" s="6" t="n">
        <v>1498</v>
      </c>
      <c r="P281" s="6" t="n">
        <v>1587</v>
      </c>
      <c r="Q281" s="6" t="n">
        <v>1622</v>
      </c>
      <c r="R281" s="6" t="n">
        <v>1682</v>
      </c>
      <c r="S281" s="6" t="n">
        <v>1579</v>
      </c>
      <c r="T281" s="6" t="n">
        <v>1621</v>
      </c>
      <c r="U281" s="6" t="n">
        <v>1713</v>
      </c>
      <c r="V281" s="6" t="n">
        <v>2233</v>
      </c>
      <c r="W281" s="6" t="n">
        <v>3303</v>
      </c>
      <c r="X281" s="6" t="n">
        <v>3489</v>
      </c>
      <c r="Y281" s="6" t="n">
        <v>3062</v>
      </c>
      <c r="Z281" s="6" t="n">
        <v>2739</v>
      </c>
      <c r="AA281" s="6" t="n">
        <v>2493</v>
      </c>
      <c r="AB281" s="6" t="n">
        <v>2279</v>
      </c>
      <c r="AC281" s="6" t="n">
        <v>2286</v>
      </c>
      <c r="AD281" s="6" t="n">
        <v>2254</v>
      </c>
      <c r="AE281" s="6" t="n">
        <v>2227</v>
      </c>
      <c r="AF281" s="6" t="n">
        <v>2067</v>
      </c>
      <c r="AG281" s="6" t="n">
        <v>1916</v>
      </c>
      <c r="AH281" s="6" t="n">
        <v>2090</v>
      </c>
      <c r="AI281" s="6" t="n">
        <v>2077</v>
      </c>
      <c r="AJ281" s="6" t="n">
        <v>1873</v>
      </c>
      <c r="AK281" s="6" t="n">
        <v>1572</v>
      </c>
      <c r="AL281" s="6" t="n">
        <v>1710</v>
      </c>
      <c r="AM281" s="6" t="n">
        <v>1723</v>
      </c>
      <c r="AN281" s="6" t="n">
        <v>1787</v>
      </c>
      <c r="AO281" s="6" t="n">
        <v>1748</v>
      </c>
      <c r="AP281" s="6" t="n">
        <v>1900</v>
      </c>
      <c r="AQ281" s="6" t="n">
        <v>1890</v>
      </c>
      <c r="AR281" s="6" t="n">
        <v>1948</v>
      </c>
      <c r="AS281" s="6" t="n">
        <v>1951</v>
      </c>
      <c r="AT281" s="6" t="n">
        <v>1964</v>
      </c>
      <c r="AU281" s="6" t="n">
        <v>1952</v>
      </c>
      <c r="AV281" s="6" t="n">
        <v>1931</v>
      </c>
      <c r="AW281" s="6" t="n">
        <v>1926</v>
      </c>
      <c r="AX281" s="6" t="n">
        <v>1932</v>
      </c>
      <c r="AY281" s="6" t="n">
        <v>1958</v>
      </c>
      <c r="AZ281" s="6" t="n">
        <v>1983</v>
      </c>
      <c r="BA281" s="6" t="n">
        <v>1931</v>
      </c>
      <c r="BB281" s="6" t="n">
        <v>1849</v>
      </c>
      <c r="BC281" s="6" t="n">
        <v>1685</v>
      </c>
      <c r="BD281" s="6" t="n">
        <v>1625</v>
      </c>
      <c r="BE281" s="6" t="n">
        <v>1622</v>
      </c>
      <c r="BF281" s="6" t="n">
        <v>1615</v>
      </c>
      <c r="BG281" s="6" t="n">
        <v>1516</v>
      </c>
      <c r="BH281" s="6" t="n">
        <v>1413</v>
      </c>
      <c r="BI281" s="6" t="n">
        <v>1427</v>
      </c>
      <c r="BJ281" s="6" t="n">
        <v>1449</v>
      </c>
      <c r="BK281" s="6" t="n">
        <v>1363</v>
      </c>
      <c r="BL281" s="6" t="n">
        <v>1389</v>
      </c>
      <c r="BM281" s="6" t="n">
        <v>1400</v>
      </c>
      <c r="BN281" s="6" t="n">
        <v>1437</v>
      </c>
      <c r="BO281" s="6" t="n">
        <v>1456</v>
      </c>
      <c r="BP281" s="6" t="n">
        <v>1402</v>
      </c>
      <c r="BQ281" s="6" t="n">
        <v>1104</v>
      </c>
      <c r="BR281" s="6" t="n">
        <v>1076</v>
      </c>
      <c r="BS281" s="6" t="n">
        <v>1094</v>
      </c>
      <c r="BT281" s="6" t="n">
        <v>1059</v>
      </c>
      <c r="BU281" s="6" t="n">
        <v>970</v>
      </c>
      <c r="BV281" s="6" t="n">
        <v>914</v>
      </c>
      <c r="BW281" s="6" t="n">
        <v>958</v>
      </c>
      <c r="BX281" s="6" t="n">
        <v>959</v>
      </c>
      <c r="BY281" s="6" t="n">
        <v>954</v>
      </c>
      <c r="BZ281" s="6" t="n">
        <v>821</v>
      </c>
      <c r="CA281" s="6" t="n">
        <v>909</v>
      </c>
      <c r="CB281" s="6" t="n">
        <v>830</v>
      </c>
      <c r="CC281" s="6" t="n">
        <v>779</v>
      </c>
      <c r="CD281" s="6" t="n">
        <v>695</v>
      </c>
      <c r="CE281" s="6" t="n">
        <v>712</v>
      </c>
      <c r="CF281" s="6" t="n">
        <v>701</v>
      </c>
      <c r="CG281" s="6" t="n">
        <v>637</v>
      </c>
      <c r="CH281" s="6" t="n">
        <v>567</v>
      </c>
      <c r="CI281" s="6" t="n">
        <v>489</v>
      </c>
      <c r="CJ281" s="6" t="n">
        <v>469</v>
      </c>
      <c r="CK281" s="6" t="n">
        <v>426</v>
      </c>
      <c r="CL281" s="6" t="n">
        <v>369</v>
      </c>
      <c r="CM281" s="6" t="n">
        <v>317</v>
      </c>
      <c r="CN281" s="6" t="n">
        <v>325</v>
      </c>
      <c r="CO281" s="6" t="n">
        <v>311</v>
      </c>
      <c r="CP281" s="6" t="n">
        <v>231</v>
      </c>
      <c r="CQ281" s="6" t="n">
        <v>183</v>
      </c>
      <c r="CR281" s="6" t="n">
        <v>88</v>
      </c>
      <c r="CS281" s="6" t="n">
        <v>67</v>
      </c>
      <c r="CT281" s="6" t="n">
        <v>52</v>
      </c>
      <c r="CU281" s="6" t="n">
        <v>40</v>
      </c>
      <c r="CV281" s="6" t="n">
        <v>46</v>
      </c>
      <c r="CW281" s="6" t="n">
        <v>31</v>
      </c>
      <c r="CX281" s="6" t="n">
        <v>20</v>
      </c>
      <c r="CY281" s="6" t="n">
        <v>17</v>
      </c>
      <c r="CZ281" s="6" t="n">
        <v>26</v>
      </c>
    </row>
    <row r="282" customFormat="false" ht="13.2" hidden="false" customHeight="false" outlineLevel="0" collapsed="false">
      <c r="A282" s="0" t="s">
        <v>1332</v>
      </c>
      <c r="B282" s="0" t="s">
        <v>643</v>
      </c>
      <c r="C282" s="6" t="n">
        <v>44973</v>
      </c>
      <c r="D282" s="6" t="n">
        <v>408</v>
      </c>
      <c r="E282" s="6" t="n">
        <v>381</v>
      </c>
      <c r="F282" s="6" t="n">
        <v>435</v>
      </c>
      <c r="G282" s="6" t="n">
        <v>452</v>
      </c>
      <c r="H282" s="6" t="n">
        <v>438</v>
      </c>
      <c r="I282" s="6" t="n">
        <v>420</v>
      </c>
      <c r="J282" s="6" t="n">
        <v>435</v>
      </c>
      <c r="K282" s="6" t="n">
        <v>460</v>
      </c>
      <c r="L282" s="6" t="n">
        <v>449</v>
      </c>
      <c r="M282" s="6" t="n">
        <v>450</v>
      </c>
      <c r="N282" s="6" t="n">
        <v>422</v>
      </c>
      <c r="O282" s="6" t="n">
        <v>470</v>
      </c>
      <c r="P282" s="6" t="n">
        <v>519</v>
      </c>
      <c r="Q282" s="6" t="n">
        <v>492</v>
      </c>
      <c r="R282" s="6" t="n">
        <v>525</v>
      </c>
      <c r="S282" s="6" t="n">
        <v>539</v>
      </c>
      <c r="T282" s="6" t="n">
        <v>549</v>
      </c>
      <c r="U282" s="6" t="n">
        <v>561</v>
      </c>
      <c r="V282" s="6" t="n">
        <v>480</v>
      </c>
      <c r="W282" s="6" t="n">
        <v>405</v>
      </c>
      <c r="X282" s="6" t="n">
        <v>459</v>
      </c>
      <c r="Y282" s="6" t="n">
        <v>442</v>
      </c>
      <c r="Z282" s="6" t="n">
        <v>440</v>
      </c>
      <c r="AA282" s="6" t="n">
        <v>425</v>
      </c>
      <c r="AB282" s="6" t="n">
        <v>399</v>
      </c>
      <c r="AC282" s="6" t="n">
        <v>388</v>
      </c>
      <c r="AD282" s="6" t="n">
        <v>386</v>
      </c>
      <c r="AE282" s="6" t="n">
        <v>428</v>
      </c>
      <c r="AF282" s="6" t="n">
        <v>413</v>
      </c>
      <c r="AG282" s="6" t="n">
        <v>383</v>
      </c>
      <c r="AH282" s="6" t="n">
        <v>425</v>
      </c>
      <c r="AI282" s="6" t="n">
        <v>390</v>
      </c>
      <c r="AJ282" s="6" t="n">
        <v>410</v>
      </c>
      <c r="AK282" s="6" t="n">
        <v>353</v>
      </c>
      <c r="AL282" s="6" t="n">
        <v>413</v>
      </c>
      <c r="AM282" s="6" t="n">
        <v>417</v>
      </c>
      <c r="AN282" s="6" t="n">
        <v>444</v>
      </c>
      <c r="AO282" s="6" t="n">
        <v>459</v>
      </c>
      <c r="AP282" s="6" t="n">
        <v>514</v>
      </c>
      <c r="AQ282" s="6" t="n">
        <v>536</v>
      </c>
      <c r="AR282" s="6" t="n">
        <v>559</v>
      </c>
      <c r="AS282" s="6" t="n">
        <v>605</v>
      </c>
      <c r="AT282" s="6" t="n">
        <v>610</v>
      </c>
      <c r="AU282" s="6" t="n">
        <v>608</v>
      </c>
      <c r="AV282" s="6" t="n">
        <v>642</v>
      </c>
      <c r="AW282" s="6" t="n">
        <v>642</v>
      </c>
      <c r="AX282" s="6" t="n">
        <v>635</v>
      </c>
      <c r="AY282" s="6" t="n">
        <v>658</v>
      </c>
      <c r="AZ282" s="6" t="n">
        <v>692</v>
      </c>
      <c r="BA282" s="6" t="n">
        <v>658</v>
      </c>
      <c r="BB282" s="6" t="n">
        <v>663</v>
      </c>
      <c r="BC282" s="6" t="n">
        <v>652</v>
      </c>
      <c r="BD282" s="6" t="n">
        <v>637</v>
      </c>
      <c r="BE282" s="6" t="n">
        <v>602</v>
      </c>
      <c r="BF282" s="6" t="n">
        <v>643</v>
      </c>
      <c r="BG282" s="6" t="n">
        <v>571</v>
      </c>
      <c r="BH282" s="6" t="n">
        <v>614</v>
      </c>
      <c r="BI282" s="6" t="n">
        <v>595</v>
      </c>
      <c r="BJ282" s="6" t="n">
        <v>595</v>
      </c>
      <c r="BK282" s="6" t="n">
        <v>608</v>
      </c>
      <c r="BL282" s="6" t="n">
        <v>631</v>
      </c>
      <c r="BM282" s="6" t="n">
        <v>749</v>
      </c>
      <c r="BN282" s="6" t="n">
        <v>686</v>
      </c>
      <c r="BO282" s="6" t="n">
        <v>814</v>
      </c>
      <c r="BP282" s="6" t="n">
        <v>843</v>
      </c>
      <c r="BQ282" s="6" t="n">
        <v>664</v>
      </c>
      <c r="BR282" s="6" t="n">
        <v>732</v>
      </c>
      <c r="BS282" s="6" t="n">
        <v>647</v>
      </c>
      <c r="BT282" s="6" t="n">
        <v>627</v>
      </c>
      <c r="BU282" s="6" t="n">
        <v>561</v>
      </c>
      <c r="BV282" s="6" t="n">
        <v>497</v>
      </c>
      <c r="BW282" s="6" t="n">
        <v>527</v>
      </c>
      <c r="BX282" s="6" t="n">
        <v>472</v>
      </c>
      <c r="BY282" s="6" t="n">
        <v>491</v>
      </c>
      <c r="BZ282" s="6" t="n">
        <v>430</v>
      </c>
      <c r="CA282" s="6" t="n">
        <v>451</v>
      </c>
      <c r="CB282" s="6" t="n">
        <v>450</v>
      </c>
      <c r="CC282" s="6" t="n">
        <v>435</v>
      </c>
      <c r="CD282" s="6" t="n">
        <v>414</v>
      </c>
      <c r="CE282" s="6" t="n">
        <v>396</v>
      </c>
      <c r="CF282" s="6" t="n">
        <v>406</v>
      </c>
      <c r="CG282" s="6" t="n">
        <v>353</v>
      </c>
      <c r="CH282" s="6" t="n">
        <v>313</v>
      </c>
      <c r="CI282" s="6" t="n">
        <v>285</v>
      </c>
      <c r="CJ282" s="6" t="n">
        <v>264</v>
      </c>
      <c r="CK282" s="6" t="n">
        <v>252</v>
      </c>
      <c r="CL282" s="6" t="n">
        <v>227</v>
      </c>
      <c r="CM282" s="6" t="n">
        <v>207</v>
      </c>
      <c r="CN282" s="6" t="n">
        <v>191</v>
      </c>
      <c r="CO282" s="6" t="n">
        <v>161</v>
      </c>
      <c r="CP282" s="6" t="n">
        <v>124</v>
      </c>
      <c r="CQ282" s="6" t="n">
        <v>114</v>
      </c>
      <c r="CR282" s="6" t="n">
        <v>56</v>
      </c>
      <c r="CS282" s="6" t="n">
        <v>31</v>
      </c>
      <c r="CT282" s="6" t="n">
        <v>54</v>
      </c>
      <c r="CU282" s="6" t="n">
        <v>34</v>
      </c>
      <c r="CV282" s="6" t="n">
        <v>31</v>
      </c>
      <c r="CW282" s="6" t="n">
        <v>13</v>
      </c>
      <c r="CX282" s="6" t="n">
        <v>17</v>
      </c>
      <c r="CY282" s="6" t="n">
        <v>5</v>
      </c>
      <c r="CZ282" s="6" t="n">
        <v>15</v>
      </c>
    </row>
    <row r="283" customFormat="false" ht="13.2" hidden="false" customHeight="false" outlineLevel="0" collapsed="false">
      <c r="A283" s="0" t="s">
        <v>1333</v>
      </c>
      <c r="B283" s="0" t="s">
        <v>467</v>
      </c>
      <c r="C283" s="6" t="n">
        <v>155698</v>
      </c>
      <c r="D283" s="6" t="n">
        <v>2601</v>
      </c>
      <c r="E283" s="6" t="n">
        <v>2446</v>
      </c>
      <c r="F283" s="6" t="n">
        <v>2408</v>
      </c>
      <c r="G283" s="6" t="n">
        <v>2368</v>
      </c>
      <c r="H283" s="6" t="n">
        <v>2114</v>
      </c>
      <c r="I283" s="6" t="n">
        <v>1950</v>
      </c>
      <c r="J283" s="6" t="n">
        <v>1788</v>
      </c>
      <c r="K283" s="6" t="n">
        <v>1725</v>
      </c>
      <c r="L283" s="6" t="n">
        <v>1580</v>
      </c>
      <c r="M283" s="6" t="n">
        <v>1513</v>
      </c>
      <c r="N283" s="6" t="n">
        <v>1562</v>
      </c>
      <c r="O283" s="6" t="n">
        <v>1624</v>
      </c>
      <c r="P283" s="6" t="n">
        <v>1561</v>
      </c>
      <c r="Q283" s="6" t="n">
        <v>1571</v>
      </c>
      <c r="R283" s="6" t="n">
        <v>1650</v>
      </c>
      <c r="S283" s="6" t="n">
        <v>1655</v>
      </c>
      <c r="T283" s="6" t="n">
        <v>1639</v>
      </c>
      <c r="U283" s="6" t="n">
        <v>1640</v>
      </c>
      <c r="V283" s="6" t="n">
        <v>2029</v>
      </c>
      <c r="W283" s="6" t="n">
        <v>2846</v>
      </c>
      <c r="X283" s="6" t="n">
        <v>3370</v>
      </c>
      <c r="Y283" s="6" t="n">
        <v>3091</v>
      </c>
      <c r="Z283" s="6" t="n">
        <v>2630</v>
      </c>
      <c r="AA283" s="6" t="n">
        <v>2727</v>
      </c>
      <c r="AB283" s="6" t="n">
        <v>2756</v>
      </c>
      <c r="AC283" s="6" t="n">
        <v>2954</v>
      </c>
      <c r="AD283" s="6" t="n">
        <v>2999</v>
      </c>
      <c r="AE283" s="6" t="n">
        <v>3017</v>
      </c>
      <c r="AF283" s="6" t="n">
        <v>3084</v>
      </c>
      <c r="AG283" s="6" t="n">
        <v>3059</v>
      </c>
      <c r="AH283" s="6" t="n">
        <v>3259</v>
      </c>
      <c r="AI283" s="6" t="n">
        <v>3425</v>
      </c>
      <c r="AJ283" s="6" t="n">
        <v>2994</v>
      </c>
      <c r="AK283" s="6" t="n">
        <v>2801</v>
      </c>
      <c r="AL283" s="6" t="n">
        <v>2765</v>
      </c>
      <c r="AM283" s="6" t="n">
        <v>2514</v>
      </c>
      <c r="AN283" s="6" t="n">
        <v>2496</v>
      </c>
      <c r="AO283" s="6" t="n">
        <v>2383</v>
      </c>
      <c r="AP283" s="6" t="n">
        <v>2394</v>
      </c>
      <c r="AQ283" s="6" t="n">
        <v>2371</v>
      </c>
      <c r="AR283" s="6" t="n">
        <v>2345</v>
      </c>
      <c r="AS283" s="6" t="n">
        <v>2256</v>
      </c>
      <c r="AT283" s="6" t="n">
        <v>2156</v>
      </c>
      <c r="AU283" s="6" t="n">
        <v>2173</v>
      </c>
      <c r="AV283" s="6" t="n">
        <v>2174</v>
      </c>
      <c r="AW283" s="6" t="n">
        <v>2041</v>
      </c>
      <c r="AX283" s="6" t="n">
        <v>2096</v>
      </c>
      <c r="AY283" s="6" t="n">
        <v>2009</v>
      </c>
      <c r="AZ283" s="6" t="n">
        <v>1913</v>
      </c>
      <c r="BA283" s="6" t="n">
        <v>1851</v>
      </c>
      <c r="BB283" s="6" t="n">
        <v>1839</v>
      </c>
      <c r="BC283" s="6" t="n">
        <v>1675</v>
      </c>
      <c r="BD283" s="6" t="n">
        <v>1690</v>
      </c>
      <c r="BE283" s="6" t="n">
        <v>1588</v>
      </c>
      <c r="BF283" s="6" t="n">
        <v>1477</v>
      </c>
      <c r="BG283" s="6" t="n">
        <v>1460</v>
      </c>
      <c r="BH283" s="6" t="n">
        <v>1428</v>
      </c>
      <c r="BI283" s="6" t="n">
        <v>1364</v>
      </c>
      <c r="BJ283" s="6" t="n">
        <v>1366</v>
      </c>
      <c r="BK283" s="6" t="n">
        <v>1233</v>
      </c>
      <c r="BL283" s="6" t="n">
        <v>1189</v>
      </c>
      <c r="BM283" s="6" t="n">
        <v>1223</v>
      </c>
      <c r="BN283" s="6" t="n">
        <v>1269</v>
      </c>
      <c r="BO283" s="6" t="n">
        <v>1398</v>
      </c>
      <c r="BP283" s="6" t="n">
        <v>1294</v>
      </c>
      <c r="BQ283" s="6" t="n">
        <v>1025</v>
      </c>
      <c r="BR283" s="6" t="n">
        <v>1064</v>
      </c>
      <c r="BS283" s="6" t="n">
        <v>1038</v>
      </c>
      <c r="BT283" s="6" t="n">
        <v>910</v>
      </c>
      <c r="BU283" s="6" t="n">
        <v>865</v>
      </c>
      <c r="BV283" s="6" t="n">
        <v>845</v>
      </c>
      <c r="BW283" s="6" t="n">
        <v>856</v>
      </c>
      <c r="BX283" s="6" t="n">
        <v>827</v>
      </c>
      <c r="BY283" s="6" t="n">
        <v>839</v>
      </c>
      <c r="BZ283" s="6" t="n">
        <v>789</v>
      </c>
      <c r="CA283" s="6" t="n">
        <v>742</v>
      </c>
      <c r="CB283" s="6" t="n">
        <v>706</v>
      </c>
      <c r="CC283" s="6" t="n">
        <v>686</v>
      </c>
      <c r="CD283" s="6" t="n">
        <v>629</v>
      </c>
      <c r="CE283" s="6" t="n">
        <v>633</v>
      </c>
      <c r="CF283" s="6" t="n">
        <v>608</v>
      </c>
      <c r="CG283" s="6" t="n">
        <v>558</v>
      </c>
      <c r="CH283" s="6" t="n">
        <v>561</v>
      </c>
      <c r="CI283" s="6" t="n">
        <v>510</v>
      </c>
      <c r="CJ283" s="6" t="n">
        <v>499</v>
      </c>
      <c r="CK283" s="6" t="n">
        <v>391</v>
      </c>
      <c r="CL283" s="6" t="n">
        <v>372</v>
      </c>
      <c r="CM283" s="6" t="n">
        <v>345</v>
      </c>
      <c r="CN283" s="6" t="n">
        <v>301</v>
      </c>
      <c r="CO283" s="6" t="n">
        <v>295</v>
      </c>
      <c r="CP283" s="6" t="n">
        <v>267</v>
      </c>
      <c r="CQ283" s="6" t="n">
        <v>192</v>
      </c>
      <c r="CR283" s="6" t="n">
        <v>111</v>
      </c>
      <c r="CS283" s="6" t="n">
        <v>84</v>
      </c>
      <c r="CT283" s="6" t="n">
        <v>67</v>
      </c>
      <c r="CU283" s="6" t="n">
        <v>67</v>
      </c>
      <c r="CV283" s="6" t="n">
        <v>44</v>
      </c>
      <c r="CW283" s="6" t="n">
        <v>26</v>
      </c>
      <c r="CX283" s="6" t="n">
        <v>28</v>
      </c>
      <c r="CY283" s="6" t="n">
        <v>18</v>
      </c>
      <c r="CZ283" s="6" t="n">
        <v>34</v>
      </c>
    </row>
    <row r="284" customFormat="false" ht="13.2" hidden="false" customHeight="false" outlineLevel="0" collapsed="false">
      <c r="A284" s="0" t="s">
        <v>1334</v>
      </c>
      <c r="B284" s="0" t="s">
        <v>251</v>
      </c>
      <c r="C284" s="6" t="n">
        <v>278970</v>
      </c>
      <c r="D284" s="6" t="n">
        <v>4318</v>
      </c>
      <c r="E284" s="6" t="n">
        <v>4459</v>
      </c>
      <c r="F284" s="6" t="n">
        <v>4225</v>
      </c>
      <c r="G284" s="6" t="n">
        <v>4385</v>
      </c>
      <c r="H284" s="6" t="n">
        <v>4279</v>
      </c>
      <c r="I284" s="6" t="n">
        <v>3874</v>
      </c>
      <c r="J284" s="6" t="n">
        <v>3891</v>
      </c>
      <c r="K284" s="6" t="n">
        <v>3796</v>
      </c>
      <c r="L284" s="6" t="n">
        <v>3693</v>
      </c>
      <c r="M284" s="6" t="n">
        <v>3670</v>
      </c>
      <c r="N284" s="6" t="n">
        <v>3654</v>
      </c>
      <c r="O284" s="6" t="n">
        <v>3648</v>
      </c>
      <c r="P284" s="6" t="n">
        <v>3738</v>
      </c>
      <c r="Q284" s="6" t="n">
        <v>3746</v>
      </c>
      <c r="R284" s="6" t="n">
        <v>3793</v>
      </c>
      <c r="S284" s="6" t="n">
        <v>3689</v>
      </c>
      <c r="T284" s="6" t="n">
        <v>3722</v>
      </c>
      <c r="U284" s="6" t="n">
        <v>3805</v>
      </c>
      <c r="V284" s="6" t="n">
        <v>3554</v>
      </c>
      <c r="W284" s="6" t="n">
        <v>3167</v>
      </c>
      <c r="X284" s="6" t="n">
        <v>3170</v>
      </c>
      <c r="Y284" s="6" t="n">
        <v>3420</v>
      </c>
      <c r="Z284" s="6" t="n">
        <v>3807</v>
      </c>
      <c r="AA284" s="6" t="n">
        <v>4189</v>
      </c>
      <c r="AB284" s="6" t="n">
        <v>4308</v>
      </c>
      <c r="AC284" s="6" t="n">
        <v>4531</v>
      </c>
      <c r="AD284" s="6" t="n">
        <v>4726</v>
      </c>
      <c r="AE284" s="6" t="n">
        <v>4789</v>
      </c>
      <c r="AF284" s="6" t="n">
        <v>4986</v>
      </c>
      <c r="AG284" s="6" t="n">
        <v>4782</v>
      </c>
      <c r="AH284" s="6" t="n">
        <v>5026</v>
      </c>
      <c r="AI284" s="6" t="n">
        <v>5009</v>
      </c>
      <c r="AJ284" s="6" t="n">
        <v>4777</v>
      </c>
      <c r="AK284" s="6" t="n">
        <v>4587</v>
      </c>
      <c r="AL284" s="6" t="n">
        <v>4536</v>
      </c>
      <c r="AM284" s="6" t="n">
        <v>4278</v>
      </c>
      <c r="AN284" s="6" t="n">
        <v>4138</v>
      </c>
      <c r="AO284" s="6" t="n">
        <v>4210</v>
      </c>
      <c r="AP284" s="6" t="n">
        <v>4003</v>
      </c>
      <c r="AQ284" s="6" t="n">
        <v>4013</v>
      </c>
      <c r="AR284" s="6" t="n">
        <v>4048</v>
      </c>
      <c r="AS284" s="6" t="n">
        <v>3935</v>
      </c>
      <c r="AT284" s="6" t="n">
        <v>3867</v>
      </c>
      <c r="AU284" s="6" t="n">
        <v>3982</v>
      </c>
      <c r="AV284" s="6" t="n">
        <v>3822</v>
      </c>
      <c r="AW284" s="6" t="n">
        <v>3860</v>
      </c>
      <c r="AX284" s="6" t="n">
        <v>3806</v>
      </c>
      <c r="AY284" s="6" t="n">
        <v>3762</v>
      </c>
      <c r="AZ284" s="6" t="n">
        <v>3682</v>
      </c>
      <c r="BA284" s="6" t="n">
        <v>3451</v>
      </c>
      <c r="BB284" s="6" t="n">
        <v>3491</v>
      </c>
      <c r="BC284" s="6" t="n">
        <v>3406</v>
      </c>
      <c r="BD284" s="6" t="n">
        <v>3260</v>
      </c>
      <c r="BE284" s="6" t="n">
        <v>3227</v>
      </c>
      <c r="BF284" s="6" t="n">
        <v>3072</v>
      </c>
      <c r="BG284" s="6" t="n">
        <v>2973</v>
      </c>
      <c r="BH284" s="6" t="n">
        <v>2974</v>
      </c>
      <c r="BI284" s="6" t="n">
        <v>2765</v>
      </c>
      <c r="BJ284" s="6" t="n">
        <v>2638</v>
      </c>
      <c r="BK284" s="6" t="n">
        <v>2595</v>
      </c>
      <c r="BL284" s="6" t="n">
        <v>2515</v>
      </c>
      <c r="BM284" s="6" t="n">
        <v>2545</v>
      </c>
      <c r="BN284" s="6" t="n">
        <v>2450</v>
      </c>
      <c r="BO284" s="6" t="n">
        <v>2537</v>
      </c>
      <c r="BP284" s="6" t="n">
        <v>2531</v>
      </c>
      <c r="BQ284" s="6" t="n">
        <v>1935</v>
      </c>
      <c r="BR284" s="6" t="n">
        <v>2006</v>
      </c>
      <c r="BS284" s="6" t="n">
        <v>1841</v>
      </c>
      <c r="BT284" s="6" t="n">
        <v>1870</v>
      </c>
      <c r="BU284" s="6" t="n">
        <v>1513</v>
      </c>
      <c r="BV284" s="6" t="n">
        <v>1515</v>
      </c>
      <c r="BW284" s="6" t="n">
        <v>1642</v>
      </c>
      <c r="BX284" s="6" t="n">
        <v>1584</v>
      </c>
      <c r="BY284" s="6" t="n">
        <v>1517</v>
      </c>
      <c r="BZ284" s="6" t="n">
        <v>1394</v>
      </c>
      <c r="CA284" s="6" t="n">
        <v>1364</v>
      </c>
      <c r="CB284" s="6" t="n">
        <v>1377</v>
      </c>
      <c r="CC284" s="6" t="n">
        <v>1313</v>
      </c>
      <c r="CD284" s="6" t="n">
        <v>1204</v>
      </c>
      <c r="CE284" s="6" t="n">
        <v>1191</v>
      </c>
      <c r="CF284" s="6" t="n">
        <v>1150</v>
      </c>
      <c r="CG284" s="6" t="n">
        <v>1138</v>
      </c>
      <c r="CH284" s="6" t="n">
        <v>1000</v>
      </c>
      <c r="CI284" s="6" t="n">
        <v>944</v>
      </c>
      <c r="CJ284" s="6" t="n">
        <v>872</v>
      </c>
      <c r="CK284" s="6" t="n">
        <v>832</v>
      </c>
      <c r="CL284" s="6" t="n">
        <v>741</v>
      </c>
      <c r="CM284" s="6" t="n">
        <v>591</v>
      </c>
      <c r="CN284" s="6" t="n">
        <v>580</v>
      </c>
      <c r="CO284" s="6" t="n">
        <v>481</v>
      </c>
      <c r="CP284" s="6" t="n">
        <v>475</v>
      </c>
      <c r="CQ284" s="6" t="n">
        <v>367</v>
      </c>
      <c r="CR284" s="6" t="n">
        <v>190</v>
      </c>
      <c r="CS284" s="6" t="n">
        <v>166</v>
      </c>
      <c r="CT284" s="6" t="n">
        <v>161</v>
      </c>
      <c r="CU284" s="6" t="n">
        <v>119</v>
      </c>
      <c r="CV284" s="6" t="n">
        <v>91</v>
      </c>
      <c r="CW284" s="6" t="n">
        <v>65</v>
      </c>
      <c r="CX284" s="6" t="n">
        <v>68</v>
      </c>
      <c r="CY284" s="6" t="n">
        <v>35</v>
      </c>
      <c r="CZ284" s="6" t="n">
        <v>53</v>
      </c>
    </row>
    <row r="285" customFormat="false" ht="13.2" hidden="false" customHeight="false" outlineLevel="0" collapsed="false">
      <c r="A285" s="0" t="s">
        <v>1335</v>
      </c>
      <c r="B285" s="0" t="s">
        <v>273</v>
      </c>
      <c r="C285" s="6" t="n">
        <v>135177</v>
      </c>
      <c r="D285" s="6" t="n">
        <v>1575</v>
      </c>
      <c r="E285" s="6" t="n">
        <v>1478</v>
      </c>
      <c r="F285" s="6" t="n">
        <v>1483</v>
      </c>
      <c r="G285" s="6" t="n">
        <v>1481</v>
      </c>
      <c r="H285" s="6" t="n">
        <v>1536</v>
      </c>
      <c r="I285" s="6" t="n">
        <v>1560</v>
      </c>
      <c r="J285" s="6" t="n">
        <v>1462</v>
      </c>
      <c r="K285" s="6" t="n">
        <v>1340</v>
      </c>
      <c r="L285" s="6" t="n">
        <v>1304</v>
      </c>
      <c r="M285" s="6" t="n">
        <v>1432</v>
      </c>
      <c r="N285" s="6" t="n">
        <v>1394</v>
      </c>
      <c r="O285" s="6" t="n">
        <v>1584</v>
      </c>
      <c r="P285" s="6" t="n">
        <v>1556</v>
      </c>
      <c r="Q285" s="6" t="n">
        <v>1546</v>
      </c>
      <c r="R285" s="6" t="n">
        <v>1723</v>
      </c>
      <c r="S285" s="6" t="n">
        <v>1712</v>
      </c>
      <c r="T285" s="6" t="n">
        <v>1778</v>
      </c>
      <c r="U285" s="6" t="n">
        <v>1830</v>
      </c>
      <c r="V285" s="6" t="n">
        <v>1775</v>
      </c>
      <c r="W285" s="6" t="n">
        <v>1740</v>
      </c>
      <c r="X285" s="6" t="n">
        <v>1558</v>
      </c>
      <c r="Y285" s="6" t="n">
        <v>1539</v>
      </c>
      <c r="Z285" s="6" t="n">
        <v>1668</v>
      </c>
      <c r="AA285" s="6" t="n">
        <v>1672</v>
      </c>
      <c r="AB285" s="6" t="n">
        <v>1655</v>
      </c>
      <c r="AC285" s="6" t="n">
        <v>1664</v>
      </c>
      <c r="AD285" s="6" t="n">
        <v>1536</v>
      </c>
      <c r="AE285" s="6" t="n">
        <v>1499</v>
      </c>
      <c r="AF285" s="6" t="n">
        <v>1392</v>
      </c>
      <c r="AG285" s="6" t="n">
        <v>1537</v>
      </c>
      <c r="AH285" s="6" t="n">
        <v>1556</v>
      </c>
      <c r="AI285" s="6" t="n">
        <v>1482</v>
      </c>
      <c r="AJ285" s="6" t="n">
        <v>1342</v>
      </c>
      <c r="AK285" s="6" t="n">
        <v>1317</v>
      </c>
      <c r="AL285" s="6" t="n">
        <v>1290</v>
      </c>
      <c r="AM285" s="6" t="n">
        <v>1360</v>
      </c>
      <c r="AN285" s="6" t="n">
        <v>1417</v>
      </c>
      <c r="AO285" s="6" t="n">
        <v>1437</v>
      </c>
      <c r="AP285" s="6" t="n">
        <v>1650</v>
      </c>
      <c r="AQ285" s="6" t="n">
        <v>1790</v>
      </c>
      <c r="AR285" s="6" t="n">
        <v>1821</v>
      </c>
      <c r="AS285" s="6" t="n">
        <v>1812</v>
      </c>
      <c r="AT285" s="6" t="n">
        <v>1863</v>
      </c>
      <c r="AU285" s="6" t="n">
        <v>1890</v>
      </c>
      <c r="AV285" s="6" t="n">
        <v>2093</v>
      </c>
      <c r="AW285" s="6" t="n">
        <v>2119</v>
      </c>
      <c r="AX285" s="6" t="n">
        <v>1988</v>
      </c>
      <c r="AY285" s="6" t="n">
        <v>2134</v>
      </c>
      <c r="AZ285" s="6" t="n">
        <v>2076</v>
      </c>
      <c r="BA285" s="6" t="n">
        <v>2081</v>
      </c>
      <c r="BB285" s="6" t="n">
        <v>1915</v>
      </c>
      <c r="BC285" s="6" t="n">
        <v>1922</v>
      </c>
      <c r="BD285" s="6" t="n">
        <v>1922</v>
      </c>
      <c r="BE285" s="6" t="n">
        <v>1889</v>
      </c>
      <c r="BF285" s="6" t="n">
        <v>1781</v>
      </c>
      <c r="BG285" s="6" t="n">
        <v>1709</v>
      </c>
      <c r="BH285" s="6" t="n">
        <v>1667</v>
      </c>
      <c r="BI285" s="6" t="n">
        <v>1732</v>
      </c>
      <c r="BJ285" s="6" t="n">
        <v>1682</v>
      </c>
      <c r="BK285" s="6" t="n">
        <v>1668</v>
      </c>
      <c r="BL285" s="6" t="n">
        <v>1698</v>
      </c>
      <c r="BM285" s="6" t="n">
        <v>1816</v>
      </c>
      <c r="BN285" s="6" t="n">
        <v>1852</v>
      </c>
      <c r="BO285" s="6" t="n">
        <v>2067</v>
      </c>
      <c r="BP285" s="6" t="n">
        <v>2078</v>
      </c>
      <c r="BQ285" s="6" t="n">
        <v>1660</v>
      </c>
      <c r="BR285" s="6" t="n">
        <v>1716</v>
      </c>
      <c r="BS285" s="6" t="n">
        <v>1543</v>
      </c>
      <c r="BT285" s="6" t="n">
        <v>1460</v>
      </c>
      <c r="BU285" s="6" t="n">
        <v>1397</v>
      </c>
      <c r="BV285" s="6" t="n">
        <v>1347</v>
      </c>
      <c r="BW285" s="6" t="n">
        <v>1389</v>
      </c>
      <c r="BX285" s="6" t="n">
        <v>1408</v>
      </c>
      <c r="BY285" s="6" t="n">
        <v>1300</v>
      </c>
      <c r="BZ285" s="6" t="n">
        <v>1198</v>
      </c>
      <c r="CA285" s="6" t="n">
        <v>1169</v>
      </c>
      <c r="CB285" s="6" t="n">
        <v>1030</v>
      </c>
      <c r="CC285" s="6" t="n">
        <v>956</v>
      </c>
      <c r="CD285" s="6" t="n">
        <v>986</v>
      </c>
      <c r="CE285" s="6" t="n">
        <v>876</v>
      </c>
      <c r="CF285" s="6" t="n">
        <v>895</v>
      </c>
      <c r="CG285" s="6" t="n">
        <v>828</v>
      </c>
      <c r="CH285" s="6" t="n">
        <v>734</v>
      </c>
      <c r="CI285" s="6" t="n">
        <v>651</v>
      </c>
      <c r="CJ285" s="6" t="n">
        <v>596</v>
      </c>
      <c r="CK285" s="6" t="n">
        <v>522</v>
      </c>
      <c r="CL285" s="6" t="n">
        <v>480</v>
      </c>
      <c r="CM285" s="6" t="n">
        <v>440</v>
      </c>
      <c r="CN285" s="6" t="n">
        <v>383</v>
      </c>
      <c r="CO285" s="6" t="n">
        <v>308</v>
      </c>
      <c r="CP285" s="6" t="n">
        <v>266</v>
      </c>
      <c r="CQ285" s="6" t="n">
        <v>193</v>
      </c>
      <c r="CR285" s="6" t="n">
        <v>140</v>
      </c>
      <c r="CS285" s="6" t="n">
        <v>97</v>
      </c>
      <c r="CT285" s="6" t="n">
        <v>73</v>
      </c>
      <c r="CU285" s="6" t="n">
        <v>68</v>
      </c>
      <c r="CV285" s="6" t="n">
        <v>54</v>
      </c>
      <c r="CW285" s="6" t="n">
        <v>30</v>
      </c>
      <c r="CX285" s="6" t="n">
        <v>22</v>
      </c>
      <c r="CY285" s="6" t="n">
        <v>17</v>
      </c>
      <c r="CZ285" s="6" t="n">
        <v>20</v>
      </c>
    </row>
    <row r="286" customFormat="false" ht="13.2" hidden="false" customHeight="false" outlineLevel="0" collapsed="false">
      <c r="A286" s="0" t="s">
        <v>1336</v>
      </c>
      <c r="B286" s="0" t="s">
        <v>759</v>
      </c>
      <c r="C286" s="6" t="n">
        <v>84214</v>
      </c>
      <c r="D286" s="6" t="n">
        <v>1158</v>
      </c>
      <c r="E286" s="6" t="n">
        <v>1075</v>
      </c>
      <c r="F286" s="6" t="n">
        <v>1125</v>
      </c>
      <c r="G286" s="6" t="n">
        <v>1144</v>
      </c>
      <c r="H286" s="6" t="n">
        <v>1127</v>
      </c>
      <c r="I286" s="6" t="n">
        <v>1052</v>
      </c>
      <c r="J286" s="6" t="n">
        <v>1099</v>
      </c>
      <c r="K286" s="6" t="n">
        <v>913</v>
      </c>
      <c r="L286" s="6" t="n">
        <v>906</v>
      </c>
      <c r="M286" s="6" t="n">
        <v>916</v>
      </c>
      <c r="N286" s="6" t="n">
        <v>966</v>
      </c>
      <c r="O286" s="6" t="n">
        <v>990</v>
      </c>
      <c r="P286" s="6" t="n">
        <v>948</v>
      </c>
      <c r="Q286" s="6" t="n">
        <v>1016</v>
      </c>
      <c r="R286" s="6" t="n">
        <v>1076</v>
      </c>
      <c r="S286" s="6" t="n">
        <v>1047</v>
      </c>
      <c r="T286" s="6" t="n">
        <v>1023</v>
      </c>
      <c r="U286" s="6" t="n">
        <v>1131</v>
      </c>
      <c r="V286" s="6" t="n">
        <v>990</v>
      </c>
      <c r="W286" s="6" t="n">
        <v>885</v>
      </c>
      <c r="X286" s="6" t="n">
        <v>987</v>
      </c>
      <c r="Y286" s="6" t="n">
        <v>1035</v>
      </c>
      <c r="Z286" s="6" t="n">
        <v>1045</v>
      </c>
      <c r="AA286" s="6" t="n">
        <v>1083</v>
      </c>
      <c r="AB286" s="6" t="n">
        <v>1025</v>
      </c>
      <c r="AC286" s="6" t="n">
        <v>1136</v>
      </c>
      <c r="AD286" s="6" t="n">
        <v>1176</v>
      </c>
      <c r="AE286" s="6" t="n">
        <v>1232</v>
      </c>
      <c r="AF286" s="6" t="n">
        <v>1244</v>
      </c>
      <c r="AG286" s="6" t="n">
        <v>1207</v>
      </c>
      <c r="AH286" s="6" t="n">
        <v>1313</v>
      </c>
      <c r="AI286" s="6" t="n">
        <v>1304</v>
      </c>
      <c r="AJ286" s="6" t="n">
        <v>1191</v>
      </c>
      <c r="AK286" s="6" t="n">
        <v>1124</v>
      </c>
      <c r="AL286" s="6" t="n">
        <v>1090</v>
      </c>
      <c r="AM286" s="6" t="n">
        <v>1088</v>
      </c>
      <c r="AN286" s="6" t="n">
        <v>1160</v>
      </c>
      <c r="AO286" s="6" t="n">
        <v>1139</v>
      </c>
      <c r="AP286" s="6" t="n">
        <v>1204</v>
      </c>
      <c r="AQ286" s="6" t="n">
        <v>1313</v>
      </c>
      <c r="AR286" s="6" t="n">
        <v>1228</v>
      </c>
      <c r="AS286" s="6" t="n">
        <v>1170</v>
      </c>
      <c r="AT286" s="6" t="n">
        <v>1203</v>
      </c>
      <c r="AU286" s="6" t="n">
        <v>1215</v>
      </c>
      <c r="AV286" s="6" t="n">
        <v>1226</v>
      </c>
      <c r="AW286" s="6" t="n">
        <v>1204</v>
      </c>
      <c r="AX286" s="6" t="n">
        <v>1221</v>
      </c>
      <c r="AY286" s="6" t="n">
        <v>1149</v>
      </c>
      <c r="AZ286" s="6" t="n">
        <v>1207</v>
      </c>
      <c r="BA286" s="6" t="n">
        <v>1120</v>
      </c>
      <c r="BB286" s="6" t="n">
        <v>1085</v>
      </c>
      <c r="BC286" s="6" t="n">
        <v>1084</v>
      </c>
      <c r="BD286" s="6" t="n">
        <v>1052</v>
      </c>
      <c r="BE286" s="6" t="n">
        <v>1120</v>
      </c>
      <c r="BF286" s="6" t="n">
        <v>1129</v>
      </c>
      <c r="BG286" s="6" t="n">
        <v>1066</v>
      </c>
      <c r="BH286" s="6" t="n">
        <v>1096</v>
      </c>
      <c r="BI286" s="6" t="n">
        <v>1162</v>
      </c>
      <c r="BJ286" s="6" t="n">
        <v>1153</v>
      </c>
      <c r="BK286" s="6" t="n">
        <v>1141</v>
      </c>
      <c r="BL286" s="6" t="n">
        <v>1086</v>
      </c>
      <c r="BM286" s="6" t="n">
        <v>1119</v>
      </c>
      <c r="BN286" s="6" t="n">
        <v>1193</v>
      </c>
      <c r="BO286" s="6" t="n">
        <v>1127</v>
      </c>
      <c r="BP286" s="6" t="n">
        <v>1091</v>
      </c>
      <c r="BQ286" s="6" t="n">
        <v>924</v>
      </c>
      <c r="BR286" s="6" t="n">
        <v>913</v>
      </c>
      <c r="BS286" s="6" t="n">
        <v>847</v>
      </c>
      <c r="BT286" s="6" t="n">
        <v>727</v>
      </c>
      <c r="BU286" s="6" t="n">
        <v>641</v>
      </c>
      <c r="BV286" s="6" t="n">
        <v>557</v>
      </c>
      <c r="BW286" s="6" t="n">
        <v>559</v>
      </c>
      <c r="BX286" s="6" t="n">
        <v>540</v>
      </c>
      <c r="BY286" s="6" t="n">
        <v>503</v>
      </c>
      <c r="BZ286" s="6" t="n">
        <v>540</v>
      </c>
      <c r="CA286" s="6" t="n">
        <v>443</v>
      </c>
      <c r="CB286" s="6" t="n">
        <v>430</v>
      </c>
      <c r="CC286" s="6" t="n">
        <v>387</v>
      </c>
      <c r="CD286" s="6" t="n">
        <v>380</v>
      </c>
      <c r="CE286" s="6" t="n">
        <v>406</v>
      </c>
      <c r="CF286" s="6" t="n">
        <v>412</v>
      </c>
      <c r="CG286" s="6" t="n">
        <v>311</v>
      </c>
      <c r="CH286" s="6" t="n">
        <v>319</v>
      </c>
      <c r="CI286" s="6" t="n">
        <v>305</v>
      </c>
      <c r="CJ286" s="6" t="n">
        <v>256</v>
      </c>
      <c r="CK286" s="6" t="n">
        <v>251</v>
      </c>
      <c r="CL286" s="6" t="n">
        <v>223</v>
      </c>
      <c r="CM286" s="6" t="n">
        <v>169</v>
      </c>
      <c r="CN286" s="6" t="n">
        <v>182</v>
      </c>
      <c r="CO286" s="6" t="n">
        <v>161</v>
      </c>
      <c r="CP286" s="6" t="n">
        <v>156</v>
      </c>
      <c r="CQ286" s="6" t="n">
        <v>105</v>
      </c>
      <c r="CR286" s="6" t="n">
        <v>60</v>
      </c>
      <c r="CS286" s="6" t="n">
        <v>52</v>
      </c>
      <c r="CT286" s="6" t="n">
        <v>38</v>
      </c>
      <c r="CU286" s="6" t="n">
        <v>21</v>
      </c>
      <c r="CV286" s="6" t="n">
        <v>23</v>
      </c>
      <c r="CW286" s="6" t="n">
        <v>18</v>
      </c>
      <c r="CX286" s="6" t="n">
        <v>13</v>
      </c>
      <c r="CY286" s="6" t="n">
        <v>5</v>
      </c>
      <c r="CZ286" s="6" t="n">
        <v>7</v>
      </c>
    </row>
    <row r="287" customFormat="false" ht="13.2" hidden="false" customHeight="false" outlineLevel="0" collapsed="false">
      <c r="A287" s="0" t="s">
        <v>1337</v>
      </c>
      <c r="B287" s="0" t="s">
        <v>567</v>
      </c>
      <c r="C287" s="6" t="n">
        <v>137835</v>
      </c>
      <c r="D287" s="6" t="n">
        <v>1816</v>
      </c>
      <c r="E287" s="6" t="n">
        <v>1850</v>
      </c>
      <c r="F287" s="6" t="n">
        <v>1853</v>
      </c>
      <c r="G287" s="6" t="n">
        <v>1827</v>
      </c>
      <c r="H287" s="6" t="n">
        <v>1807</v>
      </c>
      <c r="I287" s="6" t="n">
        <v>1712</v>
      </c>
      <c r="J287" s="6" t="n">
        <v>1542</v>
      </c>
      <c r="K287" s="6" t="n">
        <v>1724</v>
      </c>
      <c r="L287" s="6" t="n">
        <v>1586</v>
      </c>
      <c r="M287" s="6" t="n">
        <v>1527</v>
      </c>
      <c r="N287" s="6" t="n">
        <v>1612</v>
      </c>
      <c r="O287" s="6" t="n">
        <v>1635</v>
      </c>
      <c r="P287" s="6" t="n">
        <v>1672</v>
      </c>
      <c r="Q287" s="6" t="n">
        <v>1630</v>
      </c>
      <c r="R287" s="6" t="n">
        <v>1669</v>
      </c>
      <c r="S287" s="6" t="n">
        <v>1648</v>
      </c>
      <c r="T287" s="6" t="n">
        <v>1689</v>
      </c>
      <c r="U287" s="6" t="n">
        <v>1633</v>
      </c>
      <c r="V287" s="6" t="n">
        <v>1496</v>
      </c>
      <c r="W287" s="6" t="n">
        <v>1210</v>
      </c>
      <c r="X287" s="6" t="n">
        <v>1161</v>
      </c>
      <c r="Y287" s="6" t="n">
        <v>1294</v>
      </c>
      <c r="Z287" s="6" t="n">
        <v>1408</v>
      </c>
      <c r="AA287" s="6" t="n">
        <v>1600</v>
      </c>
      <c r="AB287" s="6" t="n">
        <v>1502</v>
      </c>
      <c r="AC287" s="6" t="n">
        <v>1620</v>
      </c>
      <c r="AD287" s="6" t="n">
        <v>1644</v>
      </c>
      <c r="AE287" s="6" t="n">
        <v>1556</v>
      </c>
      <c r="AF287" s="6" t="n">
        <v>1545</v>
      </c>
      <c r="AG287" s="6" t="n">
        <v>1782</v>
      </c>
      <c r="AH287" s="6" t="n">
        <v>1876</v>
      </c>
      <c r="AI287" s="6" t="n">
        <v>1943</v>
      </c>
      <c r="AJ287" s="6" t="n">
        <v>1972</v>
      </c>
      <c r="AK287" s="6" t="n">
        <v>1938</v>
      </c>
      <c r="AL287" s="6" t="n">
        <v>1947</v>
      </c>
      <c r="AM287" s="6" t="n">
        <v>1936</v>
      </c>
      <c r="AN287" s="6" t="n">
        <v>1961</v>
      </c>
      <c r="AO287" s="6" t="n">
        <v>2000</v>
      </c>
      <c r="AP287" s="6" t="n">
        <v>2037</v>
      </c>
      <c r="AQ287" s="6" t="n">
        <v>2184</v>
      </c>
      <c r="AR287" s="6" t="n">
        <v>2122</v>
      </c>
      <c r="AS287" s="6" t="n">
        <v>2081</v>
      </c>
      <c r="AT287" s="6" t="n">
        <v>2109</v>
      </c>
      <c r="AU287" s="6" t="n">
        <v>2162</v>
      </c>
      <c r="AV287" s="6" t="n">
        <v>2229</v>
      </c>
      <c r="AW287" s="6" t="n">
        <v>2316</v>
      </c>
      <c r="AX287" s="6" t="n">
        <v>2202</v>
      </c>
      <c r="AY287" s="6" t="n">
        <v>2183</v>
      </c>
      <c r="AZ287" s="6" t="n">
        <v>2168</v>
      </c>
      <c r="BA287" s="6" t="n">
        <v>2077</v>
      </c>
      <c r="BB287" s="6" t="n">
        <v>1946</v>
      </c>
      <c r="BC287" s="6" t="n">
        <v>1849</v>
      </c>
      <c r="BD287" s="6" t="n">
        <v>1859</v>
      </c>
      <c r="BE287" s="6" t="n">
        <v>1777</v>
      </c>
      <c r="BF287" s="6" t="n">
        <v>1679</v>
      </c>
      <c r="BG287" s="6" t="n">
        <v>1591</v>
      </c>
      <c r="BH287" s="6" t="n">
        <v>1580</v>
      </c>
      <c r="BI287" s="6" t="n">
        <v>1592</v>
      </c>
      <c r="BJ287" s="6" t="n">
        <v>1491</v>
      </c>
      <c r="BK287" s="6" t="n">
        <v>1579</v>
      </c>
      <c r="BL287" s="6" t="n">
        <v>1567</v>
      </c>
      <c r="BM287" s="6" t="n">
        <v>1621</v>
      </c>
      <c r="BN287" s="6" t="n">
        <v>1644</v>
      </c>
      <c r="BO287" s="6" t="n">
        <v>1838</v>
      </c>
      <c r="BP287" s="6" t="n">
        <v>1796</v>
      </c>
      <c r="BQ287" s="6" t="n">
        <v>1321</v>
      </c>
      <c r="BR287" s="6" t="n">
        <v>1409</v>
      </c>
      <c r="BS287" s="6" t="n">
        <v>1274</v>
      </c>
      <c r="BT287" s="6" t="n">
        <v>1231</v>
      </c>
      <c r="BU287" s="6" t="n">
        <v>1028</v>
      </c>
      <c r="BV287" s="6" t="n">
        <v>966</v>
      </c>
      <c r="BW287" s="6" t="n">
        <v>995</v>
      </c>
      <c r="BX287" s="6" t="n">
        <v>1042</v>
      </c>
      <c r="BY287" s="6" t="n">
        <v>958</v>
      </c>
      <c r="BZ287" s="6" t="n">
        <v>957</v>
      </c>
      <c r="CA287" s="6" t="n">
        <v>874</v>
      </c>
      <c r="CB287" s="6" t="n">
        <v>883</v>
      </c>
      <c r="CC287" s="6" t="n">
        <v>868</v>
      </c>
      <c r="CD287" s="6" t="n">
        <v>813</v>
      </c>
      <c r="CE287" s="6" t="n">
        <v>844</v>
      </c>
      <c r="CF287" s="6" t="n">
        <v>745</v>
      </c>
      <c r="CG287" s="6" t="n">
        <v>772</v>
      </c>
      <c r="CH287" s="6" t="n">
        <v>668</v>
      </c>
      <c r="CI287" s="6" t="n">
        <v>624</v>
      </c>
      <c r="CJ287" s="6" t="n">
        <v>610</v>
      </c>
      <c r="CK287" s="6" t="n">
        <v>593</v>
      </c>
      <c r="CL287" s="6" t="n">
        <v>515</v>
      </c>
      <c r="CM287" s="6" t="n">
        <v>484</v>
      </c>
      <c r="CN287" s="6" t="n">
        <v>450</v>
      </c>
      <c r="CO287" s="6" t="n">
        <v>385</v>
      </c>
      <c r="CP287" s="6" t="n">
        <v>384</v>
      </c>
      <c r="CQ287" s="6" t="n">
        <v>277</v>
      </c>
      <c r="CR287" s="6" t="n">
        <v>192</v>
      </c>
      <c r="CS287" s="6" t="n">
        <v>143</v>
      </c>
      <c r="CT287" s="6" t="n">
        <v>115</v>
      </c>
      <c r="CU287" s="6" t="n">
        <v>93</v>
      </c>
      <c r="CV287" s="6" t="n">
        <v>71</v>
      </c>
      <c r="CW287" s="6" t="n">
        <v>46</v>
      </c>
      <c r="CX287" s="6" t="n">
        <v>30</v>
      </c>
      <c r="CY287" s="6" t="n">
        <v>28</v>
      </c>
      <c r="CZ287" s="6" t="n">
        <v>45</v>
      </c>
    </row>
    <row r="288" customFormat="false" ht="13.2" hidden="false" customHeight="false" outlineLevel="0" collapsed="false">
      <c r="A288" s="0" t="s">
        <v>1338</v>
      </c>
      <c r="B288" s="0" t="s">
        <v>443</v>
      </c>
      <c r="C288" s="6" t="n">
        <v>174908</v>
      </c>
      <c r="D288" s="6" t="n">
        <v>1971</v>
      </c>
      <c r="E288" s="6" t="n">
        <v>1936</v>
      </c>
      <c r="F288" s="6" t="n">
        <v>1924</v>
      </c>
      <c r="G288" s="6" t="n">
        <v>1917</v>
      </c>
      <c r="H288" s="6" t="n">
        <v>1888</v>
      </c>
      <c r="I288" s="6" t="n">
        <v>1856</v>
      </c>
      <c r="J288" s="6" t="n">
        <v>1927</v>
      </c>
      <c r="K288" s="6" t="n">
        <v>1783</v>
      </c>
      <c r="L288" s="6" t="n">
        <v>1694</v>
      </c>
      <c r="M288" s="6" t="n">
        <v>1818</v>
      </c>
      <c r="N288" s="6" t="n">
        <v>1904</v>
      </c>
      <c r="O288" s="6" t="n">
        <v>1971</v>
      </c>
      <c r="P288" s="6" t="n">
        <v>1909</v>
      </c>
      <c r="Q288" s="6" t="n">
        <v>2031</v>
      </c>
      <c r="R288" s="6" t="n">
        <v>2089</v>
      </c>
      <c r="S288" s="6" t="n">
        <v>2085</v>
      </c>
      <c r="T288" s="6" t="n">
        <v>2004</v>
      </c>
      <c r="U288" s="6" t="n">
        <v>2155</v>
      </c>
      <c r="V288" s="6" t="n">
        <v>2260</v>
      </c>
      <c r="W288" s="6" t="n">
        <v>2287</v>
      </c>
      <c r="X288" s="6" t="n">
        <v>2198</v>
      </c>
      <c r="Y288" s="6" t="n">
        <v>2165</v>
      </c>
      <c r="Z288" s="6" t="n">
        <v>2186</v>
      </c>
      <c r="AA288" s="6" t="n">
        <v>2230</v>
      </c>
      <c r="AB288" s="6" t="n">
        <v>2239</v>
      </c>
      <c r="AC288" s="6" t="n">
        <v>2084</v>
      </c>
      <c r="AD288" s="6" t="n">
        <v>2149</v>
      </c>
      <c r="AE288" s="6" t="n">
        <v>2086</v>
      </c>
      <c r="AF288" s="6" t="n">
        <v>2155</v>
      </c>
      <c r="AG288" s="6" t="n">
        <v>2225</v>
      </c>
      <c r="AH288" s="6" t="n">
        <v>2304</v>
      </c>
      <c r="AI288" s="6" t="n">
        <v>2028</v>
      </c>
      <c r="AJ288" s="6" t="n">
        <v>2010</v>
      </c>
      <c r="AK288" s="6" t="n">
        <v>1911</v>
      </c>
      <c r="AL288" s="6" t="n">
        <v>1877</v>
      </c>
      <c r="AM288" s="6" t="n">
        <v>1954</v>
      </c>
      <c r="AN288" s="6" t="n">
        <v>2084</v>
      </c>
      <c r="AO288" s="6" t="n">
        <v>2206</v>
      </c>
      <c r="AP288" s="6" t="n">
        <v>2230</v>
      </c>
      <c r="AQ288" s="6" t="n">
        <v>2451</v>
      </c>
      <c r="AR288" s="6" t="n">
        <v>2630</v>
      </c>
      <c r="AS288" s="6" t="n">
        <v>2635</v>
      </c>
      <c r="AT288" s="6" t="n">
        <v>2738</v>
      </c>
      <c r="AU288" s="6" t="n">
        <v>2818</v>
      </c>
      <c r="AV288" s="6" t="n">
        <v>2870</v>
      </c>
      <c r="AW288" s="6" t="n">
        <v>2945</v>
      </c>
      <c r="AX288" s="6" t="n">
        <v>2919</v>
      </c>
      <c r="AY288" s="6" t="n">
        <v>2835</v>
      </c>
      <c r="AZ288" s="6" t="n">
        <v>2825</v>
      </c>
      <c r="BA288" s="6" t="n">
        <v>2868</v>
      </c>
      <c r="BB288" s="6" t="n">
        <v>2908</v>
      </c>
      <c r="BC288" s="6" t="n">
        <v>2622</v>
      </c>
      <c r="BD288" s="6" t="n">
        <v>2655</v>
      </c>
      <c r="BE288" s="6" t="n">
        <v>2653</v>
      </c>
      <c r="BF288" s="6" t="n">
        <v>2342</v>
      </c>
      <c r="BG288" s="6" t="n">
        <v>2303</v>
      </c>
      <c r="BH288" s="6" t="n">
        <v>2255</v>
      </c>
      <c r="BI288" s="6" t="n">
        <v>2273</v>
      </c>
      <c r="BJ288" s="6" t="n">
        <v>2065</v>
      </c>
      <c r="BK288" s="6" t="n">
        <v>2068</v>
      </c>
      <c r="BL288" s="6" t="n">
        <v>2191</v>
      </c>
      <c r="BM288" s="6" t="n">
        <v>2101</v>
      </c>
      <c r="BN288" s="6" t="n">
        <v>2156</v>
      </c>
      <c r="BO288" s="6" t="n">
        <v>2281</v>
      </c>
      <c r="BP288" s="6" t="n">
        <v>2292</v>
      </c>
      <c r="BQ288" s="6" t="n">
        <v>1756</v>
      </c>
      <c r="BR288" s="6" t="n">
        <v>1867</v>
      </c>
      <c r="BS288" s="6" t="n">
        <v>1789</v>
      </c>
      <c r="BT288" s="6" t="n">
        <v>1667</v>
      </c>
      <c r="BU288" s="6" t="n">
        <v>1599</v>
      </c>
      <c r="BV288" s="6" t="n">
        <v>1551</v>
      </c>
      <c r="BW288" s="6" t="n">
        <v>1474</v>
      </c>
      <c r="BX288" s="6" t="n">
        <v>1492</v>
      </c>
      <c r="BY288" s="6" t="n">
        <v>1480</v>
      </c>
      <c r="BZ288" s="6" t="n">
        <v>1472</v>
      </c>
      <c r="CA288" s="6" t="n">
        <v>1334</v>
      </c>
      <c r="CB288" s="6" t="n">
        <v>1308</v>
      </c>
      <c r="CC288" s="6" t="n">
        <v>1173</v>
      </c>
      <c r="CD288" s="6" t="n">
        <v>1078</v>
      </c>
      <c r="CE288" s="6" t="n">
        <v>1049</v>
      </c>
      <c r="CF288" s="6" t="n">
        <v>1027</v>
      </c>
      <c r="CG288" s="6" t="n">
        <v>880</v>
      </c>
      <c r="CH288" s="6" t="n">
        <v>813</v>
      </c>
      <c r="CI288" s="6" t="n">
        <v>699</v>
      </c>
      <c r="CJ288" s="6" t="n">
        <v>618</v>
      </c>
      <c r="CK288" s="6" t="n">
        <v>627</v>
      </c>
      <c r="CL288" s="6" t="n">
        <v>467</v>
      </c>
      <c r="CM288" s="6" t="n">
        <v>422</v>
      </c>
      <c r="CN288" s="6" t="n">
        <v>356</v>
      </c>
      <c r="CO288" s="6" t="n">
        <v>360</v>
      </c>
      <c r="CP288" s="6" t="n">
        <v>305</v>
      </c>
      <c r="CQ288" s="6" t="n">
        <v>231</v>
      </c>
      <c r="CR288" s="6" t="n">
        <v>126</v>
      </c>
      <c r="CS288" s="6" t="n">
        <v>108</v>
      </c>
      <c r="CT288" s="6" t="n">
        <v>116</v>
      </c>
      <c r="CU288" s="6" t="n">
        <v>79</v>
      </c>
      <c r="CV288" s="6" t="n">
        <v>52</v>
      </c>
      <c r="CW288" s="6" t="n">
        <v>42</v>
      </c>
      <c r="CX288" s="6" t="n">
        <v>28</v>
      </c>
      <c r="CY288" s="6" t="n">
        <v>19</v>
      </c>
      <c r="CZ288" s="6" t="n">
        <v>15</v>
      </c>
    </row>
    <row r="289" customFormat="false" ht="13.2" hidden="false" customHeight="false" outlineLevel="0" collapsed="false">
      <c r="A289" s="0" t="s">
        <v>1339</v>
      </c>
      <c r="B289" s="0" t="s">
        <v>703</v>
      </c>
      <c r="C289" s="6" t="n">
        <v>234410</v>
      </c>
      <c r="D289" s="6" t="n">
        <v>3048</v>
      </c>
      <c r="E289" s="6" t="n">
        <v>2859</v>
      </c>
      <c r="F289" s="6" t="n">
        <v>2948</v>
      </c>
      <c r="G289" s="6" t="n">
        <v>2815</v>
      </c>
      <c r="H289" s="6" t="n">
        <v>2779</v>
      </c>
      <c r="I289" s="6" t="n">
        <v>2869</v>
      </c>
      <c r="J289" s="6" t="n">
        <v>2632</v>
      </c>
      <c r="K289" s="6" t="n">
        <v>2633</v>
      </c>
      <c r="L289" s="6" t="n">
        <v>2528</v>
      </c>
      <c r="M289" s="6" t="n">
        <v>2478</v>
      </c>
      <c r="N289" s="6" t="n">
        <v>2541</v>
      </c>
      <c r="O289" s="6" t="n">
        <v>2721</v>
      </c>
      <c r="P289" s="6" t="n">
        <v>2824</v>
      </c>
      <c r="Q289" s="6" t="n">
        <v>2857</v>
      </c>
      <c r="R289" s="6" t="n">
        <v>2942</v>
      </c>
      <c r="S289" s="6" t="n">
        <v>2820</v>
      </c>
      <c r="T289" s="6" t="n">
        <v>2864</v>
      </c>
      <c r="U289" s="6" t="n">
        <v>2973</v>
      </c>
      <c r="V289" s="6" t="n">
        <v>3045</v>
      </c>
      <c r="W289" s="6" t="n">
        <v>3180</v>
      </c>
      <c r="X289" s="6" t="n">
        <v>3428</v>
      </c>
      <c r="Y289" s="6" t="n">
        <v>3255</v>
      </c>
      <c r="Z289" s="6" t="n">
        <v>3250</v>
      </c>
      <c r="AA289" s="6" t="n">
        <v>3134</v>
      </c>
      <c r="AB289" s="6" t="n">
        <v>3111</v>
      </c>
      <c r="AC289" s="6" t="n">
        <v>3022</v>
      </c>
      <c r="AD289" s="6" t="n">
        <v>3052</v>
      </c>
      <c r="AE289" s="6" t="n">
        <v>2894</v>
      </c>
      <c r="AF289" s="6" t="n">
        <v>2933</v>
      </c>
      <c r="AG289" s="6" t="n">
        <v>2917</v>
      </c>
      <c r="AH289" s="6" t="n">
        <v>3136</v>
      </c>
      <c r="AI289" s="6" t="n">
        <v>3088</v>
      </c>
      <c r="AJ289" s="6" t="n">
        <v>2702</v>
      </c>
      <c r="AK289" s="6" t="n">
        <v>2631</v>
      </c>
      <c r="AL289" s="6" t="n">
        <v>2574</v>
      </c>
      <c r="AM289" s="6" t="n">
        <v>2620</v>
      </c>
      <c r="AN289" s="6" t="n">
        <v>2649</v>
      </c>
      <c r="AO289" s="6" t="n">
        <v>2938</v>
      </c>
      <c r="AP289" s="6" t="n">
        <v>3054</v>
      </c>
      <c r="AQ289" s="6" t="n">
        <v>3362</v>
      </c>
      <c r="AR289" s="6" t="n">
        <v>3400</v>
      </c>
      <c r="AS289" s="6" t="n">
        <v>3266</v>
      </c>
      <c r="AT289" s="6" t="n">
        <v>3407</v>
      </c>
      <c r="AU289" s="6" t="n">
        <v>3383</v>
      </c>
      <c r="AV289" s="6" t="n">
        <v>3428</v>
      </c>
      <c r="AW289" s="6" t="n">
        <v>3422</v>
      </c>
      <c r="AX289" s="6" t="n">
        <v>3453</v>
      </c>
      <c r="AY289" s="6" t="n">
        <v>3389</v>
      </c>
      <c r="AZ289" s="6" t="n">
        <v>3245</v>
      </c>
      <c r="BA289" s="6" t="n">
        <v>3287</v>
      </c>
      <c r="BB289" s="6" t="n">
        <v>3261</v>
      </c>
      <c r="BC289" s="6" t="n">
        <v>2945</v>
      </c>
      <c r="BD289" s="6" t="n">
        <v>3032</v>
      </c>
      <c r="BE289" s="6" t="n">
        <v>3117</v>
      </c>
      <c r="BF289" s="6" t="n">
        <v>2889</v>
      </c>
      <c r="BG289" s="6" t="n">
        <v>2704</v>
      </c>
      <c r="BH289" s="6" t="n">
        <v>2726</v>
      </c>
      <c r="BI289" s="6" t="n">
        <v>2811</v>
      </c>
      <c r="BJ289" s="6" t="n">
        <v>2778</v>
      </c>
      <c r="BK289" s="6" t="n">
        <v>2835</v>
      </c>
      <c r="BL289" s="6" t="n">
        <v>2837</v>
      </c>
      <c r="BM289" s="6" t="n">
        <v>2930</v>
      </c>
      <c r="BN289" s="6" t="n">
        <v>3123</v>
      </c>
      <c r="BO289" s="6" t="n">
        <v>3295</v>
      </c>
      <c r="BP289" s="6" t="n">
        <v>3268</v>
      </c>
      <c r="BQ289" s="6" t="n">
        <v>2611</v>
      </c>
      <c r="BR289" s="6" t="n">
        <v>2598</v>
      </c>
      <c r="BS289" s="6" t="n">
        <v>2464</v>
      </c>
      <c r="BT289" s="6" t="n">
        <v>2371</v>
      </c>
      <c r="BU289" s="6" t="n">
        <v>2142</v>
      </c>
      <c r="BV289" s="6" t="n">
        <v>2054</v>
      </c>
      <c r="BW289" s="6" t="n">
        <v>2003</v>
      </c>
      <c r="BX289" s="6" t="n">
        <v>2016</v>
      </c>
      <c r="BY289" s="6" t="n">
        <v>1952</v>
      </c>
      <c r="BZ289" s="6" t="n">
        <v>1793</v>
      </c>
      <c r="CA289" s="6" t="n">
        <v>1677</v>
      </c>
      <c r="CB289" s="6" t="n">
        <v>1657</v>
      </c>
      <c r="CC289" s="6" t="n">
        <v>1556</v>
      </c>
      <c r="CD289" s="6" t="n">
        <v>1484</v>
      </c>
      <c r="CE289" s="6" t="n">
        <v>1332</v>
      </c>
      <c r="CF289" s="6" t="n">
        <v>1295</v>
      </c>
      <c r="CG289" s="6" t="n">
        <v>1109</v>
      </c>
      <c r="CH289" s="6" t="n">
        <v>1032</v>
      </c>
      <c r="CI289" s="6" t="n">
        <v>954</v>
      </c>
      <c r="CJ289" s="6" t="n">
        <v>914</v>
      </c>
      <c r="CK289" s="6" t="n">
        <v>891</v>
      </c>
      <c r="CL289" s="6" t="n">
        <v>754</v>
      </c>
      <c r="CM289" s="6" t="n">
        <v>671</v>
      </c>
      <c r="CN289" s="6" t="n">
        <v>546</v>
      </c>
      <c r="CO289" s="6" t="n">
        <v>521</v>
      </c>
      <c r="CP289" s="6" t="n">
        <v>469</v>
      </c>
      <c r="CQ289" s="6" t="n">
        <v>367</v>
      </c>
      <c r="CR289" s="6" t="n">
        <v>207</v>
      </c>
      <c r="CS289" s="6" t="n">
        <v>131</v>
      </c>
      <c r="CT289" s="6" t="n">
        <v>141</v>
      </c>
      <c r="CU289" s="6" t="n">
        <v>104</v>
      </c>
      <c r="CV289" s="6" t="n">
        <v>88</v>
      </c>
      <c r="CW289" s="6" t="n">
        <v>61</v>
      </c>
      <c r="CX289" s="6" t="n">
        <v>43</v>
      </c>
      <c r="CY289" s="6" t="n">
        <v>29</v>
      </c>
      <c r="CZ289" s="6" t="n">
        <v>36</v>
      </c>
    </row>
    <row r="290" customFormat="false" ht="13.2" hidden="false" customHeight="false" outlineLevel="0" collapsed="false">
      <c r="A290" s="0" t="s">
        <v>1340</v>
      </c>
      <c r="B290" s="0" t="s">
        <v>333</v>
      </c>
      <c r="C290" s="6" t="n">
        <v>57132</v>
      </c>
      <c r="D290" s="6" t="n">
        <v>530</v>
      </c>
      <c r="E290" s="6" t="n">
        <v>550</v>
      </c>
      <c r="F290" s="6" t="n">
        <v>564</v>
      </c>
      <c r="G290" s="6" t="n">
        <v>597</v>
      </c>
      <c r="H290" s="6" t="n">
        <v>640</v>
      </c>
      <c r="I290" s="6" t="n">
        <v>634</v>
      </c>
      <c r="J290" s="6" t="n">
        <v>581</v>
      </c>
      <c r="K290" s="6" t="n">
        <v>604</v>
      </c>
      <c r="L290" s="6" t="n">
        <v>644</v>
      </c>
      <c r="M290" s="6" t="n">
        <v>640</v>
      </c>
      <c r="N290" s="6" t="n">
        <v>756</v>
      </c>
      <c r="O290" s="6" t="n">
        <v>736</v>
      </c>
      <c r="P290" s="6" t="n">
        <v>741</v>
      </c>
      <c r="Q290" s="6" t="n">
        <v>777</v>
      </c>
      <c r="R290" s="6" t="n">
        <v>795</v>
      </c>
      <c r="S290" s="6" t="n">
        <v>791</v>
      </c>
      <c r="T290" s="6" t="n">
        <v>733</v>
      </c>
      <c r="U290" s="6" t="n">
        <v>819</v>
      </c>
      <c r="V290" s="6" t="n">
        <v>690</v>
      </c>
      <c r="W290" s="6" t="n">
        <v>525</v>
      </c>
      <c r="X290" s="6" t="n">
        <v>499</v>
      </c>
      <c r="Y290" s="6" t="n">
        <v>511</v>
      </c>
      <c r="Z290" s="6" t="n">
        <v>555</v>
      </c>
      <c r="AA290" s="6" t="n">
        <v>557</v>
      </c>
      <c r="AB290" s="6" t="n">
        <v>563</v>
      </c>
      <c r="AC290" s="6" t="n">
        <v>499</v>
      </c>
      <c r="AD290" s="6" t="n">
        <v>476</v>
      </c>
      <c r="AE290" s="6" t="n">
        <v>462</v>
      </c>
      <c r="AF290" s="6" t="n">
        <v>501</v>
      </c>
      <c r="AG290" s="6" t="n">
        <v>476</v>
      </c>
      <c r="AH290" s="6" t="n">
        <v>465</v>
      </c>
      <c r="AI290" s="6" t="n">
        <v>489</v>
      </c>
      <c r="AJ290" s="6" t="n">
        <v>438</v>
      </c>
      <c r="AK290" s="6" t="n">
        <v>466</v>
      </c>
      <c r="AL290" s="6" t="n">
        <v>503</v>
      </c>
      <c r="AM290" s="6" t="n">
        <v>568</v>
      </c>
      <c r="AN290" s="6" t="n">
        <v>577</v>
      </c>
      <c r="AO290" s="6" t="n">
        <v>674</v>
      </c>
      <c r="AP290" s="6" t="n">
        <v>724</v>
      </c>
      <c r="AQ290" s="6" t="n">
        <v>813</v>
      </c>
      <c r="AR290" s="6" t="n">
        <v>822</v>
      </c>
      <c r="AS290" s="6" t="n">
        <v>900</v>
      </c>
      <c r="AT290" s="6" t="n">
        <v>910</v>
      </c>
      <c r="AU290" s="6" t="n">
        <v>897</v>
      </c>
      <c r="AV290" s="6" t="n">
        <v>927</v>
      </c>
      <c r="AW290" s="6" t="n">
        <v>922</v>
      </c>
      <c r="AX290" s="6" t="n">
        <v>1021</v>
      </c>
      <c r="AY290" s="6" t="n">
        <v>953</v>
      </c>
      <c r="AZ290" s="6" t="n">
        <v>919</v>
      </c>
      <c r="BA290" s="6" t="n">
        <v>935</v>
      </c>
      <c r="BB290" s="6" t="n">
        <v>915</v>
      </c>
      <c r="BC290" s="6" t="n">
        <v>832</v>
      </c>
      <c r="BD290" s="6" t="n">
        <v>814</v>
      </c>
      <c r="BE290" s="6" t="n">
        <v>849</v>
      </c>
      <c r="BF290" s="6" t="n">
        <v>813</v>
      </c>
      <c r="BG290" s="6" t="n">
        <v>774</v>
      </c>
      <c r="BH290" s="6" t="n">
        <v>757</v>
      </c>
      <c r="BI290" s="6" t="n">
        <v>716</v>
      </c>
      <c r="BJ290" s="6" t="n">
        <v>797</v>
      </c>
      <c r="BK290" s="6" t="n">
        <v>714</v>
      </c>
      <c r="BL290" s="6" t="n">
        <v>724</v>
      </c>
      <c r="BM290" s="6" t="n">
        <v>813</v>
      </c>
      <c r="BN290" s="6" t="n">
        <v>863</v>
      </c>
      <c r="BO290" s="6" t="n">
        <v>922</v>
      </c>
      <c r="BP290" s="6" t="n">
        <v>929</v>
      </c>
      <c r="BQ290" s="6" t="n">
        <v>751</v>
      </c>
      <c r="BR290" s="6" t="n">
        <v>767</v>
      </c>
      <c r="BS290" s="6" t="n">
        <v>763</v>
      </c>
      <c r="BT290" s="6" t="n">
        <v>635</v>
      </c>
      <c r="BU290" s="6" t="n">
        <v>581</v>
      </c>
      <c r="BV290" s="6" t="n">
        <v>593</v>
      </c>
      <c r="BW290" s="6" t="n">
        <v>595</v>
      </c>
      <c r="BX290" s="6" t="n">
        <v>565</v>
      </c>
      <c r="BY290" s="6" t="n">
        <v>494</v>
      </c>
      <c r="BZ290" s="6" t="n">
        <v>520</v>
      </c>
      <c r="CA290" s="6" t="n">
        <v>487</v>
      </c>
      <c r="CB290" s="6" t="n">
        <v>460</v>
      </c>
      <c r="CC290" s="6" t="n">
        <v>452</v>
      </c>
      <c r="CD290" s="6" t="n">
        <v>430</v>
      </c>
      <c r="CE290" s="6" t="n">
        <v>387</v>
      </c>
      <c r="CF290" s="6" t="n">
        <v>372</v>
      </c>
      <c r="CG290" s="6" t="n">
        <v>359</v>
      </c>
      <c r="CH290" s="6" t="n">
        <v>284</v>
      </c>
      <c r="CI290" s="6" t="n">
        <v>310</v>
      </c>
      <c r="CJ290" s="6" t="n">
        <v>247</v>
      </c>
      <c r="CK290" s="6" t="n">
        <v>228</v>
      </c>
      <c r="CL290" s="6" t="n">
        <v>220</v>
      </c>
      <c r="CM290" s="6" t="n">
        <v>186</v>
      </c>
      <c r="CN290" s="6" t="n">
        <v>172</v>
      </c>
      <c r="CO290" s="6" t="n">
        <v>159</v>
      </c>
      <c r="CP290" s="6" t="n">
        <v>145</v>
      </c>
      <c r="CQ290" s="6" t="n">
        <v>106</v>
      </c>
      <c r="CR290" s="6" t="n">
        <v>53</v>
      </c>
      <c r="CS290" s="6" t="n">
        <v>44</v>
      </c>
      <c r="CT290" s="6" t="n">
        <v>48</v>
      </c>
      <c r="CU290" s="6" t="n">
        <v>41</v>
      </c>
      <c r="CV290" s="6" t="n">
        <v>24</v>
      </c>
      <c r="CW290" s="6" t="n">
        <v>19</v>
      </c>
      <c r="CX290" s="6" t="n">
        <v>11</v>
      </c>
      <c r="CY290" s="6" t="n">
        <v>7</v>
      </c>
      <c r="CZ290" s="6" t="n">
        <v>16</v>
      </c>
    </row>
    <row r="291" customFormat="false" ht="13.2" hidden="false" customHeight="false" outlineLevel="0" collapsed="false">
      <c r="A291" s="0" t="s">
        <v>1341</v>
      </c>
      <c r="B291" s="0" t="s">
        <v>253</v>
      </c>
      <c r="C291" s="6" t="n">
        <v>186990</v>
      </c>
      <c r="D291" s="6" t="n">
        <v>2993</v>
      </c>
      <c r="E291" s="6" t="n">
        <v>2857</v>
      </c>
      <c r="F291" s="6" t="n">
        <v>2819</v>
      </c>
      <c r="G291" s="6" t="n">
        <v>2705</v>
      </c>
      <c r="H291" s="6" t="n">
        <v>2664</v>
      </c>
      <c r="I291" s="6" t="n">
        <v>2446</v>
      </c>
      <c r="J291" s="6" t="n">
        <v>2330</v>
      </c>
      <c r="K291" s="6" t="n">
        <v>2210</v>
      </c>
      <c r="L291" s="6" t="n">
        <v>2165</v>
      </c>
      <c r="M291" s="6" t="n">
        <v>1956</v>
      </c>
      <c r="N291" s="6" t="n">
        <v>2005</v>
      </c>
      <c r="O291" s="6" t="n">
        <v>2060</v>
      </c>
      <c r="P291" s="6" t="n">
        <v>2038</v>
      </c>
      <c r="Q291" s="6" t="n">
        <v>1925</v>
      </c>
      <c r="R291" s="6" t="n">
        <v>1799</v>
      </c>
      <c r="S291" s="6" t="n">
        <v>1966</v>
      </c>
      <c r="T291" s="6" t="n">
        <v>1800</v>
      </c>
      <c r="U291" s="6" t="n">
        <v>1821</v>
      </c>
      <c r="V291" s="6" t="n">
        <v>1823</v>
      </c>
      <c r="W291" s="6" t="n">
        <v>1675</v>
      </c>
      <c r="X291" s="6" t="n">
        <v>1625</v>
      </c>
      <c r="Y291" s="6" t="n">
        <v>1542</v>
      </c>
      <c r="Z291" s="6" t="n">
        <v>1772</v>
      </c>
      <c r="AA291" s="6" t="n">
        <v>2008</v>
      </c>
      <c r="AB291" s="6" t="n">
        <v>2198</v>
      </c>
      <c r="AC291" s="6" t="n">
        <v>2126</v>
      </c>
      <c r="AD291" s="6" t="n">
        <v>2343</v>
      </c>
      <c r="AE291" s="6" t="n">
        <v>2512</v>
      </c>
      <c r="AF291" s="6" t="n">
        <v>2696</v>
      </c>
      <c r="AG291" s="6" t="n">
        <v>2869</v>
      </c>
      <c r="AH291" s="6" t="n">
        <v>3012</v>
      </c>
      <c r="AI291" s="6" t="n">
        <v>3133</v>
      </c>
      <c r="AJ291" s="6" t="n">
        <v>3287</v>
      </c>
      <c r="AK291" s="6" t="n">
        <v>3322</v>
      </c>
      <c r="AL291" s="6" t="n">
        <v>3272</v>
      </c>
      <c r="AM291" s="6" t="n">
        <v>3279</v>
      </c>
      <c r="AN291" s="6" t="n">
        <v>3574</v>
      </c>
      <c r="AO291" s="6" t="n">
        <v>3525</v>
      </c>
      <c r="AP291" s="6" t="n">
        <v>3556</v>
      </c>
      <c r="AQ291" s="6" t="n">
        <v>3499</v>
      </c>
      <c r="AR291" s="6" t="n">
        <v>3304</v>
      </c>
      <c r="AS291" s="6" t="n">
        <v>3171</v>
      </c>
      <c r="AT291" s="6" t="n">
        <v>3180</v>
      </c>
      <c r="AU291" s="6" t="n">
        <v>3155</v>
      </c>
      <c r="AV291" s="6" t="n">
        <v>3127</v>
      </c>
      <c r="AW291" s="6" t="n">
        <v>3086</v>
      </c>
      <c r="AX291" s="6" t="n">
        <v>3040</v>
      </c>
      <c r="AY291" s="6" t="n">
        <v>2875</v>
      </c>
      <c r="AZ291" s="6" t="n">
        <v>2837</v>
      </c>
      <c r="BA291" s="6" t="n">
        <v>2698</v>
      </c>
      <c r="BB291" s="6" t="n">
        <v>2470</v>
      </c>
      <c r="BC291" s="6" t="n">
        <v>2445</v>
      </c>
      <c r="BD291" s="6" t="n">
        <v>2380</v>
      </c>
      <c r="BE291" s="6" t="n">
        <v>2281</v>
      </c>
      <c r="BF291" s="6" t="n">
        <v>2229</v>
      </c>
      <c r="BG291" s="6" t="n">
        <v>2100</v>
      </c>
      <c r="BH291" s="6" t="n">
        <v>2062</v>
      </c>
      <c r="BI291" s="6" t="n">
        <v>2027</v>
      </c>
      <c r="BJ291" s="6" t="n">
        <v>1896</v>
      </c>
      <c r="BK291" s="6" t="n">
        <v>1982</v>
      </c>
      <c r="BL291" s="6" t="n">
        <v>1936</v>
      </c>
      <c r="BM291" s="6" t="n">
        <v>1886</v>
      </c>
      <c r="BN291" s="6" t="n">
        <v>1994</v>
      </c>
      <c r="BO291" s="6" t="n">
        <v>2181</v>
      </c>
      <c r="BP291" s="6" t="n">
        <v>2145</v>
      </c>
      <c r="BQ291" s="6" t="n">
        <v>1635</v>
      </c>
      <c r="BR291" s="6" t="n">
        <v>1670</v>
      </c>
      <c r="BS291" s="6" t="n">
        <v>1590</v>
      </c>
      <c r="BT291" s="6" t="n">
        <v>1358</v>
      </c>
      <c r="BU291" s="6" t="n">
        <v>1153</v>
      </c>
      <c r="BV291" s="6" t="n">
        <v>1201</v>
      </c>
      <c r="BW291" s="6" t="n">
        <v>1199</v>
      </c>
      <c r="BX291" s="6" t="n">
        <v>1160</v>
      </c>
      <c r="BY291" s="6" t="n">
        <v>1097</v>
      </c>
      <c r="BZ291" s="6" t="n">
        <v>960</v>
      </c>
      <c r="CA291" s="6" t="n">
        <v>1014</v>
      </c>
      <c r="CB291" s="6" t="n">
        <v>907</v>
      </c>
      <c r="CC291" s="6" t="n">
        <v>863</v>
      </c>
      <c r="CD291" s="6" t="n">
        <v>904</v>
      </c>
      <c r="CE291" s="6" t="n">
        <v>837</v>
      </c>
      <c r="CF291" s="6" t="n">
        <v>870</v>
      </c>
      <c r="CG291" s="6" t="n">
        <v>771</v>
      </c>
      <c r="CH291" s="6" t="n">
        <v>670</v>
      </c>
      <c r="CI291" s="6" t="n">
        <v>704</v>
      </c>
      <c r="CJ291" s="6" t="n">
        <v>694</v>
      </c>
      <c r="CK291" s="6" t="n">
        <v>571</v>
      </c>
      <c r="CL291" s="6" t="n">
        <v>570</v>
      </c>
      <c r="CM291" s="6" t="n">
        <v>527</v>
      </c>
      <c r="CN291" s="6" t="n">
        <v>432</v>
      </c>
      <c r="CO291" s="6" t="n">
        <v>403</v>
      </c>
      <c r="CP291" s="6" t="n">
        <v>405</v>
      </c>
      <c r="CQ291" s="6" t="n">
        <v>313</v>
      </c>
      <c r="CR291" s="6" t="n">
        <v>165</v>
      </c>
      <c r="CS291" s="6" t="n">
        <v>163</v>
      </c>
      <c r="CT291" s="6" t="n">
        <v>122</v>
      </c>
      <c r="CU291" s="6" t="n">
        <v>107</v>
      </c>
      <c r="CV291" s="6" t="n">
        <v>80</v>
      </c>
      <c r="CW291" s="6" t="n">
        <v>70</v>
      </c>
      <c r="CX291" s="6" t="n">
        <v>41</v>
      </c>
      <c r="CY291" s="6" t="n">
        <v>18</v>
      </c>
      <c r="CZ291" s="6" t="n">
        <v>52</v>
      </c>
    </row>
    <row r="292" customFormat="false" ht="13.2" hidden="false" customHeight="false" outlineLevel="0" collapsed="false">
      <c r="A292" s="0" t="s">
        <v>1342</v>
      </c>
      <c r="B292" s="0" t="s">
        <v>799</v>
      </c>
      <c r="C292" s="6" t="n">
        <v>51965</v>
      </c>
      <c r="D292" s="6" t="n">
        <v>619</v>
      </c>
      <c r="E292" s="6" t="n">
        <v>577</v>
      </c>
      <c r="F292" s="6" t="n">
        <v>576</v>
      </c>
      <c r="G292" s="6" t="n">
        <v>575</v>
      </c>
      <c r="H292" s="6" t="n">
        <v>563</v>
      </c>
      <c r="I292" s="6" t="n">
        <v>547</v>
      </c>
      <c r="J292" s="6" t="n">
        <v>529</v>
      </c>
      <c r="K292" s="6" t="n">
        <v>571</v>
      </c>
      <c r="L292" s="6" t="n">
        <v>581</v>
      </c>
      <c r="M292" s="6" t="n">
        <v>582</v>
      </c>
      <c r="N292" s="6" t="n">
        <v>572</v>
      </c>
      <c r="O292" s="6" t="n">
        <v>606</v>
      </c>
      <c r="P292" s="6" t="n">
        <v>599</v>
      </c>
      <c r="Q292" s="6" t="n">
        <v>577</v>
      </c>
      <c r="R292" s="6" t="n">
        <v>595</v>
      </c>
      <c r="S292" s="6" t="n">
        <v>598</v>
      </c>
      <c r="T292" s="6" t="n">
        <v>530</v>
      </c>
      <c r="U292" s="6" t="n">
        <v>675</v>
      </c>
      <c r="V292" s="6" t="n">
        <v>818</v>
      </c>
      <c r="W292" s="6" t="n">
        <v>908</v>
      </c>
      <c r="X292" s="6" t="n">
        <v>912</v>
      </c>
      <c r="Y292" s="6" t="n">
        <v>796</v>
      </c>
      <c r="Z292" s="6" t="n">
        <v>875</v>
      </c>
      <c r="AA292" s="6" t="n">
        <v>828</v>
      </c>
      <c r="AB292" s="6" t="n">
        <v>841</v>
      </c>
      <c r="AC292" s="6" t="n">
        <v>762</v>
      </c>
      <c r="AD292" s="6" t="n">
        <v>738</v>
      </c>
      <c r="AE292" s="6" t="n">
        <v>626</v>
      </c>
      <c r="AF292" s="6" t="n">
        <v>677</v>
      </c>
      <c r="AG292" s="6" t="n">
        <v>664</v>
      </c>
      <c r="AH292" s="6" t="n">
        <v>578</v>
      </c>
      <c r="AI292" s="6" t="n">
        <v>596</v>
      </c>
      <c r="AJ292" s="6" t="n">
        <v>555</v>
      </c>
      <c r="AK292" s="6" t="n">
        <v>522</v>
      </c>
      <c r="AL292" s="6" t="n">
        <v>500</v>
      </c>
      <c r="AM292" s="6" t="n">
        <v>529</v>
      </c>
      <c r="AN292" s="6" t="n">
        <v>530</v>
      </c>
      <c r="AO292" s="6" t="n">
        <v>602</v>
      </c>
      <c r="AP292" s="6" t="n">
        <v>616</v>
      </c>
      <c r="AQ292" s="6" t="n">
        <v>687</v>
      </c>
      <c r="AR292" s="6" t="n">
        <v>753</v>
      </c>
      <c r="AS292" s="6" t="n">
        <v>763</v>
      </c>
      <c r="AT292" s="6" t="n">
        <v>707</v>
      </c>
      <c r="AU292" s="6" t="n">
        <v>744</v>
      </c>
      <c r="AV292" s="6" t="n">
        <v>687</v>
      </c>
      <c r="AW292" s="6" t="n">
        <v>736</v>
      </c>
      <c r="AX292" s="6" t="n">
        <v>744</v>
      </c>
      <c r="AY292" s="6" t="n">
        <v>744</v>
      </c>
      <c r="AZ292" s="6" t="n">
        <v>721</v>
      </c>
      <c r="BA292" s="6" t="n">
        <v>722</v>
      </c>
      <c r="BB292" s="6" t="n">
        <v>710</v>
      </c>
      <c r="BC292" s="6" t="n">
        <v>657</v>
      </c>
      <c r="BD292" s="6" t="n">
        <v>681</v>
      </c>
      <c r="BE292" s="6" t="n">
        <v>657</v>
      </c>
      <c r="BF292" s="6" t="n">
        <v>624</v>
      </c>
      <c r="BG292" s="6" t="n">
        <v>641</v>
      </c>
      <c r="BH292" s="6" t="n">
        <v>596</v>
      </c>
      <c r="BI292" s="6" t="n">
        <v>617</v>
      </c>
      <c r="BJ292" s="6" t="n">
        <v>593</v>
      </c>
      <c r="BK292" s="6" t="n">
        <v>617</v>
      </c>
      <c r="BL292" s="6" t="n">
        <v>619</v>
      </c>
      <c r="BM292" s="6" t="n">
        <v>637</v>
      </c>
      <c r="BN292" s="6" t="n">
        <v>702</v>
      </c>
      <c r="BO292" s="6" t="n">
        <v>807</v>
      </c>
      <c r="BP292" s="6" t="n">
        <v>778</v>
      </c>
      <c r="BQ292" s="6" t="n">
        <v>626</v>
      </c>
      <c r="BR292" s="6" t="n">
        <v>594</v>
      </c>
      <c r="BS292" s="6" t="n">
        <v>587</v>
      </c>
      <c r="BT292" s="6" t="n">
        <v>513</v>
      </c>
      <c r="BU292" s="6" t="n">
        <v>477</v>
      </c>
      <c r="BV292" s="6" t="n">
        <v>451</v>
      </c>
      <c r="BW292" s="6" t="n">
        <v>444</v>
      </c>
      <c r="BX292" s="6" t="n">
        <v>508</v>
      </c>
      <c r="BY292" s="6" t="n">
        <v>430</v>
      </c>
      <c r="BZ292" s="6" t="n">
        <v>400</v>
      </c>
      <c r="CA292" s="6" t="n">
        <v>409</v>
      </c>
      <c r="CB292" s="6" t="n">
        <v>376</v>
      </c>
      <c r="CC292" s="6" t="n">
        <v>358</v>
      </c>
      <c r="CD292" s="6" t="n">
        <v>313</v>
      </c>
      <c r="CE292" s="6" t="n">
        <v>274</v>
      </c>
      <c r="CF292" s="6" t="n">
        <v>282</v>
      </c>
      <c r="CG292" s="6" t="n">
        <v>254</v>
      </c>
      <c r="CH292" s="6" t="n">
        <v>257</v>
      </c>
      <c r="CI292" s="6" t="n">
        <v>217</v>
      </c>
      <c r="CJ292" s="6" t="n">
        <v>202</v>
      </c>
      <c r="CK292" s="6" t="n">
        <v>172</v>
      </c>
      <c r="CL292" s="6" t="n">
        <v>162</v>
      </c>
      <c r="CM292" s="6" t="n">
        <v>140</v>
      </c>
      <c r="CN292" s="6" t="n">
        <v>125</v>
      </c>
      <c r="CO292" s="6" t="n">
        <v>118</v>
      </c>
      <c r="CP292" s="6" t="n">
        <v>110</v>
      </c>
      <c r="CQ292" s="6" t="n">
        <v>62</v>
      </c>
      <c r="CR292" s="6" t="n">
        <v>51</v>
      </c>
      <c r="CS292" s="6" t="n">
        <v>39</v>
      </c>
      <c r="CT292" s="6" t="n">
        <v>33</v>
      </c>
      <c r="CU292" s="6" t="n">
        <v>41</v>
      </c>
      <c r="CV292" s="6" t="n">
        <v>20</v>
      </c>
      <c r="CW292" s="6" t="n">
        <v>16</v>
      </c>
      <c r="CX292" s="6" t="n">
        <v>6</v>
      </c>
      <c r="CY292" s="6" t="n">
        <v>3</v>
      </c>
      <c r="CZ292" s="6" t="n">
        <v>6</v>
      </c>
    </row>
    <row r="293" customFormat="false" ht="13.2" hidden="false" customHeight="false" outlineLevel="0" collapsed="false">
      <c r="A293" s="0" t="s">
        <v>1343</v>
      </c>
      <c r="B293" s="0" t="s">
        <v>351</v>
      </c>
      <c r="C293" s="6" t="n">
        <v>211699</v>
      </c>
      <c r="D293" s="6" t="n">
        <v>2977</v>
      </c>
      <c r="E293" s="6" t="n">
        <v>2901</v>
      </c>
      <c r="F293" s="6" t="n">
        <v>3012</v>
      </c>
      <c r="G293" s="6" t="n">
        <v>3016</v>
      </c>
      <c r="H293" s="6" t="n">
        <v>2848</v>
      </c>
      <c r="I293" s="6" t="n">
        <v>2950</v>
      </c>
      <c r="J293" s="6" t="n">
        <v>2639</v>
      </c>
      <c r="K293" s="6" t="n">
        <v>2588</v>
      </c>
      <c r="L293" s="6" t="n">
        <v>2492</v>
      </c>
      <c r="M293" s="6" t="n">
        <v>2479</v>
      </c>
      <c r="N293" s="6" t="n">
        <v>2714</v>
      </c>
      <c r="O293" s="6" t="n">
        <v>2653</v>
      </c>
      <c r="P293" s="6" t="n">
        <v>2780</v>
      </c>
      <c r="Q293" s="6" t="n">
        <v>2837</v>
      </c>
      <c r="R293" s="6" t="n">
        <v>2941</v>
      </c>
      <c r="S293" s="6" t="n">
        <v>2956</v>
      </c>
      <c r="T293" s="6" t="n">
        <v>3024</v>
      </c>
      <c r="U293" s="6" t="n">
        <v>2965</v>
      </c>
      <c r="V293" s="6" t="n">
        <v>2924</v>
      </c>
      <c r="W293" s="6" t="n">
        <v>2556</v>
      </c>
      <c r="X293" s="6" t="n">
        <v>2725</v>
      </c>
      <c r="Y293" s="6" t="n">
        <v>2618</v>
      </c>
      <c r="Z293" s="6" t="n">
        <v>2835</v>
      </c>
      <c r="AA293" s="6" t="n">
        <v>2946</v>
      </c>
      <c r="AB293" s="6" t="n">
        <v>2881</v>
      </c>
      <c r="AC293" s="6" t="n">
        <v>2778</v>
      </c>
      <c r="AD293" s="6" t="n">
        <v>2784</v>
      </c>
      <c r="AE293" s="6" t="n">
        <v>2796</v>
      </c>
      <c r="AF293" s="6" t="n">
        <v>2948</v>
      </c>
      <c r="AG293" s="6" t="n">
        <v>2805</v>
      </c>
      <c r="AH293" s="6" t="n">
        <v>2883</v>
      </c>
      <c r="AI293" s="6" t="n">
        <v>2895</v>
      </c>
      <c r="AJ293" s="6" t="n">
        <v>2602</v>
      </c>
      <c r="AK293" s="6" t="n">
        <v>2555</v>
      </c>
      <c r="AL293" s="6" t="n">
        <v>2432</v>
      </c>
      <c r="AM293" s="6" t="n">
        <v>2544</v>
      </c>
      <c r="AN293" s="6" t="n">
        <v>2645</v>
      </c>
      <c r="AO293" s="6" t="n">
        <v>2694</v>
      </c>
      <c r="AP293" s="6" t="n">
        <v>2887</v>
      </c>
      <c r="AQ293" s="6" t="n">
        <v>3076</v>
      </c>
      <c r="AR293" s="6" t="n">
        <v>3155</v>
      </c>
      <c r="AS293" s="6" t="n">
        <v>3058</v>
      </c>
      <c r="AT293" s="6" t="n">
        <v>3153</v>
      </c>
      <c r="AU293" s="6" t="n">
        <v>3166</v>
      </c>
      <c r="AV293" s="6" t="n">
        <v>3169</v>
      </c>
      <c r="AW293" s="6" t="n">
        <v>3040</v>
      </c>
      <c r="AX293" s="6" t="n">
        <v>2999</v>
      </c>
      <c r="AY293" s="6" t="n">
        <v>2994</v>
      </c>
      <c r="AZ293" s="6" t="n">
        <v>3047</v>
      </c>
      <c r="BA293" s="6" t="n">
        <v>2991</v>
      </c>
      <c r="BB293" s="6" t="n">
        <v>2819</v>
      </c>
      <c r="BC293" s="6" t="n">
        <v>2862</v>
      </c>
      <c r="BD293" s="6" t="n">
        <v>2693</v>
      </c>
      <c r="BE293" s="6" t="n">
        <v>2750</v>
      </c>
      <c r="BF293" s="6" t="n">
        <v>2586</v>
      </c>
      <c r="BG293" s="6" t="n">
        <v>2538</v>
      </c>
      <c r="BH293" s="6" t="n">
        <v>2435</v>
      </c>
      <c r="BI293" s="6" t="n">
        <v>2558</v>
      </c>
      <c r="BJ293" s="6" t="n">
        <v>2484</v>
      </c>
      <c r="BK293" s="6" t="n">
        <v>2351</v>
      </c>
      <c r="BL293" s="6" t="n">
        <v>2312</v>
      </c>
      <c r="BM293" s="6" t="n">
        <v>2451</v>
      </c>
      <c r="BN293" s="6" t="n">
        <v>2451</v>
      </c>
      <c r="BO293" s="6" t="n">
        <v>2555</v>
      </c>
      <c r="BP293" s="6" t="n">
        <v>2685</v>
      </c>
      <c r="BQ293" s="6" t="n">
        <v>1889</v>
      </c>
      <c r="BR293" s="6" t="n">
        <v>2017</v>
      </c>
      <c r="BS293" s="6" t="n">
        <v>1876</v>
      </c>
      <c r="BT293" s="6" t="n">
        <v>1788</v>
      </c>
      <c r="BU293" s="6" t="n">
        <v>1591</v>
      </c>
      <c r="BV293" s="6" t="n">
        <v>1547</v>
      </c>
      <c r="BW293" s="6" t="n">
        <v>1593</v>
      </c>
      <c r="BX293" s="6" t="n">
        <v>1525</v>
      </c>
      <c r="BY293" s="6" t="n">
        <v>1403</v>
      </c>
      <c r="BZ293" s="6" t="n">
        <v>1413</v>
      </c>
      <c r="CA293" s="6" t="n">
        <v>1331</v>
      </c>
      <c r="CB293" s="6" t="n">
        <v>1278</v>
      </c>
      <c r="CC293" s="6" t="n">
        <v>1114</v>
      </c>
      <c r="CD293" s="6" t="n">
        <v>1115</v>
      </c>
      <c r="CE293" s="6" t="n">
        <v>1073</v>
      </c>
      <c r="CF293" s="6" t="n">
        <v>1082</v>
      </c>
      <c r="CG293" s="6" t="n">
        <v>990</v>
      </c>
      <c r="CH293" s="6" t="n">
        <v>844</v>
      </c>
      <c r="CI293" s="6" t="n">
        <v>759</v>
      </c>
      <c r="CJ293" s="6" t="n">
        <v>781</v>
      </c>
      <c r="CK293" s="6" t="n">
        <v>667</v>
      </c>
      <c r="CL293" s="6" t="n">
        <v>610</v>
      </c>
      <c r="CM293" s="6" t="n">
        <v>506</v>
      </c>
      <c r="CN293" s="6" t="n">
        <v>431</v>
      </c>
      <c r="CO293" s="6" t="n">
        <v>418</v>
      </c>
      <c r="CP293" s="6" t="n">
        <v>338</v>
      </c>
      <c r="CQ293" s="6" t="n">
        <v>266</v>
      </c>
      <c r="CR293" s="6" t="n">
        <v>119</v>
      </c>
      <c r="CS293" s="6" t="n">
        <v>109</v>
      </c>
      <c r="CT293" s="6" t="n">
        <v>82</v>
      </c>
      <c r="CU293" s="6" t="n">
        <v>79</v>
      </c>
      <c r="CV293" s="6" t="n">
        <v>55</v>
      </c>
      <c r="CW293" s="6" t="n">
        <v>50</v>
      </c>
      <c r="CX293" s="6" t="n">
        <v>39</v>
      </c>
      <c r="CY293" s="6" t="n">
        <v>13</v>
      </c>
      <c r="CZ293" s="6" t="n">
        <v>25</v>
      </c>
    </row>
    <row r="294" customFormat="false" ht="13.2" hidden="false" customHeight="false" outlineLevel="0" collapsed="false">
      <c r="A294" s="0" t="s">
        <v>1344</v>
      </c>
      <c r="B294" s="0" t="s">
        <v>63</v>
      </c>
      <c r="C294" s="6" t="n">
        <v>83287</v>
      </c>
      <c r="D294" s="6" t="n">
        <v>836</v>
      </c>
      <c r="E294" s="6" t="n">
        <v>900</v>
      </c>
      <c r="F294" s="6" t="n">
        <v>840</v>
      </c>
      <c r="G294" s="6" t="n">
        <v>870</v>
      </c>
      <c r="H294" s="6" t="n">
        <v>923</v>
      </c>
      <c r="I294" s="6" t="n">
        <v>838</v>
      </c>
      <c r="J294" s="6" t="n">
        <v>885</v>
      </c>
      <c r="K294" s="6" t="n">
        <v>885</v>
      </c>
      <c r="L294" s="6" t="n">
        <v>850</v>
      </c>
      <c r="M294" s="6" t="n">
        <v>910</v>
      </c>
      <c r="N294" s="6" t="n">
        <v>915</v>
      </c>
      <c r="O294" s="6" t="n">
        <v>1035</v>
      </c>
      <c r="P294" s="6" t="n">
        <v>976</v>
      </c>
      <c r="Q294" s="6" t="n">
        <v>1177</v>
      </c>
      <c r="R294" s="6" t="n">
        <v>1038</v>
      </c>
      <c r="S294" s="6" t="n">
        <v>1138</v>
      </c>
      <c r="T294" s="6" t="n">
        <v>1072</v>
      </c>
      <c r="U294" s="6" t="n">
        <v>1149</v>
      </c>
      <c r="V294" s="6" t="n">
        <v>954</v>
      </c>
      <c r="W294" s="6" t="n">
        <v>817</v>
      </c>
      <c r="X294" s="6" t="n">
        <v>807</v>
      </c>
      <c r="Y294" s="6" t="n">
        <v>790</v>
      </c>
      <c r="Z294" s="6" t="n">
        <v>899</v>
      </c>
      <c r="AA294" s="6" t="n">
        <v>845</v>
      </c>
      <c r="AB294" s="6" t="n">
        <v>797</v>
      </c>
      <c r="AC294" s="6" t="n">
        <v>761</v>
      </c>
      <c r="AD294" s="6" t="n">
        <v>716</v>
      </c>
      <c r="AE294" s="6" t="n">
        <v>716</v>
      </c>
      <c r="AF294" s="6" t="n">
        <v>777</v>
      </c>
      <c r="AG294" s="6" t="n">
        <v>759</v>
      </c>
      <c r="AH294" s="6" t="n">
        <v>853</v>
      </c>
      <c r="AI294" s="6" t="n">
        <v>817</v>
      </c>
      <c r="AJ294" s="6" t="n">
        <v>865</v>
      </c>
      <c r="AK294" s="6" t="n">
        <v>772</v>
      </c>
      <c r="AL294" s="6" t="n">
        <v>892</v>
      </c>
      <c r="AM294" s="6" t="n">
        <v>921</v>
      </c>
      <c r="AN294" s="6" t="n">
        <v>988</v>
      </c>
      <c r="AO294" s="6" t="n">
        <v>1062</v>
      </c>
      <c r="AP294" s="6" t="n">
        <v>1080</v>
      </c>
      <c r="AQ294" s="6" t="n">
        <v>1247</v>
      </c>
      <c r="AR294" s="6" t="n">
        <v>1245</v>
      </c>
      <c r="AS294" s="6" t="n">
        <v>1321</v>
      </c>
      <c r="AT294" s="6" t="n">
        <v>1319</v>
      </c>
      <c r="AU294" s="6" t="n">
        <v>1282</v>
      </c>
      <c r="AV294" s="6" t="n">
        <v>1409</v>
      </c>
      <c r="AW294" s="6" t="n">
        <v>1265</v>
      </c>
      <c r="AX294" s="6" t="n">
        <v>1324</v>
      </c>
      <c r="AY294" s="6" t="n">
        <v>1288</v>
      </c>
      <c r="AZ294" s="6" t="n">
        <v>1321</v>
      </c>
      <c r="BA294" s="6" t="n">
        <v>1312</v>
      </c>
      <c r="BB294" s="6" t="n">
        <v>1138</v>
      </c>
      <c r="BC294" s="6" t="n">
        <v>1197</v>
      </c>
      <c r="BD294" s="6" t="n">
        <v>1187</v>
      </c>
      <c r="BE294" s="6" t="n">
        <v>1122</v>
      </c>
      <c r="BF294" s="6" t="n">
        <v>1092</v>
      </c>
      <c r="BG294" s="6" t="n">
        <v>1067</v>
      </c>
      <c r="BH294" s="6" t="n">
        <v>1045</v>
      </c>
      <c r="BI294" s="6" t="n">
        <v>1051</v>
      </c>
      <c r="BJ294" s="6" t="n">
        <v>1108</v>
      </c>
      <c r="BK294" s="6" t="n">
        <v>1037</v>
      </c>
      <c r="BL294" s="6" t="n">
        <v>999</v>
      </c>
      <c r="BM294" s="6" t="n">
        <v>1094</v>
      </c>
      <c r="BN294" s="6" t="n">
        <v>1171</v>
      </c>
      <c r="BO294" s="6" t="n">
        <v>1361</v>
      </c>
      <c r="BP294" s="6" t="n">
        <v>1481</v>
      </c>
      <c r="BQ294" s="6" t="n">
        <v>1018</v>
      </c>
      <c r="BR294" s="6" t="n">
        <v>1061</v>
      </c>
      <c r="BS294" s="6" t="n">
        <v>1009</v>
      </c>
      <c r="BT294" s="6" t="n">
        <v>947</v>
      </c>
      <c r="BU294" s="6" t="n">
        <v>817</v>
      </c>
      <c r="BV294" s="6" t="n">
        <v>738</v>
      </c>
      <c r="BW294" s="6" t="n">
        <v>812</v>
      </c>
      <c r="BX294" s="6" t="n">
        <v>822</v>
      </c>
      <c r="BY294" s="6" t="n">
        <v>801</v>
      </c>
      <c r="BZ294" s="6" t="n">
        <v>808</v>
      </c>
      <c r="CA294" s="6" t="n">
        <v>699</v>
      </c>
      <c r="CB294" s="6" t="n">
        <v>707</v>
      </c>
      <c r="CC294" s="6" t="n">
        <v>639</v>
      </c>
      <c r="CD294" s="6" t="n">
        <v>639</v>
      </c>
      <c r="CE294" s="6" t="n">
        <v>648</v>
      </c>
      <c r="CF294" s="6" t="n">
        <v>563</v>
      </c>
      <c r="CG294" s="6" t="n">
        <v>518</v>
      </c>
      <c r="CH294" s="6" t="n">
        <v>478</v>
      </c>
      <c r="CI294" s="6" t="n">
        <v>444</v>
      </c>
      <c r="CJ294" s="6" t="n">
        <v>390</v>
      </c>
      <c r="CK294" s="6" t="n">
        <v>375</v>
      </c>
      <c r="CL294" s="6" t="n">
        <v>307</v>
      </c>
      <c r="CM294" s="6" t="n">
        <v>315</v>
      </c>
      <c r="CN294" s="6" t="n">
        <v>235</v>
      </c>
      <c r="CO294" s="6" t="n">
        <v>203</v>
      </c>
      <c r="CP294" s="6" t="n">
        <v>208</v>
      </c>
      <c r="CQ294" s="6" t="n">
        <v>152</v>
      </c>
      <c r="CR294" s="6" t="n">
        <v>99</v>
      </c>
      <c r="CS294" s="6" t="n">
        <v>60</v>
      </c>
      <c r="CT294" s="6" t="n">
        <v>49</v>
      </c>
      <c r="CU294" s="6" t="n">
        <v>43</v>
      </c>
      <c r="CV294" s="6" t="n">
        <v>25</v>
      </c>
      <c r="CW294" s="6" t="n">
        <v>20</v>
      </c>
      <c r="CX294" s="6" t="n">
        <v>9</v>
      </c>
      <c r="CY294" s="6" t="n">
        <v>13</v>
      </c>
      <c r="CZ294" s="6" t="n">
        <v>8</v>
      </c>
    </row>
    <row r="295" customFormat="false" ht="13.2" hidden="false" customHeight="false" outlineLevel="0" collapsed="false">
      <c r="A295" s="0" t="s">
        <v>1345</v>
      </c>
      <c r="B295" s="0" t="s">
        <v>335</v>
      </c>
      <c r="C295" s="6" t="n">
        <v>67982</v>
      </c>
      <c r="D295" s="6" t="n">
        <v>851</v>
      </c>
      <c r="E295" s="6" t="n">
        <v>883</v>
      </c>
      <c r="F295" s="6" t="n">
        <v>886</v>
      </c>
      <c r="G295" s="6" t="n">
        <v>846</v>
      </c>
      <c r="H295" s="6" t="n">
        <v>863</v>
      </c>
      <c r="I295" s="6" t="n">
        <v>837</v>
      </c>
      <c r="J295" s="6" t="n">
        <v>776</v>
      </c>
      <c r="K295" s="6" t="n">
        <v>727</v>
      </c>
      <c r="L295" s="6" t="n">
        <v>803</v>
      </c>
      <c r="M295" s="6" t="n">
        <v>760</v>
      </c>
      <c r="N295" s="6" t="n">
        <v>819</v>
      </c>
      <c r="O295" s="6" t="n">
        <v>799</v>
      </c>
      <c r="P295" s="6" t="n">
        <v>774</v>
      </c>
      <c r="Q295" s="6" t="n">
        <v>834</v>
      </c>
      <c r="R295" s="6" t="n">
        <v>826</v>
      </c>
      <c r="S295" s="6" t="n">
        <v>887</v>
      </c>
      <c r="T295" s="6" t="n">
        <v>922</v>
      </c>
      <c r="U295" s="6" t="n">
        <v>927</v>
      </c>
      <c r="V295" s="6" t="n">
        <v>865</v>
      </c>
      <c r="W295" s="6" t="n">
        <v>708</v>
      </c>
      <c r="X295" s="6" t="n">
        <v>669</v>
      </c>
      <c r="Y295" s="6" t="n">
        <v>786</v>
      </c>
      <c r="Z295" s="6" t="n">
        <v>818</v>
      </c>
      <c r="AA295" s="6" t="n">
        <v>817</v>
      </c>
      <c r="AB295" s="6" t="n">
        <v>779</v>
      </c>
      <c r="AC295" s="6" t="n">
        <v>792</v>
      </c>
      <c r="AD295" s="6" t="n">
        <v>775</v>
      </c>
      <c r="AE295" s="6" t="n">
        <v>765</v>
      </c>
      <c r="AF295" s="6" t="n">
        <v>788</v>
      </c>
      <c r="AG295" s="6" t="n">
        <v>820</v>
      </c>
      <c r="AH295" s="6" t="n">
        <v>804</v>
      </c>
      <c r="AI295" s="6" t="n">
        <v>894</v>
      </c>
      <c r="AJ295" s="6" t="n">
        <v>785</v>
      </c>
      <c r="AK295" s="6" t="n">
        <v>775</v>
      </c>
      <c r="AL295" s="6" t="n">
        <v>771</v>
      </c>
      <c r="AM295" s="6" t="n">
        <v>829</v>
      </c>
      <c r="AN295" s="6" t="n">
        <v>877</v>
      </c>
      <c r="AO295" s="6" t="n">
        <v>909</v>
      </c>
      <c r="AP295" s="6" t="n">
        <v>962</v>
      </c>
      <c r="AQ295" s="6" t="n">
        <v>988</v>
      </c>
      <c r="AR295" s="6" t="n">
        <v>1044</v>
      </c>
      <c r="AS295" s="6" t="n">
        <v>1031</v>
      </c>
      <c r="AT295" s="6" t="n">
        <v>1128</v>
      </c>
      <c r="AU295" s="6" t="n">
        <v>1110</v>
      </c>
      <c r="AV295" s="6" t="n">
        <v>1048</v>
      </c>
      <c r="AW295" s="6" t="n">
        <v>1055</v>
      </c>
      <c r="AX295" s="6" t="n">
        <v>1059</v>
      </c>
      <c r="AY295" s="6" t="n">
        <v>1061</v>
      </c>
      <c r="AZ295" s="6" t="n">
        <v>1069</v>
      </c>
      <c r="BA295" s="6" t="n">
        <v>1027</v>
      </c>
      <c r="BB295" s="6" t="n">
        <v>995</v>
      </c>
      <c r="BC295" s="6" t="n">
        <v>945</v>
      </c>
      <c r="BD295" s="6" t="n">
        <v>939</v>
      </c>
      <c r="BE295" s="6" t="n">
        <v>938</v>
      </c>
      <c r="BF295" s="6" t="n">
        <v>916</v>
      </c>
      <c r="BG295" s="6" t="n">
        <v>859</v>
      </c>
      <c r="BH295" s="6" t="n">
        <v>883</v>
      </c>
      <c r="BI295" s="6" t="n">
        <v>910</v>
      </c>
      <c r="BJ295" s="6" t="n">
        <v>891</v>
      </c>
      <c r="BK295" s="6" t="n">
        <v>816</v>
      </c>
      <c r="BL295" s="6" t="n">
        <v>869</v>
      </c>
      <c r="BM295" s="6" t="n">
        <v>896</v>
      </c>
      <c r="BN295" s="6" t="n">
        <v>924</v>
      </c>
      <c r="BO295" s="6" t="n">
        <v>1084</v>
      </c>
      <c r="BP295" s="6" t="n">
        <v>948</v>
      </c>
      <c r="BQ295" s="6" t="n">
        <v>716</v>
      </c>
      <c r="BR295" s="6" t="n">
        <v>732</v>
      </c>
      <c r="BS295" s="6" t="n">
        <v>708</v>
      </c>
      <c r="BT295" s="6" t="n">
        <v>660</v>
      </c>
      <c r="BU295" s="6" t="n">
        <v>548</v>
      </c>
      <c r="BV295" s="6" t="n">
        <v>490</v>
      </c>
      <c r="BW295" s="6" t="n">
        <v>515</v>
      </c>
      <c r="BX295" s="6" t="n">
        <v>495</v>
      </c>
      <c r="BY295" s="6" t="n">
        <v>483</v>
      </c>
      <c r="BZ295" s="6" t="n">
        <v>458</v>
      </c>
      <c r="CA295" s="6" t="n">
        <v>431</v>
      </c>
      <c r="CB295" s="6" t="n">
        <v>404</v>
      </c>
      <c r="CC295" s="6" t="n">
        <v>390</v>
      </c>
      <c r="CD295" s="6" t="n">
        <v>350</v>
      </c>
      <c r="CE295" s="6" t="n">
        <v>357</v>
      </c>
      <c r="CF295" s="6" t="n">
        <v>364</v>
      </c>
      <c r="CG295" s="6" t="n">
        <v>307</v>
      </c>
      <c r="CH295" s="6" t="n">
        <v>284</v>
      </c>
      <c r="CI295" s="6" t="n">
        <v>228</v>
      </c>
      <c r="CJ295" s="6" t="n">
        <v>270</v>
      </c>
      <c r="CK295" s="6" t="n">
        <v>220</v>
      </c>
      <c r="CL295" s="6" t="n">
        <v>216</v>
      </c>
      <c r="CM295" s="6" t="n">
        <v>160</v>
      </c>
      <c r="CN295" s="6" t="n">
        <v>148</v>
      </c>
      <c r="CO295" s="6" t="n">
        <v>170</v>
      </c>
      <c r="CP295" s="6" t="n">
        <v>129</v>
      </c>
      <c r="CQ295" s="6" t="n">
        <v>75</v>
      </c>
      <c r="CR295" s="6" t="n">
        <v>45</v>
      </c>
      <c r="CS295" s="6" t="n">
        <v>47</v>
      </c>
      <c r="CT295" s="6" t="n">
        <v>35</v>
      </c>
      <c r="CU295" s="6" t="n">
        <v>43</v>
      </c>
      <c r="CV295" s="6" t="n">
        <v>20</v>
      </c>
      <c r="CW295" s="6" t="n">
        <v>14</v>
      </c>
      <c r="CX295" s="6" t="n">
        <v>12</v>
      </c>
      <c r="CY295" s="6" t="n">
        <v>8</v>
      </c>
      <c r="CZ295" s="6" t="n">
        <v>9</v>
      </c>
    </row>
    <row r="296" customFormat="false" ht="13.2" hidden="false" customHeight="false" outlineLevel="0" collapsed="false">
      <c r="A296" s="0" t="s">
        <v>1346</v>
      </c>
      <c r="B296" s="0" t="s">
        <v>499</v>
      </c>
      <c r="C296" s="6" t="n">
        <v>90588</v>
      </c>
      <c r="D296" s="6" t="n">
        <v>818</v>
      </c>
      <c r="E296" s="6" t="n">
        <v>769</v>
      </c>
      <c r="F296" s="6" t="n">
        <v>761</v>
      </c>
      <c r="G296" s="6" t="n">
        <v>842</v>
      </c>
      <c r="H296" s="6" t="n">
        <v>809</v>
      </c>
      <c r="I296" s="6" t="n">
        <v>840</v>
      </c>
      <c r="J296" s="6" t="n">
        <v>833</v>
      </c>
      <c r="K296" s="6" t="n">
        <v>815</v>
      </c>
      <c r="L296" s="6" t="n">
        <v>800</v>
      </c>
      <c r="M296" s="6" t="n">
        <v>808</v>
      </c>
      <c r="N296" s="6" t="n">
        <v>894</v>
      </c>
      <c r="O296" s="6" t="n">
        <v>970</v>
      </c>
      <c r="P296" s="6" t="n">
        <v>1056</v>
      </c>
      <c r="Q296" s="6" t="n">
        <v>1068</v>
      </c>
      <c r="R296" s="6" t="n">
        <v>1131</v>
      </c>
      <c r="S296" s="6" t="n">
        <v>1015</v>
      </c>
      <c r="T296" s="6" t="n">
        <v>1108</v>
      </c>
      <c r="U296" s="6" t="n">
        <v>1129</v>
      </c>
      <c r="V296" s="6" t="n">
        <v>985</v>
      </c>
      <c r="W296" s="6" t="n">
        <v>801</v>
      </c>
      <c r="X296" s="6" t="n">
        <v>732</v>
      </c>
      <c r="Y296" s="6" t="n">
        <v>701</v>
      </c>
      <c r="Z296" s="6" t="n">
        <v>761</v>
      </c>
      <c r="AA296" s="6" t="n">
        <v>735</v>
      </c>
      <c r="AB296" s="6" t="n">
        <v>703</v>
      </c>
      <c r="AC296" s="6" t="n">
        <v>676</v>
      </c>
      <c r="AD296" s="6" t="n">
        <v>693</v>
      </c>
      <c r="AE296" s="6" t="n">
        <v>682</v>
      </c>
      <c r="AF296" s="6" t="n">
        <v>668</v>
      </c>
      <c r="AG296" s="6" t="n">
        <v>658</v>
      </c>
      <c r="AH296" s="6" t="n">
        <v>623</v>
      </c>
      <c r="AI296" s="6" t="n">
        <v>695</v>
      </c>
      <c r="AJ296" s="6" t="n">
        <v>657</v>
      </c>
      <c r="AK296" s="6" t="n">
        <v>604</v>
      </c>
      <c r="AL296" s="6" t="n">
        <v>605</v>
      </c>
      <c r="AM296" s="6" t="n">
        <v>710</v>
      </c>
      <c r="AN296" s="6" t="n">
        <v>742</v>
      </c>
      <c r="AO296" s="6" t="n">
        <v>795</v>
      </c>
      <c r="AP296" s="6" t="n">
        <v>901</v>
      </c>
      <c r="AQ296" s="6" t="n">
        <v>962</v>
      </c>
      <c r="AR296" s="6" t="n">
        <v>1039</v>
      </c>
      <c r="AS296" s="6" t="n">
        <v>1090</v>
      </c>
      <c r="AT296" s="6" t="n">
        <v>1171</v>
      </c>
      <c r="AU296" s="6" t="n">
        <v>1204</v>
      </c>
      <c r="AV296" s="6" t="n">
        <v>1228</v>
      </c>
      <c r="AW296" s="6" t="n">
        <v>1301</v>
      </c>
      <c r="AX296" s="6" t="n">
        <v>1309</v>
      </c>
      <c r="AY296" s="6" t="n">
        <v>1324</v>
      </c>
      <c r="AZ296" s="6" t="n">
        <v>1305</v>
      </c>
      <c r="BA296" s="6" t="n">
        <v>1306</v>
      </c>
      <c r="BB296" s="6" t="n">
        <v>1159</v>
      </c>
      <c r="BC296" s="6" t="n">
        <v>1214</v>
      </c>
      <c r="BD296" s="6" t="n">
        <v>1250</v>
      </c>
      <c r="BE296" s="6" t="n">
        <v>1187</v>
      </c>
      <c r="BF296" s="6" t="n">
        <v>1204</v>
      </c>
      <c r="BG296" s="6" t="n">
        <v>1191</v>
      </c>
      <c r="BH296" s="6" t="n">
        <v>1195</v>
      </c>
      <c r="BI296" s="6" t="n">
        <v>1215</v>
      </c>
      <c r="BJ296" s="6" t="n">
        <v>1241</v>
      </c>
      <c r="BK296" s="6" t="n">
        <v>1175</v>
      </c>
      <c r="BL296" s="6" t="n">
        <v>1344</v>
      </c>
      <c r="BM296" s="6" t="n">
        <v>1430</v>
      </c>
      <c r="BN296" s="6" t="n">
        <v>1484</v>
      </c>
      <c r="BO296" s="6" t="n">
        <v>1758</v>
      </c>
      <c r="BP296" s="6" t="n">
        <v>1946</v>
      </c>
      <c r="BQ296" s="6" t="n">
        <v>1366</v>
      </c>
      <c r="BR296" s="6" t="n">
        <v>1499</v>
      </c>
      <c r="BS296" s="6" t="n">
        <v>1381</v>
      </c>
      <c r="BT296" s="6" t="n">
        <v>1280</v>
      </c>
      <c r="BU296" s="6" t="n">
        <v>1170</v>
      </c>
      <c r="BV296" s="6" t="n">
        <v>1067</v>
      </c>
      <c r="BW296" s="6" t="n">
        <v>1175</v>
      </c>
      <c r="BX296" s="6" t="n">
        <v>1116</v>
      </c>
      <c r="BY296" s="6" t="n">
        <v>1104</v>
      </c>
      <c r="BZ296" s="6" t="n">
        <v>1107</v>
      </c>
      <c r="CA296" s="6" t="n">
        <v>1053</v>
      </c>
      <c r="CB296" s="6" t="n">
        <v>1019</v>
      </c>
      <c r="CC296" s="6" t="n">
        <v>988</v>
      </c>
      <c r="CD296" s="6" t="n">
        <v>871</v>
      </c>
      <c r="CE296" s="6" t="n">
        <v>908</v>
      </c>
      <c r="CF296" s="6" t="n">
        <v>896</v>
      </c>
      <c r="CG296" s="6" t="n">
        <v>845</v>
      </c>
      <c r="CH296" s="6" t="n">
        <v>835</v>
      </c>
      <c r="CI296" s="6" t="n">
        <v>717</v>
      </c>
      <c r="CJ296" s="6" t="n">
        <v>742</v>
      </c>
      <c r="CK296" s="6" t="n">
        <v>678</v>
      </c>
      <c r="CL296" s="6" t="n">
        <v>602</v>
      </c>
      <c r="CM296" s="6" t="n">
        <v>581</v>
      </c>
      <c r="CN296" s="6" t="n">
        <v>499</v>
      </c>
      <c r="CO296" s="6" t="n">
        <v>476</v>
      </c>
      <c r="CP296" s="6" t="n">
        <v>473</v>
      </c>
      <c r="CQ296" s="6" t="n">
        <v>351</v>
      </c>
      <c r="CR296" s="6" t="n">
        <v>197</v>
      </c>
      <c r="CS296" s="6" t="n">
        <v>166</v>
      </c>
      <c r="CT296" s="6" t="n">
        <v>171</v>
      </c>
      <c r="CU296" s="6" t="n">
        <v>120</v>
      </c>
      <c r="CV296" s="6" t="n">
        <v>94</v>
      </c>
      <c r="CW296" s="6" t="n">
        <v>71</v>
      </c>
      <c r="CX296" s="6" t="n">
        <v>43</v>
      </c>
      <c r="CY296" s="6" t="n">
        <v>36</v>
      </c>
      <c r="CZ296" s="6" t="n">
        <v>66</v>
      </c>
    </row>
    <row r="297" customFormat="false" ht="13.2" hidden="false" customHeight="false" outlineLevel="0" collapsed="false">
      <c r="A297" s="0" t="s">
        <v>1347</v>
      </c>
      <c r="B297" s="0" t="s">
        <v>811</v>
      </c>
      <c r="C297" s="6" t="n">
        <v>257280</v>
      </c>
      <c r="D297" s="6" t="n">
        <v>3070</v>
      </c>
      <c r="E297" s="6" t="n">
        <v>3143</v>
      </c>
      <c r="F297" s="6" t="n">
        <v>3203</v>
      </c>
      <c r="G297" s="6" t="n">
        <v>3231</v>
      </c>
      <c r="H297" s="6" t="n">
        <v>3091</v>
      </c>
      <c r="I297" s="6" t="n">
        <v>3041</v>
      </c>
      <c r="J297" s="6" t="n">
        <v>2975</v>
      </c>
      <c r="K297" s="6" t="n">
        <v>2907</v>
      </c>
      <c r="L297" s="6" t="n">
        <v>2877</v>
      </c>
      <c r="M297" s="6" t="n">
        <v>2845</v>
      </c>
      <c r="N297" s="6" t="n">
        <v>2886</v>
      </c>
      <c r="O297" s="6" t="n">
        <v>3102</v>
      </c>
      <c r="P297" s="6" t="n">
        <v>3184</v>
      </c>
      <c r="Q297" s="6" t="n">
        <v>3129</v>
      </c>
      <c r="R297" s="6" t="n">
        <v>3363</v>
      </c>
      <c r="S297" s="6" t="n">
        <v>3215</v>
      </c>
      <c r="T297" s="6" t="n">
        <v>3329</v>
      </c>
      <c r="U297" s="6" t="n">
        <v>3468</v>
      </c>
      <c r="V297" s="6" t="n">
        <v>3296</v>
      </c>
      <c r="W297" s="6" t="n">
        <v>2909</v>
      </c>
      <c r="X297" s="6" t="n">
        <v>2972</v>
      </c>
      <c r="Y297" s="6" t="n">
        <v>2967</v>
      </c>
      <c r="Z297" s="6" t="n">
        <v>3053</v>
      </c>
      <c r="AA297" s="6" t="n">
        <v>3191</v>
      </c>
      <c r="AB297" s="6" t="n">
        <v>3044</v>
      </c>
      <c r="AC297" s="6" t="n">
        <v>3080</v>
      </c>
      <c r="AD297" s="6" t="n">
        <v>3143</v>
      </c>
      <c r="AE297" s="6" t="n">
        <v>3063</v>
      </c>
      <c r="AF297" s="6" t="n">
        <v>3017</v>
      </c>
      <c r="AG297" s="6" t="n">
        <v>3119</v>
      </c>
      <c r="AH297" s="6" t="n">
        <v>3130</v>
      </c>
      <c r="AI297" s="6" t="n">
        <v>3005</v>
      </c>
      <c r="AJ297" s="6" t="n">
        <v>2895</v>
      </c>
      <c r="AK297" s="6" t="n">
        <v>2667</v>
      </c>
      <c r="AL297" s="6" t="n">
        <v>2636</v>
      </c>
      <c r="AM297" s="6" t="n">
        <v>2851</v>
      </c>
      <c r="AN297" s="6" t="n">
        <v>2950</v>
      </c>
      <c r="AO297" s="6" t="n">
        <v>3117</v>
      </c>
      <c r="AP297" s="6" t="n">
        <v>3504</v>
      </c>
      <c r="AQ297" s="6" t="n">
        <v>3677</v>
      </c>
      <c r="AR297" s="6" t="n">
        <v>3869</v>
      </c>
      <c r="AS297" s="6" t="n">
        <v>3803</v>
      </c>
      <c r="AT297" s="6" t="n">
        <v>3879</v>
      </c>
      <c r="AU297" s="6" t="n">
        <v>3914</v>
      </c>
      <c r="AV297" s="6" t="n">
        <v>3977</v>
      </c>
      <c r="AW297" s="6" t="n">
        <v>3935</v>
      </c>
      <c r="AX297" s="6" t="n">
        <v>3968</v>
      </c>
      <c r="AY297" s="6" t="n">
        <v>3935</v>
      </c>
      <c r="AZ297" s="6" t="n">
        <v>3810</v>
      </c>
      <c r="BA297" s="6" t="n">
        <v>3742</v>
      </c>
      <c r="BB297" s="6" t="n">
        <v>3844</v>
      </c>
      <c r="BC297" s="6" t="n">
        <v>3547</v>
      </c>
      <c r="BD297" s="6" t="n">
        <v>3487</v>
      </c>
      <c r="BE297" s="6" t="n">
        <v>3645</v>
      </c>
      <c r="BF297" s="6" t="n">
        <v>3411</v>
      </c>
      <c r="BG297" s="6" t="n">
        <v>3214</v>
      </c>
      <c r="BH297" s="6" t="n">
        <v>3117</v>
      </c>
      <c r="BI297" s="6" t="n">
        <v>3172</v>
      </c>
      <c r="BJ297" s="6" t="n">
        <v>3147</v>
      </c>
      <c r="BK297" s="6" t="n">
        <v>3013</v>
      </c>
      <c r="BL297" s="6" t="n">
        <v>3119</v>
      </c>
      <c r="BM297" s="6" t="n">
        <v>3198</v>
      </c>
      <c r="BN297" s="6" t="n">
        <v>3260</v>
      </c>
      <c r="BO297" s="6" t="n">
        <v>3550</v>
      </c>
      <c r="BP297" s="6" t="n">
        <v>3537</v>
      </c>
      <c r="BQ297" s="6" t="n">
        <v>2846</v>
      </c>
      <c r="BR297" s="6" t="n">
        <v>3327</v>
      </c>
      <c r="BS297" s="6" t="n">
        <v>2645</v>
      </c>
      <c r="BT297" s="6" t="n">
        <v>2549</v>
      </c>
      <c r="BU297" s="6" t="n">
        <v>2319</v>
      </c>
      <c r="BV297" s="6" t="n">
        <v>2217</v>
      </c>
      <c r="BW297" s="6" t="n">
        <v>2350</v>
      </c>
      <c r="BX297" s="6" t="n">
        <v>2264</v>
      </c>
      <c r="BY297" s="6" t="n">
        <v>2278</v>
      </c>
      <c r="BZ297" s="6" t="n">
        <v>1988</v>
      </c>
      <c r="CA297" s="6" t="n">
        <v>1943</v>
      </c>
      <c r="CB297" s="6" t="n">
        <v>1776</v>
      </c>
      <c r="CC297" s="6" t="n">
        <v>1714</v>
      </c>
      <c r="CD297" s="6" t="n">
        <v>1575</v>
      </c>
      <c r="CE297" s="6" t="n">
        <v>1529</v>
      </c>
      <c r="CF297" s="6" t="n">
        <v>1453</v>
      </c>
      <c r="CG297" s="6" t="n">
        <v>1270</v>
      </c>
      <c r="CH297" s="6" t="n">
        <v>1204</v>
      </c>
      <c r="CI297" s="6" t="n">
        <v>1032</v>
      </c>
      <c r="CJ297" s="6" t="n">
        <v>1064</v>
      </c>
      <c r="CK297" s="6" t="n">
        <v>971</v>
      </c>
      <c r="CL297" s="6" t="n">
        <v>790</v>
      </c>
      <c r="CM297" s="6" t="n">
        <v>693</v>
      </c>
      <c r="CN297" s="6" t="n">
        <v>619</v>
      </c>
      <c r="CO297" s="6" t="n">
        <v>611</v>
      </c>
      <c r="CP297" s="6" t="n">
        <v>500</v>
      </c>
      <c r="CQ297" s="6" t="n">
        <v>407</v>
      </c>
      <c r="CR297" s="6" t="n">
        <v>217</v>
      </c>
      <c r="CS297" s="6" t="n">
        <v>165</v>
      </c>
      <c r="CT297" s="6" t="n">
        <v>149</v>
      </c>
      <c r="CU297" s="6" t="n">
        <v>108</v>
      </c>
      <c r="CV297" s="6" t="n">
        <v>98</v>
      </c>
      <c r="CW297" s="6" t="n">
        <v>60</v>
      </c>
      <c r="CX297" s="6" t="n">
        <v>44</v>
      </c>
      <c r="CY297" s="6" t="n">
        <v>22</v>
      </c>
      <c r="CZ297" s="6" t="n">
        <v>45</v>
      </c>
    </row>
    <row r="298" customFormat="false" ht="13.2" hidden="false" customHeight="false" outlineLevel="0" collapsed="false">
      <c r="A298" s="0" t="s">
        <v>1348</v>
      </c>
      <c r="B298" s="0" t="s">
        <v>749</v>
      </c>
      <c r="C298" s="6" t="n">
        <v>100075</v>
      </c>
      <c r="D298" s="6" t="n">
        <v>1294</v>
      </c>
      <c r="E298" s="6" t="n">
        <v>1168</v>
      </c>
      <c r="F298" s="6" t="n">
        <v>1293</v>
      </c>
      <c r="G298" s="6" t="n">
        <v>1269</v>
      </c>
      <c r="H298" s="6" t="n">
        <v>1245</v>
      </c>
      <c r="I298" s="6" t="n">
        <v>1206</v>
      </c>
      <c r="J298" s="6" t="n">
        <v>1144</v>
      </c>
      <c r="K298" s="6" t="n">
        <v>1133</v>
      </c>
      <c r="L298" s="6" t="n">
        <v>1092</v>
      </c>
      <c r="M298" s="6" t="n">
        <v>1073</v>
      </c>
      <c r="N298" s="6" t="n">
        <v>1201</v>
      </c>
      <c r="O298" s="6" t="n">
        <v>1160</v>
      </c>
      <c r="P298" s="6" t="n">
        <v>1190</v>
      </c>
      <c r="Q298" s="6" t="n">
        <v>1236</v>
      </c>
      <c r="R298" s="6" t="n">
        <v>1362</v>
      </c>
      <c r="S298" s="6" t="n">
        <v>1320</v>
      </c>
      <c r="T298" s="6" t="n">
        <v>1338</v>
      </c>
      <c r="U298" s="6" t="n">
        <v>1380</v>
      </c>
      <c r="V298" s="6" t="n">
        <v>1166</v>
      </c>
      <c r="W298" s="6" t="n">
        <v>970</v>
      </c>
      <c r="X298" s="6" t="n">
        <v>889</v>
      </c>
      <c r="Y298" s="6" t="n">
        <v>979</v>
      </c>
      <c r="Z298" s="6" t="n">
        <v>1042</v>
      </c>
      <c r="AA298" s="6" t="n">
        <v>1108</v>
      </c>
      <c r="AB298" s="6" t="n">
        <v>1164</v>
      </c>
      <c r="AC298" s="6" t="n">
        <v>1299</v>
      </c>
      <c r="AD298" s="6" t="n">
        <v>1295</v>
      </c>
      <c r="AE298" s="6" t="n">
        <v>1230</v>
      </c>
      <c r="AF298" s="6" t="n">
        <v>1301</v>
      </c>
      <c r="AG298" s="6" t="n">
        <v>1197</v>
      </c>
      <c r="AH298" s="6" t="n">
        <v>1313</v>
      </c>
      <c r="AI298" s="6" t="n">
        <v>1373</v>
      </c>
      <c r="AJ298" s="6" t="n">
        <v>1232</v>
      </c>
      <c r="AK298" s="6" t="n">
        <v>1209</v>
      </c>
      <c r="AL298" s="6" t="n">
        <v>1192</v>
      </c>
      <c r="AM298" s="6" t="n">
        <v>1280</v>
      </c>
      <c r="AN298" s="6" t="n">
        <v>1317</v>
      </c>
      <c r="AO298" s="6" t="n">
        <v>1370</v>
      </c>
      <c r="AP298" s="6" t="n">
        <v>1439</v>
      </c>
      <c r="AQ298" s="6" t="n">
        <v>1526</v>
      </c>
      <c r="AR298" s="6" t="n">
        <v>1489</v>
      </c>
      <c r="AS298" s="6" t="n">
        <v>1551</v>
      </c>
      <c r="AT298" s="6" t="n">
        <v>1512</v>
      </c>
      <c r="AU298" s="6" t="n">
        <v>1531</v>
      </c>
      <c r="AV298" s="6" t="n">
        <v>1553</v>
      </c>
      <c r="AW298" s="6" t="n">
        <v>1571</v>
      </c>
      <c r="AX298" s="6" t="n">
        <v>1610</v>
      </c>
      <c r="AY298" s="6" t="n">
        <v>1581</v>
      </c>
      <c r="AZ298" s="6" t="n">
        <v>1569</v>
      </c>
      <c r="BA298" s="6" t="n">
        <v>1481</v>
      </c>
      <c r="BB298" s="6" t="n">
        <v>1441</v>
      </c>
      <c r="BC298" s="6" t="n">
        <v>1357</v>
      </c>
      <c r="BD298" s="6" t="n">
        <v>1304</v>
      </c>
      <c r="BE298" s="6" t="n">
        <v>1292</v>
      </c>
      <c r="BF298" s="6" t="n">
        <v>1208</v>
      </c>
      <c r="BG298" s="6" t="n">
        <v>1102</v>
      </c>
      <c r="BH298" s="6" t="n">
        <v>1159</v>
      </c>
      <c r="BI298" s="6" t="n">
        <v>1138</v>
      </c>
      <c r="BJ298" s="6" t="n">
        <v>1113</v>
      </c>
      <c r="BK298" s="6" t="n">
        <v>1122</v>
      </c>
      <c r="BL298" s="6" t="n">
        <v>1116</v>
      </c>
      <c r="BM298" s="6" t="n">
        <v>1118</v>
      </c>
      <c r="BN298" s="6" t="n">
        <v>1191</v>
      </c>
      <c r="BO298" s="6" t="n">
        <v>1306</v>
      </c>
      <c r="BP298" s="6" t="n">
        <v>1331</v>
      </c>
      <c r="BQ298" s="6" t="n">
        <v>1080</v>
      </c>
      <c r="BR298" s="6" t="n">
        <v>1178</v>
      </c>
      <c r="BS298" s="6" t="n">
        <v>1171</v>
      </c>
      <c r="BT298" s="6" t="n">
        <v>1069</v>
      </c>
      <c r="BU298" s="6" t="n">
        <v>903</v>
      </c>
      <c r="BV298" s="6" t="n">
        <v>854</v>
      </c>
      <c r="BW298" s="6" t="n">
        <v>815</v>
      </c>
      <c r="BX298" s="6" t="n">
        <v>773</v>
      </c>
      <c r="BY298" s="6" t="n">
        <v>819</v>
      </c>
      <c r="BZ298" s="6" t="n">
        <v>742</v>
      </c>
      <c r="CA298" s="6" t="n">
        <v>714</v>
      </c>
      <c r="CB298" s="6" t="n">
        <v>640</v>
      </c>
      <c r="CC298" s="6" t="n">
        <v>572</v>
      </c>
      <c r="CD298" s="6" t="n">
        <v>583</v>
      </c>
      <c r="CE298" s="6" t="n">
        <v>555</v>
      </c>
      <c r="CF298" s="6" t="n">
        <v>614</v>
      </c>
      <c r="CG298" s="6" t="n">
        <v>533</v>
      </c>
      <c r="CH298" s="6" t="n">
        <v>448</v>
      </c>
      <c r="CI298" s="6" t="n">
        <v>439</v>
      </c>
      <c r="CJ298" s="6" t="n">
        <v>458</v>
      </c>
      <c r="CK298" s="6" t="n">
        <v>343</v>
      </c>
      <c r="CL298" s="6" t="n">
        <v>329</v>
      </c>
      <c r="CM298" s="6" t="n">
        <v>315</v>
      </c>
      <c r="CN298" s="6" t="n">
        <v>260</v>
      </c>
      <c r="CO298" s="6" t="n">
        <v>298</v>
      </c>
      <c r="CP298" s="6" t="n">
        <v>227</v>
      </c>
      <c r="CQ298" s="6" t="n">
        <v>167</v>
      </c>
      <c r="CR298" s="6" t="n">
        <v>118</v>
      </c>
      <c r="CS298" s="6" t="n">
        <v>82</v>
      </c>
      <c r="CT298" s="6" t="n">
        <v>78</v>
      </c>
      <c r="CU298" s="6" t="n">
        <v>59</v>
      </c>
      <c r="CV298" s="6" t="n">
        <v>29</v>
      </c>
      <c r="CW298" s="6" t="n">
        <v>25</v>
      </c>
      <c r="CX298" s="6" t="n">
        <v>16</v>
      </c>
      <c r="CY298" s="6" t="n">
        <v>11</v>
      </c>
      <c r="CZ298" s="6" t="n">
        <v>17</v>
      </c>
    </row>
    <row r="299" customFormat="false" ht="13.2" hidden="false" customHeight="false" outlineLevel="0" collapsed="false">
      <c r="A299" s="0" t="s">
        <v>1349</v>
      </c>
      <c r="B299" s="0" t="s">
        <v>569</v>
      </c>
      <c r="C299" s="6" t="n">
        <v>80510</v>
      </c>
      <c r="D299" s="6" t="n">
        <v>982</v>
      </c>
      <c r="E299" s="6" t="n">
        <v>963</v>
      </c>
      <c r="F299" s="6" t="n">
        <v>970</v>
      </c>
      <c r="G299" s="6" t="n">
        <v>975</v>
      </c>
      <c r="H299" s="6" t="n">
        <v>912</v>
      </c>
      <c r="I299" s="6" t="n">
        <v>869</v>
      </c>
      <c r="J299" s="6" t="n">
        <v>801</v>
      </c>
      <c r="K299" s="6" t="n">
        <v>861</v>
      </c>
      <c r="L299" s="6" t="n">
        <v>809</v>
      </c>
      <c r="M299" s="6" t="n">
        <v>728</v>
      </c>
      <c r="N299" s="6" t="n">
        <v>841</v>
      </c>
      <c r="O299" s="6" t="n">
        <v>824</v>
      </c>
      <c r="P299" s="6" t="n">
        <v>835</v>
      </c>
      <c r="Q299" s="6" t="n">
        <v>845</v>
      </c>
      <c r="R299" s="6" t="n">
        <v>802</v>
      </c>
      <c r="S299" s="6" t="n">
        <v>840</v>
      </c>
      <c r="T299" s="6" t="n">
        <v>806</v>
      </c>
      <c r="U299" s="6" t="n">
        <v>902</v>
      </c>
      <c r="V299" s="6" t="n">
        <v>1203</v>
      </c>
      <c r="W299" s="6" t="n">
        <v>1710</v>
      </c>
      <c r="X299" s="6" t="n">
        <v>1926</v>
      </c>
      <c r="Y299" s="6" t="n">
        <v>1714</v>
      </c>
      <c r="Z299" s="6" t="n">
        <v>1301</v>
      </c>
      <c r="AA299" s="6" t="n">
        <v>1052</v>
      </c>
      <c r="AB299" s="6" t="n">
        <v>974</v>
      </c>
      <c r="AC299" s="6" t="n">
        <v>900</v>
      </c>
      <c r="AD299" s="6" t="n">
        <v>930</v>
      </c>
      <c r="AE299" s="6" t="n">
        <v>836</v>
      </c>
      <c r="AF299" s="6" t="n">
        <v>902</v>
      </c>
      <c r="AG299" s="6" t="n">
        <v>944</v>
      </c>
      <c r="AH299" s="6" t="n">
        <v>1038</v>
      </c>
      <c r="AI299" s="6" t="n">
        <v>1056</v>
      </c>
      <c r="AJ299" s="6" t="n">
        <v>1028</v>
      </c>
      <c r="AK299" s="6" t="n">
        <v>1019</v>
      </c>
      <c r="AL299" s="6" t="n">
        <v>996</v>
      </c>
      <c r="AM299" s="6" t="n">
        <v>1140</v>
      </c>
      <c r="AN299" s="6" t="n">
        <v>1102</v>
      </c>
      <c r="AO299" s="6" t="n">
        <v>1167</v>
      </c>
      <c r="AP299" s="6" t="n">
        <v>1221</v>
      </c>
      <c r="AQ299" s="6" t="n">
        <v>1159</v>
      </c>
      <c r="AR299" s="6" t="n">
        <v>1093</v>
      </c>
      <c r="AS299" s="6" t="n">
        <v>1224</v>
      </c>
      <c r="AT299" s="6" t="n">
        <v>1149</v>
      </c>
      <c r="AU299" s="6" t="n">
        <v>1184</v>
      </c>
      <c r="AV299" s="6" t="n">
        <v>1182</v>
      </c>
      <c r="AW299" s="6" t="n">
        <v>1180</v>
      </c>
      <c r="AX299" s="6" t="n">
        <v>1225</v>
      </c>
      <c r="AY299" s="6" t="n">
        <v>1264</v>
      </c>
      <c r="AZ299" s="6" t="n">
        <v>1229</v>
      </c>
      <c r="BA299" s="6" t="n">
        <v>1123</v>
      </c>
      <c r="BB299" s="6" t="n">
        <v>1181</v>
      </c>
      <c r="BC299" s="6" t="n">
        <v>1083</v>
      </c>
      <c r="BD299" s="6" t="n">
        <v>1026</v>
      </c>
      <c r="BE299" s="6" t="n">
        <v>1062</v>
      </c>
      <c r="BF299" s="6" t="n">
        <v>925</v>
      </c>
      <c r="BG299" s="6" t="n">
        <v>945</v>
      </c>
      <c r="BH299" s="6" t="n">
        <v>915</v>
      </c>
      <c r="BI299" s="6" t="n">
        <v>895</v>
      </c>
      <c r="BJ299" s="6" t="n">
        <v>831</v>
      </c>
      <c r="BK299" s="6" t="n">
        <v>826</v>
      </c>
      <c r="BL299" s="6" t="n">
        <v>802</v>
      </c>
      <c r="BM299" s="6" t="n">
        <v>877</v>
      </c>
      <c r="BN299" s="6" t="n">
        <v>937</v>
      </c>
      <c r="BO299" s="6" t="n">
        <v>977</v>
      </c>
      <c r="BP299" s="6" t="n">
        <v>1024</v>
      </c>
      <c r="BQ299" s="6" t="n">
        <v>781</v>
      </c>
      <c r="BR299" s="6" t="n">
        <v>772</v>
      </c>
      <c r="BS299" s="6" t="n">
        <v>756</v>
      </c>
      <c r="BT299" s="6" t="n">
        <v>746</v>
      </c>
      <c r="BU299" s="6" t="n">
        <v>609</v>
      </c>
      <c r="BV299" s="6" t="n">
        <v>602</v>
      </c>
      <c r="BW299" s="6" t="n">
        <v>626</v>
      </c>
      <c r="BX299" s="6" t="n">
        <v>598</v>
      </c>
      <c r="BY299" s="6" t="n">
        <v>606</v>
      </c>
      <c r="BZ299" s="6" t="n">
        <v>512</v>
      </c>
      <c r="CA299" s="6" t="n">
        <v>599</v>
      </c>
      <c r="CB299" s="6" t="n">
        <v>585</v>
      </c>
      <c r="CC299" s="6" t="n">
        <v>547</v>
      </c>
      <c r="CD299" s="6" t="n">
        <v>524</v>
      </c>
      <c r="CE299" s="6" t="n">
        <v>502</v>
      </c>
      <c r="CF299" s="6" t="n">
        <v>514</v>
      </c>
      <c r="CG299" s="6" t="n">
        <v>459</v>
      </c>
      <c r="CH299" s="6" t="n">
        <v>403</v>
      </c>
      <c r="CI299" s="6" t="n">
        <v>381</v>
      </c>
      <c r="CJ299" s="6" t="n">
        <v>289</v>
      </c>
      <c r="CK299" s="6" t="n">
        <v>320</v>
      </c>
      <c r="CL299" s="6" t="n">
        <v>279</v>
      </c>
      <c r="CM299" s="6" t="n">
        <v>281</v>
      </c>
      <c r="CN299" s="6" t="n">
        <v>255</v>
      </c>
      <c r="CO299" s="6" t="n">
        <v>215</v>
      </c>
      <c r="CP299" s="6" t="n">
        <v>189</v>
      </c>
      <c r="CQ299" s="6" t="n">
        <v>135</v>
      </c>
      <c r="CR299" s="6" t="n">
        <v>84</v>
      </c>
      <c r="CS299" s="6" t="n">
        <v>71</v>
      </c>
      <c r="CT299" s="6" t="n">
        <v>55</v>
      </c>
      <c r="CU299" s="6" t="n">
        <v>47</v>
      </c>
      <c r="CV299" s="6" t="n">
        <v>49</v>
      </c>
      <c r="CW299" s="6" t="n">
        <v>27</v>
      </c>
      <c r="CX299" s="6" t="n">
        <v>24</v>
      </c>
      <c r="CY299" s="6" t="n">
        <v>12</v>
      </c>
      <c r="CZ299" s="6" t="n">
        <v>14</v>
      </c>
    </row>
    <row r="300" customFormat="false" ht="13.2" hidden="false" customHeight="false" outlineLevel="0" collapsed="false">
      <c r="A300" s="0" t="s">
        <v>1350</v>
      </c>
      <c r="B300" s="0" t="s">
        <v>197</v>
      </c>
      <c r="C300" s="6" t="n">
        <v>111129</v>
      </c>
      <c r="D300" s="6" t="n">
        <v>1162</v>
      </c>
      <c r="E300" s="6" t="n">
        <v>1216</v>
      </c>
      <c r="F300" s="6" t="n">
        <v>1293</v>
      </c>
      <c r="G300" s="6" t="n">
        <v>1334</v>
      </c>
      <c r="H300" s="6" t="n">
        <v>1387</v>
      </c>
      <c r="I300" s="6" t="n">
        <v>1249</v>
      </c>
      <c r="J300" s="6" t="n">
        <v>1254</v>
      </c>
      <c r="K300" s="6" t="n">
        <v>1287</v>
      </c>
      <c r="L300" s="6" t="n">
        <v>1238</v>
      </c>
      <c r="M300" s="6" t="n">
        <v>1205</v>
      </c>
      <c r="N300" s="6" t="n">
        <v>1222</v>
      </c>
      <c r="O300" s="6" t="n">
        <v>1336</v>
      </c>
      <c r="P300" s="6" t="n">
        <v>1366</v>
      </c>
      <c r="Q300" s="6" t="n">
        <v>1332</v>
      </c>
      <c r="R300" s="6" t="n">
        <v>1365</v>
      </c>
      <c r="S300" s="6" t="n">
        <v>1332</v>
      </c>
      <c r="T300" s="6" t="n">
        <v>1339</v>
      </c>
      <c r="U300" s="6" t="n">
        <v>1377</v>
      </c>
      <c r="V300" s="6" t="n">
        <v>1298</v>
      </c>
      <c r="W300" s="6" t="n">
        <v>1264</v>
      </c>
      <c r="X300" s="6" t="n">
        <v>1444</v>
      </c>
      <c r="Y300" s="6" t="n">
        <v>1320</v>
      </c>
      <c r="Z300" s="6" t="n">
        <v>1184</v>
      </c>
      <c r="AA300" s="6" t="n">
        <v>1118</v>
      </c>
      <c r="AB300" s="6" t="n">
        <v>1108</v>
      </c>
      <c r="AC300" s="6" t="n">
        <v>1050</v>
      </c>
      <c r="AD300" s="6" t="n">
        <v>1044</v>
      </c>
      <c r="AE300" s="6" t="n">
        <v>1032</v>
      </c>
      <c r="AF300" s="6" t="n">
        <v>1050</v>
      </c>
      <c r="AG300" s="6" t="n">
        <v>1144</v>
      </c>
      <c r="AH300" s="6" t="n">
        <v>1234</v>
      </c>
      <c r="AI300" s="6" t="n">
        <v>1142</v>
      </c>
      <c r="AJ300" s="6" t="n">
        <v>1286</v>
      </c>
      <c r="AK300" s="6" t="n">
        <v>1221</v>
      </c>
      <c r="AL300" s="6" t="n">
        <v>1282</v>
      </c>
      <c r="AM300" s="6" t="n">
        <v>1307</v>
      </c>
      <c r="AN300" s="6" t="n">
        <v>1392</v>
      </c>
      <c r="AO300" s="6" t="n">
        <v>1489</v>
      </c>
      <c r="AP300" s="6" t="n">
        <v>1563</v>
      </c>
      <c r="AQ300" s="6" t="n">
        <v>1616</v>
      </c>
      <c r="AR300" s="6" t="n">
        <v>1658</v>
      </c>
      <c r="AS300" s="6" t="n">
        <v>1732</v>
      </c>
      <c r="AT300" s="6" t="n">
        <v>1774</v>
      </c>
      <c r="AU300" s="6" t="n">
        <v>1702</v>
      </c>
      <c r="AV300" s="6" t="n">
        <v>1780</v>
      </c>
      <c r="AW300" s="6" t="n">
        <v>1773</v>
      </c>
      <c r="AX300" s="6" t="n">
        <v>1817</v>
      </c>
      <c r="AY300" s="6" t="n">
        <v>1889</v>
      </c>
      <c r="AZ300" s="6" t="n">
        <v>1712</v>
      </c>
      <c r="BA300" s="6" t="n">
        <v>1756</v>
      </c>
      <c r="BB300" s="6" t="n">
        <v>1703</v>
      </c>
      <c r="BC300" s="6" t="n">
        <v>1630</v>
      </c>
      <c r="BD300" s="6" t="n">
        <v>1553</v>
      </c>
      <c r="BE300" s="6" t="n">
        <v>1517</v>
      </c>
      <c r="BF300" s="6" t="n">
        <v>1382</v>
      </c>
      <c r="BG300" s="6" t="n">
        <v>1439</v>
      </c>
      <c r="BH300" s="6" t="n">
        <v>1407</v>
      </c>
      <c r="BI300" s="6" t="n">
        <v>1410</v>
      </c>
      <c r="BJ300" s="6" t="n">
        <v>1356</v>
      </c>
      <c r="BK300" s="6" t="n">
        <v>1423</v>
      </c>
      <c r="BL300" s="6" t="n">
        <v>1320</v>
      </c>
      <c r="BM300" s="6" t="n">
        <v>1434</v>
      </c>
      <c r="BN300" s="6" t="n">
        <v>1463</v>
      </c>
      <c r="BO300" s="6" t="n">
        <v>1611</v>
      </c>
      <c r="BP300" s="6" t="n">
        <v>1583</v>
      </c>
      <c r="BQ300" s="6" t="n">
        <v>1283</v>
      </c>
      <c r="BR300" s="6" t="n">
        <v>1351</v>
      </c>
      <c r="BS300" s="6" t="n">
        <v>1268</v>
      </c>
      <c r="BT300" s="6" t="n">
        <v>1131</v>
      </c>
      <c r="BU300" s="6" t="n">
        <v>973</v>
      </c>
      <c r="BV300" s="6" t="n">
        <v>916</v>
      </c>
      <c r="BW300" s="6" t="n">
        <v>977</v>
      </c>
      <c r="BX300" s="6" t="n">
        <v>924</v>
      </c>
      <c r="BY300" s="6" t="n">
        <v>904</v>
      </c>
      <c r="BZ300" s="6" t="n">
        <v>900</v>
      </c>
      <c r="CA300" s="6" t="n">
        <v>813</v>
      </c>
      <c r="CB300" s="6" t="n">
        <v>820</v>
      </c>
      <c r="CC300" s="6" t="n">
        <v>779</v>
      </c>
      <c r="CD300" s="6" t="n">
        <v>781</v>
      </c>
      <c r="CE300" s="6" t="n">
        <v>756</v>
      </c>
      <c r="CF300" s="6" t="n">
        <v>667</v>
      </c>
      <c r="CG300" s="6" t="n">
        <v>692</v>
      </c>
      <c r="CH300" s="6" t="n">
        <v>605</v>
      </c>
      <c r="CI300" s="6" t="n">
        <v>570</v>
      </c>
      <c r="CJ300" s="6" t="n">
        <v>483</v>
      </c>
      <c r="CK300" s="6" t="n">
        <v>495</v>
      </c>
      <c r="CL300" s="6" t="n">
        <v>427</v>
      </c>
      <c r="CM300" s="6" t="n">
        <v>388</v>
      </c>
      <c r="CN300" s="6" t="n">
        <v>332</v>
      </c>
      <c r="CO300" s="6" t="n">
        <v>289</v>
      </c>
      <c r="CP300" s="6" t="n">
        <v>258</v>
      </c>
      <c r="CQ300" s="6" t="n">
        <v>179</v>
      </c>
      <c r="CR300" s="6" t="n">
        <v>89</v>
      </c>
      <c r="CS300" s="6" t="n">
        <v>80</v>
      </c>
      <c r="CT300" s="6" t="n">
        <v>82</v>
      </c>
      <c r="CU300" s="6" t="n">
        <v>58</v>
      </c>
      <c r="CV300" s="6" t="n">
        <v>54</v>
      </c>
      <c r="CW300" s="6" t="n">
        <v>39</v>
      </c>
      <c r="CX300" s="6" t="n">
        <v>24</v>
      </c>
      <c r="CY300" s="6" t="n">
        <v>15</v>
      </c>
      <c r="CZ300" s="6" t="n">
        <v>21</v>
      </c>
    </row>
    <row r="301" customFormat="false" ht="13.2" hidden="false" customHeight="false" outlineLevel="0" collapsed="false">
      <c r="A301" s="0" t="s">
        <v>1351</v>
      </c>
      <c r="B301" s="0" t="s">
        <v>519</v>
      </c>
      <c r="C301" s="6" t="n">
        <v>93807</v>
      </c>
      <c r="D301" s="6" t="n">
        <v>1407</v>
      </c>
      <c r="E301" s="6" t="n">
        <v>1415</v>
      </c>
      <c r="F301" s="6" t="n">
        <v>1320</v>
      </c>
      <c r="G301" s="6" t="n">
        <v>1297</v>
      </c>
      <c r="H301" s="6" t="n">
        <v>1308</v>
      </c>
      <c r="I301" s="6" t="n">
        <v>1245</v>
      </c>
      <c r="J301" s="6" t="n">
        <v>1184</v>
      </c>
      <c r="K301" s="6" t="n">
        <v>1121</v>
      </c>
      <c r="L301" s="6" t="n">
        <v>988</v>
      </c>
      <c r="M301" s="6" t="n">
        <v>1030</v>
      </c>
      <c r="N301" s="6" t="n">
        <v>1021</v>
      </c>
      <c r="O301" s="6" t="n">
        <v>1082</v>
      </c>
      <c r="P301" s="6" t="n">
        <v>1111</v>
      </c>
      <c r="Q301" s="6" t="n">
        <v>1128</v>
      </c>
      <c r="R301" s="6" t="n">
        <v>1098</v>
      </c>
      <c r="S301" s="6" t="n">
        <v>1198</v>
      </c>
      <c r="T301" s="6" t="n">
        <v>1299</v>
      </c>
      <c r="U301" s="6" t="n">
        <v>1233</v>
      </c>
      <c r="V301" s="6" t="n">
        <v>1230</v>
      </c>
      <c r="W301" s="6" t="n">
        <v>1056</v>
      </c>
      <c r="X301" s="6" t="n">
        <v>1207</v>
      </c>
      <c r="Y301" s="6" t="n">
        <v>1285</v>
      </c>
      <c r="Z301" s="6" t="n">
        <v>1313</v>
      </c>
      <c r="AA301" s="6" t="n">
        <v>1408</v>
      </c>
      <c r="AB301" s="6" t="n">
        <v>1469</v>
      </c>
      <c r="AC301" s="6" t="n">
        <v>1342</v>
      </c>
      <c r="AD301" s="6" t="n">
        <v>1395</v>
      </c>
      <c r="AE301" s="6" t="n">
        <v>1451</v>
      </c>
      <c r="AF301" s="6" t="n">
        <v>1496</v>
      </c>
      <c r="AG301" s="6" t="n">
        <v>1598</v>
      </c>
      <c r="AH301" s="6" t="n">
        <v>1639</v>
      </c>
      <c r="AI301" s="6" t="n">
        <v>1550</v>
      </c>
      <c r="AJ301" s="6" t="n">
        <v>1456</v>
      </c>
      <c r="AK301" s="6" t="n">
        <v>1434</v>
      </c>
      <c r="AL301" s="6" t="n">
        <v>1415</v>
      </c>
      <c r="AM301" s="6" t="n">
        <v>1483</v>
      </c>
      <c r="AN301" s="6" t="n">
        <v>1514</v>
      </c>
      <c r="AO301" s="6" t="n">
        <v>1489</v>
      </c>
      <c r="AP301" s="6" t="n">
        <v>1563</v>
      </c>
      <c r="AQ301" s="6" t="n">
        <v>1561</v>
      </c>
      <c r="AR301" s="6" t="n">
        <v>1491</v>
      </c>
      <c r="AS301" s="6" t="n">
        <v>1529</v>
      </c>
      <c r="AT301" s="6" t="n">
        <v>1476</v>
      </c>
      <c r="AU301" s="6" t="n">
        <v>1480</v>
      </c>
      <c r="AV301" s="6" t="n">
        <v>1499</v>
      </c>
      <c r="AW301" s="6" t="n">
        <v>1556</v>
      </c>
      <c r="AX301" s="6" t="n">
        <v>1506</v>
      </c>
      <c r="AY301" s="6" t="n">
        <v>1405</v>
      </c>
      <c r="AZ301" s="6" t="n">
        <v>1412</v>
      </c>
      <c r="BA301" s="6" t="n">
        <v>1322</v>
      </c>
      <c r="BB301" s="6" t="n">
        <v>1257</v>
      </c>
      <c r="BC301" s="6" t="n">
        <v>1192</v>
      </c>
      <c r="BD301" s="6" t="n">
        <v>1111</v>
      </c>
      <c r="BE301" s="6" t="n">
        <v>1043</v>
      </c>
      <c r="BF301" s="6" t="n">
        <v>1062</v>
      </c>
      <c r="BG301" s="6" t="n">
        <v>954</v>
      </c>
      <c r="BH301" s="6" t="n">
        <v>939</v>
      </c>
      <c r="BI301" s="6" t="n">
        <v>944</v>
      </c>
      <c r="BJ301" s="6" t="n">
        <v>864</v>
      </c>
      <c r="BK301" s="6" t="n">
        <v>871</v>
      </c>
      <c r="BL301" s="6" t="n">
        <v>865</v>
      </c>
      <c r="BM301" s="6" t="n">
        <v>839</v>
      </c>
      <c r="BN301" s="6" t="n">
        <v>914</v>
      </c>
      <c r="BO301" s="6" t="n">
        <v>987</v>
      </c>
      <c r="BP301" s="6" t="n">
        <v>1006</v>
      </c>
      <c r="BQ301" s="6" t="n">
        <v>726</v>
      </c>
      <c r="BR301" s="6" t="n">
        <v>744</v>
      </c>
      <c r="BS301" s="6" t="n">
        <v>736</v>
      </c>
      <c r="BT301" s="6" t="n">
        <v>673</v>
      </c>
      <c r="BU301" s="6" t="n">
        <v>597</v>
      </c>
      <c r="BV301" s="6" t="n">
        <v>579</v>
      </c>
      <c r="BW301" s="6" t="n">
        <v>548</v>
      </c>
      <c r="BX301" s="6" t="n">
        <v>589</v>
      </c>
      <c r="BY301" s="6" t="n">
        <v>520</v>
      </c>
      <c r="BZ301" s="6" t="n">
        <v>530</v>
      </c>
      <c r="CA301" s="6" t="n">
        <v>447</v>
      </c>
      <c r="CB301" s="6" t="n">
        <v>444</v>
      </c>
      <c r="CC301" s="6" t="n">
        <v>400</v>
      </c>
      <c r="CD301" s="6" t="n">
        <v>387</v>
      </c>
      <c r="CE301" s="6" t="n">
        <v>365</v>
      </c>
      <c r="CF301" s="6" t="n">
        <v>357</v>
      </c>
      <c r="CG301" s="6" t="n">
        <v>355</v>
      </c>
      <c r="CH301" s="6" t="n">
        <v>297</v>
      </c>
      <c r="CI301" s="6" t="n">
        <v>298</v>
      </c>
      <c r="CJ301" s="6" t="n">
        <v>276</v>
      </c>
      <c r="CK301" s="6" t="n">
        <v>252</v>
      </c>
      <c r="CL301" s="6" t="n">
        <v>211</v>
      </c>
      <c r="CM301" s="6" t="n">
        <v>207</v>
      </c>
      <c r="CN301" s="6" t="n">
        <v>210</v>
      </c>
      <c r="CO301" s="6" t="n">
        <v>135</v>
      </c>
      <c r="CP301" s="6" t="n">
        <v>140</v>
      </c>
      <c r="CQ301" s="6" t="n">
        <v>98</v>
      </c>
      <c r="CR301" s="6" t="n">
        <v>70</v>
      </c>
      <c r="CS301" s="6" t="n">
        <v>47</v>
      </c>
      <c r="CT301" s="6" t="n">
        <v>55</v>
      </c>
      <c r="CU301" s="6" t="n">
        <v>50</v>
      </c>
      <c r="CV301" s="6" t="n">
        <v>31</v>
      </c>
      <c r="CW301" s="6" t="n">
        <v>33</v>
      </c>
      <c r="CX301" s="6" t="n">
        <v>12</v>
      </c>
      <c r="CY301" s="6" t="n">
        <v>6</v>
      </c>
      <c r="CZ301" s="6" t="n">
        <v>19</v>
      </c>
    </row>
    <row r="302" customFormat="false" ht="13.2" hidden="false" customHeight="false" outlineLevel="0" collapsed="false">
      <c r="A302" s="0" t="s">
        <v>1352</v>
      </c>
      <c r="B302" s="0" t="s">
        <v>123</v>
      </c>
      <c r="C302" s="6" t="n">
        <v>37369</v>
      </c>
      <c r="D302" s="6" t="n">
        <v>339</v>
      </c>
      <c r="E302" s="6" t="n">
        <v>376</v>
      </c>
      <c r="F302" s="6" t="n">
        <v>345</v>
      </c>
      <c r="G302" s="6" t="n">
        <v>369</v>
      </c>
      <c r="H302" s="6" t="n">
        <v>425</v>
      </c>
      <c r="I302" s="6" t="n">
        <v>369</v>
      </c>
      <c r="J302" s="6" t="n">
        <v>410</v>
      </c>
      <c r="K302" s="6" t="n">
        <v>350</v>
      </c>
      <c r="L302" s="6" t="n">
        <v>346</v>
      </c>
      <c r="M302" s="6" t="n">
        <v>375</v>
      </c>
      <c r="N302" s="6" t="n">
        <v>411</v>
      </c>
      <c r="O302" s="6" t="n">
        <v>414</v>
      </c>
      <c r="P302" s="6" t="n">
        <v>415</v>
      </c>
      <c r="Q302" s="6" t="n">
        <v>507</v>
      </c>
      <c r="R302" s="6" t="n">
        <v>605</v>
      </c>
      <c r="S302" s="6" t="n">
        <v>630</v>
      </c>
      <c r="T302" s="6" t="n">
        <v>687</v>
      </c>
      <c r="U302" s="6" t="n">
        <v>747</v>
      </c>
      <c r="V302" s="6" t="n">
        <v>534</v>
      </c>
      <c r="W302" s="6" t="n">
        <v>297</v>
      </c>
      <c r="X302" s="6" t="n">
        <v>307</v>
      </c>
      <c r="Y302" s="6" t="n">
        <v>324</v>
      </c>
      <c r="Z302" s="6" t="n">
        <v>386</v>
      </c>
      <c r="AA302" s="6" t="n">
        <v>359</v>
      </c>
      <c r="AB302" s="6" t="n">
        <v>364</v>
      </c>
      <c r="AC302" s="6" t="n">
        <v>399</v>
      </c>
      <c r="AD302" s="6" t="n">
        <v>384</v>
      </c>
      <c r="AE302" s="6" t="n">
        <v>334</v>
      </c>
      <c r="AF302" s="6" t="n">
        <v>399</v>
      </c>
      <c r="AG302" s="6" t="n">
        <v>391</v>
      </c>
      <c r="AH302" s="6" t="n">
        <v>383</v>
      </c>
      <c r="AI302" s="6" t="n">
        <v>380</v>
      </c>
      <c r="AJ302" s="6" t="n">
        <v>385</v>
      </c>
      <c r="AK302" s="6" t="n">
        <v>361</v>
      </c>
      <c r="AL302" s="6" t="n">
        <v>346</v>
      </c>
      <c r="AM302" s="6" t="n">
        <v>399</v>
      </c>
      <c r="AN302" s="6" t="n">
        <v>407</v>
      </c>
      <c r="AO302" s="6" t="n">
        <v>403</v>
      </c>
      <c r="AP302" s="6" t="n">
        <v>455</v>
      </c>
      <c r="AQ302" s="6" t="n">
        <v>481</v>
      </c>
      <c r="AR302" s="6" t="n">
        <v>507</v>
      </c>
      <c r="AS302" s="6" t="n">
        <v>533</v>
      </c>
      <c r="AT302" s="6" t="n">
        <v>511</v>
      </c>
      <c r="AU302" s="6" t="n">
        <v>556</v>
      </c>
      <c r="AV302" s="6" t="n">
        <v>579</v>
      </c>
      <c r="AW302" s="6" t="n">
        <v>544</v>
      </c>
      <c r="AX302" s="6" t="n">
        <v>504</v>
      </c>
      <c r="AY302" s="6" t="n">
        <v>554</v>
      </c>
      <c r="AZ302" s="6" t="n">
        <v>525</v>
      </c>
      <c r="BA302" s="6" t="n">
        <v>515</v>
      </c>
      <c r="BB302" s="6" t="n">
        <v>558</v>
      </c>
      <c r="BC302" s="6" t="n">
        <v>512</v>
      </c>
      <c r="BD302" s="6" t="n">
        <v>539</v>
      </c>
      <c r="BE302" s="6" t="n">
        <v>460</v>
      </c>
      <c r="BF302" s="6" t="n">
        <v>448</v>
      </c>
      <c r="BG302" s="6" t="n">
        <v>473</v>
      </c>
      <c r="BH302" s="6" t="n">
        <v>441</v>
      </c>
      <c r="BI302" s="6" t="n">
        <v>490</v>
      </c>
      <c r="BJ302" s="6" t="n">
        <v>455</v>
      </c>
      <c r="BK302" s="6" t="n">
        <v>503</v>
      </c>
      <c r="BL302" s="6" t="n">
        <v>500</v>
      </c>
      <c r="BM302" s="6" t="n">
        <v>519</v>
      </c>
      <c r="BN302" s="6" t="n">
        <v>500</v>
      </c>
      <c r="BO302" s="6" t="n">
        <v>575</v>
      </c>
      <c r="BP302" s="6" t="n">
        <v>621</v>
      </c>
      <c r="BQ302" s="6" t="n">
        <v>461</v>
      </c>
      <c r="BR302" s="6" t="n">
        <v>541</v>
      </c>
      <c r="BS302" s="6" t="n">
        <v>458</v>
      </c>
      <c r="BT302" s="6" t="n">
        <v>488</v>
      </c>
      <c r="BU302" s="6" t="n">
        <v>383</v>
      </c>
      <c r="BV302" s="6" t="n">
        <v>413</v>
      </c>
      <c r="BW302" s="6" t="n">
        <v>384</v>
      </c>
      <c r="BX302" s="6" t="n">
        <v>372</v>
      </c>
      <c r="BY302" s="6" t="n">
        <v>375</v>
      </c>
      <c r="BZ302" s="6" t="n">
        <v>343</v>
      </c>
      <c r="CA302" s="6" t="n">
        <v>325</v>
      </c>
      <c r="CB302" s="6" t="n">
        <v>328</v>
      </c>
      <c r="CC302" s="6" t="n">
        <v>289</v>
      </c>
      <c r="CD302" s="6" t="n">
        <v>239</v>
      </c>
      <c r="CE302" s="6" t="n">
        <v>255</v>
      </c>
      <c r="CF302" s="6" t="n">
        <v>247</v>
      </c>
      <c r="CG302" s="6" t="n">
        <v>241</v>
      </c>
      <c r="CH302" s="6" t="n">
        <v>235</v>
      </c>
      <c r="CI302" s="6" t="n">
        <v>186</v>
      </c>
      <c r="CJ302" s="6" t="n">
        <v>185</v>
      </c>
      <c r="CK302" s="6" t="n">
        <v>163</v>
      </c>
      <c r="CL302" s="6" t="n">
        <v>174</v>
      </c>
      <c r="CM302" s="6" t="n">
        <v>128</v>
      </c>
      <c r="CN302" s="6" t="n">
        <v>132</v>
      </c>
      <c r="CO302" s="6" t="n">
        <v>122</v>
      </c>
      <c r="CP302" s="6" t="n">
        <v>81</v>
      </c>
      <c r="CQ302" s="6" t="n">
        <v>77</v>
      </c>
      <c r="CR302" s="6" t="n">
        <v>52</v>
      </c>
      <c r="CS302" s="6" t="n">
        <v>39</v>
      </c>
      <c r="CT302" s="6" t="n">
        <v>27</v>
      </c>
      <c r="CU302" s="6" t="n">
        <v>32</v>
      </c>
      <c r="CV302" s="6" t="n">
        <v>22</v>
      </c>
      <c r="CW302" s="6" t="n">
        <v>18</v>
      </c>
      <c r="CX302" s="6" t="n">
        <v>9</v>
      </c>
      <c r="CY302" s="6" t="n">
        <v>14</v>
      </c>
      <c r="CZ302" s="6" t="n">
        <v>11</v>
      </c>
    </row>
    <row r="303" customFormat="false" ht="13.2" hidden="false" customHeight="false" outlineLevel="0" collapsed="false">
      <c r="A303" s="0" t="s">
        <v>1353</v>
      </c>
      <c r="B303" s="0" t="s">
        <v>801</v>
      </c>
      <c r="C303" s="6" t="n">
        <v>51751</v>
      </c>
      <c r="D303" s="6" t="n">
        <v>466</v>
      </c>
      <c r="E303" s="6" t="n">
        <v>481</v>
      </c>
      <c r="F303" s="6" t="n">
        <v>468</v>
      </c>
      <c r="G303" s="6" t="n">
        <v>482</v>
      </c>
      <c r="H303" s="6" t="n">
        <v>488</v>
      </c>
      <c r="I303" s="6" t="n">
        <v>534</v>
      </c>
      <c r="J303" s="6" t="n">
        <v>519</v>
      </c>
      <c r="K303" s="6" t="n">
        <v>469</v>
      </c>
      <c r="L303" s="6" t="n">
        <v>467</v>
      </c>
      <c r="M303" s="6" t="n">
        <v>484</v>
      </c>
      <c r="N303" s="6" t="n">
        <v>512</v>
      </c>
      <c r="O303" s="6" t="n">
        <v>552</v>
      </c>
      <c r="P303" s="6" t="n">
        <v>612</v>
      </c>
      <c r="Q303" s="6" t="n">
        <v>645</v>
      </c>
      <c r="R303" s="6" t="n">
        <v>703</v>
      </c>
      <c r="S303" s="6" t="n">
        <v>669</v>
      </c>
      <c r="T303" s="6" t="n">
        <v>744</v>
      </c>
      <c r="U303" s="6" t="n">
        <v>715</v>
      </c>
      <c r="V303" s="6" t="n">
        <v>588</v>
      </c>
      <c r="W303" s="6" t="n">
        <v>471</v>
      </c>
      <c r="X303" s="6" t="n">
        <v>432</v>
      </c>
      <c r="Y303" s="6" t="n">
        <v>416</v>
      </c>
      <c r="Z303" s="6" t="n">
        <v>452</v>
      </c>
      <c r="AA303" s="6" t="n">
        <v>467</v>
      </c>
      <c r="AB303" s="6" t="n">
        <v>436</v>
      </c>
      <c r="AC303" s="6" t="n">
        <v>453</v>
      </c>
      <c r="AD303" s="6" t="n">
        <v>406</v>
      </c>
      <c r="AE303" s="6" t="n">
        <v>411</v>
      </c>
      <c r="AF303" s="6" t="n">
        <v>399</v>
      </c>
      <c r="AG303" s="6" t="n">
        <v>416</v>
      </c>
      <c r="AH303" s="6" t="n">
        <v>467</v>
      </c>
      <c r="AI303" s="6" t="n">
        <v>420</v>
      </c>
      <c r="AJ303" s="6" t="n">
        <v>416</v>
      </c>
      <c r="AK303" s="6" t="n">
        <v>421</v>
      </c>
      <c r="AL303" s="6" t="n">
        <v>406</v>
      </c>
      <c r="AM303" s="6" t="n">
        <v>438</v>
      </c>
      <c r="AN303" s="6" t="n">
        <v>497</v>
      </c>
      <c r="AO303" s="6" t="n">
        <v>531</v>
      </c>
      <c r="AP303" s="6" t="n">
        <v>578</v>
      </c>
      <c r="AQ303" s="6" t="n">
        <v>643</v>
      </c>
      <c r="AR303" s="6" t="n">
        <v>727</v>
      </c>
      <c r="AS303" s="6" t="n">
        <v>688</v>
      </c>
      <c r="AT303" s="6" t="n">
        <v>716</v>
      </c>
      <c r="AU303" s="6" t="n">
        <v>754</v>
      </c>
      <c r="AV303" s="6" t="n">
        <v>781</v>
      </c>
      <c r="AW303" s="6" t="n">
        <v>810</v>
      </c>
      <c r="AX303" s="6" t="n">
        <v>772</v>
      </c>
      <c r="AY303" s="6" t="n">
        <v>849</v>
      </c>
      <c r="AZ303" s="6" t="n">
        <v>797</v>
      </c>
      <c r="BA303" s="6" t="n">
        <v>797</v>
      </c>
      <c r="BB303" s="6" t="n">
        <v>762</v>
      </c>
      <c r="BC303" s="6" t="n">
        <v>778</v>
      </c>
      <c r="BD303" s="6" t="n">
        <v>711</v>
      </c>
      <c r="BE303" s="6" t="n">
        <v>744</v>
      </c>
      <c r="BF303" s="6" t="n">
        <v>746</v>
      </c>
      <c r="BG303" s="6" t="n">
        <v>769</v>
      </c>
      <c r="BH303" s="6" t="n">
        <v>742</v>
      </c>
      <c r="BI303" s="6" t="n">
        <v>762</v>
      </c>
      <c r="BJ303" s="6" t="n">
        <v>726</v>
      </c>
      <c r="BK303" s="6" t="n">
        <v>743</v>
      </c>
      <c r="BL303" s="6" t="n">
        <v>797</v>
      </c>
      <c r="BM303" s="6" t="n">
        <v>837</v>
      </c>
      <c r="BN303" s="6" t="n">
        <v>823</v>
      </c>
      <c r="BO303" s="6" t="n">
        <v>941</v>
      </c>
      <c r="BP303" s="6" t="n">
        <v>953</v>
      </c>
      <c r="BQ303" s="6" t="n">
        <v>716</v>
      </c>
      <c r="BR303" s="6" t="n">
        <v>866</v>
      </c>
      <c r="BS303" s="6" t="n">
        <v>758</v>
      </c>
      <c r="BT303" s="6" t="n">
        <v>673</v>
      </c>
      <c r="BU303" s="6" t="n">
        <v>591</v>
      </c>
      <c r="BV303" s="6" t="n">
        <v>565</v>
      </c>
      <c r="BW303" s="6" t="n">
        <v>615</v>
      </c>
      <c r="BX303" s="6" t="n">
        <v>599</v>
      </c>
      <c r="BY303" s="6" t="n">
        <v>533</v>
      </c>
      <c r="BZ303" s="6" t="n">
        <v>517</v>
      </c>
      <c r="CA303" s="6" t="n">
        <v>512</v>
      </c>
      <c r="CB303" s="6" t="n">
        <v>470</v>
      </c>
      <c r="CC303" s="6" t="n">
        <v>534</v>
      </c>
      <c r="CD303" s="6" t="n">
        <v>413</v>
      </c>
      <c r="CE303" s="6" t="n">
        <v>409</v>
      </c>
      <c r="CF303" s="6" t="n">
        <v>406</v>
      </c>
      <c r="CG303" s="6" t="n">
        <v>396</v>
      </c>
      <c r="CH303" s="6" t="n">
        <v>361</v>
      </c>
      <c r="CI303" s="6" t="n">
        <v>306</v>
      </c>
      <c r="CJ303" s="6" t="n">
        <v>274</v>
      </c>
      <c r="CK303" s="6" t="n">
        <v>244</v>
      </c>
      <c r="CL303" s="6" t="n">
        <v>234</v>
      </c>
      <c r="CM303" s="6" t="n">
        <v>209</v>
      </c>
      <c r="CN303" s="6" t="n">
        <v>175</v>
      </c>
      <c r="CO303" s="6" t="n">
        <v>138</v>
      </c>
      <c r="CP303" s="6" t="n">
        <v>146</v>
      </c>
      <c r="CQ303" s="6" t="n">
        <v>108</v>
      </c>
      <c r="CR303" s="6" t="n">
        <v>74</v>
      </c>
      <c r="CS303" s="6" t="n">
        <v>51</v>
      </c>
      <c r="CT303" s="6" t="n">
        <v>39</v>
      </c>
      <c r="CU303" s="6" t="n">
        <v>38</v>
      </c>
      <c r="CV303" s="6" t="n">
        <v>31</v>
      </c>
      <c r="CW303" s="6" t="n">
        <v>21</v>
      </c>
      <c r="CX303" s="6" t="n">
        <v>14</v>
      </c>
      <c r="CY303" s="6" t="n">
        <v>6</v>
      </c>
      <c r="CZ303" s="6" t="n">
        <v>10</v>
      </c>
    </row>
    <row r="304" customFormat="false" ht="13.2" hidden="false" customHeight="false" outlineLevel="0" collapsed="false">
      <c r="A304" s="0" t="s">
        <v>1354</v>
      </c>
      <c r="B304" s="0" t="s">
        <v>353</v>
      </c>
      <c r="C304" s="6" t="n">
        <v>233933</v>
      </c>
      <c r="D304" s="6" t="n">
        <v>3549</v>
      </c>
      <c r="E304" s="6" t="n">
        <v>3271</v>
      </c>
      <c r="F304" s="6" t="n">
        <v>3201</v>
      </c>
      <c r="G304" s="6" t="n">
        <v>3181</v>
      </c>
      <c r="H304" s="6" t="n">
        <v>3053</v>
      </c>
      <c r="I304" s="6" t="n">
        <v>2920</v>
      </c>
      <c r="J304" s="6" t="n">
        <v>2712</v>
      </c>
      <c r="K304" s="6" t="n">
        <v>2514</v>
      </c>
      <c r="L304" s="6" t="n">
        <v>2439</v>
      </c>
      <c r="M304" s="6" t="n">
        <v>2426</v>
      </c>
      <c r="N304" s="6" t="n">
        <v>2492</v>
      </c>
      <c r="O304" s="6" t="n">
        <v>2508</v>
      </c>
      <c r="P304" s="6" t="n">
        <v>2642</v>
      </c>
      <c r="Q304" s="6" t="n">
        <v>2646</v>
      </c>
      <c r="R304" s="6" t="n">
        <v>2681</v>
      </c>
      <c r="S304" s="6" t="n">
        <v>2918</v>
      </c>
      <c r="T304" s="6" t="n">
        <v>2706</v>
      </c>
      <c r="U304" s="6" t="n">
        <v>2837</v>
      </c>
      <c r="V304" s="6" t="n">
        <v>3068</v>
      </c>
      <c r="W304" s="6" t="n">
        <v>3574</v>
      </c>
      <c r="X304" s="6" t="n">
        <v>3794</v>
      </c>
      <c r="Y304" s="6" t="n">
        <v>3774</v>
      </c>
      <c r="Z304" s="6" t="n">
        <v>3894</v>
      </c>
      <c r="AA304" s="6" t="n">
        <v>4050</v>
      </c>
      <c r="AB304" s="6" t="n">
        <v>4025</v>
      </c>
      <c r="AC304" s="6" t="n">
        <v>4331</v>
      </c>
      <c r="AD304" s="6" t="n">
        <v>4280</v>
      </c>
      <c r="AE304" s="6" t="n">
        <v>4245</v>
      </c>
      <c r="AF304" s="6" t="n">
        <v>4148</v>
      </c>
      <c r="AG304" s="6" t="n">
        <v>3985</v>
      </c>
      <c r="AH304" s="6" t="n">
        <v>3956</v>
      </c>
      <c r="AI304" s="6" t="n">
        <v>3699</v>
      </c>
      <c r="AJ304" s="6" t="n">
        <v>3471</v>
      </c>
      <c r="AK304" s="6" t="n">
        <v>3083</v>
      </c>
      <c r="AL304" s="6" t="n">
        <v>2949</v>
      </c>
      <c r="AM304" s="6" t="n">
        <v>3087</v>
      </c>
      <c r="AN304" s="6" t="n">
        <v>2968</v>
      </c>
      <c r="AO304" s="6" t="n">
        <v>2989</v>
      </c>
      <c r="AP304" s="6" t="n">
        <v>3072</v>
      </c>
      <c r="AQ304" s="6" t="n">
        <v>3291</v>
      </c>
      <c r="AR304" s="6" t="n">
        <v>3240</v>
      </c>
      <c r="AS304" s="6" t="n">
        <v>3086</v>
      </c>
      <c r="AT304" s="6" t="n">
        <v>3379</v>
      </c>
      <c r="AU304" s="6" t="n">
        <v>3257</v>
      </c>
      <c r="AV304" s="6" t="n">
        <v>3274</v>
      </c>
      <c r="AW304" s="6" t="n">
        <v>3253</v>
      </c>
      <c r="AX304" s="6" t="n">
        <v>3269</v>
      </c>
      <c r="AY304" s="6" t="n">
        <v>3255</v>
      </c>
      <c r="AZ304" s="6" t="n">
        <v>3232</v>
      </c>
      <c r="BA304" s="6" t="n">
        <v>3097</v>
      </c>
      <c r="BB304" s="6" t="n">
        <v>2939</v>
      </c>
      <c r="BC304" s="6" t="n">
        <v>2817</v>
      </c>
      <c r="BD304" s="6" t="n">
        <v>2870</v>
      </c>
      <c r="BE304" s="6" t="n">
        <v>2722</v>
      </c>
      <c r="BF304" s="6" t="n">
        <v>2687</v>
      </c>
      <c r="BG304" s="6" t="n">
        <v>2328</v>
      </c>
      <c r="BH304" s="6" t="n">
        <v>2289</v>
      </c>
      <c r="BI304" s="6" t="n">
        <v>2384</v>
      </c>
      <c r="BJ304" s="6" t="n">
        <v>2348</v>
      </c>
      <c r="BK304" s="6" t="n">
        <v>2214</v>
      </c>
      <c r="BL304" s="6" t="n">
        <v>2313</v>
      </c>
      <c r="BM304" s="6" t="n">
        <v>2419</v>
      </c>
      <c r="BN304" s="6" t="n">
        <v>2369</v>
      </c>
      <c r="BO304" s="6" t="n">
        <v>2668</v>
      </c>
      <c r="BP304" s="6" t="n">
        <v>2589</v>
      </c>
      <c r="BQ304" s="6" t="n">
        <v>1945</v>
      </c>
      <c r="BR304" s="6" t="n">
        <v>2027</v>
      </c>
      <c r="BS304" s="6" t="n">
        <v>1920</v>
      </c>
      <c r="BT304" s="6" t="n">
        <v>1951</v>
      </c>
      <c r="BU304" s="6" t="n">
        <v>1655</v>
      </c>
      <c r="BV304" s="6" t="n">
        <v>1595</v>
      </c>
      <c r="BW304" s="6" t="n">
        <v>1711</v>
      </c>
      <c r="BX304" s="6" t="n">
        <v>1669</v>
      </c>
      <c r="BY304" s="6" t="n">
        <v>1560</v>
      </c>
      <c r="BZ304" s="6" t="n">
        <v>1510</v>
      </c>
      <c r="CA304" s="6" t="n">
        <v>1486</v>
      </c>
      <c r="CB304" s="6" t="n">
        <v>1338</v>
      </c>
      <c r="CC304" s="6" t="n">
        <v>1272</v>
      </c>
      <c r="CD304" s="6" t="n">
        <v>1135</v>
      </c>
      <c r="CE304" s="6" t="n">
        <v>1179</v>
      </c>
      <c r="CF304" s="6" t="n">
        <v>1166</v>
      </c>
      <c r="CG304" s="6" t="n">
        <v>1017</v>
      </c>
      <c r="CH304" s="6" t="n">
        <v>920</v>
      </c>
      <c r="CI304" s="6" t="n">
        <v>820</v>
      </c>
      <c r="CJ304" s="6" t="n">
        <v>811</v>
      </c>
      <c r="CK304" s="6" t="n">
        <v>752</v>
      </c>
      <c r="CL304" s="6" t="n">
        <v>721</v>
      </c>
      <c r="CM304" s="6" t="n">
        <v>588</v>
      </c>
      <c r="CN304" s="6" t="n">
        <v>471</v>
      </c>
      <c r="CO304" s="6" t="n">
        <v>480</v>
      </c>
      <c r="CP304" s="6" t="n">
        <v>429</v>
      </c>
      <c r="CQ304" s="6" t="n">
        <v>343</v>
      </c>
      <c r="CR304" s="6" t="n">
        <v>198</v>
      </c>
      <c r="CS304" s="6" t="n">
        <v>142</v>
      </c>
      <c r="CT304" s="6" t="n">
        <v>116</v>
      </c>
      <c r="CU304" s="6" t="n">
        <v>81</v>
      </c>
      <c r="CV304" s="6" t="n">
        <v>66</v>
      </c>
      <c r="CW304" s="6" t="n">
        <v>43</v>
      </c>
      <c r="CX304" s="6" t="n">
        <v>32</v>
      </c>
      <c r="CY304" s="6" t="n">
        <v>24</v>
      </c>
      <c r="CZ304" s="6" t="n">
        <v>33</v>
      </c>
    </row>
    <row r="305" customFormat="false" ht="13.2" hidden="false" customHeight="false" outlineLevel="0" collapsed="false">
      <c r="A305" s="0" t="s">
        <v>1355</v>
      </c>
      <c r="B305" s="0" t="s">
        <v>773</v>
      </c>
      <c r="C305" s="6" t="n">
        <v>308063</v>
      </c>
      <c r="D305" s="6" t="n">
        <v>4458</v>
      </c>
      <c r="E305" s="6" t="n">
        <v>4666</v>
      </c>
      <c r="F305" s="6" t="n">
        <v>4688</v>
      </c>
      <c r="G305" s="6" t="n">
        <v>4626</v>
      </c>
      <c r="H305" s="6" t="n">
        <v>4231</v>
      </c>
      <c r="I305" s="6" t="n">
        <v>4498</v>
      </c>
      <c r="J305" s="6" t="n">
        <v>4074</v>
      </c>
      <c r="K305" s="6" t="n">
        <v>3957</v>
      </c>
      <c r="L305" s="6" t="n">
        <v>3837</v>
      </c>
      <c r="M305" s="6" t="n">
        <v>3828</v>
      </c>
      <c r="N305" s="6" t="n">
        <v>3714</v>
      </c>
      <c r="O305" s="6" t="n">
        <v>3756</v>
      </c>
      <c r="P305" s="6" t="n">
        <v>3893</v>
      </c>
      <c r="Q305" s="6" t="n">
        <v>3903</v>
      </c>
      <c r="R305" s="6" t="n">
        <v>4067</v>
      </c>
      <c r="S305" s="6" t="n">
        <v>4038</v>
      </c>
      <c r="T305" s="6" t="n">
        <v>4052</v>
      </c>
      <c r="U305" s="6" t="n">
        <v>4090</v>
      </c>
      <c r="V305" s="6" t="n">
        <v>4092</v>
      </c>
      <c r="W305" s="6" t="n">
        <v>3948</v>
      </c>
      <c r="X305" s="6" t="n">
        <v>3971</v>
      </c>
      <c r="Y305" s="6" t="n">
        <v>4006</v>
      </c>
      <c r="Z305" s="6" t="n">
        <v>4075</v>
      </c>
      <c r="AA305" s="6" t="n">
        <v>4292</v>
      </c>
      <c r="AB305" s="6" t="n">
        <v>4449</v>
      </c>
      <c r="AC305" s="6" t="n">
        <v>4591</v>
      </c>
      <c r="AD305" s="6" t="n">
        <v>4616</v>
      </c>
      <c r="AE305" s="6" t="n">
        <v>4589</v>
      </c>
      <c r="AF305" s="6" t="n">
        <v>4676</v>
      </c>
      <c r="AG305" s="6" t="n">
        <v>4613</v>
      </c>
      <c r="AH305" s="6" t="n">
        <v>4667</v>
      </c>
      <c r="AI305" s="6" t="n">
        <v>4454</v>
      </c>
      <c r="AJ305" s="6" t="n">
        <v>4250</v>
      </c>
      <c r="AK305" s="6" t="n">
        <v>3953</v>
      </c>
      <c r="AL305" s="6" t="n">
        <v>3911</v>
      </c>
      <c r="AM305" s="6" t="n">
        <v>4056</v>
      </c>
      <c r="AN305" s="6" t="n">
        <v>4093</v>
      </c>
      <c r="AO305" s="6" t="n">
        <v>4216</v>
      </c>
      <c r="AP305" s="6" t="n">
        <v>4296</v>
      </c>
      <c r="AQ305" s="6" t="n">
        <v>4507</v>
      </c>
      <c r="AR305" s="6" t="n">
        <v>4498</v>
      </c>
      <c r="AS305" s="6" t="n">
        <v>4484</v>
      </c>
      <c r="AT305" s="6" t="n">
        <v>4535</v>
      </c>
      <c r="AU305" s="6" t="n">
        <v>4429</v>
      </c>
      <c r="AV305" s="6" t="n">
        <v>4465</v>
      </c>
      <c r="AW305" s="6" t="n">
        <v>4442</v>
      </c>
      <c r="AX305" s="6" t="n">
        <v>4456</v>
      </c>
      <c r="AY305" s="6" t="n">
        <v>4294</v>
      </c>
      <c r="AZ305" s="6" t="n">
        <v>4131</v>
      </c>
      <c r="BA305" s="6" t="n">
        <v>4075</v>
      </c>
      <c r="BB305" s="6" t="n">
        <v>3923</v>
      </c>
      <c r="BC305" s="6" t="n">
        <v>3525</v>
      </c>
      <c r="BD305" s="6" t="n">
        <v>3653</v>
      </c>
      <c r="BE305" s="6" t="n">
        <v>3482</v>
      </c>
      <c r="BF305" s="6" t="n">
        <v>3408</v>
      </c>
      <c r="BG305" s="6" t="n">
        <v>3185</v>
      </c>
      <c r="BH305" s="6" t="n">
        <v>3251</v>
      </c>
      <c r="BI305" s="6" t="n">
        <v>3133</v>
      </c>
      <c r="BJ305" s="6" t="n">
        <v>2968</v>
      </c>
      <c r="BK305" s="6" t="n">
        <v>2958</v>
      </c>
      <c r="BL305" s="6" t="n">
        <v>2945</v>
      </c>
      <c r="BM305" s="6" t="n">
        <v>3013</v>
      </c>
      <c r="BN305" s="6" t="n">
        <v>3062</v>
      </c>
      <c r="BO305" s="6" t="n">
        <v>3134</v>
      </c>
      <c r="BP305" s="6" t="n">
        <v>3076</v>
      </c>
      <c r="BQ305" s="6" t="n">
        <v>2521</v>
      </c>
      <c r="BR305" s="6" t="n">
        <v>2738</v>
      </c>
      <c r="BS305" s="6" t="n">
        <v>2833</v>
      </c>
      <c r="BT305" s="6" t="n">
        <v>2729</v>
      </c>
      <c r="BU305" s="6" t="n">
        <v>2318</v>
      </c>
      <c r="BV305" s="6" t="n">
        <v>2304</v>
      </c>
      <c r="BW305" s="6" t="n">
        <v>2343</v>
      </c>
      <c r="BX305" s="6" t="n">
        <v>2331</v>
      </c>
      <c r="BY305" s="6" t="n">
        <v>2233</v>
      </c>
      <c r="BZ305" s="6" t="n">
        <v>2170</v>
      </c>
      <c r="CA305" s="6" t="n">
        <v>2064</v>
      </c>
      <c r="CB305" s="6" t="n">
        <v>1925</v>
      </c>
      <c r="CC305" s="6" t="n">
        <v>1746</v>
      </c>
      <c r="CD305" s="6" t="n">
        <v>1773</v>
      </c>
      <c r="CE305" s="6" t="n">
        <v>1678</v>
      </c>
      <c r="CF305" s="6" t="n">
        <v>1678</v>
      </c>
      <c r="CG305" s="6" t="n">
        <v>1514</v>
      </c>
      <c r="CH305" s="6" t="n">
        <v>1356</v>
      </c>
      <c r="CI305" s="6" t="n">
        <v>1234</v>
      </c>
      <c r="CJ305" s="6" t="n">
        <v>1168</v>
      </c>
      <c r="CK305" s="6" t="n">
        <v>1037</v>
      </c>
      <c r="CL305" s="6" t="n">
        <v>946</v>
      </c>
      <c r="CM305" s="6" t="n">
        <v>786</v>
      </c>
      <c r="CN305" s="6" t="n">
        <v>641</v>
      </c>
      <c r="CO305" s="6" t="n">
        <v>686</v>
      </c>
      <c r="CP305" s="6" t="n">
        <v>608</v>
      </c>
      <c r="CQ305" s="6" t="n">
        <v>462</v>
      </c>
      <c r="CR305" s="6" t="n">
        <v>248</v>
      </c>
      <c r="CS305" s="6" t="n">
        <v>195</v>
      </c>
      <c r="CT305" s="6" t="n">
        <v>183</v>
      </c>
      <c r="CU305" s="6" t="n">
        <v>136</v>
      </c>
      <c r="CV305" s="6" t="n">
        <v>93</v>
      </c>
      <c r="CW305" s="6" t="n">
        <v>63</v>
      </c>
      <c r="CX305" s="6" t="n">
        <v>39</v>
      </c>
      <c r="CY305" s="6" t="n">
        <v>22</v>
      </c>
      <c r="CZ305" s="6" t="n">
        <v>40</v>
      </c>
    </row>
    <row r="306" customFormat="false" ht="13.2" hidden="false" customHeight="false" outlineLevel="0" collapsed="false">
      <c r="A306" s="0" t="s">
        <v>1356</v>
      </c>
      <c r="B306" s="0" t="s">
        <v>803</v>
      </c>
      <c r="C306" s="6" t="n">
        <v>108793</v>
      </c>
      <c r="D306" s="6" t="n">
        <v>1051</v>
      </c>
      <c r="E306" s="6" t="n">
        <v>1048</v>
      </c>
      <c r="F306" s="6" t="n">
        <v>1098</v>
      </c>
      <c r="G306" s="6" t="n">
        <v>1067</v>
      </c>
      <c r="H306" s="6" t="n">
        <v>1053</v>
      </c>
      <c r="I306" s="6" t="n">
        <v>1028</v>
      </c>
      <c r="J306" s="6" t="n">
        <v>1049</v>
      </c>
      <c r="K306" s="6" t="n">
        <v>1015</v>
      </c>
      <c r="L306" s="6" t="n">
        <v>1022</v>
      </c>
      <c r="M306" s="6" t="n">
        <v>957</v>
      </c>
      <c r="N306" s="6" t="n">
        <v>1021</v>
      </c>
      <c r="O306" s="6" t="n">
        <v>1178</v>
      </c>
      <c r="P306" s="6" t="n">
        <v>1064</v>
      </c>
      <c r="Q306" s="6" t="n">
        <v>1267</v>
      </c>
      <c r="R306" s="6" t="n">
        <v>1188</v>
      </c>
      <c r="S306" s="6" t="n">
        <v>1285</v>
      </c>
      <c r="T306" s="6" t="n">
        <v>1186</v>
      </c>
      <c r="U306" s="6" t="n">
        <v>1353</v>
      </c>
      <c r="V306" s="6" t="n">
        <v>1330</v>
      </c>
      <c r="W306" s="6" t="n">
        <v>1386</v>
      </c>
      <c r="X306" s="6" t="n">
        <v>1310</v>
      </c>
      <c r="Y306" s="6" t="n">
        <v>1260</v>
      </c>
      <c r="Z306" s="6" t="n">
        <v>1230</v>
      </c>
      <c r="AA306" s="6" t="n">
        <v>1331</v>
      </c>
      <c r="AB306" s="6" t="n">
        <v>1137</v>
      </c>
      <c r="AC306" s="6" t="n">
        <v>1155</v>
      </c>
      <c r="AD306" s="6" t="n">
        <v>1123</v>
      </c>
      <c r="AE306" s="6" t="n">
        <v>1075</v>
      </c>
      <c r="AF306" s="6" t="n">
        <v>986</v>
      </c>
      <c r="AG306" s="6" t="n">
        <v>1028</v>
      </c>
      <c r="AH306" s="6" t="n">
        <v>1015</v>
      </c>
      <c r="AI306" s="6" t="n">
        <v>958</v>
      </c>
      <c r="AJ306" s="6" t="n">
        <v>967</v>
      </c>
      <c r="AK306" s="6" t="n">
        <v>856</v>
      </c>
      <c r="AL306" s="6" t="n">
        <v>907</v>
      </c>
      <c r="AM306" s="6" t="n">
        <v>1009</v>
      </c>
      <c r="AN306" s="6" t="n">
        <v>1042</v>
      </c>
      <c r="AO306" s="6" t="n">
        <v>1147</v>
      </c>
      <c r="AP306" s="6" t="n">
        <v>1167</v>
      </c>
      <c r="AQ306" s="6" t="n">
        <v>1290</v>
      </c>
      <c r="AR306" s="6" t="n">
        <v>1327</v>
      </c>
      <c r="AS306" s="6" t="n">
        <v>1358</v>
      </c>
      <c r="AT306" s="6" t="n">
        <v>1338</v>
      </c>
      <c r="AU306" s="6" t="n">
        <v>1436</v>
      </c>
      <c r="AV306" s="6" t="n">
        <v>1474</v>
      </c>
      <c r="AW306" s="6" t="n">
        <v>1543</v>
      </c>
      <c r="AX306" s="6" t="n">
        <v>1554</v>
      </c>
      <c r="AY306" s="6" t="n">
        <v>1622</v>
      </c>
      <c r="AZ306" s="6" t="n">
        <v>1618</v>
      </c>
      <c r="BA306" s="6" t="n">
        <v>1661</v>
      </c>
      <c r="BB306" s="6" t="n">
        <v>1606</v>
      </c>
      <c r="BC306" s="6" t="n">
        <v>1555</v>
      </c>
      <c r="BD306" s="6" t="n">
        <v>1563</v>
      </c>
      <c r="BE306" s="6" t="n">
        <v>1514</v>
      </c>
      <c r="BF306" s="6" t="n">
        <v>1445</v>
      </c>
      <c r="BG306" s="6" t="n">
        <v>1474</v>
      </c>
      <c r="BH306" s="6" t="n">
        <v>1473</v>
      </c>
      <c r="BI306" s="6" t="n">
        <v>1540</v>
      </c>
      <c r="BJ306" s="6" t="n">
        <v>1487</v>
      </c>
      <c r="BK306" s="6" t="n">
        <v>1526</v>
      </c>
      <c r="BL306" s="6" t="n">
        <v>1566</v>
      </c>
      <c r="BM306" s="6" t="n">
        <v>1654</v>
      </c>
      <c r="BN306" s="6" t="n">
        <v>1648</v>
      </c>
      <c r="BO306" s="6" t="n">
        <v>1832</v>
      </c>
      <c r="BP306" s="6" t="n">
        <v>2020</v>
      </c>
      <c r="BQ306" s="6" t="n">
        <v>1509</v>
      </c>
      <c r="BR306" s="6" t="n">
        <v>1619</v>
      </c>
      <c r="BS306" s="6" t="n">
        <v>1471</v>
      </c>
      <c r="BT306" s="6" t="n">
        <v>1387</v>
      </c>
      <c r="BU306" s="6" t="n">
        <v>1226</v>
      </c>
      <c r="BV306" s="6" t="n">
        <v>1218</v>
      </c>
      <c r="BW306" s="6" t="n">
        <v>1255</v>
      </c>
      <c r="BX306" s="6" t="n">
        <v>1292</v>
      </c>
      <c r="BY306" s="6" t="n">
        <v>1188</v>
      </c>
      <c r="BZ306" s="6" t="n">
        <v>1146</v>
      </c>
      <c r="CA306" s="6" t="n">
        <v>1065</v>
      </c>
      <c r="CB306" s="6" t="n">
        <v>1041</v>
      </c>
      <c r="CC306" s="6" t="n">
        <v>945</v>
      </c>
      <c r="CD306" s="6" t="n">
        <v>912</v>
      </c>
      <c r="CE306" s="6" t="n">
        <v>858</v>
      </c>
      <c r="CF306" s="6" t="n">
        <v>849</v>
      </c>
      <c r="CG306" s="6" t="n">
        <v>806</v>
      </c>
      <c r="CH306" s="6" t="n">
        <v>741</v>
      </c>
      <c r="CI306" s="6" t="n">
        <v>663</v>
      </c>
      <c r="CJ306" s="6" t="n">
        <v>654</v>
      </c>
      <c r="CK306" s="6" t="n">
        <v>539</v>
      </c>
      <c r="CL306" s="6" t="n">
        <v>497</v>
      </c>
      <c r="CM306" s="6" t="n">
        <v>450</v>
      </c>
      <c r="CN306" s="6" t="n">
        <v>394</v>
      </c>
      <c r="CO306" s="6" t="n">
        <v>379</v>
      </c>
      <c r="CP306" s="6" t="n">
        <v>302</v>
      </c>
      <c r="CQ306" s="6" t="n">
        <v>239</v>
      </c>
      <c r="CR306" s="6" t="n">
        <v>153</v>
      </c>
      <c r="CS306" s="6" t="n">
        <v>127</v>
      </c>
      <c r="CT306" s="6" t="n">
        <v>86</v>
      </c>
      <c r="CU306" s="6" t="n">
        <v>88</v>
      </c>
      <c r="CV306" s="6" t="n">
        <v>74</v>
      </c>
      <c r="CW306" s="6" t="n">
        <v>55</v>
      </c>
      <c r="CX306" s="6" t="n">
        <v>39</v>
      </c>
      <c r="CY306" s="6" t="n">
        <v>24</v>
      </c>
      <c r="CZ306" s="6" t="n">
        <v>29</v>
      </c>
    </row>
    <row r="307" customFormat="false" ht="13.2" hidden="false" customHeight="false" outlineLevel="0" collapsed="false">
      <c r="A307" s="0" t="s">
        <v>1357</v>
      </c>
      <c r="B307" s="0" t="s">
        <v>425</v>
      </c>
      <c r="C307" s="6" t="n">
        <v>113870</v>
      </c>
      <c r="D307" s="6" t="n">
        <v>1104</v>
      </c>
      <c r="E307" s="6" t="n">
        <v>1099</v>
      </c>
      <c r="F307" s="6" t="n">
        <v>1153</v>
      </c>
      <c r="G307" s="6" t="n">
        <v>1188</v>
      </c>
      <c r="H307" s="6" t="n">
        <v>1168</v>
      </c>
      <c r="I307" s="6" t="n">
        <v>1124</v>
      </c>
      <c r="J307" s="6" t="n">
        <v>1216</v>
      </c>
      <c r="K307" s="6" t="n">
        <v>1182</v>
      </c>
      <c r="L307" s="6" t="n">
        <v>1154</v>
      </c>
      <c r="M307" s="6" t="n">
        <v>1229</v>
      </c>
      <c r="N307" s="6" t="n">
        <v>1188</v>
      </c>
      <c r="O307" s="6" t="n">
        <v>1259</v>
      </c>
      <c r="P307" s="6" t="n">
        <v>1247</v>
      </c>
      <c r="Q307" s="6" t="n">
        <v>1313</v>
      </c>
      <c r="R307" s="6" t="n">
        <v>1328</v>
      </c>
      <c r="S307" s="6" t="n">
        <v>1389</v>
      </c>
      <c r="T307" s="6" t="n">
        <v>1327</v>
      </c>
      <c r="U307" s="6" t="n">
        <v>1360</v>
      </c>
      <c r="V307" s="6" t="n">
        <v>1205</v>
      </c>
      <c r="W307" s="6" t="n">
        <v>1128</v>
      </c>
      <c r="X307" s="6" t="n">
        <v>1098</v>
      </c>
      <c r="Y307" s="6" t="n">
        <v>1096</v>
      </c>
      <c r="Z307" s="6" t="n">
        <v>1019</v>
      </c>
      <c r="AA307" s="6" t="n">
        <v>1079</v>
      </c>
      <c r="AB307" s="6" t="n">
        <v>980</v>
      </c>
      <c r="AC307" s="6" t="n">
        <v>1062</v>
      </c>
      <c r="AD307" s="6" t="n">
        <v>955</v>
      </c>
      <c r="AE307" s="6" t="n">
        <v>988</v>
      </c>
      <c r="AF307" s="6" t="n">
        <v>995</v>
      </c>
      <c r="AG307" s="6" t="n">
        <v>1029</v>
      </c>
      <c r="AH307" s="6" t="n">
        <v>1098</v>
      </c>
      <c r="AI307" s="6" t="n">
        <v>1040</v>
      </c>
      <c r="AJ307" s="6" t="n">
        <v>988</v>
      </c>
      <c r="AK307" s="6" t="n">
        <v>992</v>
      </c>
      <c r="AL307" s="6" t="n">
        <v>963</v>
      </c>
      <c r="AM307" s="6" t="n">
        <v>1151</v>
      </c>
      <c r="AN307" s="6" t="n">
        <v>1301</v>
      </c>
      <c r="AO307" s="6" t="n">
        <v>1239</v>
      </c>
      <c r="AP307" s="6" t="n">
        <v>1409</v>
      </c>
      <c r="AQ307" s="6" t="n">
        <v>1634</v>
      </c>
      <c r="AR307" s="6" t="n">
        <v>1635</v>
      </c>
      <c r="AS307" s="6" t="n">
        <v>1640</v>
      </c>
      <c r="AT307" s="6" t="n">
        <v>1788</v>
      </c>
      <c r="AU307" s="6" t="n">
        <v>1751</v>
      </c>
      <c r="AV307" s="6" t="n">
        <v>1866</v>
      </c>
      <c r="AW307" s="6" t="n">
        <v>1772</v>
      </c>
      <c r="AX307" s="6" t="n">
        <v>1982</v>
      </c>
      <c r="AY307" s="6" t="n">
        <v>1878</v>
      </c>
      <c r="AZ307" s="6" t="n">
        <v>1863</v>
      </c>
      <c r="BA307" s="6" t="n">
        <v>1753</v>
      </c>
      <c r="BB307" s="6" t="n">
        <v>1797</v>
      </c>
      <c r="BC307" s="6" t="n">
        <v>1757</v>
      </c>
      <c r="BD307" s="6" t="n">
        <v>1772</v>
      </c>
      <c r="BE307" s="6" t="n">
        <v>1719</v>
      </c>
      <c r="BF307" s="6" t="n">
        <v>1678</v>
      </c>
      <c r="BG307" s="6" t="n">
        <v>1646</v>
      </c>
      <c r="BH307" s="6" t="n">
        <v>1571</v>
      </c>
      <c r="BI307" s="6" t="n">
        <v>1617</v>
      </c>
      <c r="BJ307" s="6" t="n">
        <v>1584</v>
      </c>
      <c r="BK307" s="6" t="n">
        <v>1568</v>
      </c>
      <c r="BL307" s="6" t="n">
        <v>1621</v>
      </c>
      <c r="BM307" s="6" t="n">
        <v>1693</v>
      </c>
      <c r="BN307" s="6" t="n">
        <v>1739</v>
      </c>
      <c r="BO307" s="6" t="n">
        <v>1922</v>
      </c>
      <c r="BP307" s="6" t="n">
        <v>1962</v>
      </c>
      <c r="BQ307" s="6" t="n">
        <v>1466</v>
      </c>
      <c r="BR307" s="6" t="n">
        <v>1487</v>
      </c>
      <c r="BS307" s="6" t="n">
        <v>1449</v>
      </c>
      <c r="BT307" s="6" t="n">
        <v>1416</v>
      </c>
      <c r="BU307" s="6" t="n">
        <v>1233</v>
      </c>
      <c r="BV307" s="6" t="n">
        <v>1227</v>
      </c>
      <c r="BW307" s="6" t="n">
        <v>1221</v>
      </c>
      <c r="BX307" s="6" t="n">
        <v>1241</v>
      </c>
      <c r="BY307" s="6" t="n">
        <v>1141</v>
      </c>
      <c r="BZ307" s="6" t="n">
        <v>1070</v>
      </c>
      <c r="CA307" s="6" t="n">
        <v>1027</v>
      </c>
      <c r="CB307" s="6" t="n">
        <v>960</v>
      </c>
      <c r="CC307" s="6" t="n">
        <v>894</v>
      </c>
      <c r="CD307" s="6" t="n">
        <v>883</v>
      </c>
      <c r="CE307" s="6" t="n">
        <v>804</v>
      </c>
      <c r="CF307" s="6" t="n">
        <v>817</v>
      </c>
      <c r="CG307" s="6" t="n">
        <v>731</v>
      </c>
      <c r="CH307" s="6" t="n">
        <v>667</v>
      </c>
      <c r="CI307" s="6" t="n">
        <v>608</v>
      </c>
      <c r="CJ307" s="6" t="n">
        <v>508</v>
      </c>
      <c r="CK307" s="6" t="n">
        <v>486</v>
      </c>
      <c r="CL307" s="6" t="n">
        <v>476</v>
      </c>
      <c r="CM307" s="6" t="n">
        <v>408</v>
      </c>
      <c r="CN307" s="6" t="n">
        <v>328</v>
      </c>
      <c r="CO307" s="6" t="n">
        <v>306</v>
      </c>
      <c r="CP307" s="6" t="n">
        <v>285</v>
      </c>
      <c r="CQ307" s="6" t="n">
        <v>207</v>
      </c>
      <c r="CR307" s="6" t="n">
        <v>127</v>
      </c>
      <c r="CS307" s="6" t="n">
        <v>81</v>
      </c>
      <c r="CT307" s="6" t="n">
        <v>70</v>
      </c>
      <c r="CU307" s="6" t="n">
        <v>45</v>
      </c>
      <c r="CV307" s="6" t="n">
        <v>54</v>
      </c>
      <c r="CW307" s="6" t="n">
        <v>37</v>
      </c>
      <c r="CX307" s="6" t="n">
        <v>22</v>
      </c>
      <c r="CY307" s="6" t="n">
        <v>13</v>
      </c>
      <c r="CZ307" s="6" t="n">
        <v>24</v>
      </c>
    </row>
    <row r="308" customFormat="false" ht="13.2" hidden="false" customHeight="false" outlineLevel="0" collapsed="false">
      <c r="A308" s="0" t="s">
        <v>1358</v>
      </c>
      <c r="B308" s="0" t="s">
        <v>663</v>
      </c>
      <c r="C308" s="6" t="n">
        <v>114588</v>
      </c>
      <c r="D308" s="6" t="n">
        <v>1295</v>
      </c>
      <c r="E308" s="6" t="n">
        <v>1312</v>
      </c>
      <c r="F308" s="6" t="n">
        <v>1220</v>
      </c>
      <c r="G308" s="6" t="n">
        <v>1258</v>
      </c>
      <c r="H308" s="6" t="n">
        <v>1236</v>
      </c>
      <c r="I308" s="6" t="n">
        <v>1228</v>
      </c>
      <c r="J308" s="6" t="n">
        <v>1170</v>
      </c>
      <c r="K308" s="6" t="n">
        <v>1215</v>
      </c>
      <c r="L308" s="6" t="n">
        <v>1221</v>
      </c>
      <c r="M308" s="6" t="n">
        <v>1127</v>
      </c>
      <c r="N308" s="6" t="n">
        <v>1285</v>
      </c>
      <c r="O308" s="6" t="n">
        <v>1281</v>
      </c>
      <c r="P308" s="6" t="n">
        <v>1396</v>
      </c>
      <c r="Q308" s="6" t="n">
        <v>1418</v>
      </c>
      <c r="R308" s="6" t="n">
        <v>1488</v>
      </c>
      <c r="S308" s="6" t="n">
        <v>1516</v>
      </c>
      <c r="T308" s="6" t="n">
        <v>1520</v>
      </c>
      <c r="U308" s="6" t="n">
        <v>1535</v>
      </c>
      <c r="V308" s="6" t="n">
        <v>1319</v>
      </c>
      <c r="W308" s="6" t="n">
        <v>1219</v>
      </c>
      <c r="X308" s="6" t="n">
        <v>1237</v>
      </c>
      <c r="Y308" s="6" t="n">
        <v>1186</v>
      </c>
      <c r="Z308" s="6" t="n">
        <v>1278</v>
      </c>
      <c r="AA308" s="6" t="n">
        <v>1225</v>
      </c>
      <c r="AB308" s="6" t="n">
        <v>1267</v>
      </c>
      <c r="AC308" s="6" t="n">
        <v>1140</v>
      </c>
      <c r="AD308" s="6" t="n">
        <v>1145</v>
      </c>
      <c r="AE308" s="6" t="n">
        <v>1149</v>
      </c>
      <c r="AF308" s="6" t="n">
        <v>1119</v>
      </c>
      <c r="AG308" s="6" t="n">
        <v>1118</v>
      </c>
      <c r="AH308" s="6" t="n">
        <v>1173</v>
      </c>
      <c r="AI308" s="6" t="n">
        <v>1169</v>
      </c>
      <c r="AJ308" s="6" t="n">
        <v>1051</v>
      </c>
      <c r="AK308" s="6" t="n">
        <v>1065</v>
      </c>
      <c r="AL308" s="6" t="n">
        <v>1015</v>
      </c>
      <c r="AM308" s="6" t="n">
        <v>1058</v>
      </c>
      <c r="AN308" s="6" t="n">
        <v>1167</v>
      </c>
      <c r="AO308" s="6" t="n">
        <v>1233</v>
      </c>
      <c r="AP308" s="6" t="n">
        <v>1351</v>
      </c>
      <c r="AQ308" s="6" t="n">
        <v>1492</v>
      </c>
      <c r="AR308" s="6" t="n">
        <v>1591</v>
      </c>
      <c r="AS308" s="6" t="n">
        <v>1559</v>
      </c>
      <c r="AT308" s="6" t="n">
        <v>1696</v>
      </c>
      <c r="AU308" s="6" t="n">
        <v>1658</v>
      </c>
      <c r="AV308" s="6" t="n">
        <v>1745</v>
      </c>
      <c r="AW308" s="6" t="n">
        <v>1781</v>
      </c>
      <c r="AX308" s="6" t="n">
        <v>1835</v>
      </c>
      <c r="AY308" s="6" t="n">
        <v>1779</v>
      </c>
      <c r="AZ308" s="6" t="n">
        <v>1763</v>
      </c>
      <c r="BA308" s="6" t="n">
        <v>1701</v>
      </c>
      <c r="BB308" s="6" t="n">
        <v>1710</v>
      </c>
      <c r="BC308" s="6" t="n">
        <v>1604</v>
      </c>
      <c r="BD308" s="6" t="n">
        <v>1599</v>
      </c>
      <c r="BE308" s="6" t="n">
        <v>1551</v>
      </c>
      <c r="BF308" s="6" t="n">
        <v>1587</v>
      </c>
      <c r="BG308" s="6" t="n">
        <v>1473</v>
      </c>
      <c r="BH308" s="6" t="n">
        <v>1530</v>
      </c>
      <c r="BI308" s="6" t="n">
        <v>1552</v>
      </c>
      <c r="BJ308" s="6" t="n">
        <v>1508</v>
      </c>
      <c r="BK308" s="6" t="n">
        <v>1522</v>
      </c>
      <c r="BL308" s="6" t="n">
        <v>1535</v>
      </c>
      <c r="BM308" s="6" t="n">
        <v>1653</v>
      </c>
      <c r="BN308" s="6" t="n">
        <v>1662</v>
      </c>
      <c r="BO308" s="6" t="n">
        <v>1845</v>
      </c>
      <c r="BP308" s="6" t="n">
        <v>1787</v>
      </c>
      <c r="BQ308" s="6" t="n">
        <v>1416</v>
      </c>
      <c r="BR308" s="6" t="n">
        <v>1559</v>
      </c>
      <c r="BS308" s="6" t="n">
        <v>1372</v>
      </c>
      <c r="BT308" s="6" t="n">
        <v>1389</v>
      </c>
      <c r="BU308" s="6" t="n">
        <v>1196</v>
      </c>
      <c r="BV308" s="6" t="n">
        <v>1097</v>
      </c>
      <c r="BW308" s="6" t="n">
        <v>1200</v>
      </c>
      <c r="BX308" s="6" t="n">
        <v>1106</v>
      </c>
      <c r="BY308" s="6" t="n">
        <v>1103</v>
      </c>
      <c r="BZ308" s="6" t="n">
        <v>1008</v>
      </c>
      <c r="CA308" s="6" t="n">
        <v>930</v>
      </c>
      <c r="CB308" s="6" t="n">
        <v>913</v>
      </c>
      <c r="CC308" s="6" t="n">
        <v>838</v>
      </c>
      <c r="CD308" s="6" t="n">
        <v>831</v>
      </c>
      <c r="CE308" s="6" t="n">
        <v>854</v>
      </c>
      <c r="CF308" s="6" t="n">
        <v>792</v>
      </c>
      <c r="CG308" s="6" t="n">
        <v>686</v>
      </c>
      <c r="CH308" s="6" t="n">
        <v>669</v>
      </c>
      <c r="CI308" s="6" t="n">
        <v>620</v>
      </c>
      <c r="CJ308" s="6" t="n">
        <v>620</v>
      </c>
      <c r="CK308" s="6" t="n">
        <v>517</v>
      </c>
      <c r="CL308" s="6" t="n">
        <v>487</v>
      </c>
      <c r="CM308" s="6" t="n">
        <v>448</v>
      </c>
      <c r="CN308" s="6" t="n">
        <v>377</v>
      </c>
      <c r="CO308" s="6" t="n">
        <v>345</v>
      </c>
      <c r="CP308" s="6" t="n">
        <v>301</v>
      </c>
      <c r="CQ308" s="6" t="n">
        <v>240</v>
      </c>
      <c r="CR308" s="6" t="n">
        <v>126</v>
      </c>
      <c r="CS308" s="6" t="n">
        <v>96</v>
      </c>
      <c r="CT308" s="6" t="n">
        <v>100</v>
      </c>
      <c r="CU308" s="6" t="n">
        <v>71</v>
      </c>
      <c r="CV308" s="6" t="n">
        <v>50</v>
      </c>
      <c r="CW308" s="6" t="n">
        <v>41</v>
      </c>
      <c r="CX308" s="6" t="n">
        <v>23</v>
      </c>
      <c r="CY308" s="6" t="n">
        <v>21</v>
      </c>
      <c r="CZ308" s="6" t="n">
        <v>23</v>
      </c>
    </row>
    <row r="309" customFormat="false" ht="13.2" hidden="false" customHeight="false" outlineLevel="0" collapsed="false">
      <c r="A309" s="0" t="s">
        <v>1359</v>
      </c>
      <c r="B309" s="0" t="s">
        <v>369</v>
      </c>
      <c r="C309" s="6" t="n">
        <v>273790</v>
      </c>
      <c r="D309" s="6" t="n">
        <v>3028</v>
      </c>
      <c r="E309" s="6" t="n">
        <v>2893</v>
      </c>
      <c r="F309" s="6" t="n">
        <v>2859</v>
      </c>
      <c r="G309" s="6" t="n">
        <v>2916</v>
      </c>
      <c r="H309" s="6" t="n">
        <v>2905</v>
      </c>
      <c r="I309" s="6" t="n">
        <v>2817</v>
      </c>
      <c r="J309" s="6" t="n">
        <v>2676</v>
      </c>
      <c r="K309" s="6" t="n">
        <v>2808</v>
      </c>
      <c r="L309" s="6" t="n">
        <v>2676</v>
      </c>
      <c r="M309" s="6" t="n">
        <v>2791</v>
      </c>
      <c r="N309" s="6" t="n">
        <v>2892</v>
      </c>
      <c r="O309" s="6" t="n">
        <v>2975</v>
      </c>
      <c r="P309" s="6" t="n">
        <v>3112</v>
      </c>
      <c r="Q309" s="6" t="n">
        <v>3254</v>
      </c>
      <c r="R309" s="6" t="n">
        <v>3439</v>
      </c>
      <c r="S309" s="6" t="n">
        <v>3314</v>
      </c>
      <c r="T309" s="6" t="n">
        <v>3500</v>
      </c>
      <c r="U309" s="6" t="n">
        <v>3479</v>
      </c>
      <c r="V309" s="6" t="n">
        <v>3323</v>
      </c>
      <c r="W309" s="6" t="n">
        <v>3026</v>
      </c>
      <c r="X309" s="6" t="n">
        <v>3118</v>
      </c>
      <c r="Y309" s="6" t="n">
        <v>3158</v>
      </c>
      <c r="Z309" s="6" t="n">
        <v>3208</v>
      </c>
      <c r="AA309" s="6" t="n">
        <v>3268</v>
      </c>
      <c r="AB309" s="6" t="n">
        <v>3163</v>
      </c>
      <c r="AC309" s="6" t="n">
        <v>3076</v>
      </c>
      <c r="AD309" s="6" t="n">
        <v>3116</v>
      </c>
      <c r="AE309" s="6" t="n">
        <v>2933</v>
      </c>
      <c r="AF309" s="6" t="n">
        <v>2893</v>
      </c>
      <c r="AG309" s="6" t="n">
        <v>2897</v>
      </c>
      <c r="AH309" s="6" t="n">
        <v>2830</v>
      </c>
      <c r="AI309" s="6" t="n">
        <v>2851</v>
      </c>
      <c r="AJ309" s="6" t="n">
        <v>2665</v>
      </c>
      <c r="AK309" s="6" t="n">
        <v>2485</v>
      </c>
      <c r="AL309" s="6" t="n">
        <v>2614</v>
      </c>
      <c r="AM309" s="6" t="n">
        <v>2595</v>
      </c>
      <c r="AN309" s="6" t="n">
        <v>2856</v>
      </c>
      <c r="AO309" s="6" t="n">
        <v>3055</v>
      </c>
      <c r="AP309" s="6" t="n">
        <v>3307</v>
      </c>
      <c r="AQ309" s="6" t="n">
        <v>3576</v>
      </c>
      <c r="AR309" s="6" t="n">
        <v>3646</v>
      </c>
      <c r="AS309" s="6" t="n">
        <v>3640</v>
      </c>
      <c r="AT309" s="6" t="n">
        <v>3737</v>
      </c>
      <c r="AU309" s="6" t="n">
        <v>3766</v>
      </c>
      <c r="AV309" s="6" t="n">
        <v>3983</v>
      </c>
      <c r="AW309" s="6" t="n">
        <v>3961</v>
      </c>
      <c r="AX309" s="6" t="n">
        <v>4313</v>
      </c>
      <c r="AY309" s="6" t="n">
        <v>4357</v>
      </c>
      <c r="AZ309" s="6" t="n">
        <v>4311</v>
      </c>
      <c r="BA309" s="6" t="n">
        <v>4218</v>
      </c>
      <c r="BB309" s="6" t="n">
        <v>4428</v>
      </c>
      <c r="BC309" s="6" t="n">
        <v>4069</v>
      </c>
      <c r="BD309" s="6" t="n">
        <v>3944</v>
      </c>
      <c r="BE309" s="6" t="n">
        <v>3959</v>
      </c>
      <c r="BF309" s="6" t="n">
        <v>3890</v>
      </c>
      <c r="BG309" s="6" t="n">
        <v>3664</v>
      </c>
      <c r="BH309" s="6" t="n">
        <v>3650</v>
      </c>
      <c r="BI309" s="6" t="n">
        <v>3680</v>
      </c>
      <c r="BJ309" s="6" t="n">
        <v>3318</v>
      </c>
      <c r="BK309" s="6" t="n">
        <v>3478</v>
      </c>
      <c r="BL309" s="6" t="n">
        <v>3356</v>
      </c>
      <c r="BM309" s="6" t="n">
        <v>3446</v>
      </c>
      <c r="BN309" s="6" t="n">
        <v>3599</v>
      </c>
      <c r="BO309" s="6" t="n">
        <v>3969</v>
      </c>
      <c r="BP309" s="6" t="n">
        <v>4050</v>
      </c>
      <c r="BQ309" s="6" t="n">
        <v>3066</v>
      </c>
      <c r="BR309" s="6" t="n">
        <v>3126</v>
      </c>
      <c r="BS309" s="6" t="n">
        <v>3127</v>
      </c>
      <c r="BT309" s="6" t="n">
        <v>3070</v>
      </c>
      <c r="BU309" s="6" t="n">
        <v>2669</v>
      </c>
      <c r="BV309" s="6" t="n">
        <v>2792</v>
      </c>
      <c r="BW309" s="6" t="n">
        <v>2689</v>
      </c>
      <c r="BX309" s="6" t="n">
        <v>2741</v>
      </c>
      <c r="BY309" s="6" t="n">
        <v>2821</v>
      </c>
      <c r="BZ309" s="6" t="n">
        <v>2672</v>
      </c>
      <c r="CA309" s="6" t="n">
        <v>2510</v>
      </c>
      <c r="CB309" s="6" t="n">
        <v>2503</v>
      </c>
      <c r="CC309" s="6" t="n">
        <v>2403</v>
      </c>
      <c r="CD309" s="6" t="n">
        <v>2259</v>
      </c>
      <c r="CE309" s="6" t="n">
        <v>2204</v>
      </c>
      <c r="CF309" s="6" t="n">
        <v>2135</v>
      </c>
      <c r="CG309" s="6" t="n">
        <v>1932</v>
      </c>
      <c r="CH309" s="6" t="n">
        <v>1752</v>
      </c>
      <c r="CI309" s="6" t="n">
        <v>1599</v>
      </c>
      <c r="CJ309" s="6" t="n">
        <v>1415</v>
      </c>
      <c r="CK309" s="6" t="n">
        <v>1261</v>
      </c>
      <c r="CL309" s="6" t="n">
        <v>1119</v>
      </c>
      <c r="CM309" s="6" t="n">
        <v>970</v>
      </c>
      <c r="CN309" s="6" t="n">
        <v>845</v>
      </c>
      <c r="CO309" s="6" t="n">
        <v>736</v>
      </c>
      <c r="CP309" s="6" t="n">
        <v>682</v>
      </c>
      <c r="CQ309" s="6" t="n">
        <v>507</v>
      </c>
      <c r="CR309" s="6" t="n">
        <v>332</v>
      </c>
      <c r="CS309" s="6" t="n">
        <v>272</v>
      </c>
      <c r="CT309" s="6" t="n">
        <v>220</v>
      </c>
      <c r="CU309" s="6" t="n">
        <v>158</v>
      </c>
      <c r="CV309" s="6" t="n">
        <v>142</v>
      </c>
      <c r="CW309" s="6" t="n">
        <v>93</v>
      </c>
      <c r="CX309" s="6" t="n">
        <v>76</v>
      </c>
      <c r="CY309" s="6" t="n">
        <v>31</v>
      </c>
      <c r="CZ309" s="6" t="n">
        <v>82</v>
      </c>
    </row>
    <row r="310" customFormat="false" ht="13.2" hidden="false" customHeight="false" outlineLevel="0" collapsed="false">
      <c r="A310" s="0" t="s">
        <v>1360</v>
      </c>
      <c r="B310" s="0" t="s">
        <v>805</v>
      </c>
      <c r="C310" s="6" t="n">
        <v>83449</v>
      </c>
      <c r="D310" s="6" t="n">
        <v>944</v>
      </c>
      <c r="E310" s="6" t="n">
        <v>897</v>
      </c>
      <c r="F310" s="6" t="n">
        <v>999</v>
      </c>
      <c r="G310" s="6" t="n">
        <v>1001</v>
      </c>
      <c r="H310" s="6" t="n">
        <v>1034</v>
      </c>
      <c r="I310" s="6" t="n">
        <v>961</v>
      </c>
      <c r="J310" s="6" t="n">
        <v>887</v>
      </c>
      <c r="K310" s="6" t="n">
        <v>893</v>
      </c>
      <c r="L310" s="6" t="n">
        <v>919</v>
      </c>
      <c r="M310" s="6" t="n">
        <v>899</v>
      </c>
      <c r="N310" s="6" t="n">
        <v>881</v>
      </c>
      <c r="O310" s="6" t="n">
        <v>957</v>
      </c>
      <c r="P310" s="6" t="n">
        <v>993</v>
      </c>
      <c r="Q310" s="6" t="n">
        <v>1025</v>
      </c>
      <c r="R310" s="6" t="n">
        <v>996</v>
      </c>
      <c r="S310" s="6" t="n">
        <v>1028</v>
      </c>
      <c r="T310" s="6" t="n">
        <v>1071</v>
      </c>
      <c r="U310" s="6" t="n">
        <v>1096</v>
      </c>
      <c r="V310" s="6" t="n">
        <v>960</v>
      </c>
      <c r="W310" s="6" t="n">
        <v>852</v>
      </c>
      <c r="X310" s="6" t="n">
        <v>835</v>
      </c>
      <c r="Y310" s="6" t="n">
        <v>832</v>
      </c>
      <c r="Z310" s="6" t="n">
        <v>925</v>
      </c>
      <c r="AA310" s="6" t="n">
        <v>976</v>
      </c>
      <c r="AB310" s="6" t="n">
        <v>885</v>
      </c>
      <c r="AC310" s="6" t="n">
        <v>834</v>
      </c>
      <c r="AD310" s="6" t="n">
        <v>891</v>
      </c>
      <c r="AE310" s="6" t="n">
        <v>871</v>
      </c>
      <c r="AF310" s="6" t="n">
        <v>864</v>
      </c>
      <c r="AG310" s="6" t="n">
        <v>886</v>
      </c>
      <c r="AH310" s="6" t="n">
        <v>877</v>
      </c>
      <c r="AI310" s="6" t="n">
        <v>955</v>
      </c>
      <c r="AJ310" s="6" t="n">
        <v>873</v>
      </c>
      <c r="AK310" s="6" t="n">
        <v>801</v>
      </c>
      <c r="AL310" s="6" t="n">
        <v>914</v>
      </c>
      <c r="AM310" s="6" t="n">
        <v>980</v>
      </c>
      <c r="AN310" s="6" t="n">
        <v>1034</v>
      </c>
      <c r="AO310" s="6" t="n">
        <v>1068</v>
      </c>
      <c r="AP310" s="6" t="n">
        <v>1179</v>
      </c>
      <c r="AQ310" s="6" t="n">
        <v>1257</v>
      </c>
      <c r="AR310" s="6" t="n">
        <v>1340</v>
      </c>
      <c r="AS310" s="6" t="n">
        <v>1285</v>
      </c>
      <c r="AT310" s="6" t="n">
        <v>1317</v>
      </c>
      <c r="AU310" s="6" t="n">
        <v>1350</v>
      </c>
      <c r="AV310" s="6" t="n">
        <v>1359</v>
      </c>
      <c r="AW310" s="6" t="n">
        <v>1409</v>
      </c>
      <c r="AX310" s="6" t="n">
        <v>1442</v>
      </c>
      <c r="AY310" s="6" t="n">
        <v>1435</v>
      </c>
      <c r="AZ310" s="6" t="n">
        <v>1413</v>
      </c>
      <c r="BA310" s="6" t="n">
        <v>1354</v>
      </c>
      <c r="BB310" s="6" t="n">
        <v>1379</v>
      </c>
      <c r="BC310" s="6" t="n">
        <v>1289</v>
      </c>
      <c r="BD310" s="6" t="n">
        <v>1274</v>
      </c>
      <c r="BE310" s="6" t="n">
        <v>1184</v>
      </c>
      <c r="BF310" s="6" t="n">
        <v>1163</v>
      </c>
      <c r="BG310" s="6" t="n">
        <v>1073</v>
      </c>
      <c r="BH310" s="6" t="n">
        <v>1123</v>
      </c>
      <c r="BI310" s="6" t="n">
        <v>1115</v>
      </c>
      <c r="BJ310" s="6" t="n">
        <v>1060</v>
      </c>
      <c r="BK310" s="6" t="n">
        <v>1048</v>
      </c>
      <c r="BL310" s="6" t="n">
        <v>1160</v>
      </c>
      <c r="BM310" s="6" t="n">
        <v>1121</v>
      </c>
      <c r="BN310" s="6" t="n">
        <v>1184</v>
      </c>
      <c r="BO310" s="6" t="n">
        <v>1264</v>
      </c>
      <c r="BP310" s="6" t="n">
        <v>1272</v>
      </c>
      <c r="BQ310" s="6" t="n">
        <v>927</v>
      </c>
      <c r="BR310" s="6" t="n">
        <v>995</v>
      </c>
      <c r="BS310" s="6" t="n">
        <v>917</v>
      </c>
      <c r="BT310" s="6" t="n">
        <v>886</v>
      </c>
      <c r="BU310" s="6" t="n">
        <v>738</v>
      </c>
      <c r="BV310" s="6" t="n">
        <v>665</v>
      </c>
      <c r="BW310" s="6" t="n">
        <v>684</v>
      </c>
      <c r="BX310" s="6" t="n">
        <v>656</v>
      </c>
      <c r="BY310" s="6" t="n">
        <v>630</v>
      </c>
      <c r="BZ310" s="6" t="n">
        <v>604</v>
      </c>
      <c r="CA310" s="6" t="n">
        <v>633</v>
      </c>
      <c r="CB310" s="6" t="n">
        <v>534</v>
      </c>
      <c r="CC310" s="6" t="n">
        <v>512</v>
      </c>
      <c r="CD310" s="6" t="n">
        <v>492</v>
      </c>
      <c r="CE310" s="6" t="n">
        <v>484</v>
      </c>
      <c r="CF310" s="6" t="n">
        <v>421</v>
      </c>
      <c r="CG310" s="6" t="n">
        <v>439</v>
      </c>
      <c r="CH310" s="6" t="n">
        <v>368</v>
      </c>
      <c r="CI310" s="6" t="n">
        <v>353</v>
      </c>
      <c r="CJ310" s="6" t="n">
        <v>318</v>
      </c>
      <c r="CK310" s="6" t="n">
        <v>263</v>
      </c>
      <c r="CL310" s="6" t="n">
        <v>252</v>
      </c>
      <c r="CM310" s="6" t="n">
        <v>253</v>
      </c>
      <c r="CN310" s="6" t="n">
        <v>192</v>
      </c>
      <c r="CO310" s="6" t="n">
        <v>187</v>
      </c>
      <c r="CP310" s="6" t="n">
        <v>152</v>
      </c>
      <c r="CQ310" s="6" t="n">
        <v>139</v>
      </c>
      <c r="CR310" s="6" t="n">
        <v>70</v>
      </c>
      <c r="CS310" s="6" t="n">
        <v>46</v>
      </c>
      <c r="CT310" s="6" t="n">
        <v>53</v>
      </c>
      <c r="CU310" s="6" t="n">
        <v>46</v>
      </c>
      <c r="CV310" s="6" t="n">
        <v>30</v>
      </c>
      <c r="CW310" s="6" t="n">
        <v>28</v>
      </c>
      <c r="CX310" s="6" t="n">
        <v>19</v>
      </c>
      <c r="CY310" s="6" t="n">
        <v>6</v>
      </c>
      <c r="CZ310" s="6" t="n">
        <v>14</v>
      </c>
    </row>
    <row r="311" customFormat="false" ht="13.2" hidden="false" customHeight="false" outlineLevel="0" collapsed="false">
      <c r="A311" s="0" t="s">
        <v>1361</v>
      </c>
      <c r="B311" s="0" t="s">
        <v>537</v>
      </c>
      <c r="C311" s="6" t="n">
        <v>114893</v>
      </c>
      <c r="D311" s="6" t="n">
        <v>1357</v>
      </c>
      <c r="E311" s="6" t="n">
        <v>1394</v>
      </c>
      <c r="F311" s="6" t="n">
        <v>1360</v>
      </c>
      <c r="G311" s="6" t="n">
        <v>1424</v>
      </c>
      <c r="H311" s="6" t="n">
        <v>1441</v>
      </c>
      <c r="I311" s="6" t="n">
        <v>1476</v>
      </c>
      <c r="J311" s="6" t="n">
        <v>1400</v>
      </c>
      <c r="K311" s="6" t="n">
        <v>1385</v>
      </c>
      <c r="L311" s="6" t="n">
        <v>1301</v>
      </c>
      <c r="M311" s="6" t="n">
        <v>1371</v>
      </c>
      <c r="N311" s="6" t="n">
        <v>1321</v>
      </c>
      <c r="O311" s="6" t="n">
        <v>1462</v>
      </c>
      <c r="P311" s="6" t="n">
        <v>1493</v>
      </c>
      <c r="Q311" s="6" t="n">
        <v>1412</v>
      </c>
      <c r="R311" s="6" t="n">
        <v>1405</v>
      </c>
      <c r="S311" s="6" t="n">
        <v>1410</v>
      </c>
      <c r="T311" s="6" t="n">
        <v>1596</v>
      </c>
      <c r="U311" s="6" t="n">
        <v>1584</v>
      </c>
      <c r="V311" s="6" t="n">
        <v>1310</v>
      </c>
      <c r="W311" s="6" t="n">
        <v>977</v>
      </c>
      <c r="X311" s="6" t="n">
        <v>885</v>
      </c>
      <c r="Y311" s="6" t="n">
        <v>969</v>
      </c>
      <c r="Z311" s="6" t="n">
        <v>1143</v>
      </c>
      <c r="AA311" s="6" t="n">
        <v>1129</v>
      </c>
      <c r="AB311" s="6" t="n">
        <v>1106</v>
      </c>
      <c r="AC311" s="6" t="n">
        <v>1032</v>
      </c>
      <c r="AD311" s="6" t="n">
        <v>1103</v>
      </c>
      <c r="AE311" s="6" t="n">
        <v>1005</v>
      </c>
      <c r="AF311" s="6" t="n">
        <v>974</v>
      </c>
      <c r="AG311" s="6" t="n">
        <v>1120</v>
      </c>
      <c r="AH311" s="6" t="n">
        <v>1225</v>
      </c>
      <c r="AI311" s="6" t="n">
        <v>1304</v>
      </c>
      <c r="AJ311" s="6" t="n">
        <v>1220</v>
      </c>
      <c r="AK311" s="6" t="n">
        <v>1246</v>
      </c>
      <c r="AL311" s="6" t="n">
        <v>1268</v>
      </c>
      <c r="AM311" s="6" t="n">
        <v>1298</v>
      </c>
      <c r="AN311" s="6" t="n">
        <v>1423</v>
      </c>
      <c r="AO311" s="6" t="n">
        <v>1510</v>
      </c>
      <c r="AP311" s="6" t="n">
        <v>1524</v>
      </c>
      <c r="AQ311" s="6" t="n">
        <v>1619</v>
      </c>
      <c r="AR311" s="6" t="n">
        <v>1681</v>
      </c>
      <c r="AS311" s="6" t="n">
        <v>1661</v>
      </c>
      <c r="AT311" s="6" t="n">
        <v>1728</v>
      </c>
      <c r="AU311" s="6" t="n">
        <v>1794</v>
      </c>
      <c r="AV311" s="6" t="n">
        <v>1876</v>
      </c>
      <c r="AW311" s="6" t="n">
        <v>1925</v>
      </c>
      <c r="AX311" s="6" t="n">
        <v>1869</v>
      </c>
      <c r="AY311" s="6" t="n">
        <v>1823</v>
      </c>
      <c r="AZ311" s="6" t="n">
        <v>1744</v>
      </c>
      <c r="BA311" s="6" t="n">
        <v>1723</v>
      </c>
      <c r="BB311" s="6" t="n">
        <v>1734</v>
      </c>
      <c r="BC311" s="6" t="n">
        <v>1583</v>
      </c>
      <c r="BD311" s="6" t="n">
        <v>1583</v>
      </c>
      <c r="BE311" s="6" t="n">
        <v>1591</v>
      </c>
      <c r="BF311" s="6" t="n">
        <v>1539</v>
      </c>
      <c r="BG311" s="6" t="n">
        <v>1399</v>
      </c>
      <c r="BH311" s="6" t="n">
        <v>1422</v>
      </c>
      <c r="BI311" s="6" t="n">
        <v>1514</v>
      </c>
      <c r="BJ311" s="6" t="n">
        <v>1425</v>
      </c>
      <c r="BK311" s="6" t="n">
        <v>1442</v>
      </c>
      <c r="BL311" s="6" t="n">
        <v>1494</v>
      </c>
      <c r="BM311" s="6" t="n">
        <v>1514</v>
      </c>
      <c r="BN311" s="6" t="n">
        <v>1587</v>
      </c>
      <c r="BO311" s="6" t="n">
        <v>1755</v>
      </c>
      <c r="BP311" s="6" t="n">
        <v>1838</v>
      </c>
      <c r="BQ311" s="6" t="n">
        <v>1402</v>
      </c>
      <c r="BR311" s="6" t="n">
        <v>1362</v>
      </c>
      <c r="BS311" s="6" t="n">
        <v>1296</v>
      </c>
      <c r="BT311" s="6" t="n">
        <v>1253</v>
      </c>
      <c r="BU311" s="6" t="n">
        <v>1005</v>
      </c>
      <c r="BV311" s="6" t="n">
        <v>1014</v>
      </c>
      <c r="BW311" s="6" t="n">
        <v>1008</v>
      </c>
      <c r="BX311" s="6" t="n">
        <v>1010</v>
      </c>
      <c r="BY311" s="6" t="n">
        <v>929</v>
      </c>
      <c r="BZ311" s="6" t="n">
        <v>1005</v>
      </c>
      <c r="CA311" s="6" t="n">
        <v>890</v>
      </c>
      <c r="CB311" s="6" t="n">
        <v>870</v>
      </c>
      <c r="CC311" s="6" t="n">
        <v>845</v>
      </c>
      <c r="CD311" s="6" t="n">
        <v>776</v>
      </c>
      <c r="CE311" s="6" t="n">
        <v>813</v>
      </c>
      <c r="CF311" s="6" t="n">
        <v>772</v>
      </c>
      <c r="CG311" s="6" t="n">
        <v>746</v>
      </c>
      <c r="CH311" s="6" t="n">
        <v>625</v>
      </c>
      <c r="CI311" s="6" t="n">
        <v>602</v>
      </c>
      <c r="CJ311" s="6" t="n">
        <v>507</v>
      </c>
      <c r="CK311" s="6" t="n">
        <v>503</v>
      </c>
      <c r="CL311" s="6" t="n">
        <v>401</v>
      </c>
      <c r="CM311" s="6" t="n">
        <v>358</v>
      </c>
      <c r="CN311" s="6" t="n">
        <v>325</v>
      </c>
      <c r="CO311" s="6" t="n">
        <v>321</v>
      </c>
      <c r="CP311" s="6" t="n">
        <v>300</v>
      </c>
      <c r="CQ311" s="6" t="n">
        <v>219</v>
      </c>
      <c r="CR311" s="6" t="n">
        <v>131</v>
      </c>
      <c r="CS311" s="6" t="n">
        <v>89</v>
      </c>
      <c r="CT311" s="6" t="n">
        <v>95</v>
      </c>
      <c r="CU311" s="6" t="n">
        <v>59</v>
      </c>
      <c r="CV311" s="6" t="n">
        <v>38</v>
      </c>
      <c r="CW311" s="6" t="n">
        <v>34</v>
      </c>
      <c r="CX311" s="6" t="n">
        <v>18</v>
      </c>
      <c r="CY311" s="6" t="n">
        <v>17</v>
      </c>
      <c r="CZ311" s="6" t="n">
        <v>29</v>
      </c>
    </row>
    <row r="312" customFormat="false" ht="13.2" hidden="false" customHeight="false" outlineLevel="0" collapsed="false">
      <c r="A312" s="0" t="s">
        <v>1362</v>
      </c>
      <c r="B312" s="0" t="s">
        <v>813</v>
      </c>
      <c r="C312" s="6" t="n">
        <v>552698</v>
      </c>
      <c r="D312" s="6" t="n">
        <v>6799</v>
      </c>
      <c r="E312" s="6" t="n">
        <v>6942</v>
      </c>
      <c r="F312" s="6" t="n">
        <v>6793</v>
      </c>
      <c r="G312" s="6" t="n">
        <v>6862</v>
      </c>
      <c r="H312" s="6" t="n">
        <v>6581</v>
      </c>
      <c r="I312" s="6" t="n">
        <v>6552</v>
      </c>
      <c r="J312" s="6" t="n">
        <v>6138</v>
      </c>
      <c r="K312" s="6" t="n">
        <v>6135</v>
      </c>
      <c r="L312" s="6" t="n">
        <v>5772</v>
      </c>
      <c r="M312" s="6" t="n">
        <v>5740</v>
      </c>
      <c r="N312" s="6" t="n">
        <v>5780</v>
      </c>
      <c r="O312" s="6" t="n">
        <v>5996</v>
      </c>
      <c r="P312" s="6" t="n">
        <v>6040</v>
      </c>
      <c r="Q312" s="6" t="n">
        <v>6186</v>
      </c>
      <c r="R312" s="6" t="n">
        <v>6191</v>
      </c>
      <c r="S312" s="6" t="n">
        <v>6177</v>
      </c>
      <c r="T312" s="6" t="n">
        <v>6245</v>
      </c>
      <c r="U312" s="6" t="n">
        <v>6382</v>
      </c>
      <c r="V312" s="6" t="n">
        <v>9374</v>
      </c>
      <c r="W312" s="6" t="n">
        <v>14131</v>
      </c>
      <c r="X312" s="6" t="n">
        <v>14164</v>
      </c>
      <c r="Y312" s="6" t="n">
        <v>12907</v>
      </c>
      <c r="Z312" s="6" t="n">
        <v>10777</v>
      </c>
      <c r="AA312" s="6" t="n">
        <v>9637</v>
      </c>
      <c r="AB312" s="6" t="n">
        <v>8649</v>
      </c>
      <c r="AC312" s="6" t="n">
        <v>8322</v>
      </c>
      <c r="AD312" s="6" t="n">
        <v>7997</v>
      </c>
      <c r="AE312" s="6" t="n">
        <v>7717</v>
      </c>
      <c r="AF312" s="6" t="n">
        <v>7405</v>
      </c>
      <c r="AG312" s="6" t="n">
        <v>7364</v>
      </c>
      <c r="AH312" s="6" t="n">
        <v>7662</v>
      </c>
      <c r="AI312" s="6" t="n">
        <v>7763</v>
      </c>
      <c r="AJ312" s="6" t="n">
        <v>7079</v>
      </c>
      <c r="AK312" s="6" t="n">
        <v>6722</v>
      </c>
      <c r="AL312" s="6" t="n">
        <v>6710</v>
      </c>
      <c r="AM312" s="6" t="n">
        <v>6477</v>
      </c>
      <c r="AN312" s="6" t="n">
        <v>6622</v>
      </c>
      <c r="AO312" s="6" t="n">
        <v>6881</v>
      </c>
      <c r="AP312" s="6" t="n">
        <v>7294</v>
      </c>
      <c r="AQ312" s="6" t="n">
        <v>7604</v>
      </c>
      <c r="AR312" s="6" t="n">
        <v>7989</v>
      </c>
      <c r="AS312" s="6" t="n">
        <v>7820</v>
      </c>
      <c r="AT312" s="6" t="n">
        <v>8012</v>
      </c>
      <c r="AU312" s="6" t="n">
        <v>7861</v>
      </c>
      <c r="AV312" s="6" t="n">
        <v>7771</v>
      </c>
      <c r="AW312" s="6" t="n">
        <v>7555</v>
      </c>
      <c r="AX312" s="6" t="n">
        <v>7352</v>
      </c>
      <c r="AY312" s="6" t="n">
        <v>7148</v>
      </c>
      <c r="AZ312" s="6" t="n">
        <v>7309</v>
      </c>
      <c r="BA312" s="6" t="n">
        <v>7133</v>
      </c>
      <c r="BB312" s="6" t="n">
        <v>6880</v>
      </c>
      <c r="BC312" s="6" t="n">
        <v>6693</v>
      </c>
      <c r="BD312" s="6" t="n">
        <v>6374</v>
      </c>
      <c r="BE312" s="6" t="n">
        <v>6353</v>
      </c>
      <c r="BF312" s="6" t="n">
        <v>5916</v>
      </c>
      <c r="BG312" s="6" t="n">
        <v>5804</v>
      </c>
      <c r="BH312" s="6" t="n">
        <v>5502</v>
      </c>
      <c r="BI312" s="6" t="n">
        <v>5497</v>
      </c>
      <c r="BJ312" s="6" t="n">
        <v>5443</v>
      </c>
      <c r="BK312" s="6" t="n">
        <v>5332</v>
      </c>
      <c r="BL312" s="6" t="n">
        <v>5264</v>
      </c>
      <c r="BM312" s="6" t="n">
        <v>5304</v>
      </c>
      <c r="BN312" s="6" t="n">
        <v>5640</v>
      </c>
      <c r="BO312" s="6" t="n">
        <v>6242</v>
      </c>
      <c r="BP312" s="6" t="n">
        <v>6237</v>
      </c>
      <c r="BQ312" s="6" t="n">
        <v>4872</v>
      </c>
      <c r="BR312" s="6" t="n">
        <v>5483</v>
      </c>
      <c r="BS312" s="6" t="n">
        <v>5019</v>
      </c>
      <c r="BT312" s="6" t="n">
        <v>4575</v>
      </c>
      <c r="BU312" s="6" t="n">
        <v>4165</v>
      </c>
      <c r="BV312" s="6" t="n">
        <v>4021</v>
      </c>
      <c r="BW312" s="6" t="n">
        <v>4264</v>
      </c>
      <c r="BX312" s="6" t="n">
        <v>4235</v>
      </c>
      <c r="BY312" s="6" t="n">
        <v>4160</v>
      </c>
      <c r="BZ312" s="6" t="n">
        <v>3894</v>
      </c>
      <c r="CA312" s="6" t="n">
        <v>3695</v>
      </c>
      <c r="CB312" s="6" t="n">
        <v>3663</v>
      </c>
      <c r="CC312" s="6" t="n">
        <v>3360</v>
      </c>
      <c r="CD312" s="6" t="n">
        <v>3061</v>
      </c>
      <c r="CE312" s="6" t="n">
        <v>3021</v>
      </c>
      <c r="CF312" s="6" t="n">
        <v>2870</v>
      </c>
      <c r="CG312" s="6" t="n">
        <v>2744</v>
      </c>
      <c r="CH312" s="6" t="n">
        <v>2466</v>
      </c>
      <c r="CI312" s="6" t="n">
        <v>2199</v>
      </c>
      <c r="CJ312" s="6" t="n">
        <v>2158</v>
      </c>
      <c r="CK312" s="6" t="n">
        <v>1810</v>
      </c>
      <c r="CL312" s="6" t="n">
        <v>1706</v>
      </c>
      <c r="CM312" s="6" t="n">
        <v>1477</v>
      </c>
      <c r="CN312" s="6" t="n">
        <v>1304</v>
      </c>
      <c r="CO312" s="6" t="n">
        <v>1303</v>
      </c>
      <c r="CP312" s="6" t="n">
        <v>1126</v>
      </c>
      <c r="CQ312" s="6" t="n">
        <v>852</v>
      </c>
      <c r="CR312" s="6" t="n">
        <v>558</v>
      </c>
      <c r="CS312" s="6" t="n">
        <v>419</v>
      </c>
      <c r="CT312" s="6" t="n">
        <v>383</v>
      </c>
      <c r="CU312" s="6" t="n">
        <v>228</v>
      </c>
      <c r="CV312" s="6" t="n">
        <v>204</v>
      </c>
      <c r="CW312" s="6" t="n">
        <v>143</v>
      </c>
      <c r="CX312" s="6" t="n">
        <v>94</v>
      </c>
      <c r="CY312" s="6" t="n">
        <v>63</v>
      </c>
      <c r="CZ312" s="6" t="n">
        <v>103</v>
      </c>
    </row>
    <row r="313" customFormat="false" ht="13.2" hidden="false" customHeight="false" outlineLevel="0" collapsed="false">
      <c r="A313" s="0" t="s">
        <v>1363</v>
      </c>
      <c r="B313" s="0" t="s">
        <v>539</v>
      </c>
      <c r="C313" s="6" t="n">
        <v>107969</v>
      </c>
      <c r="D313" s="6" t="n">
        <v>1194</v>
      </c>
      <c r="E313" s="6" t="n">
        <v>1209</v>
      </c>
      <c r="F313" s="6" t="n">
        <v>1241</v>
      </c>
      <c r="G313" s="6" t="n">
        <v>1142</v>
      </c>
      <c r="H313" s="6" t="n">
        <v>1210</v>
      </c>
      <c r="I313" s="6" t="n">
        <v>1143</v>
      </c>
      <c r="J313" s="6" t="n">
        <v>1085</v>
      </c>
      <c r="K313" s="6" t="n">
        <v>1105</v>
      </c>
      <c r="L313" s="6" t="n">
        <v>1095</v>
      </c>
      <c r="M313" s="6" t="n">
        <v>1147</v>
      </c>
      <c r="N313" s="6" t="n">
        <v>1177</v>
      </c>
      <c r="O313" s="6" t="n">
        <v>1260</v>
      </c>
      <c r="P313" s="6" t="n">
        <v>1261</v>
      </c>
      <c r="Q313" s="6" t="n">
        <v>1361</v>
      </c>
      <c r="R313" s="6" t="n">
        <v>1272</v>
      </c>
      <c r="S313" s="6" t="n">
        <v>1307</v>
      </c>
      <c r="T313" s="6" t="n">
        <v>1359</v>
      </c>
      <c r="U313" s="6" t="n">
        <v>1437</v>
      </c>
      <c r="V313" s="6" t="n">
        <v>1305</v>
      </c>
      <c r="W313" s="6" t="n">
        <v>1182</v>
      </c>
      <c r="X313" s="6" t="n">
        <v>1213</v>
      </c>
      <c r="Y313" s="6" t="n">
        <v>1238</v>
      </c>
      <c r="Z313" s="6" t="n">
        <v>1293</v>
      </c>
      <c r="AA313" s="6" t="n">
        <v>1231</v>
      </c>
      <c r="AB313" s="6" t="n">
        <v>1225</v>
      </c>
      <c r="AC313" s="6" t="n">
        <v>1107</v>
      </c>
      <c r="AD313" s="6" t="n">
        <v>1090</v>
      </c>
      <c r="AE313" s="6" t="n">
        <v>1122</v>
      </c>
      <c r="AF313" s="6" t="n">
        <v>1105</v>
      </c>
      <c r="AG313" s="6" t="n">
        <v>1167</v>
      </c>
      <c r="AH313" s="6" t="n">
        <v>1211</v>
      </c>
      <c r="AI313" s="6" t="n">
        <v>1171</v>
      </c>
      <c r="AJ313" s="6" t="n">
        <v>1121</v>
      </c>
      <c r="AK313" s="6" t="n">
        <v>1054</v>
      </c>
      <c r="AL313" s="6" t="n">
        <v>1044</v>
      </c>
      <c r="AM313" s="6" t="n">
        <v>1142</v>
      </c>
      <c r="AN313" s="6" t="n">
        <v>1164</v>
      </c>
      <c r="AO313" s="6" t="n">
        <v>1208</v>
      </c>
      <c r="AP313" s="6" t="n">
        <v>1291</v>
      </c>
      <c r="AQ313" s="6" t="n">
        <v>1429</v>
      </c>
      <c r="AR313" s="6" t="n">
        <v>1500</v>
      </c>
      <c r="AS313" s="6" t="n">
        <v>1497</v>
      </c>
      <c r="AT313" s="6" t="n">
        <v>1561</v>
      </c>
      <c r="AU313" s="6" t="n">
        <v>1531</v>
      </c>
      <c r="AV313" s="6" t="n">
        <v>1608</v>
      </c>
      <c r="AW313" s="6" t="n">
        <v>1617</v>
      </c>
      <c r="AX313" s="6" t="n">
        <v>1597</v>
      </c>
      <c r="AY313" s="6" t="n">
        <v>1529</v>
      </c>
      <c r="AZ313" s="6" t="n">
        <v>1598</v>
      </c>
      <c r="BA313" s="6" t="n">
        <v>1474</v>
      </c>
      <c r="BB313" s="6" t="n">
        <v>1501</v>
      </c>
      <c r="BC313" s="6" t="n">
        <v>1423</v>
      </c>
      <c r="BD313" s="6" t="n">
        <v>1437</v>
      </c>
      <c r="BE313" s="6" t="n">
        <v>1439</v>
      </c>
      <c r="BF313" s="6" t="n">
        <v>1366</v>
      </c>
      <c r="BG313" s="6" t="n">
        <v>1292</v>
      </c>
      <c r="BH313" s="6" t="n">
        <v>1231</v>
      </c>
      <c r="BI313" s="6" t="n">
        <v>1340</v>
      </c>
      <c r="BJ313" s="6" t="n">
        <v>1373</v>
      </c>
      <c r="BK313" s="6" t="n">
        <v>1380</v>
      </c>
      <c r="BL313" s="6" t="n">
        <v>1408</v>
      </c>
      <c r="BM313" s="6" t="n">
        <v>1485</v>
      </c>
      <c r="BN313" s="6" t="n">
        <v>1550</v>
      </c>
      <c r="BO313" s="6" t="n">
        <v>1819</v>
      </c>
      <c r="BP313" s="6" t="n">
        <v>1880</v>
      </c>
      <c r="BQ313" s="6" t="n">
        <v>1341</v>
      </c>
      <c r="BR313" s="6" t="n">
        <v>1429</v>
      </c>
      <c r="BS313" s="6" t="n">
        <v>1331</v>
      </c>
      <c r="BT313" s="6" t="n">
        <v>1233</v>
      </c>
      <c r="BU313" s="6" t="n">
        <v>1084</v>
      </c>
      <c r="BV313" s="6" t="n">
        <v>1034</v>
      </c>
      <c r="BW313" s="6" t="n">
        <v>1108</v>
      </c>
      <c r="BX313" s="6" t="n">
        <v>1046</v>
      </c>
      <c r="BY313" s="6" t="n">
        <v>997</v>
      </c>
      <c r="BZ313" s="6" t="n">
        <v>990</v>
      </c>
      <c r="CA313" s="6" t="n">
        <v>876</v>
      </c>
      <c r="CB313" s="6" t="n">
        <v>876</v>
      </c>
      <c r="CC313" s="6" t="n">
        <v>796</v>
      </c>
      <c r="CD313" s="6" t="n">
        <v>832</v>
      </c>
      <c r="CE313" s="6" t="n">
        <v>744</v>
      </c>
      <c r="CF313" s="6" t="n">
        <v>759</v>
      </c>
      <c r="CG313" s="6" t="n">
        <v>670</v>
      </c>
      <c r="CH313" s="6" t="n">
        <v>703</v>
      </c>
      <c r="CI313" s="6" t="n">
        <v>557</v>
      </c>
      <c r="CJ313" s="6" t="n">
        <v>600</v>
      </c>
      <c r="CK313" s="6" t="n">
        <v>501</v>
      </c>
      <c r="CL313" s="6" t="n">
        <v>444</v>
      </c>
      <c r="CM313" s="6" t="n">
        <v>468</v>
      </c>
      <c r="CN313" s="6" t="n">
        <v>364</v>
      </c>
      <c r="CO313" s="6" t="n">
        <v>364</v>
      </c>
      <c r="CP313" s="6" t="n">
        <v>342</v>
      </c>
      <c r="CQ313" s="6" t="n">
        <v>270</v>
      </c>
      <c r="CR313" s="6" t="n">
        <v>168</v>
      </c>
      <c r="CS313" s="6" t="n">
        <v>111</v>
      </c>
      <c r="CT313" s="6" t="n">
        <v>108</v>
      </c>
      <c r="CU313" s="6" t="n">
        <v>83</v>
      </c>
      <c r="CV313" s="6" t="n">
        <v>64</v>
      </c>
      <c r="CW313" s="6" t="n">
        <v>42</v>
      </c>
      <c r="CX313" s="6" t="n">
        <v>37</v>
      </c>
      <c r="CY313" s="6" t="n">
        <v>14</v>
      </c>
      <c r="CZ313" s="6" t="n">
        <v>29</v>
      </c>
    </row>
    <row r="314" customFormat="false" ht="13.2" hidden="false" customHeight="false" outlineLevel="0" collapsed="false">
      <c r="A314" s="0" t="s">
        <v>1364</v>
      </c>
      <c r="B314" s="0" t="s">
        <v>427</v>
      </c>
      <c r="C314" s="6" t="n">
        <v>23167</v>
      </c>
      <c r="D314" s="6" t="n">
        <v>257</v>
      </c>
      <c r="E314" s="6" t="n">
        <v>305</v>
      </c>
      <c r="F314" s="6" t="n">
        <v>279</v>
      </c>
      <c r="G314" s="6" t="n">
        <v>239</v>
      </c>
      <c r="H314" s="6" t="n">
        <v>309</v>
      </c>
      <c r="I314" s="6" t="n">
        <v>266</v>
      </c>
      <c r="J314" s="6" t="n">
        <v>267</v>
      </c>
      <c r="K314" s="6" t="n">
        <v>269</v>
      </c>
      <c r="L314" s="6" t="n">
        <v>262</v>
      </c>
      <c r="M314" s="6" t="n">
        <v>262</v>
      </c>
      <c r="N314" s="6" t="n">
        <v>270</v>
      </c>
      <c r="O314" s="6" t="n">
        <v>311</v>
      </c>
      <c r="P314" s="6" t="n">
        <v>286</v>
      </c>
      <c r="Q314" s="6" t="n">
        <v>299</v>
      </c>
      <c r="R314" s="6" t="n">
        <v>284</v>
      </c>
      <c r="S314" s="6" t="n">
        <v>306</v>
      </c>
      <c r="T314" s="6" t="n">
        <v>315</v>
      </c>
      <c r="U314" s="6" t="n">
        <v>314</v>
      </c>
      <c r="V314" s="6" t="n">
        <v>275</v>
      </c>
      <c r="W314" s="6" t="n">
        <v>241</v>
      </c>
      <c r="X314" s="6" t="n">
        <v>246</v>
      </c>
      <c r="Y314" s="6" t="n">
        <v>214</v>
      </c>
      <c r="Z314" s="6" t="n">
        <v>274</v>
      </c>
      <c r="AA314" s="6" t="n">
        <v>266</v>
      </c>
      <c r="AB314" s="6" t="n">
        <v>295</v>
      </c>
      <c r="AC314" s="6" t="n">
        <v>263</v>
      </c>
      <c r="AD314" s="6" t="n">
        <v>245</v>
      </c>
      <c r="AE314" s="6" t="n">
        <v>241</v>
      </c>
      <c r="AF314" s="6" t="n">
        <v>230</v>
      </c>
      <c r="AG314" s="6" t="n">
        <v>274</v>
      </c>
      <c r="AH314" s="6" t="n">
        <v>305</v>
      </c>
      <c r="AI314" s="6" t="n">
        <v>249</v>
      </c>
      <c r="AJ314" s="6" t="n">
        <v>277</v>
      </c>
      <c r="AK314" s="6" t="n">
        <v>264</v>
      </c>
      <c r="AL314" s="6" t="n">
        <v>308</v>
      </c>
      <c r="AM314" s="6" t="n">
        <v>279</v>
      </c>
      <c r="AN314" s="6" t="n">
        <v>286</v>
      </c>
      <c r="AO314" s="6" t="n">
        <v>337</v>
      </c>
      <c r="AP314" s="6" t="n">
        <v>314</v>
      </c>
      <c r="AQ314" s="6" t="n">
        <v>317</v>
      </c>
      <c r="AR314" s="6" t="n">
        <v>346</v>
      </c>
      <c r="AS314" s="6" t="n">
        <v>318</v>
      </c>
      <c r="AT314" s="6" t="n">
        <v>334</v>
      </c>
      <c r="AU314" s="6" t="n">
        <v>342</v>
      </c>
      <c r="AV314" s="6" t="n">
        <v>330</v>
      </c>
      <c r="AW314" s="6" t="n">
        <v>370</v>
      </c>
      <c r="AX314" s="6" t="n">
        <v>369</v>
      </c>
      <c r="AY314" s="6" t="n">
        <v>372</v>
      </c>
      <c r="AZ314" s="6" t="n">
        <v>391</v>
      </c>
      <c r="BA314" s="6" t="n">
        <v>339</v>
      </c>
      <c r="BB314" s="6" t="n">
        <v>367</v>
      </c>
      <c r="BC314" s="6" t="n">
        <v>305</v>
      </c>
      <c r="BD314" s="6" t="n">
        <v>327</v>
      </c>
      <c r="BE314" s="6" t="n">
        <v>349</v>
      </c>
      <c r="BF314" s="6" t="n">
        <v>281</v>
      </c>
      <c r="BG314" s="6" t="n">
        <v>339</v>
      </c>
      <c r="BH314" s="6" t="n">
        <v>342</v>
      </c>
      <c r="BI314" s="6" t="n">
        <v>304</v>
      </c>
      <c r="BJ314" s="6" t="n">
        <v>292</v>
      </c>
      <c r="BK314" s="6" t="n">
        <v>316</v>
      </c>
      <c r="BL314" s="6" t="n">
        <v>308</v>
      </c>
      <c r="BM314" s="6" t="n">
        <v>338</v>
      </c>
      <c r="BN314" s="6" t="n">
        <v>284</v>
      </c>
      <c r="BO314" s="6" t="n">
        <v>330</v>
      </c>
      <c r="BP314" s="6" t="n">
        <v>297</v>
      </c>
      <c r="BQ314" s="6" t="n">
        <v>256</v>
      </c>
      <c r="BR314" s="6" t="n">
        <v>247</v>
      </c>
      <c r="BS314" s="6" t="n">
        <v>235</v>
      </c>
      <c r="BT314" s="6" t="n">
        <v>274</v>
      </c>
      <c r="BU314" s="6" t="n">
        <v>218</v>
      </c>
      <c r="BV314" s="6" t="n">
        <v>191</v>
      </c>
      <c r="BW314" s="6" t="n">
        <v>213</v>
      </c>
      <c r="BX314" s="6" t="n">
        <v>181</v>
      </c>
      <c r="BY314" s="6" t="n">
        <v>166</v>
      </c>
      <c r="BZ314" s="6" t="n">
        <v>162</v>
      </c>
      <c r="CA314" s="6" t="n">
        <v>155</v>
      </c>
      <c r="CB314" s="6" t="n">
        <v>151</v>
      </c>
      <c r="CC314" s="6" t="n">
        <v>147</v>
      </c>
      <c r="CD314" s="6" t="n">
        <v>115</v>
      </c>
      <c r="CE314" s="6" t="n">
        <v>119</v>
      </c>
      <c r="CF314" s="6" t="n">
        <v>108</v>
      </c>
      <c r="CG314" s="6" t="n">
        <v>105</v>
      </c>
      <c r="CH314" s="6" t="n">
        <v>101</v>
      </c>
      <c r="CI314" s="6" t="n">
        <v>90</v>
      </c>
      <c r="CJ314" s="6" t="n">
        <v>87</v>
      </c>
      <c r="CK314" s="6" t="n">
        <v>64</v>
      </c>
      <c r="CL314" s="6" t="n">
        <v>71</v>
      </c>
      <c r="CM314" s="6" t="n">
        <v>60</v>
      </c>
      <c r="CN314" s="6" t="n">
        <v>51</v>
      </c>
      <c r="CO314" s="6" t="n">
        <v>50</v>
      </c>
      <c r="CP314" s="6" t="n">
        <v>44</v>
      </c>
      <c r="CQ314" s="6" t="n">
        <v>31</v>
      </c>
      <c r="CR314" s="6" t="n">
        <v>15</v>
      </c>
      <c r="CS314" s="6" t="n">
        <v>22</v>
      </c>
      <c r="CT314" s="6" t="n">
        <v>12</v>
      </c>
      <c r="CU314" s="6" t="n">
        <v>9</v>
      </c>
      <c r="CV314" s="6" t="n">
        <v>9</v>
      </c>
      <c r="CW314" s="6" t="n">
        <v>10</v>
      </c>
      <c r="CX314" s="6" t="n">
        <v>3</v>
      </c>
      <c r="CY314" s="6" t="n">
        <v>2</v>
      </c>
      <c r="CZ314" s="6" t="n">
        <v>3</v>
      </c>
    </row>
    <row r="315" customFormat="false" ht="13.2" hidden="false" customHeight="false" outlineLevel="0" collapsed="false">
      <c r="A315" s="0" t="s">
        <v>1365</v>
      </c>
      <c r="B315" s="0" t="s">
        <v>727</v>
      </c>
      <c r="C315" s="6" t="n">
        <v>306129</v>
      </c>
      <c r="D315" s="6" t="n">
        <v>3097</v>
      </c>
      <c r="E315" s="6" t="n">
        <v>3144</v>
      </c>
      <c r="F315" s="6" t="n">
        <v>3083</v>
      </c>
      <c r="G315" s="6" t="n">
        <v>3231</v>
      </c>
      <c r="H315" s="6" t="n">
        <v>3143</v>
      </c>
      <c r="I315" s="6" t="n">
        <v>3165</v>
      </c>
      <c r="J315" s="6" t="n">
        <v>3073</v>
      </c>
      <c r="K315" s="6" t="n">
        <v>3154</v>
      </c>
      <c r="L315" s="6" t="n">
        <v>3180</v>
      </c>
      <c r="M315" s="6" t="n">
        <v>3060</v>
      </c>
      <c r="N315" s="6" t="n">
        <v>3262</v>
      </c>
      <c r="O315" s="6" t="n">
        <v>3449</v>
      </c>
      <c r="P315" s="6" t="n">
        <v>3567</v>
      </c>
      <c r="Q315" s="6" t="n">
        <v>3754</v>
      </c>
      <c r="R315" s="6" t="n">
        <v>3883</v>
      </c>
      <c r="S315" s="6" t="n">
        <v>3905</v>
      </c>
      <c r="T315" s="6" t="n">
        <v>4039</v>
      </c>
      <c r="U315" s="6" t="n">
        <v>4074</v>
      </c>
      <c r="V315" s="6" t="n">
        <v>3823</v>
      </c>
      <c r="W315" s="6" t="n">
        <v>3110</v>
      </c>
      <c r="X315" s="6" t="n">
        <v>3287</v>
      </c>
      <c r="Y315" s="6" t="n">
        <v>3273</v>
      </c>
      <c r="Z315" s="6" t="n">
        <v>3381</v>
      </c>
      <c r="AA315" s="6" t="n">
        <v>3348</v>
      </c>
      <c r="AB315" s="6" t="n">
        <v>3330</v>
      </c>
      <c r="AC315" s="6" t="n">
        <v>3326</v>
      </c>
      <c r="AD315" s="6" t="n">
        <v>3097</v>
      </c>
      <c r="AE315" s="6" t="n">
        <v>3097</v>
      </c>
      <c r="AF315" s="6" t="n">
        <v>3065</v>
      </c>
      <c r="AG315" s="6" t="n">
        <v>3034</v>
      </c>
      <c r="AH315" s="6" t="n">
        <v>3245</v>
      </c>
      <c r="AI315" s="6" t="n">
        <v>3156</v>
      </c>
      <c r="AJ315" s="6" t="n">
        <v>3060</v>
      </c>
      <c r="AK315" s="6" t="n">
        <v>2960</v>
      </c>
      <c r="AL315" s="6" t="n">
        <v>2984</v>
      </c>
      <c r="AM315" s="6" t="n">
        <v>3081</v>
      </c>
      <c r="AN315" s="6" t="n">
        <v>3244</v>
      </c>
      <c r="AO315" s="6" t="n">
        <v>3486</v>
      </c>
      <c r="AP315" s="6" t="n">
        <v>3754</v>
      </c>
      <c r="AQ315" s="6" t="n">
        <v>4225</v>
      </c>
      <c r="AR315" s="6" t="n">
        <v>4242</v>
      </c>
      <c r="AS315" s="6" t="n">
        <v>4293</v>
      </c>
      <c r="AT315" s="6" t="n">
        <v>4436</v>
      </c>
      <c r="AU315" s="6" t="n">
        <v>4495</v>
      </c>
      <c r="AV315" s="6" t="n">
        <v>4697</v>
      </c>
      <c r="AW315" s="6" t="n">
        <v>4707</v>
      </c>
      <c r="AX315" s="6" t="n">
        <v>4730</v>
      </c>
      <c r="AY315" s="6" t="n">
        <v>4772</v>
      </c>
      <c r="AZ315" s="6" t="n">
        <v>4662</v>
      </c>
      <c r="BA315" s="6" t="n">
        <v>4703</v>
      </c>
      <c r="BB315" s="6" t="n">
        <v>4508</v>
      </c>
      <c r="BC315" s="6" t="n">
        <v>4278</v>
      </c>
      <c r="BD315" s="6" t="n">
        <v>4109</v>
      </c>
      <c r="BE315" s="6" t="n">
        <v>4149</v>
      </c>
      <c r="BF315" s="6" t="n">
        <v>3960</v>
      </c>
      <c r="BG315" s="6" t="n">
        <v>4000</v>
      </c>
      <c r="BH315" s="6" t="n">
        <v>3952</v>
      </c>
      <c r="BI315" s="6" t="n">
        <v>4134</v>
      </c>
      <c r="BJ315" s="6" t="n">
        <v>4009</v>
      </c>
      <c r="BK315" s="6" t="n">
        <v>4065</v>
      </c>
      <c r="BL315" s="6" t="n">
        <v>4044</v>
      </c>
      <c r="BM315" s="6" t="n">
        <v>4154</v>
      </c>
      <c r="BN315" s="6" t="n">
        <v>4468</v>
      </c>
      <c r="BO315" s="6" t="n">
        <v>4871</v>
      </c>
      <c r="BP315" s="6" t="n">
        <v>4763</v>
      </c>
      <c r="BQ315" s="6" t="n">
        <v>3905</v>
      </c>
      <c r="BR315" s="6" t="n">
        <v>4227</v>
      </c>
      <c r="BS315" s="6" t="n">
        <v>3997</v>
      </c>
      <c r="BT315" s="6" t="n">
        <v>3698</v>
      </c>
      <c r="BU315" s="6" t="n">
        <v>3232</v>
      </c>
      <c r="BV315" s="6" t="n">
        <v>3136</v>
      </c>
      <c r="BW315" s="6" t="n">
        <v>3231</v>
      </c>
      <c r="BX315" s="6" t="n">
        <v>2999</v>
      </c>
      <c r="BY315" s="6" t="n">
        <v>2941</v>
      </c>
      <c r="BZ315" s="6" t="n">
        <v>2846</v>
      </c>
      <c r="CA315" s="6" t="n">
        <v>2575</v>
      </c>
      <c r="CB315" s="6" t="n">
        <v>2433</v>
      </c>
      <c r="CC315" s="6" t="n">
        <v>2281</v>
      </c>
      <c r="CD315" s="6" t="n">
        <v>2269</v>
      </c>
      <c r="CE315" s="6" t="n">
        <v>2151</v>
      </c>
      <c r="CF315" s="6" t="n">
        <v>2134</v>
      </c>
      <c r="CG315" s="6" t="n">
        <v>1970</v>
      </c>
      <c r="CH315" s="6" t="n">
        <v>1795</v>
      </c>
      <c r="CI315" s="6" t="n">
        <v>1556</v>
      </c>
      <c r="CJ315" s="6" t="n">
        <v>1516</v>
      </c>
      <c r="CK315" s="6" t="n">
        <v>1324</v>
      </c>
      <c r="CL315" s="6" t="n">
        <v>1206</v>
      </c>
      <c r="CM315" s="6" t="n">
        <v>1146</v>
      </c>
      <c r="CN315" s="6" t="n">
        <v>993</v>
      </c>
      <c r="CO315" s="6" t="n">
        <v>902</v>
      </c>
      <c r="CP315" s="6" t="n">
        <v>726</v>
      </c>
      <c r="CQ315" s="6" t="n">
        <v>562</v>
      </c>
      <c r="CR315" s="6" t="n">
        <v>391</v>
      </c>
      <c r="CS315" s="6" t="n">
        <v>247</v>
      </c>
      <c r="CT315" s="6" t="n">
        <v>255</v>
      </c>
      <c r="CU315" s="6" t="n">
        <v>192</v>
      </c>
      <c r="CV315" s="6" t="n">
        <v>158</v>
      </c>
      <c r="CW315" s="6" t="n">
        <v>116</v>
      </c>
      <c r="CX315" s="6" t="n">
        <v>66</v>
      </c>
      <c r="CY315" s="6" t="n">
        <v>48</v>
      </c>
      <c r="CZ315" s="6" t="n">
        <v>75</v>
      </c>
    </row>
    <row r="316" customFormat="false" ht="13.2" hidden="false" customHeight="false" outlineLevel="0" collapsed="false">
      <c r="A316" s="0" t="s">
        <v>1366</v>
      </c>
      <c r="B316" s="0" t="s">
        <v>469</v>
      </c>
      <c r="C316" s="6" t="n">
        <v>140205</v>
      </c>
      <c r="D316" s="6" t="n">
        <v>2663</v>
      </c>
      <c r="E316" s="6" t="n">
        <v>2668</v>
      </c>
      <c r="F316" s="6" t="n">
        <v>2490</v>
      </c>
      <c r="G316" s="6" t="n">
        <v>2500</v>
      </c>
      <c r="H316" s="6" t="n">
        <v>2456</v>
      </c>
      <c r="I316" s="6" t="n">
        <v>2308</v>
      </c>
      <c r="J316" s="6" t="n">
        <v>2034</v>
      </c>
      <c r="K316" s="6" t="n">
        <v>1934</v>
      </c>
      <c r="L316" s="6" t="n">
        <v>1897</v>
      </c>
      <c r="M316" s="6" t="n">
        <v>1821</v>
      </c>
      <c r="N316" s="6" t="n">
        <v>1809</v>
      </c>
      <c r="O316" s="6" t="n">
        <v>1820</v>
      </c>
      <c r="P316" s="6" t="n">
        <v>1752</v>
      </c>
      <c r="Q316" s="6" t="n">
        <v>1797</v>
      </c>
      <c r="R316" s="6" t="n">
        <v>1856</v>
      </c>
      <c r="S316" s="6" t="n">
        <v>1755</v>
      </c>
      <c r="T316" s="6" t="n">
        <v>1858</v>
      </c>
      <c r="U316" s="6" t="n">
        <v>1806</v>
      </c>
      <c r="V316" s="6" t="n">
        <v>1620</v>
      </c>
      <c r="W316" s="6" t="n">
        <v>1535</v>
      </c>
      <c r="X316" s="6" t="n">
        <v>1590</v>
      </c>
      <c r="Y316" s="6" t="n">
        <v>1729</v>
      </c>
      <c r="Z316" s="6" t="n">
        <v>1900</v>
      </c>
      <c r="AA316" s="6" t="n">
        <v>2067</v>
      </c>
      <c r="AB316" s="6" t="n">
        <v>2288</v>
      </c>
      <c r="AC316" s="6" t="n">
        <v>2437</v>
      </c>
      <c r="AD316" s="6" t="n">
        <v>2544</v>
      </c>
      <c r="AE316" s="6" t="n">
        <v>2664</v>
      </c>
      <c r="AF316" s="6" t="n">
        <v>2900</v>
      </c>
      <c r="AG316" s="6" t="n">
        <v>2806</v>
      </c>
      <c r="AH316" s="6" t="n">
        <v>3061</v>
      </c>
      <c r="AI316" s="6" t="n">
        <v>2974</v>
      </c>
      <c r="AJ316" s="6" t="n">
        <v>2860</v>
      </c>
      <c r="AK316" s="6" t="n">
        <v>2629</v>
      </c>
      <c r="AL316" s="6" t="n">
        <v>2677</v>
      </c>
      <c r="AM316" s="6" t="n">
        <v>2469</v>
      </c>
      <c r="AN316" s="6" t="n">
        <v>2304</v>
      </c>
      <c r="AO316" s="6" t="n">
        <v>2235</v>
      </c>
      <c r="AP316" s="6" t="n">
        <v>2351</v>
      </c>
      <c r="AQ316" s="6" t="n">
        <v>2249</v>
      </c>
      <c r="AR316" s="6" t="n">
        <v>2095</v>
      </c>
      <c r="AS316" s="6" t="n">
        <v>2032</v>
      </c>
      <c r="AT316" s="6" t="n">
        <v>2085</v>
      </c>
      <c r="AU316" s="6" t="n">
        <v>2000</v>
      </c>
      <c r="AV316" s="6" t="n">
        <v>1881</v>
      </c>
      <c r="AW316" s="6" t="n">
        <v>1944</v>
      </c>
      <c r="AX316" s="6" t="n">
        <v>1858</v>
      </c>
      <c r="AY316" s="6" t="n">
        <v>1670</v>
      </c>
      <c r="AZ316" s="6" t="n">
        <v>1751</v>
      </c>
      <c r="BA316" s="6" t="n">
        <v>1770</v>
      </c>
      <c r="BB316" s="6" t="n">
        <v>1634</v>
      </c>
      <c r="BC316" s="6" t="n">
        <v>1548</v>
      </c>
      <c r="BD316" s="6" t="n">
        <v>1532</v>
      </c>
      <c r="BE316" s="6" t="n">
        <v>1500</v>
      </c>
      <c r="BF316" s="6" t="n">
        <v>1417</v>
      </c>
      <c r="BG316" s="6" t="n">
        <v>1370</v>
      </c>
      <c r="BH316" s="6" t="n">
        <v>1355</v>
      </c>
      <c r="BI316" s="6" t="n">
        <v>1259</v>
      </c>
      <c r="BJ316" s="6" t="n">
        <v>1211</v>
      </c>
      <c r="BK316" s="6" t="n">
        <v>1196</v>
      </c>
      <c r="BL316" s="6" t="n">
        <v>1110</v>
      </c>
      <c r="BM316" s="6" t="n">
        <v>1086</v>
      </c>
      <c r="BN316" s="6" t="n">
        <v>1004</v>
      </c>
      <c r="BO316" s="6" t="n">
        <v>1016</v>
      </c>
      <c r="BP316" s="6" t="n">
        <v>944</v>
      </c>
      <c r="BQ316" s="6" t="n">
        <v>727</v>
      </c>
      <c r="BR316" s="6" t="n">
        <v>733</v>
      </c>
      <c r="BS316" s="6" t="n">
        <v>717</v>
      </c>
      <c r="BT316" s="6" t="n">
        <v>741</v>
      </c>
      <c r="BU316" s="6" t="n">
        <v>618</v>
      </c>
      <c r="BV316" s="6" t="n">
        <v>663</v>
      </c>
      <c r="BW316" s="6" t="n">
        <v>706</v>
      </c>
      <c r="BX316" s="6" t="n">
        <v>584</v>
      </c>
      <c r="BY316" s="6" t="n">
        <v>583</v>
      </c>
      <c r="BZ316" s="6" t="n">
        <v>565</v>
      </c>
      <c r="CA316" s="6" t="n">
        <v>562</v>
      </c>
      <c r="CB316" s="6" t="n">
        <v>547</v>
      </c>
      <c r="CC316" s="6" t="n">
        <v>539</v>
      </c>
      <c r="CD316" s="6" t="n">
        <v>514</v>
      </c>
      <c r="CE316" s="6" t="n">
        <v>464</v>
      </c>
      <c r="CF316" s="6" t="n">
        <v>495</v>
      </c>
      <c r="CG316" s="6" t="n">
        <v>410</v>
      </c>
      <c r="CH316" s="6" t="n">
        <v>353</v>
      </c>
      <c r="CI316" s="6" t="n">
        <v>333</v>
      </c>
      <c r="CJ316" s="6" t="n">
        <v>288</v>
      </c>
      <c r="CK316" s="6" t="n">
        <v>295</v>
      </c>
      <c r="CL316" s="6" t="n">
        <v>256</v>
      </c>
      <c r="CM316" s="6" t="n">
        <v>191</v>
      </c>
      <c r="CN316" s="6" t="n">
        <v>175</v>
      </c>
      <c r="CO316" s="6" t="n">
        <v>186</v>
      </c>
      <c r="CP316" s="6" t="n">
        <v>172</v>
      </c>
      <c r="CQ316" s="6" t="n">
        <v>134</v>
      </c>
      <c r="CR316" s="6" t="n">
        <v>76</v>
      </c>
      <c r="CS316" s="6" t="n">
        <v>50</v>
      </c>
      <c r="CT316" s="6" t="n">
        <v>35</v>
      </c>
      <c r="CU316" s="6" t="n">
        <v>24</v>
      </c>
      <c r="CV316" s="6" t="n">
        <v>33</v>
      </c>
      <c r="CW316" s="6" t="n">
        <v>17</v>
      </c>
      <c r="CX316" s="6" t="n">
        <v>15</v>
      </c>
      <c r="CY316" s="6" t="n">
        <v>7</v>
      </c>
      <c r="CZ316" s="6" t="n">
        <v>16</v>
      </c>
    </row>
    <row r="317" customFormat="false" ht="13.2" hidden="false" customHeight="false" outlineLevel="0" collapsed="false">
      <c r="A317" s="0" t="s">
        <v>1367</v>
      </c>
      <c r="B317" s="0" t="s">
        <v>775</v>
      </c>
      <c r="C317" s="6" t="n">
        <v>206674</v>
      </c>
      <c r="D317" s="6" t="n">
        <v>2275</v>
      </c>
      <c r="E317" s="6" t="n">
        <v>2221</v>
      </c>
      <c r="F317" s="6" t="n">
        <v>2315</v>
      </c>
      <c r="G317" s="6" t="n">
        <v>2340</v>
      </c>
      <c r="H317" s="6" t="n">
        <v>2404</v>
      </c>
      <c r="I317" s="6" t="n">
        <v>2433</v>
      </c>
      <c r="J317" s="6" t="n">
        <v>2324</v>
      </c>
      <c r="K317" s="6" t="n">
        <v>2342</v>
      </c>
      <c r="L317" s="6" t="n">
        <v>2313</v>
      </c>
      <c r="M317" s="6" t="n">
        <v>2299</v>
      </c>
      <c r="N317" s="6" t="n">
        <v>2372</v>
      </c>
      <c r="O317" s="6" t="n">
        <v>2545</v>
      </c>
      <c r="P317" s="6" t="n">
        <v>2687</v>
      </c>
      <c r="Q317" s="6" t="n">
        <v>2711</v>
      </c>
      <c r="R317" s="6" t="n">
        <v>2796</v>
      </c>
      <c r="S317" s="6" t="n">
        <v>2804</v>
      </c>
      <c r="T317" s="6" t="n">
        <v>2868</v>
      </c>
      <c r="U317" s="6" t="n">
        <v>2968</v>
      </c>
      <c r="V317" s="6" t="n">
        <v>2571</v>
      </c>
      <c r="W317" s="6" t="n">
        <v>2195</v>
      </c>
      <c r="X317" s="6" t="n">
        <v>2183</v>
      </c>
      <c r="Y317" s="6" t="n">
        <v>2148</v>
      </c>
      <c r="Z317" s="6" t="n">
        <v>2256</v>
      </c>
      <c r="AA317" s="6" t="n">
        <v>2446</v>
      </c>
      <c r="AB317" s="6" t="n">
        <v>2332</v>
      </c>
      <c r="AC317" s="6" t="n">
        <v>2242</v>
      </c>
      <c r="AD317" s="6" t="n">
        <v>2138</v>
      </c>
      <c r="AE317" s="6" t="n">
        <v>2057</v>
      </c>
      <c r="AF317" s="6" t="n">
        <v>2171</v>
      </c>
      <c r="AG317" s="6" t="n">
        <v>2056</v>
      </c>
      <c r="AH317" s="6" t="n">
        <v>2245</v>
      </c>
      <c r="AI317" s="6" t="n">
        <v>2220</v>
      </c>
      <c r="AJ317" s="6" t="n">
        <v>2165</v>
      </c>
      <c r="AK317" s="6" t="n">
        <v>1982</v>
      </c>
      <c r="AL317" s="6" t="n">
        <v>2071</v>
      </c>
      <c r="AM317" s="6" t="n">
        <v>2203</v>
      </c>
      <c r="AN317" s="6" t="n">
        <v>2215</v>
      </c>
      <c r="AO317" s="6" t="n">
        <v>2476</v>
      </c>
      <c r="AP317" s="6" t="n">
        <v>2598</v>
      </c>
      <c r="AQ317" s="6" t="n">
        <v>2888</v>
      </c>
      <c r="AR317" s="6" t="n">
        <v>3007</v>
      </c>
      <c r="AS317" s="6" t="n">
        <v>2984</v>
      </c>
      <c r="AT317" s="6" t="n">
        <v>3225</v>
      </c>
      <c r="AU317" s="6" t="n">
        <v>3054</v>
      </c>
      <c r="AV317" s="6" t="n">
        <v>3085</v>
      </c>
      <c r="AW317" s="6" t="n">
        <v>3394</v>
      </c>
      <c r="AX317" s="6" t="n">
        <v>3341</v>
      </c>
      <c r="AY317" s="6" t="n">
        <v>3222</v>
      </c>
      <c r="AZ317" s="6" t="n">
        <v>3223</v>
      </c>
      <c r="BA317" s="6" t="n">
        <v>3354</v>
      </c>
      <c r="BB317" s="6" t="n">
        <v>3035</v>
      </c>
      <c r="BC317" s="6" t="n">
        <v>2990</v>
      </c>
      <c r="BD317" s="6" t="n">
        <v>2901</v>
      </c>
      <c r="BE317" s="6" t="n">
        <v>2734</v>
      </c>
      <c r="BF317" s="6" t="n">
        <v>2598</v>
      </c>
      <c r="BG317" s="6" t="n">
        <v>2405</v>
      </c>
      <c r="BH317" s="6" t="n">
        <v>2430</v>
      </c>
      <c r="BI317" s="6" t="n">
        <v>2537</v>
      </c>
      <c r="BJ317" s="6" t="n">
        <v>2468</v>
      </c>
      <c r="BK317" s="6" t="n">
        <v>2386</v>
      </c>
      <c r="BL317" s="6" t="n">
        <v>2512</v>
      </c>
      <c r="BM317" s="6" t="n">
        <v>2582</v>
      </c>
      <c r="BN317" s="6" t="n">
        <v>2790</v>
      </c>
      <c r="BO317" s="6" t="n">
        <v>2875</v>
      </c>
      <c r="BP317" s="6" t="n">
        <v>3071</v>
      </c>
      <c r="BQ317" s="6" t="n">
        <v>2377</v>
      </c>
      <c r="BR317" s="6" t="n">
        <v>2621</v>
      </c>
      <c r="BS317" s="6" t="n">
        <v>2433</v>
      </c>
      <c r="BT317" s="6" t="n">
        <v>2217</v>
      </c>
      <c r="BU317" s="6" t="n">
        <v>1882</v>
      </c>
      <c r="BV317" s="6" t="n">
        <v>1713</v>
      </c>
      <c r="BW317" s="6" t="n">
        <v>1862</v>
      </c>
      <c r="BX317" s="6" t="n">
        <v>1826</v>
      </c>
      <c r="BY317" s="6" t="n">
        <v>1790</v>
      </c>
      <c r="BZ317" s="6" t="n">
        <v>1742</v>
      </c>
      <c r="CA317" s="6" t="n">
        <v>1618</v>
      </c>
      <c r="CB317" s="6" t="n">
        <v>1561</v>
      </c>
      <c r="CC317" s="6" t="n">
        <v>1484</v>
      </c>
      <c r="CD317" s="6" t="n">
        <v>1422</v>
      </c>
      <c r="CE317" s="6" t="n">
        <v>1444</v>
      </c>
      <c r="CF317" s="6" t="n">
        <v>1418</v>
      </c>
      <c r="CG317" s="6" t="n">
        <v>1276</v>
      </c>
      <c r="CH317" s="6" t="n">
        <v>1255</v>
      </c>
      <c r="CI317" s="6" t="n">
        <v>1103</v>
      </c>
      <c r="CJ317" s="6" t="n">
        <v>1051</v>
      </c>
      <c r="CK317" s="6" t="n">
        <v>996</v>
      </c>
      <c r="CL317" s="6" t="n">
        <v>800</v>
      </c>
      <c r="CM317" s="6" t="n">
        <v>716</v>
      </c>
      <c r="CN317" s="6" t="n">
        <v>611</v>
      </c>
      <c r="CO317" s="6" t="n">
        <v>498</v>
      </c>
      <c r="CP317" s="6" t="n">
        <v>514</v>
      </c>
      <c r="CQ317" s="6" t="n">
        <v>412</v>
      </c>
      <c r="CR317" s="6" t="n">
        <v>251</v>
      </c>
      <c r="CS317" s="6" t="n">
        <v>170</v>
      </c>
      <c r="CT317" s="6" t="n">
        <v>161</v>
      </c>
      <c r="CU317" s="6" t="n">
        <v>100</v>
      </c>
      <c r="CV317" s="6" t="n">
        <v>98</v>
      </c>
      <c r="CW317" s="6" t="n">
        <v>63</v>
      </c>
      <c r="CX317" s="6" t="n">
        <v>35</v>
      </c>
      <c r="CY317" s="6" t="n">
        <v>28</v>
      </c>
      <c r="CZ317" s="6" t="n">
        <v>48</v>
      </c>
    </row>
    <row r="318" customFormat="false" ht="13.2" hidden="false" customHeight="false" outlineLevel="0" collapsed="false">
      <c r="A318" s="0" t="s">
        <v>1368</v>
      </c>
      <c r="B318" s="0" t="s">
        <v>429</v>
      </c>
      <c r="C318" s="6" t="n">
        <v>112799</v>
      </c>
      <c r="D318" s="6" t="n">
        <v>1117</v>
      </c>
      <c r="E318" s="6" t="n">
        <v>1057</v>
      </c>
      <c r="F318" s="6" t="n">
        <v>1087</v>
      </c>
      <c r="G318" s="6" t="n">
        <v>1088</v>
      </c>
      <c r="H318" s="6" t="n">
        <v>1163</v>
      </c>
      <c r="I318" s="6" t="n">
        <v>1060</v>
      </c>
      <c r="J318" s="6" t="n">
        <v>1094</v>
      </c>
      <c r="K318" s="6" t="n">
        <v>1096</v>
      </c>
      <c r="L318" s="6" t="n">
        <v>1056</v>
      </c>
      <c r="M318" s="6" t="n">
        <v>1106</v>
      </c>
      <c r="N318" s="6" t="n">
        <v>1157</v>
      </c>
      <c r="O318" s="6" t="n">
        <v>1180</v>
      </c>
      <c r="P318" s="6" t="n">
        <v>1286</v>
      </c>
      <c r="Q318" s="6" t="n">
        <v>1226</v>
      </c>
      <c r="R318" s="6" t="n">
        <v>1358</v>
      </c>
      <c r="S318" s="6" t="n">
        <v>1249</v>
      </c>
      <c r="T318" s="6" t="n">
        <v>1355</v>
      </c>
      <c r="U318" s="6" t="n">
        <v>1405</v>
      </c>
      <c r="V318" s="6" t="n">
        <v>1230</v>
      </c>
      <c r="W318" s="6" t="n">
        <v>1194</v>
      </c>
      <c r="X318" s="6" t="n">
        <v>1244</v>
      </c>
      <c r="Y318" s="6" t="n">
        <v>1181</v>
      </c>
      <c r="Z318" s="6" t="n">
        <v>1189</v>
      </c>
      <c r="AA318" s="6" t="n">
        <v>1265</v>
      </c>
      <c r="AB318" s="6" t="n">
        <v>1271</v>
      </c>
      <c r="AC318" s="6" t="n">
        <v>1137</v>
      </c>
      <c r="AD318" s="6" t="n">
        <v>1096</v>
      </c>
      <c r="AE318" s="6" t="n">
        <v>1100</v>
      </c>
      <c r="AF318" s="6" t="n">
        <v>1015</v>
      </c>
      <c r="AG318" s="6" t="n">
        <v>1201</v>
      </c>
      <c r="AH318" s="6" t="n">
        <v>1122</v>
      </c>
      <c r="AI318" s="6" t="n">
        <v>1138</v>
      </c>
      <c r="AJ318" s="6" t="n">
        <v>1113</v>
      </c>
      <c r="AK318" s="6" t="n">
        <v>1022</v>
      </c>
      <c r="AL318" s="6" t="n">
        <v>989</v>
      </c>
      <c r="AM318" s="6" t="n">
        <v>1112</v>
      </c>
      <c r="AN318" s="6" t="n">
        <v>1224</v>
      </c>
      <c r="AO318" s="6" t="n">
        <v>1234</v>
      </c>
      <c r="AP318" s="6" t="n">
        <v>1399</v>
      </c>
      <c r="AQ318" s="6" t="n">
        <v>1452</v>
      </c>
      <c r="AR318" s="6" t="n">
        <v>1533</v>
      </c>
      <c r="AS318" s="6" t="n">
        <v>1518</v>
      </c>
      <c r="AT318" s="6" t="n">
        <v>1598</v>
      </c>
      <c r="AU318" s="6" t="n">
        <v>1636</v>
      </c>
      <c r="AV318" s="6" t="n">
        <v>1647</v>
      </c>
      <c r="AW318" s="6" t="n">
        <v>1679</v>
      </c>
      <c r="AX318" s="6" t="n">
        <v>1772</v>
      </c>
      <c r="AY318" s="6" t="n">
        <v>1774</v>
      </c>
      <c r="AZ318" s="6" t="n">
        <v>1778</v>
      </c>
      <c r="BA318" s="6" t="n">
        <v>1773</v>
      </c>
      <c r="BB318" s="6" t="n">
        <v>1760</v>
      </c>
      <c r="BC318" s="6" t="n">
        <v>1670</v>
      </c>
      <c r="BD318" s="6" t="n">
        <v>1729</v>
      </c>
      <c r="BE318" s="6" t="n">
        <v>1725</v>
      </c>
      <c r="BF318" s="6" t="n">
        <v>1617</v>
      </c>
      <c r="BG318" s="6" t="n">
        <v>1575</v>
      </c>
      <c r="BH318" s="6" t="n">
        <v>1557</v>
      </c>
      <c r="BI318" s="6" t="n">
        <v>1572</v>
      </c>
      <c r="BJ318" s="6" t="n">
        <v>1611</v>
      </c>
      <c r="BK318" s="6" t="n">
        <v>1540</v>
      </c>
      <c r="BL318" s="6" t="n">
        <v>1537</v>
      </c>
      <c r="BM318" s="6" t="n">
        <v>1603</v>
      </c>
      <c r="BN318" s="6" t="n">
        <v>1687</v>
      </c>
      <c r="BO318" s="6" t="n">
        <v>1736</v>
      </c>
      <c r="BP318" s="6" t="n">
        <v>1844</v>
      </c>
      <c r="BQ318" s="6" t="n">
        <v>1438</v>
      </c>
      <c r="BR318" s="6" t="n">
        <v>1517</v>
      </c>
      <c r="BS318" s="6" t="n">
        <v>1501</v>
      </c>
      <c r="BT318" s="6" t="n">
        <v>1418</v>
      </c>
      <c r="BU318" s="6" t="n">
        <v>1281</v>
      </c>
      <c r="BV318" s="6" t="n">
        <v>1158</v>
      </c>
      <c r="BW318" s="6" t="n">
        <v>1257</v>
      </c>
      <c r="BX318" s="6" t="n">
        <v>1153</v>
      </c>
      <c r="BY318" s="6" t="n">
        <v>1156</v>
      </c>
      <c r="BZ318" s="6" t="n">
        <v>1158</v>
      </c>
      <c r="CA318" s="6" t="n">
        <v>1065</v>
      </c>
      <c r="CB318" s="6" t="n">
        <v>1006</v>
      </c>
      <c r="CC318" s="6" t="n">
        <v>989</v>
      </c>
      <c r="CD318" s="6" t="n">
        <v>917</v>
      </c>
      <c r="CE318" s="6" t="n">
        <v>871</v>
      </c>
      <c r="CF318" s="6" t="n">
        <v>785</v>
      </c>
      <c r="CG318" s="6" t="n">
        <v>717</v>
      </c>
      <c r="CH318" s="6" t="n">
        <v>655</v>
      </c>
      <c r="CI318" s="6" t="n">
        <v>563</v>
      </c>
      <c r="CJ318" s="6" t="n">
        <v>587</v>
      </c>
      <c r="CK318" s="6" t="n">
        <v>532</v>
      </c>
      <c r="CL318" s="6" t="n">
        <v>465</v>
      </c>
      <c r="CM318" s="6" t="n">
        <v>408</v>
      </c>
      <c r="CN318" s="6" t="n">
        <v>348</v>
      </c>
      <c r="CO318" s="6" t="n">
        <v>317</v>
      </c>
      <c r="CP318" s="6" t="n">
        <v>269</v>
      </c>
      <c r="CQ318" s="6" t="n">
        <v>201</v>
      </c>
      <c r="CR318" s="6" t="n">
        <v>128</v>
      </c>
      <c r="CS318" s="6" t="n">
        <v>93</v>
      </c>
      <c r="CT318" s="6" t="n">
        <v>92</v>
      </c>
      <c r="CU318" s="6" t="n">
        <v>63</v>
      </c>
      <c r="CV318" s="6" t="n">
        <v>52</v>
      </c>
      <c r="CW318" s="6" t="n">
        <v>41</v>
      </c>
      <c r="CX318" s="6" t="n">
        <v>32</v>
      </c>
      <c r="CY318" s="6" t="n">
        <v>9</v>
      </c>
      <c r="CZ318" s="6" t="n">
        <v>18</v>
      </c>
    </row>
    <row r="319" customFormat="false" ht="13.2" hidden="false" customHeight="false" outlineLevel="0" collapsed="false">
      <c r="A319" s="0" t="s">
        <v>1369</v>
      </c>
      <c r="B319" s="0" t="s">
        <v>489</v>
      </c>
      <c r="C319" s="6" t="n">
        <v>66867</v>
      </c>
      <c r="D319" s="6" t="n">
        <v>712</v>
      </c>
      <c r="E319" s="6" t="n">
        <v>774</v>
      </c>
      <c r="F319" s="6" t="n">
        <v>774</v>
      </c>
      <c r="G319" s="6" t="n">
        <v>834</v>
      </c>
      <c r="H319" s="6" t="n">
        <v>837</v>
      </c>
      <c r="I319" s="6" t="n">
        <v>759</v>
      </c>
      <c r="J319" s="6" t="n">
        <v>766</v>
      </c>
      <c r="K319" s="6" t="n">
        <v>766</v>
      </c>
      <c r="L319" s="6" t="n">
        <v>738</v>
      </c>
      <c r="M319" s="6" t="n">
        <v>788</v>
      </c>
      <c r="N319" s="6" t="n">
        <v>780</v>
      </c>
      <c r="O319" s="6" t="n">
        <v>829</v>
      </c>
      <c r="P319" s="6" t="n">
        <v>836</v>
      </c>
      <c r="Q319" s="6" t="n">
        <v>816</v>
      </c>
      <c r="R319" s="6" t="n">
        <v>829</v>
      </c>
      <c r="S319" s="6" t="n">
        <v>828</v>
      </c>
      <c r="T319" s="6" t="n">
        <v>842</v>
      </c>
      <c r="U319" s="6" t="n">
        <v>894</v>
      </c>
      <c r="V319" s="6" t="n">
        <v>758</v>
      </c>
      <c r="W319" s="6" t="n">
        <v>575</v>
      </c>
      <c r="X319" s="6" t="n">
        <v>472</v>
      </c>
      <c r="Y319" s="6" t="n">
        <v>561</v>
      </c>
      <c r="Z319" s="6" t="n">
        <v>643</v>
      </c>
      <c r="AA319" s="6" t="n">
        <v>726</v>
      </c>
      <c r="AB319" s="6" t="n">
        <v>712</v>
      </c>
      <c r="AC319" s="6" t="n">
        <v>703</v>
      </c>
      <c r="AD319" s="6" t="n">
        <v>620</v>
      </c>
      <c r="AE319" s="6" t="n">
        <v>711</v>
      </c>
      <c r="AF319" s="6" t="n">
        <v>689</v>
      </c>
      <c r="AG319" s="6" t="n">
        <v>691</v>
      </c>
      <c r="AH319" s="6" t="n">
        <v>652</v>
      </c>
      <c r="AI319" s="6" t="n">
        <v>714</v>
      </c>
      <c r="AJ319" s="6" t="n">
        <v>683</v>
      </c>
      <c r="AK319" s="6" t="n">
        <v>703</v>
      </c>
      <c r="AL319" s="6" t="n">
        <v>712</v>
      </c>
      <c r="AM319" s="6" t="n">
        <v>754</v>
      </c>
      <c r="AN319" s="6" t="n">
        <v>758</v>
      </c>
      <c r="AO319" s="6" t="n">
        <v>769</v>
      </c>
      <c r="AP319" s="6" t="n">
        <v>846</v>
      </c>
      <c r="AQ319" s="6" t="n">
        <v>930</v>
      </c>
      <c r="AR319" s="6" t="n">
        <v>991</v>
      </c>
      <c r="AS319" s="6" t="n">
        <v>974</v>
      </c>
      <c r="AT319" s="6" t="n">
        <v>1061</v>
      </c>
      <c r="AU319" s="6" t="n">
        <v>1065</v>
      </c>
      <c r="AV319" s="6" t="n">
        <v>1111</v>
      </c>
      <c r="AW319" s="6" t="n">
        <v>1036</v>
      </c>
      <c r="AX319" s="6" t="n">
        <v>1093</v>
      </c>
      <c r="AY319" s="6" t="n">
        <v>1109</v>
      </c>
      <c r="AZ319" s="6" t="n">
        <v>1070</v>
      </c>
      <c r="BA319" s="6" t="n">
        <v>1104</v>
      </c>
      <c r="BB319" s="6" t="n">
        <v>1090</v>
      </c>
      <c r="BC319" s="6" t="n">
        <v>1021</v>
      </c>
      <c r="BD319" s="6" t="n">
        <v>994</v>
      </c>
      <c r="BE319" s="6" t="n">
        <v>935</v>
      </c>
      <c r="BF319" s="6" t="n">
        <v>962</v>
      </c>
      <c r="BG319" s="6" t="n">
        <v>863</v>
      </c>
      <c r="BH319" s="6" t="n">
        <v>909</v>
      </c>
      <c r="BI319" s="6" t="n">
        <v>815</v>
      </c>
      <c r="BJ319" s="6" t="n">
        <v>842</v>
      </c>
      <c r="BK319" s="6" t="n">
        <v>804</v>
      </c>
      <c r="BL319" s="6" t="n">
        <v>766</v>
      </c>
      <c r="BM319" s="6" t="n">
        <v>795</v>
      </c>
      <c r="BN319" s="6" t="n">
        <v>837</v>
      </c>
      <c r="BO319" s="6" t="n">
        <v>955</v>
      </c>
      <c r="BP319" s="6" t="n">
        <v>930</v>
      </c>
      <c r="BQ319" s="6" t="n">
        <v>727</v>
      </c>
      <c r="BR319" s="6" t="n">
        <v>742</v>
      </c>
      <c r="BS319" s="6" t="n">
        <v>739</v>
      </c>
      <c r="BT319" s="6" t="n">
        <v>666</v>
      </c>
      <c r="BU319" s="6" t="n">
        <v>563</v>
      </c>
      <c r="BV319" s="6" t="n">
        <v>651</v>
      </c>
      <c r="BW319" s="6" t="n">
        <v>633</v>
      </c>
      <c r="BX319" s="6" t="n">
        <v>647</v>
      </c>
      <c r="BY319" s="6" t="n">
        <v>601</v>
      </c>
      <c r="BZ319" s="6" t="n">
        <v>583</v>
      </c>
      <c r="CA319" s="6" t="n">
        <v>527</v>
      </c>
      <c r="CB319" s="6" t="n">
        <v>545</v>
      </c>
      <c r="CC319" s="6" t="n">
        <v>482</v>
      </c>
      <c r="CD319" s="6" t="n">
        <v>472</v>
      </c>
      <c r="CE319" s="6" t="n">
        <v>451</v>
      </c>
      <c r="CF319" s="6" t="n">
        <v>468</v>
      </c>
      <c r="CG319" s="6" t="n">
        <v>471</v>
      </c>
      <c r="CH319" s="6" t="n">
        <v>401</v>
      </c>
      <c r="CI319" s="6" t="n">
        <v>369</v>
      </c>
      <c r="CJ319" s="6" t="n">
        <v>292</v>
      </c>
      <c r="CK319" s="6" t="n">
        <v>318</v>
      </c>
      <c r="CL319" s="6" t="n">
        <v>240</v>
      </c>
      <c r="CM319" s="6" t="n">
        <v>249</v>
      </c>
      <c r="CN319" s="6" t="n">
        <v>223</v>
      </c>
      <c r="CO319" s="6" t="n">
        <v>204</v>
      </c>
      <c r="CP319" s="6" t="n">
        <v>183</v>
      </c>
      <c r="CQ319" s="6" t="n">
        <v>122</v>
      </c>
      <c r="CR319" s="6" t="n">
        <v>101</v>
      </c>
      <c r="CS319" s="6" t="n">
        <v>52</v>
      </c>
      <c r="CT319" s="6" t="n">
        <v>67</v>
      </c>
      <c r="CU319" s="6" t="n">
        <v>49</v>
      </c>
      <c r="CV319" s="6" t="n">
        <v>39</v>
      </c>
      <c r="CW319" s="6" t="n">
        <v>25</v>
      </c>
      <c r="CX319" s="6" t="n">
        <v>22</v>
      </c>
      <c r="CY319" s="6" t="n">
        <v>9</v>
      </c>
      <c r="CZ319" s="6" t="n">
        <v>18</v>
      </c>
    </row>
    <row r="320" customFormat="false" ht="13.2" hidden="false" customHeight="false" outlineLevel="0" collapsed="false">
      <c r="A320" s="0" t="s">
        <v>1370</v>
      </c>
      <c r="B320" s="0" t="s">
        <v>43</v>
      </c>
      <c r="C320" s="6" t="n">
        <v>148755</v>
      </c>
      <c r="D320" s="6" t="n">
        <v>1768</v>
      </c>
      <c r="E320" s="6" t="n">
        <v>1818</v>
      </c>
      <c r="F320" s="6" t="n">
        <v>1943</v>
      </c>
      <c r="G320" s="6" t="n">
        <v>1930</v>
      </c>
      <c r="H320" s="6" t="n">
        <v>1841</v>
      </c>
      <c r="I320" s="6" t="n">
        <v>1856</v>
      </c>
      <c r="J320" s="6" t="n">
        <v>1832</v>
      </c>
      <c r="K320" s="6" t="n">
        <v>1795</v>
      </c>
      <c r="L320" s="6" t="n">
        <v>1810</v>
      </c>
      <c r="M320" s="6" t="n">
        <v>1768</v>
      </c>
      <c r="N320" s="6" t="n">
        <v>1812</v>
      </c>
      <c r="O320" s="6" t="n">
        <v>1719</v>
      </c>
      <c r="P320" s="6" t="n">
        <v>1909</v>
      </c>
      <c r="Q320" s="6" t="n">
        <v>1802</v>
      </c>
      <c r="R320" s="6" t="n">
        <v>1864</v>
      </c>
      <c r="S320" s="6" t="n">
        <v>1946</v>
      </c>
      <c r="T320" s="6" t="n">
        <v>1909</v>
      </c>
      <c r="U320" s="6" t="n">
        <v>1880</v>
      </c>
      <c r="V320" s="6" t="n">
        <v>1704</v>
      </c>
      <c r="W320" s="6" t="n">
        <v>1295</v>
      </c>
      <c r="X320" s="6" t="n">
        <v>1309</v>
      </c>
      <c r="Y320" s="6" t="n">
        <v>1285</v>
      </c>
      <c r="Z320" s="6" t="n">
        <v>1506</v>
      </c>
      <c r="AA320" s="6" t="n">
        <v>1545</v>
      </c>
      <c r="AB320" s="6" t="n">
        <v>1503</v>
      </c>
      <c r="AC320" s="6" t="n">
        <v>1548</v>
      </c>
      <c r="AD320" s="6" t="n">
        <v>1593</v>
      </c>
      <c r="AE320" s="6" t="n">
        <v>1567</v>
      </c>
      <c r="AF320" s="6" t="n">
        <v>1635</v>
      </c>
      <c r="AG320" s="6" t="n">
        <v>1740</v>
      </c>
      <c r="AH320" s="6" t="n">
        <v>1760</v>
      </c>
      <c r="AI320" s="6" t="n">
        <v>1984</v>
      </c>
      <c r="AJ320" s="6" t="n">
        <v>1948</v>
      </c>
      <c r="AK320" s="6" t="n">
        <v>1824</v>
      </c>
      <c r="AL320" s="6" t="n">
        <v>1926</v>
      </c>
      <c r="AM320" s="6" t="n">
        <v>1956</v>
      </c>
      <c r="AN320" s="6" t="n">
        <v>2134</v>
      </c>
      <c r="AO320" s="6" t="n">
        <v>2087</v>
      </c>
      <c r="AP320" s="6" t="n">
        <v>2224</v>
      </c>
      <c r="AQ320" s="6" t="n">
        <v>2390</v>
      </c>
      <c r="AR320" s="6" t="n">
        <v>2331</v>
      </c>
      <c r="AS320" s="6" t="n">
        <v>2221</v>
      </c>
      <c r="AT320" s="6" t="n">
        <v>2356</v>
      </c>
      <c r="AU320" s="6" t="n">
        <v>2421</v>
      </c>
      <c r="AV320" s="6" t="n">
        <v>2395</v>
      </c>
      <c r="AW320" s="6" t="n">
        <v>2348</v>
      </c>
      <c r="AX320" s="6" t="n">
        <v>2461</v>
      </c>
      <c r="AY320" s="6" t="n">
        <v>2455</v>
      </c>
      <c r="AZ320" s="6" t="n">
        <v>2310</v>
      </c>
      <c r="BA320" s="6" t="n">
        <v>2221</v>
      </c>
      <c r="BB320" s="6" t="n">
        <v>2184</v>
      </c>
      <c r="BC320" s="6" t="n">
        <v>2054</v>
      </c>
      <c r="BD320" s="6" t="n">
        <v>2054</v>
      </c>
      <c r="BE320" s="6" t="n">
        <v>2003</v>
      </c>
      <c r="BF320" s="6" t="n">
        <v>1873</v>
      </c>
      <c r="BG320" s="6" t="n">
        <v>1884</v>
      </c>
      <c r="BH320" s="6" t="n">
        <v>1793</v>
      </c>
      <c r="BI320" s="6" t="n">
        <v>1777</v>
      </c>
      <c r="BJ320" s="6" t="n">
        <v>1721</v>
      </c>
      <c r="BK320" s="6" t="n">
        <v>1770</v>
      </c>
      <c r="BL320" s="6" t="n">
        <v>1805</v>
      </c>
      <c r="BM320" s="6" t="n">
        <v>1803</v>
      </c>
      <c r="BN320" s="6" t="n">
        <v>1877</v>
      </c>
      <c r="BO320" s="6" t="n">
        <v>2064</v>
      </c>
      <c r="BP320" s="6" t="n">
        <v>2207</v>
      </c>
      <c r="BQ320" s="6" t="n">
        <v>1623</v>
      </c>
      <c r="BR320" s="6" t="n">
        <v>1713</v>
      </c>
      <c r="BS320" s="6" t="n">
        <v>1495</v>
      </c>
      <c r="BT320" s="6" t="n">
        <v>1446</v>
      </c>
      <c r="BU320" s="6" t="n">
        <v>1238</v>
      </c>
      <c r="BV320" s="6" t="n">
        <v>1077</v>
      </c>
      <c r="BW320" s="6" t="n">
        <v>1215</v>
      </c>
      <c r="BX320" s="6" t="n">
        <v>1166</v>
      </c>
      <c r="BY320" s="6" t="n">
        <v>1116</v>
      </c>
      <c r="BZ320" s="6" t="n">
        <v>1050</v>
      </c>
      <c r="CA320" s="6" t="n">
        <v>1010</v>
      </c>
      <c r="CB320" s="6" t="n">
        <v>969</v>
      </c>
      <c r="CC320" s="6" t="n">
        <v>885</v>
      </c>
      <c r="CD320" s="6" t="n">
        <v>859</v>
      </c>
      <c r="CE320" s="6" t="n">
        <v>853</v>
      </c>
      <c r="CF320" s="6" t="n">
        <v>850</v>
      </c>
      <c r="CG320" s="6" t="n">
        <v>774</v>
      </c>
      <c r="CH320" s="6" t="n">
        <v>717</v>
      </c>
      <c r="CI320" s="6" t="n">
        <v>650</v>
      </c>
      <c r="CJ320" s="6" t="n">
        <v>599</v>
      </c>
      <c r="CK320" s="6" t="n">
        <v>548</v>
      </c>
      <c r="CL320" s="6" t="n">
        <v>501</v>
      </c>
      <c r="CM320" s="6" t="n">
        <v>452</v>
      </c>
      <c r="CN320" s="6" t="n">
        <v>392</v>
      </c>
      <c r="CO320" s="6" t="n">
        <v>351</v>
      </c>
      <c r="CP320" s="6" t="n">
        <v>323</v>
      </c>
      <c r="CQ320" s="6" t="n">
        <v>251</v>
      </c>
      <c r="CR320" s="6" t="n">
        <v>156</v>
      </c>
      <c r="CS320" s="6" t="n">
        <v>101</v>
      </c>
      <c r="CT320" s="6" t="n">
        <v>90</v>
      </c>
      <c r="CU320" s="6" t="n">
        <v>76</v>
      </c>
      <c r="CV320" s="6" t="n">
        <v>57</v>
      </c>
      <c r="CW320" s="6" t="n">
        <v>42</v>
      </c>
      <c r="CX320" s="6" t="n">
        <v>22</v>
      </c>
      <c r="CY320" s="6" t="n">
        <v>11</v>
      </c>
      <c r="CZ320" s="6" t="n">
        <v>24</v>
      </c>
    </row>
    <row r="321" customFormat="false" ht="13.2" hidden="false" customHeight="false" outlineLevel="0" collapsed="false">
      <c r="A321" s="0" t="s">
        <v>1371</v>
      </c>
      <c r="B321" s="0" t="s">
        <v>141</v>
      </c>
      <c r="C321" s="6" t="n">
        <v>94611</v>
      </c>
      <c r="D321" s="6" t="n">
        <v>1100</v>
      </c>
      <c r="E321" s="6" t="n">
        <v>1150</v>
      </c>
      <c r="F321" s="6" t="n">
        <v>1149</v>
      </c>
      <c r="G321" s="6" t="n">
        <v>1181</v>
      </c>
      <c r="H321" s="6" t="n">
        <v>1144</v>
      </c>
      <c r="I321" s="6" t="n">
        <v>1281</v>
      </c>
      <c r="J321" s="6" t="n">
        <v>1111</v>
      </c>
      <c r="K321" s="6" t="n">
        <v>1072</v>
      </c>
      <c r="L321" s="6" t="n">
        <v>1092</v>
      </c>
      <c r="M321" s="6" t="n">
        <v>1053</v>
      </c>
      <c r="N321" s="6" t="n">
        <v>1108</v>
      </c>
      <c r="O321" s="6" t="n">
        <v>1185</v>
      </c>
      <c r="P321" s="6" t="n">
        <v>1257</v>
      </c>
      <c r="Q321" s="6" t="n">
        <v>1266</v>
      </c>
      <c r="R321" s="6" t="n">
        <v>1266</v>
      </c>
      <c r="S321" s="6" t="n">
        <v>1286</v>
      </c>
      <c r="T321" s="6" t="n">
        <v>1244</v>
      </c>
      <c r="U321" s="6" t="n">
        <v>1283</v>
      </c>
      <c r="V321" s="6" t="n">
        <v>1138</v>
      </c>
      <c r="W321" s="6" t="n">
        <v>923</v>
      </c>
      <c r="X321" s="6" t="n">
        <v>938</v>
      </c>
      <c r="Y321" s="6" t="n">
        <v>934</v>
      </c>
      <c r="Z321" s="6" t="n">
        <v>971</v>
      </c>
      <c r="AA321" s="6" t="n">
        <v>1008</v>
      </c>
      <c r="AB321" s="6" t="n">
        <v>1022</v>
      </c>
      <c r="AC321" s="6" t="n">
        <v>1015</v>
      </c>
      <c r="AD321" s="6" t="n">
        <v>1106</v>
      </c>
      <c r="AE321" s="6" t="n">
        <v>1092</v>
      </c>
      <c r="AF321" s="6" t="n">
        <v>1039</v>
      </c>
      <c r="AG321" s="6" t="n">
        <v>1148</v>
      </c>
      <c r="AH321" s="6" t="n">
        <v>1219</v>
      </c>
      <c r="AI321" s="6" t="n">
        <v>1221</v>
      </c>
      <c r="AJ321" s="6" t="n">
        <v>1196</v>
      </c>
      <c r="AK321" s="6" t="n">
        <v>1157</v>
      </c>
      <c r="AL321" s="6" t="n">
        <v>1179</v>
      </c>
      <c r="AM321" s="6" t="n">
        <v>1186</v>
      </c>
      <c r="AN321" s="6" t="n">
        <v>1233</v>
      </c>
      <c r="AO321" s="6" t="n">
        <v>1286</v>
      </c>
      <c r="AP321" s="6" t="n">
        <v>1422</v>
      </c>
      <c r="AQ321" s="6" t="n">
        <v>1565</v>
      </c>
      <c r="AR321" s="6" t="n">
        <v>1563</v>
      </c>
      <c r="AS321" s="6" t="n">
        <v>1494</v>
      </c>
      <c r="AT321" s="6" t="n">
        <v>1569</v>
      </c>
      <c r="AU321" s="6" t="n">
        <v>1614</v>
      </c>
      <c r="AV321" s="6" t="n">
        <v>1602</v>
      </c>
      <c r="AW321" s="6" t="n">
        <v>1572</v>
      </c>
      <c r="AX321" s="6" t="n">
        <v>1587</v>
      </c>
      <c r="AY321" s="6" t="n">
        <v>1442</v>
      </c>
      <c r="AZ321" s="6" t="n">
        <v>1476</v>
      </c>
      <c r="BA321" s="6" t="n">
        <v>1482</v>
      </c>
      <c r="BB321" s="6" t="n">
        <v>1324</v>
      </c>
      <c r="BC321" s="6" t="n">
        <v>1230</v>
      </c>
      <c r="BD321" s="6" t="n">
        <v>1279</v>
      </c>
      <c r="BE321" s="6" t="n">
        <v>1260</v>
      </c>
      <c r="BF321" s="6" t="n">
        <v>1149</v>
      </c>
      <c r="BG321" s="6" t="n">
        <v>1169</v>
      </c>
      <c r="BH321" s="6" t="n">
        <v>1168</v>
      </c>
      <c r="BI321" s="6" t="n">
        <v>1207</v>
      </c>
      <c r="BJ321" s="6" t="n">
        <v>1189</v>
      </c>
      <c r="BK321" s="6" t="n">
        <v>1151</v>
      </c>
      <c r="BL321" s="6" t="n">
        <v>1112</v>
      </c>
      <c r="BM321" s="6" t="n">
        <v>1226</v>
      </c>
      <c r="BN321" s="6" t="n">
        <v>1222</v>
      </c>
      <c r="BO321" s="6" t="n">
        <v>1328</v>
      </c>
      <c r="BP321" s="6" t="n">
        <v>1343</v>
      </c>
      <c r="BQ321" s="6" t="n">
        <v>970</v>
      </c>
      <c r="BR321" s="6" t="n">
        <v>1075</v>
      </c>
      <c r="BS321" s="6" t="n">
        <v>1005</v>
      </c>
      <c r="BT321" s="6" t="n">
        <v>910</v>
      </c>
      <c r="BU321" s="6" t="n">
        <v>778</v>
      </c>
      <c r="BV321" s="6" t="n">
        <v>740</v>
      </c>
      <c r="BW321" s="6" t="n">
        <v>718</v>
      </c>
      <c r="BX321" s="6" t="n">
        <v>724</v>
      </c>
      <c r="BY321" s="6" t="n">
        <v>628</v>
      </c>
      <c r="BZ321" s="6" t="n">
        <v>619</v>
      </c>
      <c r="CA321" s="6" t="n">
        <v>635</v>
      </c>
      <c r="CB321" s="6" t="n">
        <v>560</v>
      </c>
      <c r="CC321" s="6" t="n">
        <v>493</v>
      </c>
      <c r="CD321" s="6" t="n">
        <v>513</v>
      </c>
      <c r="CE321" s="6" t="n">
        <v>509</v>
      </c>
      <c r="CF321" s="6" t="n">
        <v>531</v>
      </c>
      <c r="CG321" s="6" t="n">
        <v>388</v>
      </c>
      <c r="CH321" s="6" t="n">
        <v>402</v>
      </c>
      <c r="CI321" s="6" t="n">
        <v>375</v>
      </c>
      <c r="CJ321" s="6" t="n">
        <v>320</v>
      </c>
      <c r="CK321" s="6" t="n">
        <v>266</v>
      </c>
      <c r="CL321" s="6" t="n">
        <v>283</v>
      </c>
      <c r="CM321" s="6" t="n">
        <v>243</v>
      </c>
      <c r="CN321" s="6" t="n">
        <v>195</v>
      </c>
      <c r="CO321" s="6" t="n">
        <v>166</v>
      </c>
      <c r="CP321" s="6" t="n">
        <v>146</v>
      </c>
      <c r="CQ321" s="6" t="n">
        <v>100</v>
      </c>
      <c r="CR321" s="6" t="n">
        <v>88</v>
      </c>
      <c r="CS321" s="6" t="n">
        <v>62</v>
      </c>
      <c r="CT321" s="6" t="n">
        <v>51</v>
      </c>
      <c r="CU321" s="6" t="n">
        <v>35</v>
      </c>
      <c r="CV321" s="6" t="n">
        <v>36</v>
      </c>
      <c r="CW321" s="6" t="n">
        <v>36</v>
      </c>
      <c r="CX321" s="6" t="n">
        <v>12</v>
      </c>
      <c r="CY321" s="6" t="n">
        <v>8</v>
      </c>
      <c r="CZ321" s="6" t="n">
        <v>7</v>
      </c>
    </row>
    <row r="322" customFormat="false" ht="13.2" hidden="false" customHeight="false" outlineLevel="0" collapsed="false">
      <c r="A322" s="0" t="s">
        <v>1372</v>
      </c>
      <c r="B322" s="0" t="s">
        <v>603</v>
      </c>
      <c r="C322" s="6" t="n">
        <v>262767</v>
      </c>
      <c r="D322" s="6" t="n">
        <v>3101</v>
      </c>
      <c r="E322" s="6" t="n">
        <v>3143</v>
      </c>
      <c r="F322" s="6" t="n">
        <v>3256</v>
      </c>
      <c r="G322" s="6" t="n">
        <v>3278</v>
      </c>
      <c r="H322" s="6" t="n">
        <v>3147</v>
      </c>
      <c r="I322" s="6" t="n">
        <v>3136</v>
      </c>
      <c r="J322" s="6" t="n">
        <v>2898</v>
      </c>
      <c r="K322" s="6" t="n">
        <v>2933</v>
      </c>
      <c r="L322" s="6" t="n">
        <v>2870</v>
      </c>
      <c r="M322" s="6" t="n">
        <v>2771</v>
      </c>
      <c r="N322" s="6" t="n">
        <v>2974</v>
      </c>
      <c r="O322" s="6" t="n">
        <v>3056</v>
      </c>
      <c r="P322" s="6" t="n">
        <v>3091</v>
      </c>
      <c r="Q322" s="6" t="n">
        <v>3347</v>
      </c>
      <c r="R322" s="6" t="n">
        <v>3390</v>
      </c>
      <c r="S322" s="6" t="n">
        <v>3539</v>
      </c>
      <c r="T322" s="6" t="n">
        <v>3507</v>
      </c>
      <c r="U322" s="6" t="n">
        <v>3451</v>
      </c>
      <c r="V322" s="6" t="n">
        <v>3552</v>
      </c>
      <c r="W322" s="6" t="n">
        <v>3550</v>
      </c>
      <c r="X322" s="6" t="n">
        <v>3280</v>
      </c>
      <c r="Y322" s="6" t="n">
        <v>2951</v>
      </c>
      <c r="Z322" s="6" t="n">
        <v>3141</v>
      </c>
      <c r="AA322" s="6" t="n">
        <v>3026</v>
      </c>
      <c r="AB322" s="6" t="n">
        <v>3060</v>
      </c>
      <c r="AC322" s="6" t="n">
        <v>3120</v>
      </c>
      <c r="AD322" s="6" t="n">
        <v>3131</v>
      </c>
      <c r="AE322" s="6" t="n">
        <v>3122</v>
      </c>
      <c r="AF322" s="6" t="n">
        <v>3122</v>
      </c>
      <c r="AG322" s="6" t="n">
        <v>3111</v>
      </c>
      <c r="AH322" s="6" t="n">
        <v>3164</v>
      </c>
      <c r="AI322" s="6" t="n">
        <v>3293</v>
      </c>
      <c r="AJ322" s="6" t="n">
        <v>3171</v>
      </c>
      <c r="AK322" s="6" t="n">
        <v>3067</v>
      </c>
      <c r="AL322" s="6" t="n">
        <v>3168</v>
      </c>
      <c r="AM322" s="6" t="n">
        <v>3249</v>
      </c>
      <c r="AN322" s="6" t="n">
        <v>3341</v>
      </c>
      <c r="AO322" s="6" t="n">
        <v>3379</v>
      </c>
      <c r="AP322" s="6" t="n">
        <v>3686</v>
      </c>
      <c r="AQ322" s="6" t="n">
        <v>3747</v>
      </c>
      <c r="AR322" s="6" t="n">
        <v>4091</v>
      </c>
      <c r="AS322" s="6" t="n">
        <v>3979</v>
      </c>
      <c r="AT322" s="6" t="n">
        <v>4158</v>
      </c>
      <c r="AU322" s="6" t="n">
        <v>4161</v>
      </c>
      <c r="AV322" s="6" t="n">
        <v>4320</v>
      </c>
      <c r="AW322" s="6" t="n">
        <v>4442</v>
      </c>
      <c r="AX322" s="6" t="n">
        <v>4303</v>
      </c>
      <c r="AY322" s="6" t="n">
        <v>4332</v>
      </c>
      <c r="AZ322" s="6" t="n">
        <v>4251</v>
      </c>
      <c r="BA322" s="6" t="n">
        <v>3982</v>
      </c>
      <c r="BB322" s="6" t="n">
        <v>3694</v>
      </c>
      <c r="BC322" s="6" t="n">
        <v>3547</v>
      </c>
      <c r="BD322" s="6" t="n">
        <v>3488</v>
      </c>
      <c r="BE322" s="6" t="n">
        <v>3288</v>
      </c>
      <c r="BF322" s="6" t="n">
        <v>3253</v>
      </c>
      <c r="BG322" s="6" t="n">
        <v>2992</v>
      </c>
      <c r="BH322" s="6" t="n">
        <v>3000</v>
      </c>
      <c r="BI322" s="6" t="n">
        <v>3060</v>
      </c>
      <c r="BJ322" s="6" t="n">
        <v>3015</v>
      </c>
      <c r="BK322" s="6" t="n">
        <v>2935</v>
      </c>
      <c r="BL322" s="6" t="n">
        <v>2850</v>
      </c>
      <c r="BM322" s="6" t="n">
        <v>3028</v>
      </c>
      <c r="BN322" s="6" t="n">
        <v>3014</v>
      </c>
      <c r="BO322" s="6" t="n">
        <v>3420</v>
      </c>
      <c r="BP322" s="6" t="n">
        <v>3436</v>
      </c>
      <c r="BQ322" s="6" t="n">
        <v>2687</v>
      </c>
      <c r="BR322" s="6" t="n">
        <v>3065</v>
      </c>
      <c r="BS322" s="6" t="n">
        <v>2744</v>
      </c>
      <c r="BT322" s="6" t="n">
        <v>2685</v>
      </c>
      <c r="BU322" s="6" t="n">
        <v>2284</v>
      </c>
      <c r="BV322" s="6" t="n">
        <v>2121</v>
      </c>
      <c r="BW322" s="6" t="n">
        <v>2249</v>
      </c>
      <c r="BX322" s="6" t="n">
        <v>2117</v>
      </c>
      <c r="BY322" s="6" t="n">
        <v>2069</v>
      </c>
      <c r="BZ322" s="6" t="n">
        <v>2019</v>
      </c>
      <c r="CA322" s="6" t="n">
        <v>1926</v>
      </c>
      <c r="CB322" s="6" t="n">
        <v>1789</v>
      </c>
      <c r="CC322" s="6" t="n">
        <v>1764</v>
      </c>
      <c r="CD322" s="6" t="n">
        <v>1687</v>
      </c>
      <c r="CE322" s="6" t="n">
        <v>1583</v>
      </c>
      <c r="CF322" s="6" t="n">
        <v>1492</v>
      </c>
      <c r="CG322" s="6" t="n">
        <v>1324</v>
      </c>
      <c r="CH322" s="6" t="n">
        <v>1259</v>
      </c>
      <c r="CI322" s="6" t="n">
        <v>1025</v>
      </c>
      <c r="CJ322" s="6" t="n">
        <v>986</v>
      </c>
      <c r="CK322" s="6" t="n">
        <v>918</v>
      </c>
      <c r="CL322" s="6" t="n">
        <v>813</v>
      </c>
      <c r="CM322" s="6" t="n">
        <v>706</v>
      </c>
      <c r="CN322" s="6" t="n">
        <v>629</v>
      </c>
      <c r="CO322" s="6" t="n">
        <v>582</v>
      </c>
      <c r="CP322" s="6" t="n">
        <v>529</v>
      </c>
      <c r="CQ322" s="6" t="n">
        <v>388</v>
      </c>
      <c r="CR322" s="6" t="n">
        <v>253</v>
      </c>
      <c r="CS322" s="6" t="n">
        <v>156</v>
      </c>
      <c r="CT322" s="6" t="n">
        <v>156</v>
      </c>
      <c r="CU322" s="6" t="n">
        <v>123</v>
      </c>
      <c r="CV322" s="6" t="n">
        <v>77</v>
      </c>
      <c r="CW322" s="6" t="n">
        <v>62</v>
      </c>
      <c r="CX322" s="6" t="n">
        <v>45</v>
      </c>
      <c r="CY322" s="6" t="n">
        <v>27</v>
      </c>
      <c r="CZ322" s="6" t="n">
        <v>70</v>
      </c>
    </row>
    <row r="323" customFormat="false" ht="13.2" hidden="false" customHeight="false" outlineLevel="0" collapsed="false">
      <c r="A323" s="0" t="s">
        <v>1373</v>
      </c>
      <c r="B323" s="0" t="s">
        <v>629</v>
      </c>
      <c r="C323" s="6" t="n">
        <v>83140</v>
      </c>
      <c r="D323" s="6" t="n">
        <v>741</v>
      </c>
      <c r="E323" s="6" t="n">
        <v>687</v>
      </c>
      <c r="F323" s="6" t="n">
        <v>709</v>
      </c>
      <c r="G323" s="6" t="n">
        <v>730</v>
      </c>
      <c r="H323" s="6" t="n">
        <v>810</v>
      </c>
      <c r="I323" s="6" t="n">
        <v>777</v>
      </c>
      <c r="J323" s="6" t="n">
        <v>780</v>
      </c>
      <c r="K323" s="6" t="n">
        <v>776</v>
      </c>
      <c r="L323" s="6" t="n">
        <v>833</v>
      </c>
      <c r="M323" s="6" t="n">
        <v>791</v>
      </c>
      <c r="N323" s="6" t="n">
        <v>874</v>
      </c>
      <c r="O323" s="6" t="n">
        <v>870</v>
      </c>
      <c r="P323" s="6" t="n">
        <v>931</v>
      </c>
      <c r="Q323" s="6" t="n">
        <v>964</v>
      </c>
      <c r="R323" s="6" t="n">
        <v>963</v>
      </c>
      <c r="S323" s="6" t="n">
        <v>1036</v>
      </c>
      <c r="T323" s="6" t="n">
        <v>943</v>
      </c>
      <c r="U323" s="6" t="n">
        <v>1036</v>
      </c>
      <c r="V323" s="6" t="n">
        <v>856</v>
      </c>
      <c r="W323" s="6" t="n">
        <v>821</v>
      </c>
      <c r="X323" s="6" t="n">
        <v>686</v>
      </c>
      <c r="Y323" s="6" t="n">
        <v>730</v>
      </c>
      <c r="Z323" s="6" t="n">
        <v>730</v>
      </c>
      <c r="AA323" s="6" t="n">
        <v>763</v>
      </c>
      <c r="AB323" s="6" t="n">
        <v>739</v>
      </c>
      <c r="AC323" s="6" t="n">
        <v>727</v>
      </c>
      <c r="AD323" s="6" t="n">
        <v>655</v>
      </c>
      <c r="AE323" s="6" t="n">
        <v>700</v>
      </c>
      <c r="AF323" s="6" t="n">
        <v>673</v>
      </c>
      <c r="AG323" s="6" t="n">
        <v>669</v>
      </c>
      <c r="AH323" s="6" t="n">
        <v>630</v>
      </c>
      <c r="AI323" s="6" t="n">
        <v>632</v>
      </c>
      <c r="AJ323" s="6" t="n">
        <v>664</v>
      </c>
      <c r="AK323" s="6" t="n">
        <v>627</v>
      </c>
      <c r="AL323" s="6" t="n">
        <v>692</v>
      </c>
      <c r="AM323" s="6" t="n">
        <v>687</v>
      </c>
      <c r="AN323" s="6" t="n">
        <v>709</v>
      </c>
      <c r="AO323" s="6" t="n">
        <v>766</v>
      </c>
      <c r="AP323" s="6" t="n">
        <v>907</v>
      </c>
      <c r="AQ323" s="6" t="n">
        <v>928</v>
      </c>
      <c r="AR323" s="6" t="n">
        <v>1023</v>
      </c>
      <c r="AS323" s="6" t="n">
        <v>1009</v>
      </c>
      <c r="AT323" s="6" t="n">
        <v>1159</v>
      </c>
      <c r="AU323" s="6" t="n">
        <v>1138</v>
      </c>
      <c r="AV323" s="6" t="n">
        <v>1206</v>
      </c>
      <c r="AW323" s="6" t="n">
        <v>1294</v>
      </c>
      <c r="AX323" s="6" t="n">
        <v>1336</v>
      </c>
      <c r="AY323" s="6" t="n">
        <v>1315</v>
      </c>
      <c r="AZ323" s="6" t="n">
        <v>1287</v>
      </c>
      <c r="BA323" s="6" t="n">
        <v>1321</v>
      </c>
      <c r="BB323" s="6" t="n">
        <v>1281</v>
      </c>
      <c r="BC323" s="6" t="n">
        <v>1289</v>
      </c>
      <c r="BD323" s="6" t="n">
        <v>1253</v>
      </c>
      <c r="BE323" s="6" t="n">
        <v>1285</v>
      </c>
      <c r="BF323" s="6" t="n">
        <v>1238</v>
      </c>
      <c r="BG323" s="6" t="n">
        <v>1249</v>
      </c>
      <c r="BH323" s="6" t="n">
        <v>1210</v>
      </c>
      <c r="BI323" s="6" t="n">
        <v>1240</v>
      </c>
      <c r="BJ323" s="6" t="n">
        <v>1279</v>
      </c>
      <c r="BK323" s="6" t="n">
        <v>1253</v>
      </c>
      <c r="BL323" s="6" t="n">
        <v>1340</v>
      </c>
      <c r="BM323" s="6" t="n">
        <v>1444</v>
      </c>
      <c r="BN323" s="6" t="n">
        <v>1389</v>
      </c>
      <c r="BO323" s="6" t="n">
        <v>1630</v>
      </c>
      <c r="BP323" s="6" t="n">
        <v>1676</v>
      </c>
      <c r="BQ323" s="6" t="n">
        <v>1330</v>
      </c>
      <c r="BR323" s="6" t="n">
        <v>1337</v>
      </c>
      <c r="BS323" s="6" t="n">
        <v>1248</v>
      </c>
      <c r="BT323" s="6" t="n">
        <v>1175</v>
      </c>
      <c r="BU323" s="6" t="n">
        <v>944</v>
      </c>
      <c r="BV323" s="6" t="n">
        <v>920</v>
      </c>
      <c r="BW323" s="6" t="n">
        <v>925</v>
      </c>
      <c r="BX323" s="6" t="n">
        <v>899</v>
      </c>
      <c r="BY323" s="6" t="n">
        <v>886</v>
      </c>
      <c r="BZ323" s="6" t="n">
        <v>839</v>
      </c>
      <c r="CA323" s="6" t="n">
        <v>805</v>
      </c>
      <c r="CB323" s="6" t="n">
        <v>819</v>
      </c>
      <c r="CC323" s="6" t="n">
        <v>702</v>
      </c>
      <c r="CD323" s="6" t="n">
        <v>716</v>
      </c>
      <c r="CE323" s="6" t="n">
        <v>646</v>
      </c>
      <c r="CF323" s="6" t="n">
        <v>613</v>
      </c>
      <c r="CG323" s="6" t="n">
        <v>615</v>
      </c>
      <c r="CH323" s="6" t="n">
        <v>535</v>
      </c>
      <c r="CI323" s="6" t="n">
        <v>523</v>
      </c>
      <c r="CJ323" s="6" t="n">
        <v>488</v>
      </c>
      <c r="CK323" s="6" t="n">
        <v>421</v>
      </c>
      <c r="CL323" s="6" t="n">
        <v>430</v>
      </c>
      <c r="CM323" s="6" t="n">
        <v>379</v>
      </c>
      <c r="CN323" s="6" t="n">
        <v>309</v>
      </c>
      <c r="CO323" s="6" t="n">
        <v>289</v>
      </c>
      <c r="CP323" s="6" t="n">
        <v>263</v>
      </c>
      <c r="CQ323" s="6" t="n">
        <v>173</v>
      </c>
      <c r="CR323" s="6" t="n">
        <v>106</v>
      </c>
      <c r="CS323" s="6" t="n">
        <v>92</v>
      </c>
      <c r="CT323" s="6" t="n">
        <v>80</v>
      </c>
      <c r="CU323" s="6" t="n">
        <v>78</v>
      </c>
      <c r="CV323" s="6" t="n">
        <v>65</v>
      </c>
      <c r="CW323" s="6" t="n">
        <v>38</v>
      </c>
      <c r="CX323" s="6" t="n">
        <v>25</v>
      </c>
      <c r="CY323" s="6" t="n">
        <v>19</v>
      </c>
      <c r="CZ323" s="6" t="n">
        <v>22</v>
      </c>
    </row>
    <row r="324" customFormat="false" ht="13.2" hidden="false" customHeight="false" outlineLevel="0" collapsed="false">
      <c r="A324" s="0" t="s">
        <v>1374</v>
      </c>
      <c r="B324" s="0" t="s">
        <v>165</v>
      </c>
      <c r="C324" s="6" t="n">
        <v>88270</v>
      </c>
      <c r="D324" s="6" t="n">
        <v>904</v>
      </c>
      <c r="E324" s="6" t="n">
        <v>927</v>
      </c>
      <c r="F324" s="6" t="n">
        <v>930</v>
      </c>
      <c r="G324" s="6" t="n">
        <v>881</v>
      </c>
      <c r="H324" s="6" t="n">
        <v>846</v>
      </c>
      <c r="I324" s="6" t="n">
        <v>917</v>
      </c>
      <c r="J324" s="6" t="n">
        <v>796</v>
      </c>
      <c r="K324" s="6" t="n">
        <v>842</v>
      </c>
      <c r="L324" s="6" t="n">
        <v>851</v>
      </c>
      <c r="M324" s="6" t="n">
        <v>889</v>
      </c>
      <c r="N324" s="6" t="n">
        <v>925</v>
      </c>
      <c r="O324" s="6" t="n">
        <v>966</v>
      </c>
      <c r="P324" s="6" t="n">
        <v>1045</v>
      </c>
      <c r="Q324" s="6" t="n">
        <v>983</v>
      </c>
      <c r="R324" s="6" t="n">
        <v>1063</v>
      </c>
      <c r="S324" s="6" t="n">
        <v>1151</v>
      </c>
      <c r="T324" s="6" t="n">
        <v>996</v>
      </c>
      <c r="U324" s="6" t="n">
        <v>1084</v>
      </c>
      <c r="V324" s="6" t="n">
        <v>911</v>
      </c>
      <c r="W324" s="6" t="n">
        <v>786</v>
      </c>
      <c r="X324" s="6" t="n">
        <v>817</v>
      </c>
      <c r="Y324" s="6" t="n">
        <v>904</v>
      </c>
      <c r="Z324" s="6" t="n">
        <v>920</v>
      </c>
      <c r="AA324" s="6" t="n">
        <v>958</v>
      </c>
      <c r="AB324" s="6" t="n">
        <v>924</v>
      </c>
      <c r="AC324" s="6" t="n">
        <v>923</v>
      </c>
      <c r="AD324" s="6" t="n">
        <v>948</v>
      </c>
      <c r="AE324" s="6" t="n">
        <v>949</v>
      </c>
      <c r="AF324" s="6" t="n">
        <v>927</v>
      </c>
      <c r="AG324" s="6" t="n">
        <v>958</v>
      </c>
      <c r="AH324" s="6" t="n">
        <v>925</v>
      </c>
      <c r="AI324" s="6" t="n">
        <v>956</v>
      </c>
      <c r="AJ324" s="6" t="n">
        <v>908</v>
      </c>
      <c r="AK324" s="6" t="n">
        <v>888</v>
      </c>
      <c r="AL324" s="6" t="n">
        <v>991</v>
      </c>
      <c r="AM324" s="6" t="n">
        <v>944</v>
      </c>
      <c r="AN324" s="6" t="n">
        <v>1003</v>
      </c>
      <c r="AO324" s="6" t="n">
        <v>1044</v>
      </c>
      <c r="AP324" s="6" t="n">
        <v>1126</v>
      </c>
      <c r="AQ324" s="6" t="n">
        <v>1186</v>
      </c>
      <c r="AR324" s="6" t="n">
        <v>1256</v>
      </c>
      <c r="AS324" s="6" t="n">
        <v>1152</v>
      </c>
      <c r="AT324" s="6" t="n">
        <v>1248</v>
      </c>
      <c r="AU324" s="6" t="n">
        <v>1182</v>
      </c>
      <c r="AV324" s="6" t="n">
        <v>1312</v>
      </c>
      <c r="AW324" s="6" t="n">
        <v>1378</v>
      </c>
      <c r="AX324" s="6" t="n">
        <v>1375</v>
      </c>
      <c r="AY324" s="6" t="n">
        <v>1307</v>
      </c>
      <c r="AZ324" s="6" t="n">
        <v>1266</v>
      </c>
      <c r="BA324" s="6" t="n">
        <v>1269</v>
      </c>
      <c r="BB324" s="6" t="n">
        <v>1218</v>
      </c>
      <c r="BC324" s="6" t="n">
        <v>1166</v>
      </c>
      <c r="BD324" s="6" t="n">
        <v>1170</v>
      </c>
      <c r="BE324" s="6" t="n">
        <v>1147</v>
      </c>
      <c r="BF324" s="6" t="n">
        <v>1142</v>
      </c>
      <c r="BG324" s="6" t="n">
        <v>1054</v>
      </c>
      <c r="BH324" s="6" t="n">
        <v>1132</v>
      </c>
      <c r="BI324" s="6" t="n">
        <v>1134</v>
      </c>
      <c r="BJ324" s="6" t="n">
        <v>1116</v>
      </c>
      <c r="BK324" s="6" t="n">
        <v>1112</v>
      </c>
      <c r="BL324" s="6" t="n">
        <v>1109</v>
      </c>
      <c r="BM324" s="6" t="n">
        <v>1207</v>
      </c>
      <c r="BN324" s="6" t="n">
        <v>1290</v>
      </c>
      <c r="BO324" s="6" t="n">
        <v>1474</v>
      </c>
      <c r="BP324" s="6" t="n">
        <v>1499</v>
      </c>
      <c r="BQ324" s="6" t="n">
        <v>1085</v>
      </c>
      <c r="BR324" s="6" t="n">
        <v>1186</v>
      </c>
      <c r="BS324" s="6" t="n">
        <v>1105</v>
      </c>
      <c r="BT324" s="6" t="n">
        <v>1110</v>
      </c>
      <c r="BU324" s="6" t="n">
        <v>976</v>
      </c>
      <c r="BV324" s="6" t="n">
        <v>914</v>
      </c>
      <c r="BW324" s="6" t="n">
        <v>989</v>
      </c>
      <c r="BX324" s="6" t="n">
        <v>969</v>
      </c>
      <c r="BY324" s="6" t="n">
        <v>980</v>
      </c>
      <c r="BZ324" s="6" t="n">
        <v>915</v>
      </c>
      <c r="CA324" s="6" t="n">
        <v>879</v>
      </c>
      <c r="CB324" s="6" t="n">
        <v>786</v>
      </c>
      <c r="CC324" s="6" t="n">
        <v>745</v>
      </c>
      <c r="CD324" s="6" t="n">
        <v>762</v>
      </c>
      <c r="CE324" s="6" t="n">
        <v>761</v>
      </c>
      <c r="CF324" s="6" t="n">
        <v>715</v>
      </c>
      <c r="CG324" s="6" t="n">
        <v>642</v>
      </c>
      <c r="CH324" s="6" t="n">
        <v>612</v>
      </c>
      <c r="CI324" s="6" t="n">
        <v>493</v>
      </c>
      <c r="CJ324" s="6" t="n">
        <v>458</v>
      </c>
      <c r="CK324" s="6" t="n">
        <v>427</v>
      </c>
      <c r="CL324" s="6" t="n">
        <v>353</v>
      </c>
      <c r="CM324" s="6" t="n">
        <v>336</v>
      </c>
      <c r="CN324" s="6" t="n">
        <v>306</v>
      </c>
      <c r="CO324" s="6" t="n">
        <v>273</v>
      </c>
      <c r="CP324" s="6" t="n">
        <v>232</v>
      </c>
      <c r="CQ324" s="6" t="n">
        <v>183</v>
      </c>
      <c r="CR324" s="6" t="n">
        <v>118</v>
      </c>
      <c r="CS324" s="6" t="n">
        <v>84</v>
      </c>
      <c r="CT324" s="6" t="n">
        <v>74</v>
      </c>
      <c r="CU324" s="6" t="n">
        <v>48</v>
      </c>
      <c r="CV324" s="6" t="n">
        <v>52</v>
      </c>
      <c r="CW324" s="6" t="n">
        <v>25</v>
      </c>
      <c r="CX324" s="6" t="n">
        <v>23</v>
      </c>
      <c r="CY324" s="6" t="n">
        <v>17</v>
      </c>
      <c r="CZ324" s="6" t="n">
        <v>30</v>
      </c>
    </row>
    <row r="325" customFormat="false" ht="13.2" hidden="false" customHeight="false" outlineLevel="0" collapsed="false">
      <c r="A325" s="0" t="s">
        <v>1375</v>
      </c>
      <c r="B325" s="0" t="s">
        <v>167</v>
      </c>
      <c r="C325" s="6" t="n">
        <v>133788</v>
      </c>
      <c r="D325" s="6" t="n">
        <v>1486</v>
      </c>
      <c r="E325" s="6" t="n">
        <v>1432</v>
      </c>
      <c r="F325" s="6" t="n">
        <v>1416</v>
      </c>
      <c r="G325" s="6" t="n">
        <v>1573</v>
      </c>
      <c r="H325" s="6" t="n">
        <v>1525</v>
      </c>
      <c r="I325" s="6" t="n">
        <v>1428</v>
      </c>
      <c r="J325" s="6" t="n">
        <v>1433</v>
      </c>
      <c r="K325" s="6" t="n">
        <v>1418</v>
      </c>
      <c r="L325" s="6" t="n">
        <v>1409</v>
      </c>
      <c r="M325" s="6" t="n">
        <v>1486</v>
      </c>
      <c r="N325" s="6" t="n">
        <v>1529</v>
      </c>
      <c r="O325" s="6" t="n">
        <v>1634</v>
      </c>
      <c r="P325" s="6" t="n">
        <v>1656</v>
      </c>
      <c r="Q325" s="6" t="n">
        <v>1702</v>
      </c>
      <c r="R325" s="6" t="n">
        <v>1741</v>
      </c>
      <c r="S325" s="6" t="n">
        <v>1835</v>
      </c>
      <c r="T325" s="6" t="n">
        <v>1750</v>
      </c>
      <c r="U325" s="6" t="n">
        <v>1759</v>
      </c>
      <c r="V325" s="6" t="n">
        <v>1558</v>
      </c>
      <c r="W325" s="6" t="n">
        <v>1221</v>
      </c>
      <c r="X325" s="6" t="n">
        <v>1134</v>
      </c>
      <c r="Y325" s="6" t="n">
        <v>1141</v>
      </c>
      <c r="Z325" s="6" t="n">
        <v>1320</v>
      </c>
      <c r="AA325" s="6" t="n">
        <v>1320</v>
      </c>
      <c r="AB325" s="6" t="n">
        <v>1336</v>
      </c>
      <c r="AC325" s="6" t="n">
        <v>1372</v>
      </c>
      <c r="AD325" s="6" t="n">
        <v>1349</v>
      </c>
      <c r="AE325" s="6" t="n">
        <v>1325</v>
      </c>
      <c r="AF325" s="6" t="n">
        <v>1349</v>
      </c>
      <c r="AG325" s="6" t="n">
        <v>1414</v>
      </c>
      <c r="AH325" s="6" t="n">
        <v>1503</v>
      </c>
      <c r="AI325" s="6" t="n">
        <v>1438</v>
      </c>
      <c r="AJ325" s="6" t="n">
        <v>1393</v>
      </c>
      <c r="AK325" s="6" t="n">
        <v>1344</v>
      </c>
      <c r="AL325" s="6" t="n">
        <v>1391</v>
      </c>
      <c r="AM325" s="6" t="n">
        <v>1381</v>
      </c>
      <c r="AN325" s="6" t="n">
        <v>1563</v>
      </c>
      <c r="AO325" s="6" t="n">
        <v>1580</v>
      </c>
      <c r="AP325" s="6" t="n">
        <v>1847</v>
      </c>
      <c r="AQ325" s="6" t="n">
        <v>2003</v>
      </c>
      <c r="AR325" s="6" t="n">
        <v>2078</v>
      </c>
      <c r="AS325" s="6" t="n">
        <v>2044</v>
      </c>
      <c r="AT325" s="6" t="n">
        <v>1996</v>
      </c>
      <c r="AU325" s="6" t="n">
        <v>2004</v>
      </c>
      <c r="AV325" s="6" t="n">
        <v>2078</v>
      </c>
      <c r="AW325" s="6" t="n">
        <v>2140</v>
      </c>
      <c r="AX325" s="6" t="n">
        <v>2214</v>
      </c>
      <c r="AY325" s="6" t="n">
        <v>2143</v>
      </c>
      <c r="AZ325" s="6" t="n">
        <v>2094</v>
      </c>
      <c r="BA325" s="6" t="n">
        <v>2009</v>
      </c>
      <c r="BB325" s="6" t="n">
        <v>2022</v>
      </c>
      <c r="BC325" s="6" t="n">
        <v>1930</v>
      </c>
      <c r="BD325" s="6" t="n">
        <v>1943</v>
      </c>
      <c r="BE325" s="6" t="n">
        <v>1919</v>
      </c>
      <c r="BF325" s="6" t="n">
        <v>1802</v>
      </c>
      <c r="BG325" s="6" t="n">
        <v>1672</v>
      </c>
      <c r="BH325" s="6" t="n">
        <v>1744</v>
      </c>
      <c r="BI325" s="6" t="n">
        <v>1732</v>
      </c>
      <c r="BJ325" s="6" t="n">
        <v>1759</v>
      </c>
      <c r="BK325" s="6" t="n">
        <v>1747</v>
      </c>
      <c r="BL325" s="6" t="n">
        <v>1719</v>
      </c>
      <c r="BM325" s="6" t="n">
        <v>1812</v>
      </c>
      <c r="BN325" s="6" t="n">
        <v>1821</v>
      </c>
      <c r="BO325" s="6" t="n">
        <v>2143</v>
      </c>
      <c r="BP325" s="6" t="n">
        <v>2169</v>
      </c>
      <c r="BQ325" s="6" t="n">
        <v>1680</v>
      </c>
      <c r="BR325" s="6" t="n">
        <v>1735</v>
      </c>
      <c r="BS325" s="6" t="n">
        <v>1634</v>
      </c>
      <c r="BT325" s="6" t="n">
        <v>1488</v>
      </c>
      <c r="BU325" s="6" t="n">
        <v>1352</v>
      </c>
      <c r="BV325" s="6" t="n">
        <v>1212</v>
      </c>
      <c r="BW325" s="6" t="n">
        <v>1257</v>
      </c>
      <c r="BX325" s="6" t="n">
        <v>1230</v>
      </c>
      <c r="BY325" s="6" t="n">
        <v>1134</v>
      </c>
      <c r="BZ325" s="6" t="n">
        <v>1072</v>
      </c>
      <c r="CA325" s="6" t="n">
        <v>1074</v>
      </c>
      <c r="CB325" s="6" t="n">
        <v>991</v>
      </c>
      <c r="CC325" s="6" t="n">
        <v>902</v>
      </c>
      <c r="CD325" s="6" t="n">
        <v>859</v>
      </c>
      <c r="CE325" s="6" t="n">
        <v>814</v>
      </c>
      <c r="CF325" s="6" t="n">
        <v>876</v>
      </c>
      <c r="CG325" s="6" t="n">
        <v>799</v>
      </c>
      <c r="CH325" s="6" t="n">
        <v>682</v>
      </c>
      <c r="CI325" s="6" t="n">
        <v>622</v>
      </c>
      <c r="CJ325" s="6" t="n">
        <v>604</v>
      </c>
      <c r="CK325" s="6" t="n">
        <v>580</v>
      </c>
      <c r="CL325" s="6" t="n">
        <v>465</v>
      </c>
      <c r="CM325" s="6" t="n">
        <v>499</v>
      </c>
      <c r="CN325" s="6" t="n">
        <v>421</v>
      </c>
      <c r="CO325" s="6" t="n">
        <v>414</v>
      </c>
      <c r="CP325" s="6" t="n">
        <v>325</v>
      </c>
      <c r="CQ325" s="6" t="n">
        <v>252</v>
      </c>
      <c r="CR325" s="6" t="n">
        <v>135</v>
      </c>
      <c r="CS325" s="6" t="n">
        <v>99</v>
      </c>
      <c r="CT325" s="6" t="n">
        <v>85</v>
      </c>
      <c r="CU325" s="6" t="n">
        <v>78</v>
      </c>
      <c r="CV325" s="6" t="n">
        <v>59</v>
      </c>
      <c r="CW325" s="6" t="n">
        <v>54</v>
      </c>
      <c r="CX325" s="6" t="n">
        <v>26</v>
      </c>
      <c r="CY325" s="6" t="n">
        <v>18</v>
      </c>
      <c r="CZ325" s="6" t="n">
        <v>33</v>
      </c>
    </row>
    <row r="326" customFormat="false" ht="13.2" hidden="false" customHeight="false" outlineLevel="0" collapsed="false">
      <c r="A326" s="0" t="s">
        <v>1376</v>
      </c>
      <c r="B326" s="0" t="s">
        <v>317</v>
      </c>
      <c r="C326" s="6" t="n">
        <v>103658</v>
      </c>
      <c r="D326" s="6" t="n">
        <v>828</v>
      </c>
      <c r="E326" s="6" t="n">
        <v>904</v>
      </c>
      <c r="F326" s="6" t="n">
        <v>892</v>
      </c>
      <c r="G326" s="6" t="n">
        <v>900</v>
      </c>
      <c r="H326" s="6" t="n">
        <v>942</v>
      </c>
      <c r="I326" s="6" t="n">
        <v>970</v>
      </c>
      <c r="J326" s="6" t="n">
        <v>875</v>
      </c>
      <c r="K326" s="6" t="n">
        <v>977</v>
      </c>
      <c r="L326" s="6" t="n">
        <v>909</v>
      </c>
      <c r="M326" s="6" t="n">
        <v>998</v>
      </c>
      <c r="N326" s="6" t="n">
        <v>932</v>
      </c>
      <c r="O326" s="6" t="n">
        <v>1070</v>
      </c>
      <c r="P326" s="6" t="n">
        <v>1047</v>
      </c>
      <c r="Q326" s="6" t="n">
        <v>1163</v>
      </c>
      <c r="R326" s="6" t="n">
        <v>1226</v>
      </c>
      <c r="S326" s="6" t="n">
        <v>1248</v>
      </c>
      <c r="T326" s="6" t="n">
        <v>1260</v>
      </c>
      <c r="U326" s="6" t="n">
        <v>1334</v>
      </c>
      <c r="V326" s="6" t="n">
        <v>1118</v>
      </c>
      <c r="W326" s="6" t="n">
        <v>838</v>
      </c>
      <c r="X326" s="6" t="n">
        <v>797</v>
      </c>
      <c r="Y326" s="6" t="n">
        <v>750</v>
      </c>
      <c r="Z326" s="6" t="n">
        <v>887</v>
      </c>
      <c r="AA326" s="6" t="n">
        <v>944</v>
      </c>
      <c r="AB326" s="6" t="n">
        <v>894</v>
      </c>
      <c r="AC326" s="6" t="n">
        <v>921</v>
      </c>
      <c r="AD326" s="6" t="n">
        <v>884</v>
      </c>
      <c r="AE326" s="6" t="n">
        <v>897</v>
      </c>
      <c r="AF326" s="6" t="n">
        <v>914</v>
      </c>
      <c r="AG326" s="6" t="n">
        <v>955</v>
      </c>
      <c r="AH326" s="6" t="n">
        <v>992</v>
      </c>
      <c r="AI326" s="6" t="n">
        <v>965</v>
      </c>
      <c r="AJ326" s="6" t="n">
        <v>900</v>
      </c>
      <c r="AK326" s="6" t="n">
        <v>939</v>
      </c>
      <c r="AL326" s="6" t="n">
        <v>962</v>
      </c>
      <c r="AM326" s="6" t="n">
        <v>955</v>
      </c>
      <c r="AN326" s="6" t="n">
        <v>1044</v>
      </c>
      <c r="AO326" s="6" t="n">
        <v>1091</v>
      </c>
      <c r="AP326" s="6" t="n">
        <v>1144</v>
      </c>
      <c r="AQ326" s="6" t="n">
        <v>1301</v>
      </c>
      <c r="AR326" s="6" t="n">
        <v>1410</v>
      </c>
      <c r="AS326" s="6" t="n">
        <v>1488</v>
      </c>
      <c r="AT326" s="6" t="n">
        <v>1440</v>
      </c>
      <c r="AU326" s="6" t="n">
        <v>1515</v>
      </c>
      <c r="AV326" s="6" t="n">
        <v>1583</v>
      </c>
      <c r="AW326" s="6" t="n">
        <v>1519</v>
      </c>
      <c r="AX326" s="6" t="n">
        <v>1615</v>
      </c>
      <c r="AY326" s="6" t="n">
        <v>1600</v>
      </c>
      <c r="AZ326" s="6" t="n">
        <v>1647</v>
      </c>
      <c r="BA326" s="6" t="n">
        <v>1532</v>
      </c>
      <c r="BB326" s="6" t="n">
        <v>1520</v>
      </c>
      <c r="BC326" s="6" t="n">
        <v>1573</v>
      </c>
      <c r="BD326" s="6" t="n">
        <v>1501</v>
      </c>
      <c r="BE326" s="6" t="n">
        <v>1511</v>
      </c>
      <c r="BF326" s="6" t="n">
        <v>1499</v>
      </c>
      <c r="BG326" s="6" t="n">
        <v>1415</v>
      </c>
      <c r="BH326" s="6" t="n">
        <v>1471</v>
      </c>
      <c r="BI326" s="6" t="n">
        <v>1472</v>
      </c>
      <c r="BJ326" s="6" t="n">
        <v>1397</v>
      </c>
      <c r="BK326" s="6" t="n">
        <v>1472</v>
      </c>
      <c r="BL326" s="6" t="n">
        <v>1499</v>
      </c>
      <c r="BM326" s="6" t="n">
        <v>1710</v>
      </c>
      <c r="BN326" s="6" t="n">
        <v>1761</v>
      </c>
      <c r="BO326" s="6" t="n">
        <v>1898</v>
      </c>
      <c r="BP326" s="6" t="n">
        <v>1922</v>
      </c>
      <c r="BQ326" s="6" t="n">
        <v>1592</v>
      </c>
      <c r="BR326" s="6" t="n">
        <v>1599</v>
      </c>
      <c r="BS326" s="6" t="n">
        <v>1578</v>
      </c>
      <c r="BT326" s="6" t="n">
        <v>1393</v>
      </c>
      <c r="BU326" s="6" t="n">
        <v>1225</v>
      </c>
      <c r="BV326" s="6" t="n">
        <v>1127</v>
      </c>
      <c r="BW326" s="6" t="n">
        <v>1242</v>
      </c>
      <c r="BX326" s="6" t="n">
        <v>1176</v>
      </c>
      <c r="BY326" s="6" t="n">
        <v>1198</v>
      </c>
      <c r="BZ326" s="6" t="n">
        <v>1045</v>
      </c>
      <c r="CA326" s="6" t="n">
        <v>1003</v>
      </c>
      <c r="CB326" s="6" t="n">
        <v>937</v>
      </c>
      <c r="CC326" s="6" t="n">
        <v>905</v>
      </c>
      <c r="CD326" s="6" t="n">
        <v>929</v>
      </c>
      <c r="CE326" s="6" t="n">
        <v>865</v>
      </c>
      <c r="CF326" s="6" t="n">
        <v>881</v>
      </c>
      <c r="CG326" s="6" t="n">
        <v>791</v>
      </c>
      <c r="CH326" s="6" t="n">
        <v>780</v>
      </c>
      <c r="CI326" s="6" t="n">
        <v>708</v>
      </c>
      <c r="CJ326" s="6" t="n">
        <v>618</v>
      </c>
      <c r="CK326" s="6" t="n">
        <v>572</v>
      </c>
      <c r="CL326" s="6" t="n">
        <v>527</v>
      </c>
      <c r="CM326" s="6" t="n">
        <v>451</v>
      </c>
      <c r="CN326" s="6" t="n">
        <v>386</v>
      </c>
      <c r="CO326" s="6" t="n">
        <v>359</v>
      </c>
      <c r="CP326" s="6" t="n">
        <v>330</v>
      </c>
      <c r="CQ326" s="6" t="n">
        <v>220</v>
      </c>
      <c r="CR326" s="6" t="n">
        <v>148</v>
      </c>
      <c r="CS326" s="6" t="n">
        <v>129</v>
      </c>
      <c r="CT326" s="6" t="n">
        <v>113</v>
      </c>
      <c r="CU326" s="6" t="n">
        <v>87</v>
      </c>
      <c r="CV326" s="6" t="n">
        <v>66</v>
      </c>
      <c r="CW326" s="6" t="n">
        <v>54</v>
      </c>
      <c r="CX326" s="6" t="n">
        <v>26</v>
      </c>
      <c r="CY326" s="6" t="n">
        <v>23</v>
      </c>
      <c r="CZ326" s="6" t="n">
        <v>38</v>
      </c>
    </row>
    <row r="327" customFormat="false" ht="13.2" hidden="false" customHeight="false" outlineLevel="0" collapsed="false">
      <c r="A327" s="0" t="s">
        <v>1377</v>
      </c>
      <c r="B327" s="0" t="s">
        <v>431</v>
      </c>
      <c r="C327" s="6" t="n">
        <v>313830</v>
      </c>
      <c r="D327" s="6" t="n">
        <v>3415</v>
      </c>
      <c r="E327" s="6" t="n">
        <v>3461</v>
      </c>
      <c r="F327" s="6" t="n">
        <v>3484</v>
      </c>
      <c r="G327" s="6" t="n">
        <v>3537</v>
      </c>
      <c r="H327" s="6" t="n">
        <v>3504</v>
      </c>
      <c r="I327" s="6" t="n">
        <v>3386</v>
      </c>
      <c r="J327" s="6" t="n">
        <v>3308</v>
      </c>
      <c r="K327" s="6" t="n">
        <v>3314</v>
      </c>
      <c r="L327" s="6" t="n">
        <v>3209</v>
      </c>
      <c r="M327" s="6" t="n">
        <v>3269</v>
      </c>
      <c r="N327" s="6" t="n">
        <v>3393</v>
      </c>
      <c r="O327" s="6" t="n">
        <v>3566</v>
      </c>
      <c r="P327" s="6" t="n">
        <v>3568</v>
      </c>
      <c r="Q327" s="6" t="n">
        <v>3647</v>
      </c>
      <c r="R327" s="6" t="n">
        <v>3761</v>
      </c>
      <c r="S327" s="6" t="n">
        <v>3662</v>
      </c>
      <c r="T327" s="6" t="n">
        <v>3783</v>
      </c>
      <c r="U327" s="6" t="n">
        <v>4049</v>
      </c>
      <c r="V327" s="6" t="n">
        <v>3745</v>
      </c>
      <c r="W327" s="6" t="n">
        <v>3987</v>
      </c>
      <c r="X327" s="6" t="n">
        <v>3623</v>
      </c>
      <c r="Y327" s="6" t="n">
        <v>3441</v>
      </c>
      <c r="Z327" s="6" t="n">
        <v>3471</v>
      </c>
      <c r="AA327" s="6" t="n">
        <v>3576</v>
      </c>
      <c r="AB327" s="6" t="n">
        <v>3509</v>
      </c>
      <c r="AC327" s="6" t="n">
        <v>3605</v>
      </c>
      <c r="AD327" s="6" t="n">
        <v>3519</v>
      </c>
      <c r="AE327" s="6" t="n">
        <v>3565</v>
      </c>
      <c r="AF327" s="6" t="n">
        <v>3577</v>
      </c>
      <c r="AG327" s="6" t="n">
        <v>3902</v>
      </c>
      <c r="AH327" s="6" t="n">
        <v>3923</v>
      </c>
      <c r="AI327" s="6" t="n">
        <v>3879</v>
      </c>
      <c r="AJ327" s="6" t="n">
        <v>3593</v>
      </c>
      <c r="AK327" s="6" t="n">
        <v>3487</v>
      </c>
      <c r="AL327" s="6" t="n">
        <v>3529</v>
      </c>
      <c r="AM327" s="6" t="n">
        <v>3769</v>
      </c>
      <c r="AN327" s="6" t="n">
        <v>3960</v>
      </c>
      <c r="AO327" s="6" t="n">
        <v>3997</v>
      </c>
      <c r="AP327" s="6" t="n">
        <v>4387</v>
      </c>
      <c r="AQ327" s="6" t="n">
        <v>4645</v>
      </c>
      <c r="AR327" s="6" t="n">
        <v>4858</v>
      </c>
      <c r="AS327" s="6" t="n">
        <v>4791</v>
      </c>
      <c r="AT327" s="6" t="n">
        <v>5017</v>
      </c>
      <c r="AU327" s="6" t="n">
        <v>5080</v>
      </c>
      <c r="AV327" s="6" t="n">
        <v>4960</v>
      </c>
      <c r="AW327" s="6" t="n">
        <v>4859</v>
      </c>
      <c r="AX327" s="6" t="n">
        <v>5242</v>
      </c>
      <c r="AY327" s="6" t="n">
        <v>5192</v>
      </c>
      <c r="AZ327" s="6" t="n">
        <v>5193</v>
      </c>
      <c r="BA327" s="6" t="n">
        <v>4981</v>
      </c>
      <c r="BB327" s="6" t="n">
        <v>4960</v>
      </c>
      <c r="BC327" s="6" t="n">
        <v>4906</v>
      </c>
      <c r="BD327" s="6" t="n">
        <v>4798</v>
      </c>
      <c r="BE327" s="6" t="n">
        <v>4603</v>
      </c>
      <c r="BF327" s="6" t="n">
        <v>4593</v>
      </c>
      <c r="BG327" s="6" t="n">
        <v>4396</v>
      </c>
      <c r="BH327" s="6" t="n">
        <v>4321</v>
      </c>
      <c r="BI327" s="6" t="n">
        <v>4249</v>
      </c>
      <c r="BJ327" s="6" t="n">
        <v>4083</v>
      </c>
      <c r="BK327" s="6" t="n">
        <v>4002</v>
      </c>
      <c r="BL327" s="6" t="n">
        <v>3726</v>
      </c>
      <c r="BM327" s="6" t="n">
        <v>3808</v>
      </c>
      <c r="BN327" s="6" t="n">
        <v>3908</v>
      </c>
      <c r="BO327" s="6" t="n">
        <v>4258</v>
      </c>
      <c r="BP327" s="6" t="n">
        <v>4098</v>
      </c>
      <c r="BQ327" s="6" t="n">
        <v>3208</v>
      </c>
      <c r="BR327" s="6" t="n">
        <v>3308</v>
      </c>
      <c r="BS327" s="6" t="n">
        <v>3304</v>
      </c>
      <c r="BT327" s="6" t="n">
        <v>3198</v>
      </c>
      <c r="BU327" s="6" t="n">
        <v>2884</v>
      </c>
      <c r="BV327" s="6" t="n">
        <v>2791</v>
      </c>
      <c r="BW327" s="6" t="n">
        <v>2745</v>
      </c>
      <c r="BX327" s="6" t="n">
        <v>2630</v>
      </c>
      <c r="BY327" s="6" t="n">
        <v>2591</v>
      </c>
      <c r="BZ327" s="6" t="n">
        <v>2560</v>
      </c>
      <c r="CA327" s="6" t="n">
        <v>2401</v>
      </c>
      <c r="CB327" s="6" t="n">
        <v>2160</v>
      </c>
      <c r="CC327" s="6" t="n">
        <v>2142</v>
      </c>
      <c r="CD327" s="6" t="n">
        <v>2050</v>
      </c>
      <c r="CE327" s="6" t="n">
        <v>1880</v>
      </c>
      <c r="CF327" s="6" t="n">
        <v>1733</v>
      </c>
      <c r="CG327" s="6" t="n">
        <v>1598</v>
      </c>
      <c r="CH327" s="6" t="n">
        <v>1501</v>
      </c>
      <c r="CI327" s="6" t="n">
        <v>1294</v>
      </c>
      <c r="CJ327" s="6" t="n">
        <v>1178</v>
      </c>
      <c r="CK327" s="6" t="n">
        <v>1058</v>
      </c>
      <c r="CL327" s="6" t="n">
        <v>846</v>
      </c>
      <c r="CM327" s="6" t="n">
        <v>774</v>
      </c>
      <c r="CN327" s="6" t="n">
        <v>662</v>
      </c>
      <c r="CO327" s="6" t="n">
        <v>596</v>
      </c>
      <c r="CP327" s="6" t="n">
        <v>515</v>
      </c>
      <c r="CQ327" s="6" t="n">
        <v>378</v>
      </c>
      <c r="CR327" s="6" t="n">
        <v>228</v>
      </c>
      <c r="CS327" s="6" t="n">
        <v>187</v>
      </c>
      <c r="CT327" s="6" t="n">
        <v>142</v>
      </c>
      <c r="CU327" s="6" t="n">
        <v>127</v>
      </c>
      <c r="CV327" s="6" t="n">
        <v>101</v>
      </c>
      <c r="CW327" s="6" t="n">
        <v>58</v>
      </c>
      <c r="CX327" s="6" t="n">
        <v>40</v>
      </c>
      <c r="CY327" s="6" t="n">
        <v>30</v>
      </c>
      <c r="CZ327" s="6" t="n">
        <v>45</v>
      </c>
    </row>
    <row r="328" customFormat="false" ht="13.2" hidden="false" customHeight="false" outlineLevel="0" collapsed="false">
      <c r="A328" s="0" t="s">
        <v>1378</v>
      </c>
      <c r="B328" s="0" t="s">
        <v>93</v>
      </c>
      <c r="C328" s="6" t="n">
        <v>124012</v>
      </c>
      <c r="D328" s="6" t="n">
        <v>1341</v>
      </c>
      <c r="E328" s="6" t="n">
        <v>1376</v>
      </c>
      <c r="F328" s="6" t="n">
        <v>1401</v>
      </c>
      <c r="G328" s="6" t="n">
        <v>1349</v>
      </c>
      <c r="H328" s="6" t="n">
        <v>1349</v>
      </c>
      <c r="I328" s="6" t="n">
        <v>1312</v>
      </c>
      <c r="J328" s="6" t="n">
        <v>1212</v>
      </c>
      <c r="K328" s="6" t="n">
        <v>1341</v>
      </c>
      <c r="L328" s="6" t="n">
        <v>1207</v>
      </c>
      <c r="M328" s="6" t="n">
        <v>1305</v>
      </c>
      <c r="N328" s="6" t="n">
        <v>1410</v>
      </c>
      <c r="O328" s="6" t="n">
        <v>1488</v>
      </c>
      <c r="P328" s="6" t="n">
        <v>1518</v>
      </c>
      <c r="Q328" s="6" t="n">
        <v>1500</v>
      </c>
      <c r="R328" s="6" t="n">
        <v>1641</v>
      </c>
      <c r="S328" s="6" t="n">
        <v>1545</v>
      </c>
      <c r="T328" s="6" t="n">
        <v>1558</v>
      </c>
      <c r="U328" s="6" t="n">
        <v>1644</v>
      </c>
      <c r="V328" s="6" t="n">
        <v>1412</v>
      </c>
      <c r="W328" s="6" t="n">
        <v>1106</v>
      </c>
      <c r="X328" s="6" t="n">
        <v>999</v>
      </c>
      <c r="Y328" s="6" t="n">
        <v>941</v>
      </c>
      <c r="Z328" s="6" t="n">
        <v>1141</v>
      </c>
      <c r="AA328" s="6" t="n">
        <v>1158</v>
      </c>
      <c r="AB328" s="6" t="n">
        <v>1118</v>
      </c>
      <c r="AC328" s="6" t="n">
        <v>1152</v>
      </c>
      <c r="AD328" s="6" t="n">
        <v>1116</v>
      </c>
      <c r="AE328" s="6" t="n">
        <v>1111</v>
      </c>
      <c r="AF328" s="6" t="n">
        <v>1140</v>
      </c>
      <c r="AG328" s="6" t="n">
        <v>1221</v>
      </c>
      <c r="AH328" s="6" t="n">
        <v>1259</v>
      </c>
      <c r="AI328" s="6" t="n">
        <v>1262</v>
      </c>
      <c r="AJ328" s="6" t="n">
        <v>1165</v>
      </c>
      <c r="AK328" s="6" t="n">
        <v>1226</v>
      </c>
      <c r="AL328" s="6" t="n">
        <v>1288</v>
      </c>
      <c r="AM328" s="6" t="n">
        <v>1304</v>
      </c>
      <c r="AN328" s="6" t="n">
        <v>1368</v>
      </c>
      <c r="AO328" s="6" t="n">
        <v>1534</v>
      </c>
      <c r="AP328" s="6" t="n">
        <v>1562</v>
      </c>
      <c r="AQ328" s="6" t="n">
        <v>1840</v>
      </c>
      <c r="AR328" s="6" t="n">
        <v>1843</v>
      </c>
      <c r="AS328" s="6" t="n">
        <v>1775</v>
      </c>
      <c r="AT328" s="6" t="n">
        <v>1748</v>
      </c>
      <c r="AU328" s="6" t="n">
        <v>1862</v>
      </c>
      <c r="AV328" s="6" t="n">
        <v>1803</v>
      </c>
      <c r="AW328" s="6" t="n">
        <v>1886</v>
      </c>
      <c r="AX328" s="6" t="n">
        <v>1981</v>
      </c>
      <c r="AY328" s="6" t="n">
        <v>1856</v>
      </c>
      <c r="AZ328" s="6" t="n">
        <v>1803</v>
      </c>
      <c r="BA328" s="6" t="n">
        <v>1877</v>
      </c>
      <c r="BB328" s="6" t="n">
        <v>1824</v>
      </c>
      <c r="BC328" s="6" t="n">
        <v>1727</v>
      </c>
      <c r="BD328" s="6" t="n">
        <v>1654</v>
      </c>
      <c r="BE328" s="6" t="n">
        <v>1713</v>
      </c>
      <c r="BF328" s="6" t="n">
        <v>1611</v>
      </c>
      <c r="BG328" s="6" t="n">
        <v>1556</v>
      </c>
      <c r="BH328" s="6" t="n">
        <v>1604</v>
      </c>
      <c r="BI328" s="6" t="n">
        <v>1608</v>
      </c>
      <c r="BJ328" s="6" t="n">
        <v>1673</v>
      </c>
      <c r="BK328" s="6" t="n">
        <v>1592</v>
      </c>
      <c r="BL328" s="6" t="n">
        <v>1632</v>
      </c>
      <c r="BM328" s="6" t="n">
        <v>1775</v>
      </c>
      <c r="BN328" s="6" t="n">
        <v>1814</v>
      </c>
      <c r="BO328" s="6" t="n">
        <v>2090</v>
      </c>
      <c r="BP328" s="6" t="n">
        <v>2262</v>
      </c>
      <c r="BQ328" s="6" t="n">
        <v>1603</v>
      </c>
      <c r="BR328" s="6" t="n">
        <v>1818</v>
      </c>
      <c r="BS328" s="6" t="n">
        <v>1604</v>
      </c>
      <c r="BT328" s="6" t="n">
        <v>1554</v>
      </c>
      <c r="BU328" s="6" t="n">
        <v>1360</v>
      </c>
      <c r="BV328" s="6" t="n">
        <v>1263</v>
      </c>
      <c r="BW328" s="6" t="n">
        <v>1291</v>
      </c>
      <c r="BX328" s="6" t="n">
        <v>1253</v>
      </c>
      <c r="BY328" s="6" t="n">
        <v>1238</v>
      </c>
      <c r="BZ328" s="6" t="n">
        <v>1159</v>
      </c>
      <c r="CA328" s="6" t="n">
        <v>1158</v>
      </c>
      <c r="CB328" s="6" t="n">
        <v>1070</v>
      </c>
      <c r="CC328" s="6" t="n">
        <v>966</v>
      </c>
      <c r="CD328" s="6" t="n">
        <v>925</v>
      </c>
      <c r="CE328" s="6" t="n">
        <v>927</v>
      </c>
      <c r="CF328" s="6" t="n">
        <v>900</v>
      </c>
      <c r="CG328" s="6" t="n">
        <v>840</v>
      </c>
      <c r="CH328" s="6" t="n">
        <v>797</v>
      </c>
      <c r="CI328" s="6" t="n">
        <v>694</v>
      </c>
      <c r="CJ328" s="6" t="n">
        <v>611</v>
      </c>
      <c r="CK328" s="6" t="n">
        <v>580</v>
      </c>
      <c r="CL328" s="6" t="n">
        <v>521</v>
      </c>
      <c r="CM328" s="6" t="n">
        <v>467</v>
      </c>
      <c r="CN328" s="6" t="n">
        <v>418</v>
      </c>
      <c r="CO328" s="6" t="n">
        <v>395</v>
      </c>
      <c r="CP328" s="6" t="n">
        <v>294</v>
      </c>
      <c r="CQ328" s="6" t="n">
        <v>218</v>
      </c>
      <c r="CR328" s="6" t="n">
        <v>152</v>
      </c>
      <c r="CS328" s="6" t="n">
        <v>114</v>
      </c>
      <c r="CT328" s="6" t="n">
        <v>90</v>
      </c>
      <c r="CU328" s="6" t="n">
        <v>95</v>
      </c>
      <c r="CV328" s="6" t="n">
        <v>38</v>
      </c>
      <c r="CW328" s="6" t="n">
        <v>42</v>
      </c>
      <c r="CX328" s="6" t="n">
        <v>23</v>
      </c>
      <c r="CY328" s="6" t="n">
        <v>16</v>
      </c>
      <c r="CZ328" s="6" t="n">
        <v>29</v>
      </c>
    </row>
    <row r="329" customFormat="false" ht="13.2" hidden="false" customHeight="false" outlineLevel="0" collapsed="false">
      <c r="A329" s="0" t="s">
        <v>1379</v>
      </c>
      <c r="B329" s="0" t="s">
        <v>181</v>
      </c>
      <c r="C329" s="6" t="n">
        <v>85189</v>
      </c>
      <c r="D329" s="6" t="n">
        <v>876</v>
      </c>
      <c r="E329" s="6" t="n">
        <v>884</v>
      </c>
      <c r="F329" s="6" t="n">
        <v>980</v>
      </c>
      <c r="G329" s="6" t="n">
        <v>1010</v>
      </c>
      <c r="H329" s="6" t="n">
        <v>1021</v>
      </c>
      <c r="I329" s="6" t="n">
        <v>994</v>
      </c>
      <c r="J329" s="6" t="n">
        <v>971</v>
      </c>
      <c r="K329" s="6" t="n">
        <v>1097</v>
      </c>
      <c r="L329" s="6" t="n">
        <v>1036</v>
      </c>
      <c r="M329" s="6" t="n">
        <v>1103</v>
      </c>
      <c r="N329" s="6" t="n">
        <v>1034</v>
      </c>
      <c r="O329" s="6" t="n">
        <v>1125</v>
      </c>
      <c r="P329" s="6" t="n">
        <v>1073</v>
      </c>
      <c r="Q329" s="6" t="n">
        <v>1148</v>
      </c>
      <c r="R329" s="6" t="n">
        <v>1127</v>
      </c>
      <c r="S329" s="6" t="n">
        <v>1086</v>
      </c>
      <c r="T329" s="6" t="n">
        <v>1126</v>
      </c>
      <c r="U329" s="6" t="n">
        <v>1050</v>
      </c>
      <c r="V329" s="6" t="n">
        <v>950</v>
      </c>
      <c r="W329" s="6" t="n">
        <v>766</v>
      </c>
      <c r="X329" s="6" t="n">
        <v>704</v>
      </c>
      <c r="Y329" s="6" t="n">
        <v>683</v>
      </c>
      <c r="Z329" s="6" t="n">
        <v>744</v>
      </c>
      <c r="AA329" s="6" t="n">
        <v>747</v>
      </c>
      <c r="AB329" s="6" t="n">
        <v>711</v>
      </c>
      <c r="AC329" s="6" t="n">
        <v>685</v>
      </c>
      <c r="AD329" s="6" t="n">
        <v>723</v>
      </c>
      <c r="AE329" s="6" t="n">
        <v>718</v>
      </c>
      <c r="AF329" s="6" t="n">
        <v>708</v>
      </c>
      <c r="AG329" s="6" t="n">
        <v>769</v>
      </c>
      <c r="AH329" s="6" t="n">
        <v>842</v>
      </c>
      <c r="AI329" s="6" t="n">
        <v>851</v>
      </c>
      <c r="AJ329" s="6" t="n">
        <v>862</v>
      </c>
      <c r="AK329" s="6" t="n">
        <v>861</v>
      </c>
      <c r="AL329" s="6" t="n">
        <v>883</v>
      </c>
      <c r="AM329" s="6" t="n">
        <v>1033</v>
      </c>
      <c r="AN329" s="6" t="n">
        <v>1089</v>
      </c>
      <c r="AO329" s="6" t="n">
        <v>1153</v>
      </c>
      <c r="AP329" s="6" t="n">
        <v>1241</v>
      </c>
      <c r="AQ329" s="6" t="n">
        <v>1367</v>
      </c>
      <c r="AR329" s="6" t="n">
        <v>1428</v>
      </c>
      <c r="AS329" s="6" t="n">
        <v>1358</v>
      </c>
      <c r="AT329" s="6" t="n">
        <v>1486</v>
      </c>
      <c r="AU329" s="6" t="n">
        <v>1490</v>
      </c>
      <c r="AV329" s="6" t="n">
        <v>1480</v>
      </c>
      <c r="AW329" s="6" t="n">
        <v>1425</v>
      </c>
      <c r="AX329" s="6" t="n">
        <v>1539</v>
      </c>
      <c r="AY329" s="6" t="n">
        <v>1553</v>
      </c>
      <c r="AZ329" s="6" t="n">
        <v>1453</v>
      </c>
      <c r="BA329" s="6" t="n">
        <v>1389</v>
      </c>
      <c r="BB329" s="6" t="n">
        <v>1413</v>
      </c>
      <c r="BC329" s="6" t="n">
        <v>1259</v>
      </c>
      <c r="BD329" s="6" t="n">
        <v>1297</v>
      </c>
      <c r="BE329" s="6" t="n">
        <v>1250</v>
      </c>
      <c r="BF329" s="6" t="n">
        <v>1201</v>
      </c>
      <c r="BG329" s="6" t="n">
        <v>1124</v>
      </c>
      <c r="BH329" s="6" t="n">
        <v>1150</v>
      </c>
      <c r="BI329" s="6" t="n">
        <v>1120</v>
      </c>
      <c r="BJ329" s="6" t="n">
        <v>1130</v>
      </c>
      <c r="BK329" s="6" t="n">
        <v>1074</v>
      </c>
      <c r="BL329" s="6" t="n">
        <v>1086</v>
      </c>
      <c r="BM329" s="6" t="n">
        <v>1157</v>
      </c>
      <c r="BN329" s="6" t="n">
        <v>1239</v>
      </c>
      <c r="BO329" s="6" t="n">
        <v>1420</v>
      </c>
      <c r="BP329" s="6" t="n">
        <v>1438</v>
      </c>
      <c r="BQ329" s="6" t="n">
        <v>990</v>
      </c>
      <c r="BR329" s="6" t="n">
        <v>1051</v>
      </c>
      <c r="BS329" s="6" t="n">
        <v>1028</v>
      </c>
      <c r="BT329" s="6" t="n">
        <v>927</v>
      </c>
      <c r="BU329" s="6" t="n">
        <v>758</v>
      </c>
      <c r="BV329" s="6" t="n">
        <v>683</v>
      </c>
      <c r="BW329" s="6" t="n">
        <v>695</v>
      </c>
      <c r="BX329" s="6" t="n">
        <v>712</v>
      </c>
      <c r="BY329" s="6" t="n">
        <v>603</v>
      </c>
      <c r="BZ329" s="6" t="n">
        <v>649</v>
      </c>
      <c r="CA329" s="6" t="n">
        <v>564</v>
      </c>
      <c r="CB329" s="6" t="n">
        <v>519</v>
      </c>
      <c r="CC329" s="6" t="n">
        <v>513</v>
      </c>
      <c r="CD329" s="6" t="n">
        <v>485</v>
      </c>
      <c r="CE329" s="6" t="n">
        <v>507</v>
      </c>
      <c r="CF329" s="6" t="n">
        <v>474</v>
      </c>
      <c r="CG329" s="6" t="n">
        <v>421</v>
      </c>
      <c r="CH329" s="6" t="n">
        <v>383</v>
      </c>
      <c r="CI329" s="6" t="n">
        <v>321</v>
      </c>
      <c r="CJ329" s="6" t="n">
        <v>310</v>
      </c>
      <c r="CK329" s="6" t="n">
        <v>289</v>
      </c>
      <c r="CL329" s="6" t="n">
        <v>266</v>
      </c>
      <c r="CM329" s="6" t="n">
        <v>265</v>
      </c>
      <c r="CN329" s="6" t="n">
        <v>214</v>
      </c>
      <c r="CO329" s="6" t="n">
        <v>156</v>
      </c>
      <c r="CP329" s="6" t="n">
        <v>173</v>
      </c>
      <c r="CQ329" s="6" t="n">
        <v>122</v>
      </c>
      <c r="CR329" s="6" t="n">
        <v>79</v>
      </c>
      <c r="CS329" s="6" t="n">
        <v>66</v>
      </c>
      <c r="CT329" s="6" t="n">
        <v>56</v>
      </c>
      <c r="CU329" s="6" t="n">
        <v>38</v>
      </c>
      <c r="CV329" s="6" t="n">
        <v>20</v>
      </c>
      <c r="CW329" s="6" t="n">
        <v>13</v>
      </c>
      <c r="CX329" s="6" t="n">
        <v>15</v>
      </c>
      <c r="CY329" s="6" t="n">
        <v>14</v>
      </c>
      <c r="CZ329" s="6" t="n">
        <v>20</v>
      </c>
    </row>
    <row r="330" customFormat="false" ht="13.2" hidden="false" customHeight="false" outlineLevel="0" collapsed="false">
      <c r="A330" s="0" t="s">
        <v>1380</v>
      </c>
      <c r="B330" s="0" t="s">
        <v>553</v>
      </c>
      <c r="C330" s="6" t="n">
        <v>134257</v>
      </c>
      <c r="D330" s="6" t="n">
        <v>1703</v>
      </c>
      <c r="E330" s="6" t="n">
        <v>1589</v>
      </c>
      <c r="F330" s="6" t="n">
        <v>1541</v>
      </c>
      <c r="G330" s="6" t="n">
        <v>1718</v>
      </c>
      <c r="H330" s="6" t="n">
        <v>1662</v>
      </c>
      <c r="I330" s="6" t="n">
        <v>1709</v>
      </c>
      <c r="J330" s="6" t="n">
        <v>1527</v>
      </c>
      <c r="K330" s="6" t="n">
        <v>1573</v>
      </c>
      <c r="L330" s="6" t="n">
        <v>1526</v>
      </c>
      <c r="M330" s="6" t="n">
        <v>1508</v>
      </c>
      <c r="N330" s="6" t="n">
        <v>1572</v>
      </c>
      <c r="O330" s="6" t="n">
        <v>1653</v>
      </c>
      <c r="P330" s="6" t="n">
        <v>1642</v>
      </c>
      <c r="Q330" s="6" t="n">
        <v>1666</v>
      </c>
      <c r="R330" s="6" t="n">
        <v>1677</v>
      </c>
      <c r="S330" s="6" t="n">
        <v>1759</v>
      </c>
      <c r="T330" s="6" t="n">
        <v>1625</v>
      </c>
      <c r="U330" s="6" t="n">
        <v>1637</v>
      </c>
      <c r="V330" s="6" t="n">
        <v>1455</v>
      </c>
      <c r="W330" s="6" t="n">
        <v>1265</v>
      </c>
      <c r="X330" s="6" t="n">
        <v>1069</v>
      </c>
      <c r="Y330" s="6" t="n">
        <v>1139</v>
      </c>
      <c r="Z330" s="6" t="n">
        <v>1280</v>
      </c>
      <c r="AA330" s="6" t="n">
        <v>1375</v>
      </c>
      <c r="AB330" s="6" t="n">
        <v>1351</v>
      </c>
      <c r="AC330" s="6" t="n">
        <v>1391</v>
      </c>
      <c r="AD330" s="6" t="n">
        <v>1430</v>
      </c>
      <c r="AE330" s="6" t="n">
        <v>1491</v>
      </c>
      <c r="AF330" s="6" t="n">
        <v>1437</v>
      </c>
      <c r="AG330" s="6" t="n">
        <v>1406</v>
      </c>
      <c r="AH330" s="6" t="n">
        <v>1502</v>
      </c>
      <c r="AI330" s="6" t="n">
        <v>1578</v>
      </c>
      <c r="AJ330" s="6" t="n">
        <v>1511</v>
      </c>
      <c r="AK330" s="6" t="n">
        <v>1490</v>
      </c>
      <c r="AL330" s="6" t="n">
        <v>1480</v>
      </c>
      <c r="AM330" s="6" t="n">
        <v>1630</v>
      </c>
      <c r="AN330" s="6" t="n">
        <v>1779</v>
      </c>
      <c r="AO330" s="6" t="n">
        <v>1833</v>
      </c>
      <c r="AP330" s="6" t="n">
        <v>1937</v>
      </c>
      <c r="AQ330" s="6" t="n">
        <v>2033</v>
      </c>
      <c r="AR330" s="6" t="n">
        <v>2059</v>
      </c>
      <c r="AS330" s="6" t="n">
        <v>2102</v>
      </c>
      <c r="AT330" s="6" t="n">
        <v>2158</v>
      </c>
      <c r="AU330" s="6" t="n">
        <v>2221</v>
      </c>
      <c r="AV330" s="6" t="n">
        <v>2267</v>
      </c>
      <c r="AW330" s="6" t="n">
        <v>2220</v>
      </c>
      <c r="AX330" s="6" t="n">
        <v>2220</v>
      </c>
      <c r="AY330" s="6" t="n">
        <v>2202</v>
      </c>
      <c r="AZ330" s="6" t="n">
        <v>2111</v>
      </c>
      <c r="BA330" s="6" t="n">
        <v>2010</v>
      </c>
      <c r="BB330" s="6" t="n">
        <v>2047</v>
      </c>
      <c r="BC330" s="6" t="n">
        <v>1924</v>
      </c>
      <c r="BD330" s="6" t="n">
        <v>1839</v>
      </c>
      <c r="BE330" s="6" t="n">
        <v>1833</v>
      </c>
      <c r="BF330" s="6" t="n">
        <v>1710</v>
      </c>
      <c r="BG330" s="6" t="n">
        <v>1665</v>
      </c>
      <c r="BH330" s="6" t="n">
        <v>1649</v>
      </c>
      <c r="BI330" s="6" t="n">
        <v>1658</v>
      </c>
      <c r="BJ330" s="6" t="n">
        <v>1588</v>
      </c>
      <c r="BK330" s="6" t="n">
        <v>1523</v>
      </c>
      <c r="BL330" s="6" t="n">
        <v>1665</v>
      </c>
      <c r="BM330" s="6" t="n">
        <v>1621</v>
      </c>
      <c r="BN330" s="6" t="n">
        <v>1694</v>
      </c>
      <c r="BO330" s="6" t="n">
        <v>1814</v>
      </c>
      <c r="BP330" s="6" t="n">
        <v>1928</v>
      </c>
      <c r="BQ330" s="6" t="n">
        <v>1558</v>
      </c>
      <c r="BR330" s="6" t="n">
        <v>1607</v>
      </c>
      <c r="BS330" s="6" t="n">
        <v>1526</v>
      </c>
      <c r="BT330" s="6" t="n">
        <v>1396</v>
      </c>
      <c r="BU330" s="6" t="n">
        <v>1168</v>
      </c>
      <c r="BV330" s="6" t="n">
        <v>1177</v>
      </c>
      <c r="BW330" s="6" t="n">
        <v>1223</v>
      </c>
      <c r="BX330" s="6" t="n">
        <v>1183</v>
      </c>
      <c r="BY330" s="6" t="n">
        <v>1164</v>
      </c>
      <c r="BZ330" s="6" t="n">
        <v>1038</v>
      </c>
      <c r="CA330" s="6" t="n">
        <v>1031</v>
      </c>
      <c r="CB330" s="6" t="n">
        <v>993</v>
      </c>
      <c r="CC330" s="6" t="n">
        <v>851</v>
      </c>
      <c r="CD330" s="6" t="n">
        <v>887</v>
      </c>
      <c r="CE330" s="6" t="n">
        <v>829</v>
      </c>
      <c r="CF330" s="6" t="n">
        <v>757</v>
      </c>
      <c r="CG330" s="6" t="n">
        <v>724</v>
      </c>
      <c r="CH330" s="6" t="n">
        <v>692</v>
      </c>
      <c r="CI330" s="6" t="n">
        <v>605</v>
      </c>
      <c r="CJ330" s="6" t="n">
        <v>596</v>
      </c>
      <c r="CK330" s="6" t="n">
        <v>518</v>
      </c>
      <c r="CL330" s="6" t="n">
        <v>469</v>
      </c>
      <c r="CM330" s="6" t="n">
        <v>467</v>
      </c>
      <c r="CN330" s="6" t="n">
        <v>384</v>
      </c>
      <c r="CO330" s="6" t="n">
        <v>357</v>
      </c>
      <c r="CP330" s="6" t="n">
        <v>322</v>
      </c>
      <c r="CQ330" s="6" t="n">
        <v>223</v>
      </c>
      <c r="CR330" s="6" t="n">
        <v>144</v>
      </c>
      <c r="CS330" s="6" t="n">
        <v>134</v>
      </c>
      <c r="CT330" s="6" t="n">
        <v>104</v>
      </c>
      <c r="CU330" s="6" t="n">
        <v>86</v>
      </c>
      <c r="CV330" s="6" t="n">
        <v>48</v>
      </c>
      <c r="CW330" s="6" t="n">
        <v>36</v>
      </c>
      <c r="CX330" s="6" t="n">
        <v>28</v>
      </c>
      <c r="CY330" s="6" t="n">
        <v>17</v>
      </c>
      <c r="CZ330" s="6" t="n">
        <v>38</v>
      </c>
    </row>
    <row r="331" customFormat="false" ht="13.2" hidden="false" customHeight="false" outlineLevel="0" collapsed="false">
      <c r="A331" s="0" t="s">
        <v>1381</v>
      </c>
      <c r="B331" s="0" t="s">
        <v>337</v>
      </c>
      <c r="C331" s="6" t="n">
        <v>109057</v>
      </c>
      <c r="D331" s="6" t="n">
        <v>1275</v>
      </c>
      <c r="E331" s="6" t="n">
        <v>1242</v>
      </c>
      <c r="F331" s="6" t="n">
        <v>1274</v>
      </c>
      <c r="G331" s="6" t="n">
        <v>1316</v>
      </c>
      <c r="H331" s="6" t="n">
        <v>1224</v>
      </c>
      <c r="I331" s="6" t="n">
        <v>1232</v>
      </c>
      <c r="J331" s="6" t="n">
        <v>1213</v>
      </c>
      <c r="K331" s="6" t="n">
        <v>1170</v>
      </c>
      <c r="L331" s="6" t="n">
        <v>1112</v>
      </c>
      <c r="M331" s="6" t="n">
        <v>1156</v>
      </c>
      <c r="N331" s="6" t="n">
        <v>1203</v>
      </c>
      <c r="O331" s="6" t="n">
        <v>1219</v>
      </c>
      <c r="P331" s="6" t="n">
        <v>1274</v>
      </c>
      <c r="Q331" s="6" t="n">
        <v>1312</v>
      </c>
      <c r="R331" s="6" t="n">
        <v>1351</v>
      </c>
      <c r="S331" s="6" t="n">
        <v>1321</v>
      </c>
      <c r="T331" s="6" t="n">
        <v>1306</v>
      </c>
      <c r="U331" s="6" t="n">
        <v>1422</v>
      </c>
      <c r="V331" s="6" t="n">
        <v>1299</v>
      </c>
      <c r="W331" s="6" t="n">
        <v>1125</v>
      </c>
      <c r="X331" s="6" t="n">
        <v>1160</v>
      </c>
      <c r="Y331" s="6" t="n">
        <v>1214</v>
      </c>
      <c r="Z331" s="6" t="n">
        <v>1261</v>
      </c>
      <c r="AA331" s="6" t="n">
        <v>1393</v>
      </c>
      <c r="AB331" s="6" t="n">
        <v>1321</v>
      </c>
      <c r="AC331" s="6" t="n">
        <v>1278</v>
      </c>
      <c r="AD331" s="6" t="n">
        <v>1298</v>
      </c>
      <c r="AE331" s="6" t="n">
        <v>1215</v>
      </c>
      <c r="AF331" s="6" t="n">
        <v>1286</v>
      </c>
      <c r="AG331" s="6" t="n">
        <v>1213</v>
      </c>
      <c r="AH331" s="6" t="n">
        <v>1248</v>
      </c>
      <c r="AI331" s="6" t="n">
        <v>1305</v>
      </c>
      <c r="AJ331" s="6" t="n">
        <v>1227</v>
      </c>
      <c r="AK331" s="6" t="n">
        <v>1113</v>
      </c>
      <c r="AL331" s="6" t="n">
        <v>1226</v>
      </c>
      <c r="AM331" s="6" t="n">
        <v>1325</v>
      </c>
      <c r="AN331" s="6" t="n">
        <v>1402</v>
      </c>
      <c r="AO331" s="6" t="n">
        <v>1458</v>
      </c>
      <c r="AP331" s="6" t="n">
        <v>1497</v>
      </c>
      <c r="AQ331" s="6" t="n">
        <v>1718</v>
      </c>
      <c r="AR331" s="6" t="n">
        <v>1590</v>
      </c>
      <c r="AS331" s="6" t="n">
        <v>1608</v>
      </c>
      <c r="AT331" s="6" t="n">
        <v>1707</v>
      </c>
      <c r="AU331" s="6" t="n">
        <v>1724</v>
      </c>
      <c r="AV331" s="6" t="n">
        <v>1707</v>
      </c>
      <c r="AW331" s="6" t="n">
        <v>1693</v>
      </c>
      <c r="AX331" s="6" t="n">
        <v>1792</v>
      </c>
      <c r="AY331" s="6" t="n">
        <v>1729</v>
      </c>
      <c r="AZ331" s="6" t="n">
        <v>1723</v>
      </c>
      <c r="BA331" s="6" t="n">
        <v>1647</v>
      </c>
      <c r="BB331" s="6" t="n">
        <v>1565</v>
      </c>
      <c r="BC331" s="6" t="n">
        <v>1497</v>
      </c>
      <c r="BD331" s="6" t="n">
        <v>1401</v>
      </c>
      <c r="BE331" s="6" t="n">
        <v>1428</v>
      </c>
      <c r="BF331" s="6" t="n">
        <v>1393</v>
      </c>
      <c r="BG331" s="6" t="n">
        <v>1368</v>
      </c>
      <c r="BH331" s="6" t="n">
        <v>1323</v>
      </c>
      <c r="BI331" s="6" t="n">
        <v>1398</v>
      </c>
      <c r="BJ331" s="6" t="n">
        <v>1273</v>
      </c>
      <c r="BK331" s="6" t="n">
        <v>1365</v>
      </c>
      <c r="BL331" s="6" t="n">
        <v>1363</v>
      </c>
      <c r="BM331" s="6" t="n">
        <v>1384</v>
      </c>
      <c r="BN331" s="6" t="n">
        <v>1493</v>
      </c>
      <c r="BO331" s="6" t="n">
        <v>1583</v>
      </c>
      <c r="BP331" s="6" t="n">
        <v>1687</v>
      </c>
      <c r="BQ331" s="6" t="n">
        <v>1188</v>
      </c>
      <c r="BR331" s="6" t="n">
        <v>1301</v>
      </c>
      <c r="BS331" s="6" t="n">
        <v>1257</v>
      </c>
      <c r="BT331" s="6" t="n">
        <v>1147</v>
      </c>
      <c r="BU331" s="6" t="n">
        <v>1003</v>
      </c>
      <c r="BV331" s="6" t="n">
        <v>979</v>
      </c>
      <c r="BW331" s="6" t="n">
        <v>1054</v>
      </c>
      <c r="BX331" s="6" t="n">
        <v>983</v>
      </c>
      <c r="BY331" s="6" t="n">
        <v>921</v>
      </c>
      <c r="BZ331" s="6" t="n">
        <v>874</v>
      </c>
      <c r="CA331" s="6" t="n">
        <v>807</v>
      </c>
      <c r="CB331" s="6" t="n">
        <v>786</v>
      </c>
      <c r="CC331" s="6" t="n">
        <v>735</v>
      </c>
      <c r="CD331" s="6" t="n">
        <v>606</v>
      </c>
      <c r="CE331" s="6" t="n">
        <v>673</v>
      </c>
      <c r="CF331" s="6" t="n">
        <v>677</v>
      </c>
      <c r="CG331" s="6" t="n">
        <v>618</v>
      </c>
      <c r="CH331" s="6" t="n">
        <v>538</v>
      </c>
      <c r="CI331" s="6" t="n">
        <v>476</v>
      </c>
      <c r="CJ331" s="6" t="n">
        <v>435</v>
      </c>
      <c r="CK331" s="6" t="n">
        <v>424</v>
      </c>
      <c r="CL331" s="6" t="n">
        <v>364</v>
      </c>
      <c r="CM331" s="6" t="n">
        <v>336</v>
      </c>
      <c r="CN331" s="6" t="n">
        <v>259</v>
      </c>
      <c r="CO331" s="6" t="n">
        <v>246</v>
      </c>
      <c r="CP331" s="6" t="n">
        <v>212</v>
      </c>
      <c r="CQ331" s="6" t="n">
        <v>151</v>
      </c>
      <c r="CR331" s="6" t="n">
        <v>93</v>
      </c>
      <c r="CS331" s="6" t="n">
        <v>67</v>
      </c>
      <c r="CT331" s="6" t="n">
        <v>47</v>
      </c>
      <c r="CU331" s="6" t="n">
        <v>52</v>
      </c>
      <c r="CV331" s="6" t="n">
        <v>34</v>
      </c>
      <c r="CW331" s="6" t="n">
        <v>23</v>
      </c>
      <c r="CX331" s="6" t="n">
        <v>20</v>
      </c>
      <c r="CY331" s="6" t="n">
        <v>5</v>
      </c>
      <c r="CZ331" s="6" t="n">
        <v>21</v>
      </c>
    </row>
    <row r="332" customFormat="false" ht="13.2" hidden="false" customHeight="false" outlineLevel="0" collapsed="false">
      <c r="A332" s="0" t="s">
        <v>1382</v>
      </c>
      <c r="B332" s="0" t="s">
        <v>665</v>
      </c>
      <c r="C332" s="6" t="n">
        <v>161243</v>
      </c>
      <c r="D332" s="6" t="n">
        <v>1753</v>
      </c>
      <c r="E332" s="6" t="n">
        <v>1768</v>
      </c>
      <c r="F332" s="6" t="n">
        <v>1785</v>
      </c>
      <c r="G332" s="6" t="n">
        <v>1740</v>
      </c>
      <c r="H332" s="6" t="n">
        <v>1725</v>
      </c>
      <c r="I332" s="6" t="n">
        <v>1736</v>
      </c>
      <c r="J332" s="6" t="n">
        <v>1683</v>
      </c>
      <c r="K332" s="6" t="n">
        <v>1654</v>
      </c>
      <c r="L332" s="6" t="n">
        <v>1656</v>
      </c>
      <c r="M332" s="6" t="n">
        <v>1660</v>
      </c>
      <c r="N332" s="6" t="n">
        <v>1730</v>
      </c>
      <c r="O332" s="6" t="n">
        <v>1846</v>
      </c>
      <c r="P332" s="6" t="n">
        <v>1945</v>
      </c>
      <c r="Q332" s="6" t="n">
        <v>1963</v>
      </c>
      <c r="R332" s="6" t="n">
        <v>1940</v>
      </c>
      <c r="S332" s="6" t="n">
        <v>2034</v>
      </c>
      <c r="T332" s="6" t="n">
        <v>1973</v>
      </c>
      <c r="U332" s="6" t="n">
        <v>2032</v>
      </c>
      <c r="V332" s="6" t="n">
        <v>1907</v>
      </c>
      <c r="W332" s="6" t="n">
        <v>1642</v>
      </c>
      <c r="X332" s="6" t="n">
        <v>1551</v>
      </c>
      <c r="Y332" s="6" t="n">
        <v>1705</v>
      </c>
      <c r="Z332" s="6" t="n">
        <v>1720</v>
      </c>
      <c r="AA332" s="6" t="n">
        <v>1820</v>
      </c>
      <c r="AB332" s="6" t="n">
        <v>1717</v>
      </c>
      <c r="AC332" s="6" t="n">
        <v>1690</v>
      </c>
      <c r="AD332" s="6" t="n">
        <v>1651</v>
      </c>
      <c r="AE332" s="6" t="n">
        <v>1607</v>
      </c>
      <c r="AF332" s="6" t="n">
        <v>1640</v>
      </c>
      <c r="AG332" s="6" t="n">
        <v>1539</v>
      </c>
      <c r="AH332" s="6" t="n">
        <v>1696</v>
      </c>
      <c r="AI332" s="6" t="n">
        <v>1547</v>
      </c>
      <c r="AJ332" s="6" t="n">
        <v>1590</v>
      </c>
      <c r="AK332" s="6" t="n">
        <v>1547</v>
      </c>
      <c r="AL332" s="6" t="n">
        <v>1480</v>
      </c>
      <c r="AM332" s="6" t="n">
        <v>1652</v>
      </c>
      <c r="AN332" s="6" t="n">
        <v>1748</v>
      </c>
      <c r="AO332" s="6" t="n">
        <v>1821</v>
      </c>
      <c r="AP332" s="6" t="n">
        <v>1927</v>
      </c>
      <c r="AQ332" s="6" t="n">
        <v>2094</v>
      </c>
      <c r="AR332" s="6" t="n">
        <v>2227</v>
      </c>
      <c r="AS332" s="6" t="n">
        <v>2212</v>
      </c>
      <c r="AT332" s="6" t="n">
        <v>2176</v>
      </c>
      <c r="AU332" s="6" t="n">
        <v>2335</v>
      </c>
      <c r="AV332" s="6" t="n">
        <v>2252</v>
      </c>
      <c r="AW332" s="6" t="n">
        <v>2387</v>
      </c>
      <c r="AX332" s="6" t="n">
        <v>2293</v>
      </c>
      <c r="AY332" s="6" t="n">
        <v>2404</v>
      </c>
      <c r="AZ332" s="6" t="n">
        <v>2424</v>
      </c>
      <c r="BA332" s="6" t="n">
        <v>2239</v>
      </c>
      <c r="BB332" s="6" t="n">
        <v>2250</v>
      </c>
      <c r="BC332" s="6" t="n">
        <v>2231</v>
      </c>
      <c r="BD332" s="6" t="n">
        <v>2135</v>
      </c>
      <c r="BE332" s="6" t="n">
        <v>2145</v>
      </c>
      <c r="BF332" s="6" t="n">
        <v>2047</v>
      </c>
      <c r="BG332" s="6" t="n">
        <v>1993</v>
      </c>
      <c r="BH332" s="6" t="n">
        <v>2079</v>
      </c>
      <c r="BI332" s="6" t="n">
        <v>2106</v>
      </c>
      <c r="BJ332" s="6" t="n">
        <v>2108</v>
      </c>
      <c r="BK332" s="6" t="n">
        <v>2209</v>
      </c>
      <c r="BL332" s="6" t="n">
        <v>2196</v>
      </c>
      <c r="BM332" s="6" t="n">
        <v>2262</v>
      </c>
      <c r="BN332" s="6" t="n">
        <v>2404</v>
      </c>
      <c r="BO332" s="6" t="n">
        <v>2682</v>
      </c>
      <c r="BP332" s="6" t="n">
        <v>2708</v>
      </c>
      <c r="BQ332" s="6" t="n">
        <v>2005</v>
      </c>
      <c r="BR332" s="6" t="n">
        <v>2241</v>
      </c>
      <c r="BS332" s="6" t="n">
        <v>2071</v>
      </c>
      <c r="BT332" s="6" t="n">
        <v>2024</v>
      </c>
      <c r="BU332" s="6" t="n">
        <v>1742</v>
      </c>
      <c r="BV332" s="6" t="n">
        <v>1585</v>
      </c>
      <c r="BW332" s="6" t="n">
        <v>1676</v>
      </c>
      <c r="BX332" s="6" t="n">
        <v>1626</v>
      </c>
      <c r="BY332" s="6" t="n">
        <v>1540</v>
      </c>
      <c r="BZ332" s="6" t="n">
        <v>1480</v>
      </c>
      <c r="CA332" s="6" t="n">
        <v>1391</v>
      </c>
      <c r="CB332" s="6" t="n">
        <v>1324</v>
      </c>
      <c r="CC332" s="6" t="n">
        <v>1332</v>
      </c>
      <c r="CD332" s="6" t="n">
        <v>1229</v>
      </c>
      <c r="CE332" s="6" t="n">
        <v>1214</v>
      </c>
      <c r="CF332" s="6" t="n">
        <v>1231</v>
      </c>
      <c r="CG332" s="6" t="n">
        <v>1192</v>
      </c>
      <c r="CH332" s="6" t="n">
        <v>1032</v>
      </c>
      <c r="CI332" s="6" t="n">
        <v>925</v>
      </c>
      <c r="CJ332" s="6" t="n">
        <v>880</v>
      </c>
      <c r="CK332" s="6" t="n">
        <v>730</v>
      </c>
      <c r="CL332" s="6" t="n">
        <v>803</v>
      </c>
      <c r="CM332" s="6" t="n">
        <v>656</v>
      </c>
      <c r="CN332" s="6" t="n">
        <v>577</v>
      </c>
      <c r="CO332" s="6" t="n">
        <v>542</v>
      </c>
      <c r="CP332" s="6" t="n">
        <v>504</v>
      </c>
      <c r="CQ332" s="6" t="n">
        <v>372</v>
      </c>
      <c r="CR332" s="6" t="n">
        <v>201</v>
      </c>
      <c r="CS332" s="6" t="n">
        <v>161</v>
      </c>
      <c r="CT332" s="6" t="n">
        <v>163</v>
      </c>
      <c r="CU332" s="6" t="n">
        <v>107</v>
      </c>
      <c r="CV332" s="6" t="n">
        <v>86</v>
      </c>
      <c r="CW332" s="6" t="n">
        <v>72</v>
      </c>
      <c r="CX332" s="6" t="n">
        <v>39</v>
      </c>
      <c r="CY332" s="6" t="n">
        <v>29</v>
      </c>
      <c r="CZ332" s="6" t="n">
        <v>43</v>
      </c>
    </row>
    <row r="333" customFormat="false" ht="13.2" hidden="false" customHeight="false" outlineLevel="0" collapsed="false">
      <c r="A333" s="0" t="s">
        <v>1383</v>
      </c>
      <c r="B333" s="0" t="s">
        <v>737</v>
      </c>
      <c r="C333" s="6" t="n">
        <v>108131</v>
      </c>
      <c r="D333" s="6" t="n">
        <v>914</v>
      </c>
      <c r="E333" s="6" t="n">
        <v>928</v>
      </c>
      <c r="F333" s="6" t="n">
        <v>961</v>
      </c>
      <c r="G333" s="6" t="n">
        <v>995</v>
      </c>
      <c r="H333" s="6" t="n">
        <v>1080</v>
      </c>
      <c r="I333" s="6" t="n">
        <v>1071</v>
      </c>
      <c r="J333" s="6" t="n">
        <v>1069</v>
      </c>
      <c r="K333" s="6" t="n">
        <v>1001</v>
      </c>
      <c r="L333" s="6" t="n">
        <v>988</v>
      </c>
      <c r="M333" s="6" t="n">
        <v>1081</v>
      </c>
      <c r="N333" s="6" t="n">
        <v>1114</v>
      </c>
      <c r="O333" s="6" t="n">
        <v>1183</v>
      </c>
      <c r="P333" s="6" t="n">
        <v>1282</v>
      </c>
      <c r="Q333" s="6" t="n">
        <v>1293</v>
      </c>
      <c r="R333" s="6" t="n">
        <v>1364</v>
      </c>
      <c r="S333" s="6" t="n">
        <v>1301</v>
      </c>
      <c r="T333" s="6" t="n">
        <v>1449</v>
      </c>
      <c r="U333" s="6" t="n">
        <v>1382</v>
      </c>
      <c r="V333" s="6" t="n">
        <v>1351</v>
      </c>
      <c r="W333" s="6" t="n">
        <v>1172</v>
      </c>
      <c r="X333" s="6" t="n">
        <v>1330</v>
      </c>
      <c r="Y333" s="6" t="n">
        <v>1133</v>
      </c>
      <c r="Z333" s="6" t="n">
        <v>1212</v>
      </c>
      <c r="AA333" s="6" t="n">
        <v>1285</v>
      </c>
      <c r="AB333" s="6" t="n">
        <v>1075</v>
      </c>
      <c r="AC333" s="6" t="n">
        <v>1030</v>
      </c>
      <c r="AD333" s="6" t="n">
        <v>999</v>
      </c>
      <c r="AE333" s="6" t="n">
        <v>1015</v>
      </c>
      <c r="AF333" s="6" t="n">
        <v>947</v>
      </c>
      <c r="AG333" s="6" t="n">
        <v>981</v>
      </c>
      <c r="AH333" s="6" t="n">
        <v>987</v>
      </c>
      <c r="AI333" s="6" t="n">
        <v>1012</v>
      </c>
      <c r="AJ333" s="6" t="n">
        <v>947</v>
      </c>
      <c r="AK333" s="6" t="n">
        <v>882</v>
      </c>
      <c r="AL333" s="6" t="n">
        <v>957</v>
      </c>
      <c r="AM333" s="6" t="n">
        <v>1065</v>
      </c>
      <c r="AN333" s="6" t="n">
        <v>1144</v>
      </c>
      <c r="AO333" s="6" t="n">
        <v>1281</v>
      </c>
      <c r="AP333" s="6" t="n">
        <v>1321</v>
      </c>
      <c r="AQ333" s="6" t="n">
        <v>1552</v>
      </c>
      <c r="AR333" s="6" t="n">
        <v>1548</v>
      </c>
      <c r="AS333" s="6" t="n">
        <v>1511</v>
      </c>
      <c r="AT333" s="6" t="n">
        <v>1628</v>
      </c>
      <c r="AU333" s="6" t="n">
        <v>1625</v>
      </c>
      <c r="AV333" s="6" t="n">
        <v>1837</v>
      </c>
      <c r="AW333" s="6" t="n">
        <v>1721</v>
      </c>
      <c r="AX333" s="6" t="n">
        <v>1799</v>
      </c>
      <c r="AY333" s="6" t="n">
        <v>1684</v>
      </c>
      <c r="AZ333" s="6" t="n">
        <v>1727</v>
      </c>
      <c r="BA333" s="6" t="n">
        <v>1858</v>
      </c>
      <c r="BB333" s="6" t="n">
        <v>1745</v>
      </c>
      <c r="BC333" s="6" t="n">
        <v>1631</v>
      </c>
      <c r="BD333" s="6" t="n">
        <v>1533</v>
      </c>
      <c r="BE333" s="6" t="n">
        <v>1573</v>
      </c>
      <c r="BF333" s="6" t="n">
        <v>1587</v>
      </c>
      <c r="BG333" s="6" t="n">
        <v>1442</v>
      </c>
      <c r="BH333" s="6" t="n">
        <v>1478</v>
      </c>
      <c r="BI333" s="6" t="n">
        <v>1491</v>
      </c>
      <c r="BJ333" s="6" t="n">
        <v>1470</v>
      </c>
      <c r="BK333" s="6" t="n">
        <v>1435</v>
      </c>
      <c r="BL333" s="6" t="n">
        <v>1493</v>
      </c>
      <c r="BM333" s="6" t="n">
        <v>1589</v>
      </c>
      <c r="BN333" s="6" t="n">
        <v>1604</v>
      </c>
      <c r="BO333" s="6" t="n">
        <v>1797</v>
      </c>
      <c r="BP333" s="6" t="n">
        <v>1686</v>
      </c>
      <c r="BQ333" s="6" t="n">
        <v>1374</v>
      </c>
      <c r="BR333" s="6" t="n">
        <v>1560</v>
      </c>
      <c r="BS333" s="6" t="n">
        <v>1448</v>
      </c>
      <c r="BT333" s="6" t="n">
        <v>1452</v>
      </c>
      <c r="BU333" s="6" t="n">
        <v>1217</v>
      </c>
      <c r="BV333" s="6" t="n">
        <v>1195</v>
      </c>
      <c r="BW333" s="6" t="n">
        <v>1178</v>
      </c>
      <c r="BX333" s="6" t="n">
        <v>1109</v>
      </c>
      <c r="BY333" s="6" t="n">
        <v>1144</v>
      </c>
      <c r="BZ333" s="6" t="n">
        <v>1040</v>
      </c>
      <c r="CA333" s="6" t="n">
        <v>983</v>
      </c>
      <c r="CB333" s="6" t="n">
        <v>901</v>
      </c>
      <c r="CC333" s="6" t="n">
        <v>791</v>
      </c>
      <c r="CD333" s="6" t="n">
        <v>810</v>
      </c>
      <c r="CE333" s="6" t="n">
        <v>766</v>
      </c>
      <c r="CF333" s="6" t="n">
        <v>698</v>
      </c>
      <c r="CG333" s="6" t="n">
        <v>616</v>
      </c>
      <c r="CH333" s="6" t="n">
        <v>543</v>
      </c>
      <c r="CI333" s="6" t="n">
        <v>517</v>
      </c>
      <c r="CJ333" s="6" t="n">
        <v>533</v>
      </c>
      <c r="CK333" s="6" t="n">
        <v>457</v>
      </c>
      <c r="CL333" s="6" t="n">
        <v>361</v>
      </c>
      <c r="CM333" s="6" t="n">
        <v>373</v>
      </c>
      <c r="CN333" s="6" t="n">
        <v>300</v>
      </c>
      <c r="CO333" s="6" t="n">
        <v>272</v>
      </c>
      <c r="CP333" s="6" t="n">
        <v>233</v>
      </c>
      <c r="CQ333" s="6" t="n">
        <v>169</v>
      </c>
      <c r="CR333" s="6" t="n">
        <v>109</v>
      </c>
      <c r="CS333" s="6" t="n">
        <v>72</v>
      </c>
      <c r="CT333" s="6" t="n">
        <v>76</v>
      </c>
      <c r="CU333" s="6" t="n">
        <v>53</v>
      </c>
      <c r="CV333" s="6" t="n">
        <v>53</v>
      </c>
      <c r="CW333" s="6" t="n">
        <v>36</v>
      </c>
      <c r="CX333" s="6" t="n">
        <v>18</v>
      </c>
      <c r="CY333" s="6" t="n">
        <v>24</v>
      </c>
      <c r="CZ333" s="6" t="n">
        <v>24</v>
      </c>
    </row>
    <row r="334" customFormat="false" ht="13.2" hidden="false" customHeight="false" outlineLevel="0" collapsed="false">
      <c r="A334" s="0" t="s">
        <v>1384</v>
      </c>
      <c r="B334" s="0" t="s">
        <v>287</v>
      </c>
      <c r="C334" s="6" t="n">
        <v>148127</v>
      </c>
      <c r="D334" s="6" t="n">
        <v>1647</v>
      </c>
      <c r="E334" s="6" t="n">
        <v>1667</v>
      </c>
      <c r="F334" s="6" t="n">
        <v>1630</v>
      </c>
      <c r="G334" s="6" t="n">
        <v>1621</v>
      </c>
      <c r="H334" s="6" t="n">
        <v>1617</v>
      </c>
      <c r="I334" s="6" t="n">
        <v>1569</v>
      </c>
      <c r="J334" s="6" t="n">
        <v>1468</v>
      </c>
      <c r="K334" s="6" t="n">
        <v>1582</v>
      </c>
      <c r="L334" s="6" t="n">
        <v>1459</v>
      </c>
      <c r="M334" s="6" t="n">
        <v>1473</v>
      </c>
      <c r="N334" s="6" t="n">
        <v>1454</v>
      </c>
      <c r="O334" s="6" t="n">
        <v>1617</v>
      </c>
      <c r="P334" s="6" t="n">
        <v>1629</v>
      </c>
      <c r="Q334" s="6" t="n">
        <v>1732</v>
      </c>
      <c r="R334" s="6" t="n">
        <v>1801</v>
      </c>
      <c r="S334" s="6" t="n">
        <v>1961</v>
      </c>
      <c r="T334" s="6" t="n">
        <v>1825</v>
      </c>
      <c r="U334" s="6" t="n">
        <v>1910</v>
      </c>
      <c r="V334" s="6" t="n">
        <v>1916</v>
      </c>
      <c r="W334" s="6" t="n">
        <v>1881</v>
      </c>
      <c r="X334" s="6" t="n">
        <v>1882</v>
      </c>
      <c r="Y334" s="6" t="n">
        <v>1783</v>
      </c>
      <c r="Z334" s="6" t="n">
        <v>1877</v>
      </c>
      <c r="AA334" s="6" t="n">
        <v>1888</v>
      </c>
      <c r="AB334" s="6" t="n">
        <v>2017</v>
      </c>
      <c r="AC334" s="6" t="n">
        <v>1975</v>
      </c>
      <c r="AD334" s="6" t="n">
        <v>1802</v>
      </c>
      <c r="AE334" s="6" t="n">
        <v>1748</v>
      </c>
      <c r="AF334" s="6" t="n">
        <v>1694</v>
      </c>
      <c r="AG334" s="6" t="n">
        <v>1682</v>
      </c>
      <c r="AH334" s="6" t="n">
        <v>1851</v>
      </c>
      <c r="AI334" s="6" t="n">
        <v>1831</v>
      </c>
      <c r="AJ334" s="6" t="n">
        <v>1702</v>
      </c>
      <c r="AK334" s="6" t="n">
        <v>1475</v>
      </c>
      <c r="AL334" s="6" t="n">
        <v>1484</v>
      </c>
      <c r="AM334" s="6" t="n">
        <v>1622</v>
      </c>
      <c r="AN334" s="6" t="n">
        <v>1563</v>
      </c>
      <c r="AO334" s="6" t="n">
        <v>1700</v>
      </c>
      <c r="AP334" s="6" t="n">
        <v>1784</v>
      </c>
      <c r="AQ334" s="6" t="n">
        <v>1941</v>
      </c>
      <c r="AR334" s="6" t="n">
        <v>1982</v>
      </c>
      <c r="AS334" s="6" t="n">
        <v>2021</v>
      </c>
      <c r="AT334" s="6" t="n">
        <v>2147</v>
      </c>
      <c r="AU334" s="6" t="n">
        <v>2099</v>
      </c>
      <c r="AV334" s="6" t="n">
        <v>2234</v>
      </c>
      <c r="AW334" s="6" t="n">
        <v>2380</v>
      </c>
      <c r="AX334" s="6" t="n">
        <v>2376</v>
      </c>
      <c r="AY334" s="6" t="n">
        <v>2337</v>
      </c>
      <c r="AZ334" s="6" t="n">
        <v>2341</v>
      </c>
      <c r="BA334" s="6" t="n">
        <v>2286</v>
      </c>
      <c r="BB334" s="6" t="n">
        <v>2274</v>
      </c>
      <c r="BC334" s="6" t="n">
        <v>2315</v>
      </c>
      <c r="BD334" s="6" t="n">
        <v>2300</v>
      </c>
      <c r="BE334" s="6" t="n">
        <v>2146</v>
      </c>
      <c r="BF334" s="6" t="n">
        <v>2108</v>
      </c>
      <c r="BG334" s="6" t="n">
        <v>1968</v>
      </c>
      <c r="BH334" s="6" t="n">
        <v>1940</v>
      </c>
      <c r="BI334" s="6" t="n">
        <v>1945</v>
      </c>
      <c r="BJ334" s="6" t="n">
        <v>1903</v>
      </c>
      <c r="BK334" s="6" t="n">
        <v>1775</v>
      </c>
      <c r="BL334" s="6" t="n">
        <v>1807</v>
      </c>
      <c r="BM334" s="6" t="n">
        <v>1934</v>
      </c>
      <c r="BN334" s="6" t="n">
        <v>1896</v>
      </c>
      <c r="BO334" s="6" t="n">
        <v>2024</v>
      </c>
      <c r="BP334" s="6" t="n">
        <v>1976</v>
      </c>
      <c r="BQ334" s="6" t="n">
        <v>1536</v>
      </c>
      <c r="BR334" s="6" t="n">
        <v>1582</v>
      </c>
      <c r="BS334" s="6" t="n">
        <v>1434</v>
      </c>
      <c r="BT334" s="6" t="n">
        <v>1341</v>
      </c>
      <c r="BU334" s="6" t="n">
        <v>1203</v>
      </c>
      <c r="BV334" s="6" t="n">
        <v>1260</v>
      </c>
      <c r="BW334" s="6" t="n">
        <v>1345</v>
      </c>
      <c r="BX334" s="6" t="n">
        <v>1335</v>
      </c>
      <c r="BY334" s="6" t="n">
        <v>1294</v>
      </c>
      <c r="BZ334" s="6" t="n">
        <v>1304</v>
      </c>
      <c r="CA334" s="6" t="n">
        <v>1124</v>
      </c>
      <c r="CB334" s="6" t="n">
        <v>1151</v>
      </c>
      <c r="CC334" s="6" t="n">
        <v>1124</v>
      </c>
      <c r="CD334" s="6" t="n">
        <v>1041</v>
      </c>
      <c r="CE334" s="6" t="n">
        <v>1052</v>
      </c>
      <c r="CF334" s="6" t="n">
        <v>979</v>
      </c>
      <c r="CG334" s="6" t="n">
        <v>885</v>
      </c>
      <c r="CH334" s="6" t="n">
        <v>870</v>
      </c>
      <c r="CI334" s="6" t="n">
        <v>707</v>
      </c>
      <c r="CJ334" s="6" t="n">
        <v>699</v>
      </c>
      <c r="CK334" s="6" t="n">
        <v>584</v>
      </c>
      <c r="CL334" s="6" t="n">
        <v>557</v>
      </c>
      <c r="CM334" s="6" t="n">
        <v>489</v>
      </c>
      <c r="CN334" s="6" t="n">
        <v>456</v>
      </c>
      <c r="CO334" s="6" t="n">
        <v>417</v>
      </c>
      <c r="CP334" s="6" t="n">
        <v>318</v>
      </c>
      <c r="CQ334" s="6" t="n">
        <v>263</v>
      </c>
      <c r="CR334" s="6" t="n">
        <v>126</v>
      </c>
      <c r="CS334" s="6" t="n">
        <v>106</v>
      </c>
      <c r="CT334" s="6" t="n">
        <v>80</v>
      </c>
      <c r="CU334" s="6" t="n">
        <v>53</v>
      </c>
      <c r="CV334" s="6" t="n">
        <v>43</v>
      </c>
      <c r="CW334" s="6" t="n">
        <v>29</v>
      </c>
      <c r="CX334" s="6" t="n">
        <v>15</v>
      </c>
      <c r="CY334" s="6" t="n">
        <v>13</v>
      </c>
      <c r="CZ334" s="6" t="n">
        <v>38</v>
      </c>
    </row>
    <row r="335" customFormat="false" ht="13.2" hidden="false" customHeight="false" outlineLevel="0" collapsed="false">
      <c r="A335" s="0" t="s">
        <v>1385</v>
      </c>
      <c r="B335" s="0" t="s">
        <v>481</v>
      </c>
      <c r="C335" s="6" t="n">
        <v>236882</v>
      </c>
      <c r="D335" s="6" t="n">
        <v>3385</v>
      </c>
      <c r="E335" s="6" t="n">
        <v>3148</v>
      </c>
      <c r="F335" s="6" t="n">
        <v>3068</v>
      </c>
      <c r="G335" s="6" t="n">
        <v>2970</v>
      </c>
      <c r="H335" s="6" t="n">
        <v>2836</v>
      </c>
      <c r="I335" s="6" t="n">
        <v>2668</v>
      </c>
      <c r="J335" s="6" t="n">
        <v>2366</v>
      </c>
      <c r="K335" s="6" t="n">
        <v>2372</v>
      </c>
      <c r="L335" s="6" t="n">
        <v>2202</v>
      </c>
      <c r="M335" s="6" t="n">
        <v>2239</v>
      </c>
      <c r="N335" s="6" t="n">
        <v>2210</v>
      </c>
      <c r="O335" s="6" t="n">
        <v>2252</v>
      </c>
      <c r="P335" s="6" t="n">
        <v>2342</v>
      </c>
      <c r="Q335" s="6" t="n">
        <v>2360</v>
      </c>
      <c r="R335" s="6" t="n">
        <v>2391</v>
      </c>
      <c r="S335" s="6" t="n">
        <v>2539</v>
      </c>
      <c r="T335" s="6" t="n">
        <v>2440</v>
      </c>
      <c r="U335" s="6" t="n">
        <v>2361</v>
      </c>
      <c r="V335" s="6" t="n">
        <v>4113</v>
      </c>
      <c r="W335" s="6" t="n">
        <v>6489</v>
      </c>
      <c r="X335" s="6" t="n">
        <v>7459</v>
      </c>
      <c r="Y335" s="6" t="n">
        <v>7002</v>
      </c>
      <c r="Z335" s="6" t="n">
        <v>5526</v>
      </c>
      <c r="AA335" s="6" t="n">
        <v>4957</v>
      </c>
      <c r="AB335" s="6" t="n">
        <v>4440</v>
      </c>
      <c r="AC335" s="6" t="n">
        <v>4504</v>
      </c>
      <c r="AD335" s="6" t="n">
        <v>4472</v>
      </c>
      <c r="AE335" s="6" t="n">
        <v>4243</v>
      </c>
      <c r="AF335" s="6" t="n">
        <v>4299</v>
      </c>
      <c r="AG335" s="6" t="n">
        <v>4267</v>
      </c>
      <c r="AH335" s="6" t="n">
        <v>4200</v>
      </c>
      <c r="AI335" s="6" t="n">
        <v>4082</v>
      </c>
      <c r="AJ335" s="6" t="n">
        <v>3665</v>
      </c>
      <c r="AK335" s="6" t="n">
        <v>3376</v>
      </c>
      <c r="AL335" s="6" t="n">
        <v>3277</v>
      </c>
      <c r="AM335" s="6" t="n">
        <v>3304</v>
      </c>
      <c r="AN335" s="6" t="n">
        <v>3103</v>
      </c>
      <c r="AO335" s="6" t="n">
        <v>3141</v>
      </c>
      <c r="AP335" s="6" t="n">
        <v>3115</v>
      </c>
      <c r="AQ335" s="6" t="n">
        <v>3023</v>
      </c>
      <c r="AR335" s="6" t="n">
        <v>3094</v>
      </c>
      <c r="AS335" s="6" t="n">
        <v>2847</v>
      </c>
      <c r="AT335" s="6" t="n">
        <v>2817</v>
      </c>
      <c r="AU335" s="6" t="n">
        <v>2865</v>
      </c>
      <c r="AV335" s="6" t="n">
        <v>2979</v>
      </c>
      <c r="AW335" s="6" t="n">
        <v>2986</v>
      </c>
      <c r="AX335" s="6" t="n">
        <v>3096</v>
      </c>
      <c r="AY335" s="6" t="n">
        <v>2931</v>
      </c>
      <c r="AZ335" s="6" t="n">
        <v>2930</v>
      </c>
      <c r="BA335" s="6" t="n">
        <v>2854</v>
      </c>
      <c r="BB335" s="6" t="n">
        <v>2597</v>
      </c>
      <c r="BC335" s="6" t="n">
        <v>2537</v>
      </c>
      <c r="BD335" s="6" t="n">
        <v>2605</v>
      </c>
      <c r="BE335" s="6" t="n">
        <v>2555</v>
      </c>
      <c r="BF335" s="6" t="n">
        <v>2422</v>
      </c>
      <c r="BG335" s="6" t="n">
        <v>2265</v>
      </c>
      <c r="BH335" s="6" t="n">
        <v>2182</v>
      </c>
      <c r="BI335" s="6" t="n">
        <v>2191</v>
      </c>
      <c r="BJ335" s="6" t="n">
        <v>2128</v>
      </c>
      <c r="BK335" s="6" t="n">
        <v>2073</v>
      </c>
      <c r="BL335" s="6" t="n">
        <v>2152</v>
      </c>
      <c r="BM335" s="6" t="n">
        <v>2149</v>
      </c>
      <c r="BN335" s="6" t="n">
        <v>2135</v>
      </c>
      <c r="BO335" s="6" t="n">
        <v>2208</v>
      </c>
      <c r="BP335" s="6" t="n">
        <v>2302</v>
      </c>
      <c r="BQ335" s="6" t="n">
        <v>1894</v>
      </c>
      <c r="BR335" s="6" t="n">
        <v>1864</v>
      </c>
      <c r="BS335" s="6" t="n">
        <v>1707</v>
      </c>
      <c r="BT335" s="6" t="n">
        <v>1672</v>
      </c>
      <c r="BU335" s="6" t="n">
        <v>1510</v>
      </c>
      <c r="BV335" s="6" t="n">
        <v>1360</v>
      </c>
      <c r="BW335" s="6" t="n">
        <v>1392</v>
      </c>
      <c r="BX335" s="6" t="n">
        <v>1373</v>
      </c>
      <c r="BY335" s="6" t="n">
        <v>1401</v>
      </c>
      <c r="BZ335" s="6" t="n">
        <v>1270</v>
      </c>
      <c r="CA335" s="6" t="n">
        <v>1218</v>
      </c>
      <c r="CB335" s="6" t="n">
        <v>1156</v>
      </c>
      <c r="CC335" s="6" t="n">
        <v>1131</v>
      </c>
      <c r="CD335" s="6" t="n">
        <v>1172</v>
      </c>
      <c r="CE335" s="6" t="n">
        <v>1225</v>
      </c>
      <c r="CF335" s="6" t="n">
        <v>1098</v>
      </c>
      <c r="CG335" s="6" t="n">
        <v>990</v>
      </c>
      <c r="CH335" s="6" t="n">
        <v>996</v>
      </c>
      <c r="CI335" s="6" t="n">
        <v>855</v>
      </c>
      <c r="CJ335" s="6" t="n">
        <v>820</v>
      </c>
      <c r="CK335" s="6" t="n">
        <v>745</v>
      </c>
      <c r="CL335" s="6" t="n">
        <v>691</v>
      </c>
      <c r="CM335" s="6" t="n">
        <v>609</v>
      </c>
      <c r="CN335" s="6" t="n">
        <v>540</v>
      </c>
      <c r="CO335" s="6" t="n">
        <v>499</v>
      </c>
      <c r="CP335" s="6" t="n">
        <v>442</v>
      </c>
      <c r="CQ335" s="6" t="n">
        <v>307</v>
      </c>
      <c r="CR335" s="6" t="n">
        <v>216</v>
      </c>
      <c r="CS335" s="6" t="n">
        <v>150</v>
      </c>
      <c r="CT335" s="6" t="n">
        <v>148</v>
      </c>
      <c r="CU335" s="6" t="n">
        <v>107</v>
      </c>
      <c r="CV335" s="6" t="n">
        <v>80</v>
      </c>
      <c r="CW335" s="6" t="n">
        <v>48</v>
      </c>
      <c r="CX335" s="6" t="n">
        <v>26</v>
      </c>
      <c r="CY335" s="6" t="n">
        <v>23</v>
      </c>
      <c r="CZ335" s="6" t="n">
        <v>41</v>
      </c>
    </row>
    <row r="336" customFormat="false" ht="13.2" hidden="false" customHeight="false" outlineLevel="0" collapsed="false">
      <c r="A336" s="0" t="s">
        <v>1386</v>
      </c>
      <c r="B336" s="0" t="s">
        <v>27</v>
      </c>
      <c r="C336" s="6" t="n">
        <v>173658</v>
      </c>
      <c r="D336" s="6" t="n">
        <v>2212</v>
      </c>
      <c r="E336" s="6" t="n">
        <v>2233</v>
      </c>
      <c r="F336" s="6" t="n">
        <v>2314</v>
      </c>
      <c r="G336" s="6" t="n">
        <v>2195</v>
      </c>
      <c r="H336" s="6" t="n">
        <v>2259</v>
      </c>
      <c r="I336" s="6" t="n">
        <v>2007</v>
      </c>
      <c r="J336" s="6" t="n">
        <v>1930</v>
      </c>
      <c r="K336" s="6" t="n">
        <v>1846</v>
      </c>
      <c r="L336" s="6" t="n">
        <v>1830</v>
      </c>
      <c r="M336" s="6" t="n">
        <v>1885</v>
      </c>
      <c r="N336" s="6" t="n">
        <v>1929</v>
      </c>
      <c r="O336" s="6" t="n">
        <v>1952</v>
      </c>
      <c r="P336" s="6" t="n">
        <v>2090</v>
      </c>
      <c r="Q336" s="6" t="n">
        <v>2069</v>
      </c>
      <c r="R336" s="6" t="n">
        <v>2154</v>
      </c>
      <c r="S336" s="6" t="n">
        <v>2132</v>
      </c>
      <c r="T336" s="6" t="n">
        <v>2107</v>
      </c>
      <c r="U336" s="6" t="n">
        <v>2215</v>
      </c>
      <c r="V336" s="6" t="n">
        <v>2007</v>
      </c>
      <c r="W336" s="6" t="n">
        <v>1723</v>
      </c>
      <c r="X336" s="6" t="n">
        <v>1775</v>
      </c>
      <c r="Y336" s="6" t="n">
        <v>1831</v>
      </c>
      <c r="Z336" s="6" t="n">
        <v>1963</v>
      </c>
      <c r="AA336" s="6" t="n">
        <v>2088</v>
      </c>
      <c r="AB336" s="6" t="n">
        <v>2175</v>
      </c>
      <c r="AC336" s="6" t="n">
        <v>2247</v>
      </c>
      <c r="AD336" s="6" t="n">
        <v>2248</v>
      </c>
      <c r="AE336" s="6" t="n">
        <v>2154</v>
      </c>
      <c r="AF336" s="6" t="n">
        <v>2233</v>
      </c>
      <c r="AG336" s="6" t="n">
        <v>2400</v>
      </c>
      <c r="AH336" s="6" t="n">
        <v>2380</v>
      </c>
      <c r="AI336" s="6" t="n">
        <v>2559</v>
      </c>
      <c r="AJ336" s="6" t="n">
        <v>2356</v>
      </c>
      <c r="AK336" s="6" t="n">
        <v>2180</v>
      </c>
      <c r="AL336" s="6" t="n">
        <v>2148</v>
      </c>
      <c r="AM336" s="6" t="n">
        <v>2202</v>
      </c>
      <c r="AN336" s="6" t="n">
        <v>2348</v>
      </c>
      <c r="AO336" s="6" t="n">
        <v>2418</v>
      </c>
      <c r="AP336" s="6" t="n">
        <v>2618</v>
      </c>
      <c r="AQ336" s="6" t="n">
        <v>2637</v>
      </c>
      <c r="AR336" s="6" t="n">
        <v>2636</v>
      </c>
      <c r="AS336" s="6" t="n">
        <v>2538</v>
      </c>
      <c r="AT336" s="6" t="n">
        <v>2633</v>
      </c>
      <c r="AU336" s="6" t="n">
        <v>2658</v>
      </c>
      <c r="AV336" s="6" t="n">
        <v>2618</v>
      </c>
      <c r="AW336" s="6" t="n">
        <v>2570</v>
      </c>
      <c r="AX336" s="6" t="n">
        <v>2665</v>
      </c>
      <c r="AY336" s="6" t="n">
        <v>2609</v>
      </c>
      <c r="AZ336" s="6" t="n">
        <v>2486</v>
      </c>
      <c r="BA336" s="6" t="n">
        <v>2425</v>
      </c>
      <c r="BB336" s="6" t="n">
        <v>2364</v>
      </c>
      <c r="BC336" s="6" t="n">
        <v>2327</v>
      </c>
      <c r="BD336" s="6" t="n">
        <v>2179</v>
      </c>
      <c r="BE336" s="6" t="n">
        <v>2107</v>
      </c>
      <c r="BF336" s="6" t="n">
        <v>1910</v>
      </c>
      <c r="BG336" s="6" t="n">
        <v>1953</v>
      </c>
      <c r="BH336" s="6" t="n">
        <v>1909</v>
      </c>
      <c r="BI336" s="6" t="n">
        <v>1920</v>
      </c>
      <c r="BJ336" s="6" t="n">
        <v>1990</v>
      </c>
      <c r="BK336" s="6" t="n">
        <v>1895</v>
      </c>
      <c r="BL336" s="6" t="n">
        <v>1795</v>
      </c>
      <c r="BM336" s="6" t="n">
        <v>1967</v>
      </c>
      <c r="BN336" s="6" t="n">
        <v>2050</v>
      </c>
      <c r="BO336" s="6" t="n">
        <v>2326</v>
      </c>
      <c r="BP336" s="6" t="n">
        <v>2281</v>
      </c>
      <c r="BQ336" s="6" t="n">
        <v>1806</v>
      </c>
      <c r="BR336" s="6" t="n">
        <v>1953</v>
      </c>
      <c r="BS336" s="6" t="n">
        <v>1681</v>
      </c>
      <c r="BT336" s="6" t="n">
        <v>1616</v>
      </c>
      <c r="BU336" s="6" t="n">
        <v>1412</v>
      </c>
      <c r="BV336" s="6" t="n">
        <v>1242</v>
      </c>
      <c r="BW336" s="6" t="n">
        <v>1411</v>
      </c>
      <c r="BX336" s="6" t="n">
        <v>1426</v>
      </c>
      <c r="BY336" s="6" t="n">
        <v>1337</v>
      </c>
      <c r="BZ336" s="6" t="n">
        <v>1300</v>
      </c>
      <c r="CA336" s="6" t="n">
        <v>1235</v>
      </c>
      <c r="CB336" s="6" t="n">
        <v>1173</v>
      </c>
      <c r="CC336" s="6" t="n">
        <v>1116</v>
      </c>
      <c r="CD336" s="6" t="n">
        <v>1149</v>
      </c>
      <c r="CE336" s="6" t="n">
        <v>1106</v>
      </c>
      <c r="CF336" s="6" t="n">
        <v>1066</v>
      </c>
      <c r="CG336" s="6" t="n">
        <v>1002</v>
      </c>
      <c r="CH336" s="6" t="n">
        <v>935</v>
      </c>
      <c r="CI336" s="6" t="n">
        <v>920</v>
      </c>
      <c r="CJ336" s="6" t="n">
        <v>846</v>
      </c>
      <c r="CK336" s="6" t="n">
        <v>726</v>
      </c>
      <c r="CL336" s="6" t="n">
        <v>744</v>
      </c>
      <c r="CM336" s="6" t="n">
        <v>650</v>
      </c>
      <c r="CN336" s="6" t="n">
        <v>559</v>
      </c>
      <c r="CO336" s="6" t="n">
        <v>544</v>
      </c>
      <c r="CP336" s="6" t="n">
        <v>450</v>
      </c>
      <c r="CQ336" s="6" t="n">
        <v>392</v>
      </c>
      <c r="CR336" s="6" t="n">
        <v>212</v>
      </c>
      <c r="CS336" s="6" t="n">
        <v>173</v>
      </c>
      <c r="CT336" s="6" t="n">
        <v>171</v>
      </c>
      <c r="CU336" s="6" t="n">
        <v>115</v>
      </c>
      <c r="CV336" s="6" t="n">
        <v>108</v>
      </c>
      <c r="CW336" s="6" t="n">
        <v>75</v>
      </c>
      <c r="CX336" s="6" t="n">
        <v>61</v>
      </c>
      <c r="CY336" s="6" t="n">
        <v>34</v>
      </c>
      <c r="CZ336" s="6" t="n">
        <v>52</v>
      </c>
    </row>
    <row r="337" customFormat="false" ht="13.2" hidden="false" customHeight="false" outlineLevel="0" collapsed="false">
      <c r="A337" s="0" t="s">
        <v>1387</v>
      </c>
      <c r="B337" s="0" t="s">
        <v>255</v>
      </c>
      <c r="C337" s="6" t="n">
        <v>288283</v>
      </c>
      <c r="D337" s="6" t="n">
        <v>4670</v>
      </c>
      <c r="E337" s="6" t="n">
        <v>4352</v>
      </c>
      <c r="F337" s="6" t="n">
        <v>4020</v>
      </c>
      <c r="G337" s="6" t="n">
        <v>3991</v>
      </c>
      <c r="H337" s="6" t="n">
        <v>3706</v>
      </c>
      <c r="I337" s="6" t="n">
        <v>3540</v>
      </c>
      <c r="J337" s="6" t="n">
        <v>3258</v>
      </c>
      <c r="K337" s="6" t="n">
        <v>3038</v>
      </c>
      <c r="L337" s="6" t="n">
        <v>2960</v>
      </c>
      <c r="M337" s="6" t="n">
        <v>2766</v>
      </c>
      <c r="N337" s="6" t="n">
        <v>2809</v>
      </c>
      <c r="O337" s="6" t="n">
        <v>2777</v>
      </c>
      <c r="P337" s="6" t="n">
        <v>2868</v>
      </c>
      <c r="Q337" s="6" t="n">
        <v>2758</v>
      </c>
      <c r="R337" s="6" t="n">
        <v>2885</v>
      </c>
      <c r="S337" s="6" t="n">
        <v>2984</v>
      </c>
      <c r="T337" s="6" t="n">
        <v>2826</v>
      </c>
      <c r="U337" s="6" t="n">
        <v>2830</v>
      </c>
      <c r="V337" s="6" t="n">
        <v>3349</v>
      </c>
      <c r="W337" s="6" t="n">
        <v>3977</v>
      </c>
      <c r="X337" s="6" t="n">
        <v>4768</v>
      </c>
      <c r="Y337" s="6" t="n">
        <v>4946</v>
      </c>
      <c r="Z337" s="6" t="n">
        <v>5482</v>
      </c>
      <c r="AA337" s="6" t="n">
        <v>5876</v>
      </c>
      <c r="AB337" s="6" t="n">
        <v>5924</v>
      </c>
      <c r="AC337" s="6" t="n">
        <v>6937</v>
      </c>
      <c r="AD337" s="6" t="n">
        <v>7133</v>
      </c>
      <c r="AE337" s="6" t="n">
        <v>7191</v>
      </c>
      <c r="AF337" s="6" t="n">
        <v>7210</v>
      </c>
      <c r="AG337" s="6" t="n">
        <v>7254</v>
      </c>
      <c r="AH337" s="6" t="n">
        <v>7044</v>
      </c>
      <c r="AI337" s="6" t="n">
        <v>6819</v>
      </c>
      <c r="AJ337" s="6" t="n">
        <v>6503</v>
      </c>
      <c r="AK337" s="6" t="n">
        <v>6081</v>
      </c>
      <c r="AL337" s="6" t="n">
        <v>5850</v>
      </c>
      <c r="AM337" s="6" t="n">
        <v>5444</v>
      </c>
      <c r="AN337" s="6" t="n">
        <v>5263</v>
      </c>
      <c r="AO337" s="6" t="n">
        <v>5057</v>
      </c>
      <c r="AP337" s="6" t="n">
        <v>4970</v>
      </c>
      <c r="AQ337" s="6" t="n">
        <v>4565</v>
      </c>
      <c r="AR337" s="6" t="n">
        <v>4815</v>
      </c>
      <c r="AS337" s="6" t="n">
        <v>4671</v>
      </c>
      <c r="AT337" s="6" t="n">
        <v>4426</v>
      </c>
      <c r="AU337" s="6" t="n">
        <v>4478</v>
      </c>
      <c r="AV337" s="6" t="n">
        <v>4536</v>
      </c>
      <c r="AW337" s="6" t="n">
        <v>4238</v>
      </c>
      <c r="AX337" s="6" t="n">
        <v>4216</v>
      </c>
      <c r="AY337" s="6" t="n">
        <v>4087</v>
      </c>
      <c r="AZ337" s="6" t="n">
        <v>4033</v>
      </c>
      <c r="BA337" s="6" t="n">
        <v>3547</v>
      </c>
      <c r="BB337" s="6" t="n">
        <v>3716</v>
      </c>
      <c r="BC337" s="6" t="n">
        <v>3466</v>
      </c>
      <c r="BD337" s="6" t="n">
        <v>3102</v>
      </c>
      <c r="BE337" s="6" t="n">
        <v>3046</v>
      </c>
      <c r="BF337" s="6" t="n">
        <v>2740</v>
      </c>
      <c r="BG337" s="6" t="n">
        <v>2571</v>
      </c>
      <c r="BH337" s="6" t="n">
        <v>2365</v>
      </c>
      <c r="BI337" s="6" t="n">
        <v>2173</v>
      </c>
      <c r="BJ337" s="6" t="n">
        <v>2039</v>
      </c>
      <c r="BK337" s="6" t="n">
        <v>1936</v>
      </c>
      <c r="BL337" s="6" t="n">
        <v>1918</v>
      </c>
      <c r="BM337" s="6" t="n">
        <v>1769</v>
      </c>
      <c r="BN337" s="6" t="n">
        <v>1817</v>
      </c>
      <c r="BO337" s="6" t="n">
        <v>1812</v>
      </c>
      <c r="BP337" s="6" t="n">
        <v>1756</v>
      </c>
      <c r="BQ337" s="6" t="n">
        <v>1402</v>
      </c>
      <c r="BR337" s="6" t="n">
        <v>1383</v>
      </c>
      <c r="BS337" s="6" t="n">
        <v>1306</v>
      </c>
      <c r="BT337" s="6" t="n">
        <v>1282</v>
      </c>
      <c r="BU337" s="6" t="n">
        <v>1174</v>
      </c>
      <c r="BV337" s="6" t="n">
        <v>1132</v>
      </c>
      <c r="BW337" s="6" t="n">
        <v>1173</v>
      </c>
      <c r="BX337" s="6" t="n">
        <v>1115</v>
      </c>
      <c r="BY337" s="6" t="n">
        <v>1013</v>
      </c>
      <c r="BZ337" s="6" t="n">
        <v>999</v>
      </c>
      <c r="CA337" s="6" t="n">
        <v>997</v>
      </c>
      <c r="CB337" s="6" t="n">
        <v>862</v>
      </c>
      <c r="CC337" s="6" t="n">
        <v>801</v>
      </c>
      <c r="CD337" s="6" t="n">
        <v>808</v>
      </c>
      <c r="CE337" s="6" t="n">
        <v>803</v>
      </c>
      <c r="CF337" s="6" t="n">
        <v>749</v>
      </c>
      <c r="CG337" s="6" t="n">
        <v>685</v>
      </c>
      <c r="CH337" s="6" t="n">
        <v>686</v>
      </c>
      <c r="CI337" s="6" t="n">
        <v>548</v>
      </c>
      <c r="CJ337" s="6" t="n">
        <v>527</v>
      </c>
      <c r="CK337" s="6" t="n">
        <v>477</v>
      </c>
      <c r="CL337" s="6" t="n">
        <v>442</v>
      </c>
      <c r="CM337" s="6" t="n">
        <v>389</v>
      </c>
      <c r="CN337" s="6" t="n">
        <v>363</v>
      </c>
      <c r="CO337" s="6" t="n">
        <v>278</v>
      </c>
      <c r="CP337" s="6" t="n">
        <v>218</v>
      </c>
      <c r="CQ337" s="6" t="n">
        <v>223</v>
      </c>
      <c r="CR337" s="6" t="n">
        <v>131</v>
      </c>
      <c r="CS337" s="6" t="n">
        <v>84</v>
      </c>
      <c r="CT337" s="6" t="n">
        <v>78</v>
      </c>
      <c r="CU337" s="6" t="n">
        <v>68</v>
      </c>
      <c r="CV337" s="6" t="n">
        <v>44</v>
      </c>
      <c r="CW337" s="6" t="n">
        <v>33</v>
      </c>
      <c r="CX337" s="6" t="n">
        <v>23</v>
      </c>
      <c r="CY337" s="6" t="n">
        <v>12</v>
      </c>
      <c r="CZ337" s="6" t="n">
        <v>21</v>
      </c>
    </row>
    <row r="338" customFormat="false" ht="13.2" hidden="false" customHeight="false" outlineLevel="0" collapsed="false">
      <c r="A338" s="0" t="s">
        <v>1388</v>
      </c>
      <c r="B338" s="0" t="s">
        <v>571</v>
      </c>
      <c r="C338" s="6" t="n">
        <v>95598</v>
      </c>
      <c r="D338" s="6" t="n">
        <v>1235</v>
      </c>
      <c r="E338" s="6" t="n">
        <v>1173</v>
      </c>
      <c r="F338" s="6" t="n">
        <v>1220</v>
      </c>
      <c r="G338" s="6" t="n">
        <v>1202</v>
      </c>
      <c r="H338" s="6" t="n">
        <v>1187</v>
      </c>
      <c r="I338" s="6" t="n">
        <v>1093</v>
      </c>
      <c r="J338" s="6" t="n">
        <v>1032</v>
      </c>
      <c r="K338" s="6" t="n">
        <v>1075</v>
      </c>
      <c r="L338" s="6" t="n">
        <v>1004</v>
      </c>
      <c r="M338" s="6" t="n">
        <v>961</v>
      </c>
      <c r="N338" s="6" t="n">
        <v>993</v>
      </c>
      <c r="O338" s="6" t="n">
        <v>983</v>
      </c>
      <c r="P338" s="6" t="n">
        <v>1071</v>
      </c>
      <c r="Q338" s="6" t="n">
        <v>1080</v>
      </c>
      <c r="R338" s="6" t="n">
        <v>1048</v>
      </c>
      <c r="S338" s="6" t="n">
        <v>1152</v>
      </c>
      <c r="T338" s="6" t="n">
        <v>1192</v>
      </c>
      <c r="U338" s="6" t="n">
        <v>1068</v>
      </c>
      <c r="V338" s="6" t="n">
        <v>1060</v>
      </c>
      <c r="W338" s="6" t="n">
        <v>924</v>
      </c>
      <c r="X338" s="6" t="n">
        <v>931</v>
      </c>
      <c r="Y338" s="6" t="n">
        <v>995</v>
      </c>
      <c r="Z338" s="6" t="n">
        <v>1066</v>
      </c>
      <c r="AA338" s="6" t="n">
        <v>1104</v>
      </c>
      <c r="AB338" s="6" t="n">
        <v>1083</v>
      </c>
      <c r="AC338" s="6" t="n">
        <v>1125</v>
      </c>
      <c r="AD338" s="6" t="n">
        <v>1139</v>
      </c>
      <c r="AE338" s="6" t="n">
        <v>1120</v>
      </c>
      <c r="AF338" s="6" t="n">
        <v>1220</v>
      </c>
      <c r="AG338" s="6" t="n">
        <v>1336</v>
      </c>
      <c r="AH338" s="6" t="n">
        <v>1287</v>
      </c>
      <c r="AI338" s="6" t="n">
        <v>1396</v>
      </c>
      <c r="AJ338" s="6" t="n">
        <v>1304</v>
      </c>
      <c r="AK338" s="6" t="n">
        <v>1297</v>
      </c>
      <c r="AL338" s="6" t="n">
        <v>1321</v>
      </c>
      <c r="AM338" s="6" t="n">
        <v>1257</v>
      </c>
      <c r="AN338" s="6" t="n">
        <v>1323</v>
      </c>
      <c r="AO338" s="6" t="n">
        <v>1254</v>
      </c>
      <c r="AP338" s="6" t="n">
        <v>1336</v>
      </c>
      <c r="AQ338" s="6" t="n">
        <v>1483</v>
      </c>
      <c r="AR338" s="6" t="n">
        <v>1496</v>
      </c>
      <c r="AS338" s="6" t="n">
        <v>1472</v>
      </c>
      <c r="AT338" s="6" t="n">
        <v>1499</v>
      </c>
      <c r="AU338" s="6" t="n">
        <v>1435</v>
      </c>
      <c r="AV338" s="6" t="n">
        <v>1540</v>
      </c>
      <c r="AW338" s="6" t="n">
        <v>1604</v>
      </c>
      <c r="AX338" s="6" t="n">
        <v>1542</v>
      </c>
      <c r="AY338" s="6" t="n">
        <v>1554</v>
      </c>
      <c r="AZ338" s="6" t="n">
        <v>1604</v>
      </c>
      <c r="BA338" s="6" t="n">
        <v>1541</v>
      </c>
      <c r="BB338" s="6" t="n">
        <v>1469</v>
      </c>
      <c r="BC338" s="6" t="n">
        <v>1334</v>
      </c>
      <c r="BD338" s="6" t="n">
        <v>1278</v>
      </c>
      <c r="BE338" s="6" t="n">
        <v>1215</v>
      </c>
      <c r="BF338" s="6" t="n">
        <v>1175</v>
      </c>
      <c r="BG338" s="6" t="n">
        <v>1155</v>
      </c>
      <c r="BH338" s="6" t="n">
        <v>1082</v>
      </c>
      <c r="BI338" s="6" t="n">
        <v>1063</v>
      </c>
      <c r="BJ338" s="6" t="n">
        <v>1067</v>
      </c>
      <c r="BK338" s="6" t="n">
        <v>1052</v>
      </c>
      <c r="BL338" s="6" t="n">
        <v>1077</v>
      </c>
      <c r="BM338" s="6" t="n">
        <v>1048</v>
      </c>
      <c r="BN338" s="6" t="n">
        <v>1089</v>
      </c>
      <c r="BO338" s="6" t="n">
        <v>1152</v>
      </c>
      <c r="BP338" s="6" t="n">
        <v>1245</v>
      </c>
      <c r="BQ338" s="6" t="n">
        <v>944</v>
      </c>
      <c r="BR338" s="6" t="n">
        <v>978</v>
      </c>
      <c r="BS338" s="6" t="n">
        <v>946</v>
      </c>
      <c r="BT338" s="6" t="n">
        <v>917</v>
      </c>
      <c r="BU338" s="6" t="n">
        <v>752</v>
      </c>
      <c r="BV338" s="6" t="n">
        <v>795</v>
      </c>
      <c r="BW338" s="6" t="n">
        <v>851</v>
      </c>
      <c r="BX338" s="6" t="n">
        <v>746</v>
      </c>
      <c r="BY338" s="6" t="n">
        <v>774</v>
      </c>
      <c r="BZ338" s="6" t="n">
        <v>804</v>
      </c>
      <c r="CA338" s="6" t="n">
        <v>733</v>
      </c>
      <c r="CB338" s="6" t="n">
        <v>652</v>
      </c>
      <c r="CC338" s="6" t="n">
        <v>609</v>
      </c>
      <c r="CD338" s="6" t="n">
        <v>674</v>
      </c>
      <c r="CE338" s="6" t="n">
        <v>664</v>
      </c>
      <c r="CF338" s="6" t="n">
        <v>624</v>
      </c>
      <c r="CG338" s="6" t="n">
        <v>537</v>
      </c>
      <c r="CH338" s="6" t="n">
        <v>487</v>
      </c>
      <c r="CI338" s="6" t="n">
        <v>458</v>
      </c>
      <c r="CJ338" s="6" t="n">
        <v>403</v>
      </c>
      <c r="CK338" s="6" t="n">
        <v>372</v>
      </c>
      <c r="CL338" s="6" t="n">
        <v>322</v>
      </c>
      <c r="CM338" s="6" t="n">
        <v>334</v>
      </c>
      <c r="CN338" s="6" t="n">
        <v>273</v>
      </c>
      <c r="CO338" s="6" t="n">
        <v>246</v>
      </c>
      <c r="CP338" s="6" t="n">
        <v>249</v>
      </c>
      <c r="CQ338" s="6" t="n">
        <v>153</v>
      </c>
      <c r="CR338" s="6" t="n">
        <v>106</v>
      </c>
      <c r="CS338" s="6" t="n">
        <v>62</v>
      </c>
      <c r="CT338" s="6" t="n">
        <v>62</v>
      </c>
      <c r="CU338" s="6" t="n">
        <v>48</v>
      </c>
      <c r="CV338" s="6" t="n">
        <v>30</v>
      </c>
      <c r="CW338" s="6" t="n">
        <v>33</v>
      </c>
      <c r="CX338" s="6" t="n">
        <v>11</v>
      </c>
      <c r="CY338" s="6" t="n">
        <v>13</v>
      </c>
      <c r="CZ338" s="6" t="n">
        <v>18</v>
      </c>
    </row>
    <row r="339" customFormat="false" ht="13.2" hidden="false" customHeight="false" outlineLevel="0" collapsed="false">
      <c r="A339" s="0" t="s">
        <v>1389</v>
      </c>
      <c r="B339" s="0" t="s">
        <v>109</v>
      </c>
      <c r="C339" s="6" t="n">
        <v>140664</v>
      </c>
      <c r="D339" s="6" t="n">
        <v>2013</v>
      </c>
      <c r="E339" s="6" t="n">
        <v>2047</v>
      </c>
      <c r="F339" s="6" t="n">
        <v>2094</v>
      </c>
      <c r="G339" s="6" t="n">
        <v>2103</v>
      </c>
      <c r="H339" s="6" t="n">
        <v>2039</v>
      </c>
      <c r="I339" s="6" t="n">
        <v>1886</v>
      </c>
      <c r="J339" s="6" t="n">
        <v>1901</v>
      </c>
      <c r="K339" s="6" t="n">
        <v>1842</v>
      </c>
      <c r="L339" s="6" t="n">
        <v>1703</v>
      </c>
      <c r="M339" s="6" t="n">
        <v>1750</v>
      </c>
      <c r="N339" s="6" t="n">
        <v>1765</v>
      </c>
      <c r="O339" s="6" t="n">
        <v>1773</v>
      </c>
      <c r="P339" s="6" t="n">
        <v>1822</v>
      </c>
      <c r="Q339" s="6" t="n">
        <v>1767</v>
      </c>
      <c r="R339" s="6" t="n">
        <v>1799</v>
      </c>
      <c r="S339" s="6" t="n">
        <v>1770</v>
      </c>
      <c r="T339" s="6" t="n">
        <v>1843</v>
      </c>
      <c r="U339" s="6" t="n">
        <v>1798</v>
      </c>
      <c r="V339" s="6" t="n">
        <v>1555</v>
      </c>
      <c r="W339" s="6" t="n">
        <v>1006</v>
      </c>
      <c r="X339" s="6" t="n">
        <v>990</v>
      </c>
      <c r="Y339" s="6" t="n">
        <v>1139</v>
      </c>
      <c r="Z339" s="6" t="n">
        <v>1300</v>
      </c>
      <c r="AA339" s="6" t="n">
        <v>1440</v>
      </c>
      <c r="AB339" s="6" t="n">
        <v>1473</v>
      </c>
      <c r="AC339" s="6" t="n">
        <v>1472</v>
      </c>
      <c r="AD339" s="6" t="n">
        <v>1468</v>
      </c>
      <c r="AE339" s="6" t="n">
        <v>1572</v>
      </c>
      <c r="AF339" s="6" t="n">
        <v>1591</v>
      </c>
      <c r="AG339" s="6" t="n">
        <v>1728</v>
      </c>
      <c r="AH339" s="6" t="n">
        <v>1826</v>
      </c>
      <c r="AI339" s="6" t="n">
        <v>1935</v>
      </c>
      <c r="AJ339" s="6" t="n">
        <v>1956</v>
      </c>
      <c r="AK339" s="6" t="n">
        <v>1905</v>
      </c>
      <c r="AL339" s="6" t="n">
        <v>2004</v>
      </c>
      <c r="AM339" s="6" t="n">
        <v>2170</v>
      </c>
      <c r="AN339" s="6" t="n">
        <v>2153</v>
      </c>
      <c r="AO339" s="6" t="n">
        <v>2304</v>
      </c>
      <c r="AP339" s="6" t="n">
        <v>2314</v>
      </c>
      <c r="AQ339" s="6" t="n">
        <v>2301</v>
      </c>
      <c r="AR339" s="6" t="n">
        <v>2353</v>
      </c>
      <c r="AS339" s="6" t="n">
        <v>2291</v>
      </c>
      <c r="AT339" s="6" t="n">
        <v>2214</v>
      </c>
      <c r="AU339" s="6" t="n">
        <v>2339</v>
      </c>
      <c r="AV339" s="6" t="n">
        <v>2344</v>
      </c>
      <c r="AW339" s="6" t="n">
        <v>2365</v>
      </c>
      <c r="AX339" s="6" t="n">
        <v>2274</v>
      </c>
      <c r="AY339" s="6" t="n">
        <v>2264</v>
      </c>
      <c r="AZ339" s="6" t="n">
        <v>2044</v>
      </c>
      <c r="BA339" s="6" t="n">
        <v>2034</v>
      </c>
      <c r="BB339" s="6" t="n">
        <v>2056</v>
      </c>
      <c r="BC339" s="6" t="n">
        <v>1857</v>
      </c>
      <c r="BD339" s="6" t="n">
        <v>1838</v>
      </c>
      <c r="BE339" s="6" t="n">
        <v>1775</v>
      </c>
      <c r="BF339" s="6" t="n">
        <v>1697</v>
      </c>
      <c r="BG339" s="6" t="n">
        <v>1684</v>
      </c>
      <c r="BH339" s="6" t="n">
        <v>1555</v>
      </c>
      <c r="BI339" s="6" t="n">
        <v>1608</v>
      </c>
      <c r="BJ339" s="6" t="n">
        <v>1570</v>
      </c>
      <c r="BK339" s="6" t="n">
        <v>1499</v>
      </c>
      <c r="BL339" s="6" t="n">
        <v>1502</v>
      </c>
      <c r="BM339" s="6" t="n">
        <v>1555</v>
      </c>
      <c r="BN339" s="6" t="n">
        <v>1497</v>
      </c>
      <c r="BO339" s="6" t="n">
        <v>1624</v>
      </c>
      <c r="BP339" s="6" t="n">
        <v>1732</v>
      </c>
      <c r="BQ339" s="6" t="n">
        <v>1310</v>
      </c>
      <c r="BR339" s="6" t="n">
        <v>1310</v>
      </c>
      <c r="BS339" s="6" t="n">
        <v>1296</v>
      </c>
      <c r="BT339" s="6" t="n">
        <v>1204</v>
      </c>
      <c r="BU339" s="6" t="n">
        <v>911</v>
      </c>
      <c r="BV339" s="6" t="n">
        <v>935</v>
      </c>
      <c r="BW339" s="6" t="n">
        <v>1054</v>
      </c>
      <c r="BX339" s="6" t="n">
        <v>1052</v>
      </c>
      <c r="BY339" s="6" t="n">
        <v>937</v>
      </c>
      <c r="BZ339" s="6" t="n">
        <v>1040</v>
      </c>
      <c r="CA339" s="6" t="n">
        <v>872</v>
      </c>
      <c r="CB339" s="6" t="n">
        <v>876</v>
      </c>
      <c r="CC339" s="6" t="n">
        <v>836</v>
      </c>
      <c r="CD339" s="6" t="n">
        <v>869</v>
      </c>
      <c r="CE339" s="6" t="n">
        <v>761</v>
      </c>
      <c r="CF339" s="6" t="n">
        <v>743</v>
      </c>
      <c r="CG339" s="6" t="n">
        <v>717</v>
      </c>
      <c r="CH339" s="6" t="n">
        <v>670</v>
      </c>
      <c r="CI339" s="6" t="n">
        <v>618</v>
      </c>
      <c r="CJ339" s="6" t="n">
        <v>571</v>
      </c>
      <c r="CK339" s="6" t="n">
        <v>513</v>
      </c>
      <c r="CL339" s="6" t="n">
        <v>478</v>
      </c>
      <c r="CM339" s="6" t="n">
        <v>445</v>
      </c>
      <c r="CN339" s="6" t="n">
        <v>356</v>
      </c>
      <c r="CO339" s="6" t="n">
        <v>300</v>
      </c>
      <c r="CP339" s="6" t="n">
        <v>299</v>
      </c>
      <c r="CQ339" s="6" t="n">
        <v>254</v>
      </c>
      <c r="CR339" s="6" t="n">
        <v>148</v>
      </c>
      <c r="CS339" s="6" t="n">
        <v>99</v>
      </c>
      <c r="CT339" s="6" t="n">
        <v>83</v>
      </c>
      <c r="CU339" s="6" t="n">
        <v>69</v>
      </c>
      <c r="CV339" s="6" t="n">
        <v>38</v>
      </c>
      <c r="CW339" s="6" t="n">
        <v>41</v>
      </c>
      <c r="CX339" s="6" t="n">
        <v>34</v>
      </c>
      <c r="CY339" s="6" t="n">
        <v>15</v>
      </c>
      <c r="CZ339" s="6" t="n">
        <v>22</v>
      </c>
    </row>
    <row r="340" customFormat="false" ht="13.2" hidden="false" customHeight="false" outlineLevel="0" collapsed="false">
      <c r="A340" s="0" t="s">
        <v>1390</v>
      </c>
      <c r="B340" s="0" t="s">
        <v>103</v>
      </c>
      <c r="C340" s="6" t="n">
        <v>111008</v>
      </c>
      <c r="D340" s="6" t="n">
        <v>1335</v>
      </c>
      <c r="E340" s="6" t="n">
        <v>1347</v>
      </c>
      <c r="F340" s="6" t="n">
        <v>1358</v>
      </c>
      <c r="G340" s="6" t="n">
        <v>1355</v>
      </c>
      <c r="H340" s="6" t="n">
        <v>1268</v>
      </c>
      <c r="I340" s="6" t="n">
        <v>1302</v>
      </c>
      <c r="J340" s="6" t="n">
        <v>1168</v>
      </c>
      <c r="K340" s="6" t="n">
        <v>1222</v>
      </c>
      <c r="L340" s="6" t="n">
        <v>1175</v>
      </c>
      <c r="M340" s="6" t="n">
        <v>1168</v>
      </c>
      <c r="N340" s="6" t="n">
        <v>1173</v>
      </c>
      <c r="O340" s="6" t="n">
        <v>1244</v>
      </c>
      <c r="P340" s="6" t="n">
        <v>1258</v>
      </c>
      <c r="Q340" s="6" t="n">
        <v>1336</v>
      </c>
      <c r="R340" s="6" t="n">
        <v>1326</v>
      </c>
      <c r="S340" s="6" t="n">
        <v>1290</v>
      </c>
      <c r="T340" s="6" t="n">
        <v>1442</v>
      </c>
      <c r="U340" s="6" t="n">
        <v>1388</v>
      </c>
      <c r="V340" s="6" t="n">
        <v>1275</v>
      </c>
      <c r="W340" s="6" t="n">
        <v>1071</v>
      </c>
      <c r="X340" s="6" t="n">
        <v>1112</v>
      </c>
      <c r="Y340" s="6" t="n">
        <v>1169</v>
      </c>
      <c r="Z340" s="6" t="n">
        <v>1329</v>
      </c>
      <c r="AA340" s="6" t="n">
        <v>1499</v>
      </c>
      <c r="AB340" s="6" t="n">
        <v>1384</v>
      </c>
      <c r="AC340" s="6" t="n">
        <v>1513</v>
      </c>
      <c r="AD340" s="6" t="n">
        <v>1455</v>
      </c>
      <c r="AE340" s="6" t="n">
        <v>1420</v>
      </c>
      <c r="AF340" s="6" t="n">
        <v>1321</v>
      </c>
      <c r="AG340" s="6" t="n">
        <v>1502</v>
      </c>
      <c r="AH340" s="6" t="n">
        <v>1429</v>
      </c>
      <c r="AI340" s="6" t="n">
        <v>1411</v>
      </c>
      <c r="AJ340" s="6" t="n">
        <v>1306</v>
      </c>
      <c r="AK340" s="6" t="n">
        <v>1208</v>
      </c>
      <c r="AL340" s="6" t="n">
        <v>1194</v>
      </c>
      <c r="AM340" s="6" t="n">
        <v>1263</v>
      </c>
      <c r="AN340" s="6" t="n">
        <v>1334</v>
      </c>
      <c r="AO340" s="6" t="n">
        <v>1419</v>
      </c>
      <c r="AP340" s="6" t="n">
        <v>1398</v>
      </c>
      <c r="AQ340" s="6" t="n">
        <v>1595</v>
      </c>
      <c r="AR340" s="6" t="n">
        <v>1598</v>
      </c>
      <c r="AS340" s="6" t="n">
        <v>1624</v>
      </c>
      <c r="AT340" s="6" t="n">
        <v>1671</v>
      </c>
      <c r="AU340" s="6" t="n">
        <v>1616</v>
      </c>
      <c r="AV340" s="6" t="n">
        <v>1710</v>
      </c>
      <c r="AW340" s="6" t="n">
        <v>1759</v>
      </c>
      <c r="AX340" s="6" t="n">
        <v>1597</v>
      </c>
      <c r="AY340" s="6" t="n">
        <v>1706</v>
      </c>
      <c r="AZ340" s="6" t="n">
        <v>1584</v>
      </c>
      <c r="BA340" s="6" t="n">
        <v>1630</v>
      </c>
      <c r="BB340" s="6" t="n">
        <v>1451</v>
      </c>
      <c r="BC340" s="6" t="n">
        <v>1347</v>
      </c>
      <c r="BD340" s="6" t="n">
        <v>1305</v>
      </c>
      <c r="BE340" s="6" t="n">
        <v>1438</v>
      </c>
      <c r="BF340" s="6" t="n">
        <v>1286</v>
      </c>
      <c r="BG340" s="6" t="n">
        <v>1270</v>
      </c>
      <c r="BH340" s="6" t="n">
        <v>1250</v>
      </c>
      <c r="BI340" s="6" t="n">
        <v>1348</v>
      </c>
      <c r="BJ340" s="6" t="n">
        <v>1250</v>
      </c>
      <c r="BK340" s="6" t="n">
        <v>1309</v>
      </c>
      <c r="BL340" s="6" t="n">
        <v>1305</v>
      </c>
      <c r="BM340" s="6" t="n">
        <v>1364</v>
      </c>
      <c r="BN340" s="6" t="n">
        <v>1460</v>
      </c>
      <c r="BO340" s="6" t="n">
        <v>1654</v>
      </c>
      <c r="BP340" s="6" t="n">
        <v>1724</v>
      </c>
      <c r="BQ340" s="6" t="n">
        <v>1303</v>
      </c>
      <c r="BR340" s="6" t="n">
        <v>1329</v>
      </c>
      <c r="BS340" s="6" t="n">
        <v>1375</v>
      </c>
      <c r="BT340" s="6" t="n">
        <v>1177</v>
      </c>
      <c r="BU340" s="6" t="n">
        <v>1098</v>
      </c>
      <c r="BV340" s="6" t="n">
        <v>992</v>
      </c>
      <c r="BW340" s="6" t="n">
        <v>1022</v>
      </c>
      <c r="BX340" s="6" t="n">
        <v>1014</v>
      </c>
      <c r="BY340" s="6" t="n">
        <v>1011</v>
      </c>
      <c r="BZ340" s="6" t="n">
        <v>954</v>
      </c>
      <c r="CA340" s="6" t="n">
        <v>888</v>
      </c>
      <c r="CB340" s="6" t="n">
        <v>796</v>
      </c>
      <c r="CC340" s="6" t="n">
        <v>746</v>
      </c>
      <c r="CD340" s="6" t="n">
        <v>724</v>
      </c>
      <c r="CE340" s="6" t="n">
        <v>687</v>
      </c>
      <c r="CF340" s="6" t="n">
        <v>704</v>
      </c>
      <c r="CG340" s="6" t="n">
        <v>605</v>
      </c>
      <c r="CH340" s="6" t="n">
        <v>610</v>
      </c>
      <c r="CI340" s="6" t="n">
        <v>527</v>
      </c>
      <c r="CJ340" s="6" t="n">
        <v>512</v>
      </c>
      <c r="CK340" s="6" t="n">
        <v>410</v>
      </c>
      <c r="CL340" s="6" t="n">
        <v>410</v>
      </c>
      <c r="CM340" s="6" t="n">
        <v>372</v>
      </c>
      <c r="CN340" s="6" t="n">
        <v>347</v>
      </c>
      <c r="CO340" s="6" t="n">
        <v>293</v>
      </c>
      <c r="CP340" s="6" t="n">
        <v>299</v>
      </c>
      <c r="CQ340" s="6" t="n">
        <v>222</v>
      </c>
      <c r="CR340" s="6" t="n">
        <v>148</v>
      </c>
      <c r="CS340" s="6" t="n">
        <v>92</v>
      </c>
      <c r="CT340" s="6" t="n">
        <v>93</v>
      </c>
      <c r="CU340" s="6" t="n">
        <v>65</v>
      </c>
      <c r="CV340" s="6" t="n">
        <v>49</v>
      </c>
      <c r="CW340" s="6" t="n">
        <v>55</v>
      </c>
      <c r="CX340" s="6" t="n">
        <v>25</v>
      </c>
      <c r="CY340" s="6" t="n">
        <v>13</v>
      </c>
      <c r="CZ340" s="6" t="n">
        <v>23</v>
      </c>
    </row>
    <row r="341" customFormat="false" ht="13.2" hidden="false" customHeight="false" outlineLevel="0" collapsed="false">
      <c r="A341" s="0" t="s">
        <v>1391</v>
      </c>
      <c r="B341" s="0" t="s">
        <v>367</v>
      </c>
      <c r="C341" s="6" t="n">
        <v>175308</v>
      </c>
      <c r="D341" s="6" t="n">
        <v>2092</v>
      </c>
      <c r="E341" s="6" t="n">
        <v>2100</v>
      </c>
      <c r="F341" s="6" t="n">
        <v>2072</v>
      </c>
      <c r="G341" s="6" t="n">
        <v>2028</v>
      </c>
      <c r="H341" s="6" t="n">
        <v>1977</v>
      </c>
      <c r="I341" s="6" t="n">
        <v>2002</v>
      </c>
      <c r="J341" s="6" t="n">
        <v>1796</v>
      </c>
      <c r="K341" s="6" t="n">
        <v>1886</v>
      </c>
      <c r="L341" s="6" t="n">
        <v>1798</v>
      </c>
      <c r="M341" s="6" t="n">
        <v>1789</v>
      </c>
      <c r="N341" s="6" t="n">
        <v>1892</v>
      </c>
      <c r="O341" s="6" t="n">
        <v>1983</v>
      </c>
      <c r="P341" s="6" t="n">
        <v>2075</v>
      </c>
      <c r="Q341" s="6" t="n">
        <v>2061</v>
      </c>
      <c r="R341" s="6" t="n">
        <v>2201</v>
      </c>
      <c r="S341" s="6" t="n">
        <v>2184</v>
      </c>
      <c r="T341" s="6" t="n">
        <v>2202</v>
      </c>
      <c r="U341" s="6" t="n">
        <v>2264</v>
      </c>
      <c r="V341" s="6" t="n">
        <v>2277</v>
      </c>
      <c r="W341" s="6" t="n">
        <v>2032</v>
      </c>
      <c r="X341" s="6" t="n">
        <v>2000</v>
      </c>
      <c r="Y341" s="6" t="n">
        <v>1996</v>
      </c>
      <c r="Z341" s="6" t="n">
        <v>2099</v>
      </c>
      <c r="AA341" s="6" t="n">
        <v>2272</v>
      </c>
      <c r="AB341" s="6" t="n">
        <v>2155</v>
      </c>
      <c r="AC341" s="6" t="n">
        <v>2137</v>
      </c>
      <c r="AD341" s="6" t="n">
        <v>2026</v>
      </c>
      <c r="AE341" s="6" t="n">
        <v>2071</v>
      </c>
      <c r="AF341" s="6" t="n">
        <v>2142</v>
      </c>
      <c r="AG341" s="6" t="n">
        <v>2125</v>
      </c>
      <c r="AH341" s="6" t="n">
        <v>2073</v>
      </c>
      <c r="AI341" s="6" t="n">
        <v>2035</v>
      </c>
      <c r="AJ341" s="6" t="n">
        <v>1998</v>
      </c>
      <c r="AK341" s="6" t="n">
        <v>1790</v>
      </c>
      <c r="AL341" s="6" t="n">
        <v>1851</v>
      </c>
      <c r="AM341" s="6" t="n">
        <v>2007</v>
      </c>
      <c r="AN341" s="6" t="n">
        <v>2213</v>
      </c>
      <c r="AO341" s="6" t="n">
        <v>2210</v>
      </c>
      <c r="AP341" s="6" t="n">
        <v>2436</v>
      </c>
      <c r="AQ341" s="6" t="n">
        <v>2593</v>
      </c>
      <c r="AR341" s="6" t="n">
        <v>2626</v>
      </c>
      <c r="AS341" s="6" t="n">
        <v>2538</v>
      </c>
      <c r="AT341" s="6" t="n">
        <v>2661</v>
      </c>
      <c r="AU341" s="6" t="n">
        <v>2567</v>
      </c>
      <c r="AV341" s="6" t="n">
        <v>2539</v>
      </c>
      <c r="AW341" s="6" t="n">
        <v>2640</v>
      </c>
      <c r="AX341" s="6" t="n">
        <v>2749</v>
      </c>
      <c r="AY341" s="6" t="n">
        <v>2648</v>
      </c>
      <c r="AZ341" s="6" t="n">
        <v>2544</v>
      </c>
      <c r="BA341" s="6" t="n">
        <v>2593</v>
      </c>
      <c r="BB341" s="6" t="n">
        <v>2484</v>
      </c>
      <c r="BC341" s="6" t="n">
        <v>2373</v>
      </c>
      <c r="BD341" s="6" t="n">
        <v>2311</v>
      </c>
      <c r="BE341" s="6" t="n">
        <v>2322</v>
      </c>
      <c r="BF341" s="6" t="n">
        <v>2237</v>
      </c>
      <c r="BG341" s="6" t="n">
        <v>2236</v>
      </c>
      <c r="BH341" s="6" t="n">
        <v>2081</v>
      </c>
      <c r="BI341" s="6" t="n">
        <v>2252</v>
      </c>
      <c r="BJ341" s="6" t="n">
        <v>2135</v>
      </c>
      <c r="BK341" s="6" t="n">
        <v>2177</v>
      </c>
      <c r="BL341" s="6" t="n">
        <v>2296</v>
      </c>
      <c r="BM341" s="6" t="n">
        <v>2251</v>
      </c>
      <c r="BN341" s="6" t="n">
        <v>2414</v>
      </c>
      <c r="BO341" s="6" t="n">
        <v>2635</v>
      </c>
      <c r="BP341" s="6" t="n">
        <v>2659</v>
      </c>
      <c r="BQ341" s="6" t="n">
        <v>1957</v>
      </c>
      <c r="BR341" s="6" t="n">
        <v>2060</v>
      </c>
      <c r="BS341" s="6" t="n">
        <v>1976</v>
      </c>
      <c r="BT341" s="6" t="n">
        <v>1885</v>
      </c>
      <c r="BU341" s="6" t="n">
        <v>1718</v>
      </c>
      <c r="BV341" s="6" t="n">
        <v>1582</v>
      </c>
      <c r="BW341" s="6" t="n">
        <v>1636</v>
      </c>
      <c r="BX341" s="6" t="n">
        <v>1664</v>
      </c>
      <c r="BY341" s="6" t="n">
        <v>1636</v>
      </c>
      <c r="BZ341" s="6" t="n">
        <v>1498</v>
      </c>
      <c r="CA341" s="6" t="n">
        <v>1407</v>
      </c>
      <c r="CB341" s="6" t="n">
        <v>1324</v>
      </c>
      <c r="CC341" s="6" t="n">
        <v>1193</v>
      </c>
      <c r="CD341" s="6" t="n">
        <v>1133</v>
      </c>
      <c r="CE341" s="6" t="n">
        <v>1072</v>
      </c>
      <c r="CF341" s="6" t="n">
        <v>1035</v>
      </c>
      <c r="CG341" s="6" t="n">
        <v>905</v>
      </c>
      <c r="CH341" s="6" t="n">
        <v>844</v>
      </c>
      <c r="CI341" s="6" t="n">
        <v>723</v>
      </c>
      <c r="CJ341" s="6" t="n">
        <v>658</v>
      </c>
      <c r="CK341" s="6" t="n">
        <v>652</v>
      </c>
      <c r="CL341" s="6" t="n">
        <v>495</v>
      </c>
      <c r="CM341" s="6" t="n">
        <v>459</v>
      </c>
      <c r="CN341" s="6" t="n">
        <v>409</v>
      </c>
      <c r="CO341" s="6" t="n">
        <v>387</v>
      </c>
      <c r="CP341" s="6" t="n">
        <v>284</v>
      </c>
      <c r="CQ341" s="6" t="n">
        <v>245</v>
      </c>
      <c r="CR341" s="6" t="n">
        <v>158</v>
      </c>
      <c r="CS341" s="6" t="n">
        <v>78</v>
      </c>
      <c r="CT341" s="6" t="n">
        <v>90</v>
      </c>
      <c r="CU341" s="6" t="n">
        <v>67</v>
      </c>
      <c r="CV341" s="6" t="n">
        <v>60</v>
      </c>
      <c r="CW341" s="6" t="n">
        <v>39</v>
      </c>
      <c r="CX341" s="6" t="n">
        <v>32</v>
      </c>
      <c r="CY341" s="6" t="n">
        <v>17</v>
      </c>
      <c r="CZ341" s="6" t="n">
        <v>22</v>
      </c>
    </row>
    <row r="342" customFormat="false" ht="13.2" hidden="false" customHeight="false" outlineLevel="0" collapsed="false">
      <c r="A342" s="0" t="s">
        <v>1392</v>
      </c>
      <c r="B342" s="0" t="s">
        <v>739</v>
      </c>
      <c r="C342" s="6" t="n">
        <v>130869</v>
      </c>
      <c r="D342" s="6" t="n">
        <v>1307</v>
      </c>
      <c r="E342" s="6" t="n">
        <v>1336</v>
      </c>
      <c r="F342" s="6" t="n">
        <v>1439</v>
      </c>
      <c r="G342" s="6" t="n">
        <v>1496</v>
      </c>
      <c r="H342" s="6" t="n">
        <v>1429</v>
      </c>
      <c r="I342" s="6" t="n">
        <v>1390</v>
      </c>
      <c r="J342" s="6" t="n">
        <v>1389</v>
      </c>
      <c r="K342" s="6" t="n">
        <v>1347</v>
      </c>
      <c r="L342" s="6" t="n">
        <v>1225</v>
      </c>
      <c r="M342" s="6" t="n">
        <v>1232</v>
      </c>
      <c r="N342" s="6" t="n">
        <v>1371</v>
      </c>
      <c r="O342" s="6" t="n">
        <v>1384</v>
      </c>
      <c r="P342" s="6" t="n">
        <v>1485</v>
      </c>
      <c r="Q342" s="6" t="n">
        <v>1458</v>
      </c>
      <c r="R342" s="6" t="n">
        <v>1502</v>
      </c>
      <c r="S342" s="6" t="n">
        <v>1453</v>
      </c>
      <c r="T342" s="6" t="n">
        <v>1525</v>
      </c>
      <c r="U342" s="6" t="n">
        <v>1678</v>
      </c>
      <c r="V342" s="6" t="n">
        <v>1567</v>
      </c>
      <c r="W342" s="6" t="n">
        <v>1630</v>
      </c>
      <c r="X342" s="6" t="n">
        <v>1621</v>
      </c>
      <c r="Y342" s="6" t="n">
        <v>1592</v>
      </c>
      <c r="Z342" s="6" t="n">
        <v>1674</v>
      </c>
      <c r="AA342" s="6" t="n">
        <v>1593</v>
      </c>
      <c r="AB342" s="6" t="n">
        <v>1529</v>
      </c>
      <c r="AC342" s="6" t="n">
        <v>1486</v>
      </c>
      <c r="AD342" s="6" t="n">
        <v>1456</v>
      </c>
      <c r="AE342" s="6" t="n">
        <v>1390</v>
      </c>
      <c r="AF342" s="6" t="n">
        <v>1379</v>
      </c>
      <c r="AG342" s="6" t="n">
        <v>1391</v>
      </c>
      <c r="AH342" s="6" t="n">
        <v>1558</v>
      </c>
      <c r="AI342" s="6" t="n">
        <v>1447</v>
      </c>
      <c r="AJ342" s="6" t="n">
        <v>1440</v>
      </c>
      <c r="AK342" s="6" t="n">
        <v>1297</v>
      </c>
      <c r="AL342" s="6" t="n">
        <v>1382</v>
      </c>
      <c r="AM342" s="6" t="n">
        <v>1422</v>
      </c>
      <c r="AN342" s="6" t="n">
        <v>1507</v>
      </c>
      <c r="AO342" s="6" t="n">
        <v>1679</v>
      </c>
      <c r="AP342" s="6" t="n">
        <v>1778</v>
      </c>
      <c r="AQ342" s="6" t="n">
        <v>1839</v>
      </c>
      <c r="AR342" s="6" t="n">
        <v>1992</v>
      </c>
      <c r="AS342" s="6" t="n">
        <v>1958</v>
      </c>
      <c r="AT342" s="6" t="n">
        <v>2031</v>
      </c>
      <c r="AU342" s="6" t="n">
        <v>1982</v>
      </c>
      <c r="AV342" s="6" t="n">
        <v>2067</v>
      </c>
      <c r="AW342" s="6" t="n">
        <v>1994</v>
      </c>
      <c r="AX342" s="6" t="n">
        <v>2083</v>
      </c>
      <c r="AY342" s="6" t="n">
        <v>2090</v>
      </c>
      <c r="AZ342" s="6" t="n">
        <v>2026</v>
      </c>
      <c r="BA342" s="6" t="n">
        <v>1934</v>
      </c>
      <c r="BB342" s="6" t="n">
        <v>1891</v>
      </c>
      <c r="BC342" s="6" t="n">
        <v>1809</v>
      </c>
      <c r="BD342" s="6" t="n">
        <v>1747</v>
      </c>
      <c r="BE342" s="6" t="n">
        <v>1750</v>
      </c>
      <c r="BF342" s="6" t="n">
        <v>1703</v>
      </c>
      <c r="BG342" s="6" t="n">
        <v>1653</v>
      </c>
      <c r="BH342" s="6" t="n">
        <v>1648</v>
      </c>
      <c r="BI342" s="6" t="n">
        <v>1675</v>
      </c>
      <c r="BJ342" s="6" t="n">
        <v>1649</v>
      </c>
      <c r="BK342" s="6" t="n">
        <v>1643</v>
      </c>
      <c r="BL342" s="6" t="n">
        <v>1670</v>
      </c>
      <c r="BM342" s="6" t="n">
        <v>1734</v>
      </c>
      <c r="BN342" s="6" t="n">
        <v>1849</v>
      </c>
      <c r="BO342" s="6" t="n">
        <v>1912</v>
      </c>
      <c r="BP342" s="6" t="n">
        <v>2002</v>
      </c>
      <c r="BQ342" s="6" t="n">
        <v>1556</v>
      </c>
      <c r="BR342" s="6" t="n">
        <v>1716</v>
      </c>
      <c r="BS342" s="6" t="n">
        <v>1635</v>
      </c>
      <c r="BT342" s="6" t="n">
        <v>1588</v>
      </c>
      <c r="BU342" s="6" t="n">
        <v>1330</v>
      </c>
      <c r="BV342" s="6" t="n">
        <v>1270</v>
      </c>
      <c r="BW342" s="6" t="n">
        <v>1241</v>
      </c>
      <c r="BX342" s="6" t="n">
        <v>1269</v>
      </c>
      <c r="BY342" s="6" t="n">
        <v>1240</v>
      </c>
      <c r="BZ342" s="6" t="n">
        <v>1100</v>
      </c>
      <c r="CA342" s="6" t="n">
        <v>1053</v>
      </c>
      <c r="CB342" s="6" t="n">
        <v>972</v>
      </c>
      <c r="CC342" s="6" t="n">
        <v>888</v>
      </c>
      <c r="CD342" s="6" t="n">
        <v>872</v>
      </c>
      <c r="CE342" s="6" t="n">
        <v>810</v>
      </c>
      <c r="CF342" s="6" t="n">
        <v>809</v>
      </c>
      <c r="CG342" s="6" t="n">
        <v>746</v>
      </c>
      <c r="CH342" s="6" t="n">
        <v>696</v>
      </c>
      <c r="CI342" s="6" t="n">
        <v>605</v>
      </c>
      <c r="CJ342" s="6" t="n">
        <v>587</v>
      </c>
      <c r="CK342" s="6" t="n">
        <v>475</v>
      </c>
      <c r="CL342" s="6" t="n">
        <v>469</v>
      </c>
      <c r="CM342" s="6" t="n">
        <v>438</v>
      </c>
      <c r="CN342" s="6" t="n">
        <v>374</v>
      </c>
      <c r="CO342" s="6" t="n">
        <v>344</v>
      </c>
      <c r="CP342" s="6" t="n">
        <v>324</v>
      </c>
      <c r="CQ342" s="6" t="n">
        <v>261</v>
      </c>
      <c r="CR342" s="6" t="n">
        <v>151</v>
      </c>
      <c r="CS342" s="6" t="n">
        <v>112</v>
      </c>
      <c r="CT342" s="6" t="n">
        <v>81</v>
      </c>
      <c r="CU342" s="6" t="n">
        <v>67</v>
      </c>
      <c r="CV342" s="6" t="n">
        <v>66</v>
      </c>
      <c r="CW342" s="6" t="n">
        <v>44</v>
      </c>
      <c r="CX342" s="6" t="n">
        <v>24</v>
      </c>
      <c r="CY342" s="6" t="n">
        <v>27</v>
      </c>
      <c r="CZ342" s="6" t="n">
        <v>34</v>
      </c>
    </row>
    <row r="343" customFormat="false" ht="13.2" hidden="false" customHeight="false" outlineLevel="0" collapsed="false">
      <c r="A343" s="0" t="s">
        <v>1393</v>
      </c>
      <c r="B343" s="0" t="s">
        <v>741</v>
      </c>
      <c r="C343" s="6" t="n">
        <v>97106</v>
      </c>
      <c r="D343" s="6" t="n">
        <v>885</v>
      </c>
      <c r="E343" s="6" t="n">
        <v>929</v>
      </c>
      <c r="F343" s="6" t="n">
        <v>972</v>
      </c>
      <c r="G343" s="6" t="n">
        <v>953</v>
      </c>
      <c r="H343" s="6" t="n">
        <v>932</v>
      </c>
      <c r="I343" s="6" t="n">
        <v>935</v>
      </c>
      <c r="J343" s="6" t="n">
        <v>974</v>
      </c>
      <c r="K343" s="6" t="n">
        <v>951</v>
      </c>
      <c r="L343" s="6" t="n">
        <v>971</v>
      </c>
      <c r="M343" s="6" t="n">
        <v>969</v>
      </c>
      <c r="N343" s="6" t="n">
        <v>992</v>
      </c>
      <c r="O343" s="6" t="n">
        <v>1069</v>
      </c>
      <c r="P343" s="6" t="n">
        <v>1096</v>
      </c>
      <c r="Q343" s="6" t="n">
        <v>1091</v>
      </c>
      <c r="R343" s="6" t="n">
        <v>1129</v>
      </c>
      <c r="S343" s="6" t="n">
        <v>1152</v>
      </c>
      <c r="T343" s="6" t="n">
        <v>1193</v>
      </c>
      <c r="U343" s="6" t="n">
        <v>1205</v>
      </c>
      <c r="V343" s="6" t="n">
        <v>1100</v>
      </c>
      <c r="W343" s="6" t="n">
        <v>982</v>
      </c>
      <c r="X343" s="6" t="n">
        <v>958</v>
      </c>
      <c r="Y343" s="6" t="n">
        <v>942</v>
      </c>
      <c r="Z343" s="6" t="n">
        <v>1002</v>
      </c>
      <c r="AA343" s="6" t="n">
        <v>974</v>
      </c>
      <c r="AB343" s="6" t="n">
        <v>884</v>
      </c>
      <c r="AC343" s="6" t="n">
        <v>943</v>
      </c>
      <c r="AD343" s="6" t="n">
        <v>888</v>
      </c>
      <c r="AE343" s="6" t="n">
        <v>852</v>
      </c>
      <c r="AF343" s="6" t="n">
        <v>899</v>
      </c>
      <c r="AG343" s="6" t="n">
        <v>885</v>
      </c>
      <c r="AH343" s="6" t="n">
        <v>903</v>
      </c>
      <c r="AI343" s="6" t="n">
        <v>935</v>
      </c>
      <c r="AJ343" s="6" t="n">
        <v>860</v>
      </c>
      <c r="AK343" s="6" t="n">
        <v>956</v>
      </c>
      <c r="AL343" s="6" t="n">
        <v>942</v>
      </c>
      <c r="AM343" s="6" t="n">
        <v>948</v>
      </c>
      <c r="AN343" s="6" t="n">
        <v>1167</v>
      </c>
      <c r="AO343" s="6" t="n">
        <v>1087</v>
      </c>
      <c r="AP343" s="6" t="n">
        <v>1261</v>
      </c>
      <c r="AQ343" s="6" t="n">
        <v>1401</v>
      </c>
      <c r="AR343" s="6" t="n">
        <v>1481</v>
      </c>
      <c r="AS343" s="6" t="n">
        <v>1494</v>
      </c>
      <c r="AT343" s="6" t="n">
        <v>1546</v>
      </c>
      <c r="AU343" s="6" t="n">
        <v>1539</v>
      </c>
      <c r="AV343" s="6" t="n">
        <v>1551</v>
      </c>
      <c r="AW343" s="6" t="n">
        <v>1514</v>
      </c>
      <c r="AX343" s="6" t="n">
        <v>1556</v>
      </c>
      <c r="AY343" s="6" t="n">
        <v>1551</v>
      </c>
      <c r="AZ343" s="6" t="n">
        <v>1504</v>
      </c>
      <c r="BA343" s="6" t="n">
        <v>1481</v>
      </c>
      <c r="BB343" s="6" t="n">
        <v>1421</v>
      </c>
      <c r="BC343" s="6" t="n">
        <v>1327</v>
      </c>
      <c r="BD343" s="6" t="n">
        <v>1360</v>
      </c>
      <c r="BE343" s="6" t="n">
        <v>1401</v>
      </c>
      <c r="BF343" s="6" t="n">
        <v>1315</v>
      </c>
      <c r="BG343" s="6" t="n">
        <v>1328</v>
      </c>
      <c r="BH343" s="6" t="n">
        <v>1287</v>
      </c>
      <c r="BI343" s="6" t="n">
        <v>1353</v>
      </c>
      <c r="BJ343" s="6" t="n">
        <v>1341</v>
      </c>
      <c r="BK343" s="6" t="n">
        <v>1369</v>
      </c>
      <c r="BL343" s="6" t="n">
        <v>1362</v>
      </c>
      <c r="BM343" s="6" t="n">
        <v>1552</v>
      </c>
      <c r="BN343" s="6" t="n">
        <v>1536</v>
      </c>
      <c r="BO343" s="6" t="n">
        <v>1701</v>
      </c>
      <c r="BP343" s="6" t="n">
        <v>1688</v>
      </c>
      <c r="BQ343" s="6" t="n">
        <v>1315</v>
      </c>
      <c r="BR343" s="6" t="n">
        <v>1420</v>
      </c>
      <c r="BS343" s="6" t="n">
        <v>1306</v>
      </c>
      <c r="BT343" s="6" t="n">
        <v>1209</v>
      </c>
      <c r="BU343" s="6" t="n">
        <v>1131</v>
      </c>
      <c r="BV343" s="6" t="n">
        <v>1049</v>
      </c>
      <c r="BW343" s="6" t="n">
        <v>997</v>
      </c>
      <c r="BX343" s="6" t="n">
        <v>1039</v>
      </c>
      <c r="BY343" s="6" t="n">
        <v>949</v>
      </c>
      <c r="BZ343" s="6" t="n">
        <v>945</v>
      </c>
      <c r="CA343" s="6" t="n">
        <v>841</v>
      </c>
      <c r="CB343" s="6" t="n">
        <v>877</v>
      </c>
      <c r="CC343" s="6" t="n">
        <v>721</v>
      </c>
      <c r="CD343" s="6" t="n">
        <v>719</v>
      </c>
      <c r="CE343" s="6" t="n">
        <v>708</v>
      </c>
      <c r="CF343" s="6" t="n">
        <v>666</v>
      </c>
      <c r="CG343" s="6" t="n">
        <v>575</v>
      </c>
      <c r="CH343" s="6" t="n">
        <v>518</v>
      </c>
      <c r="CI343" s="6" t="n">
        <v>469</v>
      </c>
      <c r="CJ343" s="6" t="n">
        <v>457</v>
      </c>
      <c r="CK343" s="6" t="n">
        <v>432</v>
      </c>
      <c r="CL343" s="6" t="n">
        <v>335</v>
      </c>
      <c r="CM343" s="6" t="n">
        <v>325</v>
      </c>
      <c r="CN343" s="6" t="n">
        <v>285</v>
      </c>
      <c r="CO343" s="6" t="n">
        <v>241</v>
      </c>
      <c r="CP343" s="6" t="n">
        <v>267</v>
      </c>
      <c r="CQ343" s="6" t="n">
        <v>159</v>
      </c>
      <c r="CR343" s="6" t="n">
        <v>99</v>
      </c>
      <c r="CS343" s="6" t="n">
        <v>79</v>
      </c>
      <c r="CT343" s="6" t="n">
        <v>68</v>
      </c>
      <c r="CU343" s="6" t="n">
        <v>49</v>
      </c>
      <c r="CV343" s="6" t="n">
        <v>37</v>
      </c>
      <c r="CW343" s="6" t="n">
        <v>37</v>
      </c>
      <c r="CX343" s="6" t="n">
        <v>30</v>
      </c>
      <c r="CY343" s="6" t="n">
        <v>9</v>
      </c>
      <c r="CZ343" s="6" t="n">
        <v>18</v>
      </c>
    </row>
    <row r="344" customFormat="false" ht="13.2" hidden="false" customHeight="false" outlineLevel="0" collapsed="false">
      <c r="A344" s="0" t="s">
        <v>1394</v>
      </c>
      <c r="B344" s="0" t="s">
        <v>115</v>
      </c>
      <c r="C344" s="6" t="n">
        <v>83957</v>
      </c>
      <c r="D344" s="6" t="n">
        <v>1247</v>
      </c>
      <c r="E344" s="6" t="n">
        <v>1193</v>
      </c>
      <c r="F344" s="6" t="n">
        <v>1156</v>
      </c>
      <c r="G344" s="6" t="n">
        <v>1151</v>
      </c>
      <c r="H344" s="6" t="n">
        <v>1159</v>
      </c>
      <c r="I344" s="6" t="n">
        <v>1062</v>
      </c>
      <c r="J344" s="6" t="n">
        <v>948</v>
      </c>
      <c r="K344" s="6" t="n">
        <v>1054</v>
      </c>
      <c r="L344" s="6" t="n">
        <v>978</v>
      </c>
      <c r="M344" s="6" t="n">
        <v>929</v>
      </c>
      <c r="N344" s="6" t="n">
        <v>995</v>
      </c>
      <c r="O344" s="6" t="n">
        <v>1032</v>
      </c>
      <c r="P344" s="6" t="n">
        <v>989</v>
      </c>
      <c r="Q344" s="6" t="n">
        <v>1002</v>
      </c>
      <c r="R344" s="6" t="n">
        <v>1082</v>
      </c>
      <c r="S344" s="6" t="n">
        <v>1114</v>
      </c>
      <c r="T344" s="6" t="n">
        <v>1123</v>
      </c>
      <c r="U344" s="6" t="n">
        <v>1176</v>
      </c>
      <c r="V344" s="6" t="n">
        <v>1177</v>
      </c>
      <c r="W344" s="6" t="n">
        <v>1001</v>
      </c>
      <c r="X344" s="6" t="n">
        <v>988</v>
      </c>
      <c r="Y344" s="6" t="n">
        <v>1049</v>
      </c>
      <c r="Z344" s="6" t="n">
        <v>1109</v>
      </c>
      <c r="AA344" s="6" t="n">
        <v>1139</v>
      </c>
      <c r="AB344" s="6" t="n">
        <v>1163</v>
      </c>
      <c r="AC344" s="6" t="n">
        <v>1200</v>
      </c>
      <c r="AD344" s="6" t="n">
        <v>1236</v>
      </c>
      <c r="AE344" s="6" t="n">
        <v>1207</v>
      </c>
      <c r="AF344" s="6" t="n">
        <v>1214</v>
      </c>
      <c r="AG344" s="6" t="n">
        <v>1232</v>
      </c>
      <c r="AH344" s="6" t="n">
        <v>1253</v>
      </c>
      <c r="AI344" s="6" t="n">
        <v>1170</v>
      </c>
      <c r="AJ344" s="6" t="n">
        <v>1116</v>
      </c>
      <c r="AK344" s="6" t="n">
        <v>1076</v>
      </c>
      <c r="AL344" s="6" t="n">
        <v>1088</v>
      </c>
      <c r="AM344" s="6" t="n">
        <v>1073</v>
      </c>
      <c r="AN344" s="6" t="n">
        <v>1076</v>
      </c>
      <c r="AO344" s="6" t="n">
        <v>1134</v>
      </c>
      <c r="AP344" s="6" t="n">
        <v>1174</v>
      </c>
      <c r="AQ344" s="6" t="n">
        <v>1188</v>
      </c>
      <c r="AR344" s="6" t="n">
        <v>1269</v>
      </c>
      <c r="AS344" s="6" t="n">
        <v>1200</v>
      </c>
      <c r="AT344" s="6" t="n">
        <v>1343</v>
      </c>
      <c r="AU344" s="6" t="n">
        <v>1254</v>
      </c>
      <c r="AV344" s="6" t="n">
        <v>1359</v>
      </c>
      <c r="AW344" s="6" t="n">
        <v>1403</v>
      </c>
      <c r="AX344" s="6" t="n">
        <v>1366</v>
      </c>
      <c r="AY344" s="6" t="n">
        <v>1338</v>
      </c>
      <c r="AZ344" s="6" t="n">
        <v>1420</v>
      </c>
      <c r="BA344" s="6" t="n">
        <v>1263</v>
      </c>
      <c r="BB344" s="6" t="n">
        <v>1264</v>
      </c>
      <c r="BC344" s="6" t="n">
        <v>1171</v>
      </c>
      <c r="BD344" s="6" t="n">
        <v>1199</v>
      </c>
      <c r="BE344" s="6" t="n">
        <v>1109</v>
      </c>
      <c r="BF344" s="6" t="n">
        <v>1020</v>
      </c>
      <c r="BG344" s="6" t="n">
        <v>1006</v>
      </c>
      <c r="BH344" s="6" t="n">
        <v>952</v>
      </c>
      <c r="BI344" s="6" t="n">
        <v>886</v>
      </c>
      <c r="BJ344" s="6" t="n">
        <v>838</v>
      </c>
      <c r="BK344" s="6" t="n">
        <v>818</v>
      </c>
      <c r="BL344" s="6" t="n">
        <v>752</v>
      </c>
      <c r="BM344" s="6" t="n">
        <v>816</v>
      </c>
      <c r="BN344" s="6" t="n">
        <v>760</v>
      </c>
      <c r="BO344" s="6" t="n">
        <v>917</v>
      </c>
      <c r="BP344" s="6" t="n">
        <v>909</v>
      </c>
      <c r="BQ344" s="6" t="n">
        <v>695</v>
      </c>
      <c r="BR344" s="6" t="n">
        <v>661</v>
      </c>
      <c r="BS344" s="6" t="n">
        <v>687</v>
      </c>
      <c r="BT344" s="6" t="n">
        <v>671</v>
      </c>
      <c r="BU344" s="6" t="n">
        <v>527</v>
      </c>
      <c r="BV344" s="6" t="n">
        <v>524</v>
      </c>
      <c r="BW344" s="6" t="n">
        <v>579</v>
      </c>
      <c r="BX344" s="6" t="n">
        <v>522</v>
      </c>
      <c r="BY344" s="6" t="n">
        <v>579</v>
      </c>
      <c r="BZ344" s="6" t="n">
        <v>549</v>
      </c>
      <c r="CA344" s="6" t="n">
        <v>544</v>
      </c>
      <c r="CB344" s="6" t="n">
        <v>537</v>
      </c>
      <c r="CC344" s="6" t="n">
        <v>470</v>
      </c>
      <c r="CD344" s="6" t="n">
        <v>456</v>
      </c>
      <c r="CE344" s="6" t="n">
        <v>457</v>
      </c>
      <c r="CF344" s="6" t="n">
        <v>463</v>
      </c>
      <c r="CG344" s="6" t="n">
        <v>389</v>
      </c>
      <c r="CH344" s="6" t="n">
        <v>400</v>
      </c>
      <c r="CI344" s="6" t="n">
        <v>304</v>
      </c>
      <c r="CJ344" s="6" t="n">
        <v>311</v>
      </c>
      <c r="CK344" s="6" t="n">
        <v>275</v>
      </c>
      <c r="CL344" s="6" t="n">
        <v>227</v>
      </c>
      <c r="CM344" s="6" t="n">
        <v>219</v>
      </c>
      <c r="CN344" s="6" t="n">
        <v>182</v>
      </c>
      <c r="CO344" s="6" t="n">
        <v>132</v>
      </c>
      <c r="CP344" s="6" t="n">
        <v>149</v>
      </c>
      <c r="CQ344" s="6" t="n">
        <v>117</v>
      </c>
      <c r="CR344" s="6" t="n">
        <v>55</v>
      </c>
      <c r="CS344" s="6" t="n">
        <v>43</v>
      </c>
      <c r="CT344" s="6" t="n">
        <v>37</v>
      </c>
      <c r="CU344" s="6" t="n">
        <v>27</v>
      </c>
      <c r="CV344" s="6" t="n">
        <v>32</v>
      </c>
      <c r="CW344" s="6" t="n">
        <v>18</v>
      </c>
      <c r="CX344" s="6" t="n">
        <v>10</v>
      </c>
      <c r="CY344" s="6" t="n">
        <v>10</v>
      </c>
      <c r="CZ344" s="6" t="n">
        <v>14</v>
      </c>
    </row>
    <row r="345" customFormat="false" ht="13.2" hidden="false" customHeight="false" outlineLevel="0" collapsed="false">
      <c r="A345" s="0" t="s">
        <v>1395</v>
      </c>
      <c r="B345" s="0" t="s">
        <v>433</v>
      </c>
      <c r="C345" s="6" t="n">
        <v>90247</v>
      </c>
      <c r="D345" s="6" t="n">
        <v>828</v>
      </c>
      <c r="E345" s="6" t="n">
        <v>899</v>
      </c>
      <c r="F345" s="6" t="n">
        <v>875</v>
      </c>
      <c r="G345" s="6" t="n">
        <v>868</v>
      </c>
      <c r="H345" s="6" t="n">
        <v>945</v>
      </c>
      <c r="I345" s="6" t="n">
        <v>942</v>
      </c>
      <c r="J345" s="6" t="n">
        <v>973</v>
      </c>
      <c r="K345" s="6" t="n">
        <v>1010</v>
      </c>
      <c r="L345" s="6" t="n">
        <v>937</v>
      </c>
      <c r="M345" s="6" t="n">
        <v>928</v>
      </c>
      <c r="N345" s="6" t="n">
        <v>1010</v>
      </c>
      <c r="O345" s="6" t="n">
        <v>1114</v>
      </c>
      <c r="P345" s="6" t="n">
        <v>1142</v>
      </c>
      <c r="Q345" s="6" t="n">
        <v>1178</v>
      </c>
      <c r="R345" s="6" t="n">
        <v>1154</v>
      </c>
      <c r="S345" s="6" t="n">
        <v>1212</v>
      </c>
      <c r="T345" s="6" t="n">
        <v>1107</v>
      </c>
      <c r="U345" s="6" t="n">
        <v>1064</v>
      </c>
      <c r="V345" s="6" t="n">
        <v>1451</v>
      </c>
      <c r="W345" s="6" t="n">
        <v>1781</v>
      </c>
      <c r="X345" s="6" t="n">
        <v>1759</v>
      </c>
      <c r="Y345" s="6" t="n">
        <v>1600</v>
      </c>
      <c r="Z345" s="6" t="n">
        <v>1376</v>
      </c>
      <c r="AA345" s="6" t="n">
        <v>1381</v>
      </c>
      <c r="AB345" s="6" t="n">
        <v>1119</v>
      </c>
      <c r="AC345" s="6" t="n">
        <v>1082</v>
      </c>
      <c r="AD345" s="6" t="n">
        <v>984</v>
      </c>
      <c r="AE345" s="6" t="n">
        <v>925</v>
      </c>
      <c r="AF345" s="6" t="n">
        <v>942</v>
      </c>
      <c r="AG345" s="6" t="n">
        <v>909</v>
      </c>
      <c r="AH345" s="6" t="n">
        <v>854</v>
      </c>
      <c r="AI345" s="6" t="n">
        <v>900</v>
      </c>
      <c r="AJ345" s="6" t="n">
        <v>904</v>
      </c>
      <c r="AK345" s="6" t="n">
        <v>909</v>
      </c>
      <c r="AL345" s="6" t="n">
        <v>954</v>
      </c>
      <c r="AM345" s="6" t="n">
        <v>943</v>
      </c>
      <c r="AN345" s="6" t="n">
        <v>967</v>
      </c>
      <c r="AO345" s="6" t="n">
        <v>1032</v>
      </c>
      <c r="AP345" s="6" t="n">
        <v>1148</v>
      </c>
      <c r="AQ345" s="6" t="n">
        <v>1251</v>
      </c>
      <c r="AR345" s="6" t="n">
        <v>1313</v>
      </c>
      <c r="AS345" s="6" t="n">
        <v>1342</v>
      </c>
      <c r="AT345" s="6" t="n">
        <v>1322</v>
      </c>
      <c r="AU345" s="6" t="n">
        <v>1413</v>
      </c>
      <c r="AV345" s="6" t="n">
        <v>1314</v>
      </c>
      <c r="AW345" s="6" t="n">
        <v>1477</v>
      </c>
      <c r="AX345" s="6" t="n">
        <v>1496</v>
      </c>
      <c r="AY345" s="6" t="n">
        <v>1428</v>
      </c>
      <c r="AZ345" s="6" t="n">
        <v>1399</v>
      </c>
      <c r="BA345" s="6" t="n">
        <v>1336</v>
      </c>
      <c r="BB345" s="6" t="n">
        <v>1335</v>
      </c>
      <c r="BC345" s="6" t="n">
        <v>1283</v>
      </c>
      <c r="BD345" s="6" t="n">
        <v>1262</v>
      </c>
      <c r="BE345" s="6" t="n">
        <v>1237</v>
      </c>
      <c r="BF345" s="6" t="n">
        <v>1170</v>
      </c>
      <c r="BG345" s="6" t="n">
        <v>1125</v>
      </c>
      <c r="BH345" s="6" t="n">
        <v>1083</v>
      </c>
      <c r="BI345" s="6" t="n">
        <v>1105</v>
      </c>
      <c r="BJ345" s="6" t="n">
        <v>1051</v>
      </c>
      <c r="BK345" s="6" t="n">
        <v>1054</v>
      </c>
      <c r="BL345" s="6" t="n">
        <v>1106</v>
      </c>
      <c r="BM345" s="6" t="n">
        <v>1072</v>
      </c>
      <c r="BN345" s="6" t="n">
        <v>1142</v>
      </c>
      <c r="BO345" s="6" t="n">
        <v>1187</v>
      </c>
      <c r="BP345" s="6" t="n">
        <v>1305</v>
      </c>
      <c r="BQ345" s="6" t="n">
        <v>939</v>
      </c>
      <c r="BR345" s="6" t="n">
        <v>908</v>
      </c>
      <c r="BS345" s="6" t="n">
        <v>988</v>
      </c>
      <c r="BT345" s="6" t="n">
        <v>922</v>
      </c>
      <c r="BU345" s="6" t="n">
        <v>859</v>
      </c>
      <c r="BV345" s="6" t="n">
        <v>801</v>
      </c>
      <c r="BW345" s="6" t="n">
        <v>806</v>
      </c>
      <c r="BX345" s="6" t="n">
        <v>809</v>
      </c>
      <c r="BY345" s="6" t="n">
        <v>743</v>
      </c>
      <c r="BZ345" s="6" t="n">
        <v>766</v>
      </c>
      <c r="CA345" s="6" t="n">
        <v>688</v>
      </c>
      <c r="CB345" s="6" t="n">
        <v>640</v>
      </c>
      <c r="CC345" s="6" t="n">
        <v>616</v>
      </c>
      <c r="CD345" s="6" t="n">
        <v>578</v>
      </c>
      <c r="CE345" s="6" t="n">
        <v>574</v>
      </c>
      <c r="CF345" s="6" t="n">
        <v>497</v>
      </c>
      <c r="CG345" s="6" t="n">
        <v>483</v>
      </c>
      <c r="CH345" s="6" t="n">
        <v>397</v>
      </c>
      <c r="CI345" s="6" t="n">
        <v>366</v>
      </c>
      <c r="CJ345" s="6" t="n">
        <v>322</v>
      </c>
      <c r="CK345" s="6" t="n">
        <v>316</v>
      </c>
      <c r="CL345" s="6" t="n">
        <v>290</v>
      </c>
      <c r="CM345" s="6" t="n">
        <v>233</v>
      </c>
      <c r="CN345" s="6" t="n">
        <v>199</v>
      </c>
      <c r="CO345" s="6" t="n">
        <v>165</v>
      </c>
      <c r="CP345" s="6" t="n">
        <v>162</v>
      </c>
      <c r="CQ345" s="6" t="n">
        <v>126</v>
      </c>
      <c r="CR345" s="6" t="n">
        <v>75</v>
      </c>
      <c r="CS345" s="6" t="n">
        <v>72</v>
      </c>
      <c r="CT345" s="6" t="n">
        <v>57</v>
      </c>
      <c r="CU345" s="6" t="n">
        <v>39</v>
      </c>
      <c r="CV345" s="6" t="n">
        <v>29</v>
      </c>
      <c r="CW345" s="6" t="n">
        <v>26</v>
      </c>
      <c r="CX345" s="6" t="n">
        <v>17</v>
      </c>
      <c r="CY345" s="6" t="n">
        <v>12</v>
      </c>
      <c r="CZ345" s="6" t="n">
        <v>13</v>
      </c>
    </row>
    <row r="346" customFormat="false" ht="13.2" hidden="false" customHeight="false" outlineLevel="0" collapsed="false">
      <c r="A346" s="0" t="s">
        <v>1396</v>
      </c>
      <c r="B346" s="0" t="s">
        <v>355</v>
      </c>
      <c r="C346" s="6" t="n">
        <v>283275</v>
      </c>
      <c r="D346" s="6" t="n">
        <v>3443</v>
      </c>
      <c r="E346" s="6" t="n">
        <v>3448</v>
      </c>
      <c r="F346" s="6" t="n">
        <v>3463</v>
      </c>
      <c r="G346" s="6" t="n">
        <v>3451</v>
      </c>
      <c r="H346" s="6" t="n">
        <v>3537</v>
      </c>
      <c r="I346" s="6" t="n">
        <v>3328</v>
      </c>
      <c r="J346" s="6" t="n">
        <v>3292</v>
      </c>
      <c r="K346" s="6" t="n">
        <v>3152</v>
      </c>
      <c r="L346" s="6" t="n">
        <v>3102</v>
      </c>
      <c r="M346" s="6" t="n">
        <v>2934</v>
      </c>
      <c r="N346" s="6" t="n">
        <v>3201</v>
      </c>
      <c r="O346" s="6" t="n">
        <v>3317</v>
      </c>
      <c r="P346" s="6" t="n">
        <v>3269</v>
      </c>
      <c r="Q346" s="6" t="n">
        <v>3404</v>
      </c>
      <c r="R346" s="6" t="n">
        <v>3568</v>
      </c>
      <c r="S346" s="6" t="n">
        <v>3544</v>
      </c>
      <c r="T346" s="6" t="n">
        <v>3493</v>
      </c>
      <c r="U346" s="6" t="n">
        <v>3676</v>
      </c>
      <c r="V346" s="6" t="n">
        <v>3241</v>
      </c>
      <c r="W346" s="6" t="n">
        <v>2921</v>
      </c>
      <c r="X346" s="6" t="n">
        <v>2931</v>
      </c>
      <c r="Y346" s="6" t="n">
        <v>2782</v>
      </c>
      <c r="Z346" s="6" t="n">
        <v>3104</v>
      </c>
      <c r="AA346" s="6" t="n">
        <v>3224</v>
      </c>
      <c r="AB346" s="6" t="n">
        <v>3143</v>
      </c>
      <c r="AC346" s="6" t="n">
        <v>3201</v>
      </c>
      <c r="AD346" s="6" t="n">
        <v>3126</v>
      </c>
      <c r="AE346" s="6" t="n">
        <v>3168</v>
      </c>
      <c r="AF346" s="6" t="n">
        <v>3166</v>
      </c>
      <c r="AG346" s="6" t="n">
        <v>3235</v>
      </c>
      <c r="AH346" s="6" t="n">
        <v>3478</v>
      </c>
      <c r="AI346" s="6" t="n">
        <v>3540</v>
      </c>
      <c r="AJ346" s="6" t="n">
        <v>3413</v>
      </c>
      <c r="AK346" s="6" t="n">
        <v>3311</v>
      </c>
      <c r="AL346" s="6" t="n">
        <v>3382</v>
      </c>
      <c r="AM346" s="6" t="n">
        <v>3323</v>
      </c>
      <c r="AN346" s="6" t="n">
        <v>3530</v>
      </c>
      <c r="AO346" s="6" t="n">
        <v>3585</v>
      </c>
      <c r="AP346" s="6" t="n">
        <v>3900</v>
      </c>
      <c r="AQ346" s="6" t="n">
        <v>4244</v>
      </c>
      <c r="AR346" s="6" t="n">
        <v>4266</v>
      </c>
      <c r="AS346" s="6" t="n">
        <v>4040</v>
      </c>
      <c r="AT346" s="6" t="n">
        <v>4323</v>
      </c>
      <c r="AU346" s="6" t="n">
        <v>4321</v>
      </c>
      <c r="AV346" s="6" t="n">
        <v>4413</v>
      </c>
      <c r="AW346" s="6" t="n">
        <v>4436</v>
      </c>
      <c r="AX346" s="6" t="n">
        <v>4668</v>
      </c>
      <c r="AY346" s="6" t="n">
        <v>4405</v>
      </c>
      <c r="AZ346" s="6" t="n">
        <v>4416</v>
      </c>
      <c r="BA346" s="6" t="n">
        <v>4281</v>
      </c>
      <c r="BB346" s="6" t="n">
        <v>4116</v>
      </c>
      <c r="BC346" s="6" t="n">
        <v>4019</v>
      </c>
      <c r="BD346" s="6" t="n">
        <v>3958</v>
      </c>
      <c r="BE346" s="6" t="n">
        <v>3801</v>
      </c>
      <c r="BF346" s="6" t="n">
        <v>3776</v>
      </c>
      <c r="BG346" s="6" t="n">
        <v>3522</v>
      </c>
      <c r="BH346" s="6" t="n">
        <v>3409</v>
      </c>
      <c r="BI346" s="6" t="n">
        <v>3607</v>
      </c>
      <c r="BJ346" s="6" t="n">
        <v>3376</v>
      </c>
      <c r="BK346" s="6" t="n">
        <v>3262</v>
      </c>
      <c r="BL346" s="6" t="n">
        <v>3428</v>
      </c>
      <c r="BM346" s="6" t="n">
        <v>3392</v>
      </c>
      <c r="BN346" s="6" t="n">
        <v>3541</v>
      </c>
      <c r="BO346" s="6" t="n">
        <v>3904</v>
      </c>
      <c r="BP346" s="6" t="n">
        <v>3998</v>
      </c>
      <c r="BQ346" s="6" t="n">
        <v>2941</v>
      </c>
      <c r="BR346" s="6" t="n">
        <v>3106</v>
      </c>
      <c r="BS346" s="6" t="n">
        <v>2909</v>
      </c>
      <c r="BT346" s="6" t="n">
        <v>2836</v>
      </c>
      <c r="BU346" s="6" t="n">
        <v>2485</v>
      </c>
      <c r="BV346" s="6" t="n">
        <v>2433</v>
      </c>
      <c r="BW346" s="6" t="n">
        <v>2625</v>
      </c>
      <c r="BX346" s="6" t="n">
        <v>2460</v>
      </c>
      <c r="BY346" s="6" t="n">
        <v>2373</v>
      </c>
      <c r="BZ346" s="6" t="n">
        <v>2347</v>
      </c>
      <c r="CA346" s="6" t="n">
        <v>2153</v>
      </c>
      <c r="CB346" s="6" t="n">
        <v>2179</v>
      </c>
      <c r="CC346" s="6" t="n">
        <v>1974</v>
      </c>
      <c r="CD346" s="6" t="n">
        <v>1921</v>
      </c>
      <c r="CE346" s="6" t="n">
        <v>1895</v>
      </c>
      <c r="CF346" s="6" t="n">
        <v>1813</v>
      </c>
      <c r="CG346" s="6" t="n">
        <v>1662</v>
      </c>
      <c r="CH346" s="6" t="n">
        <v>1496</v>
      </c>
      <c r="CI346" s="6" t="n">
        <v>1392</v>
      </c>
      <c r="CJ346" s="6" t="n">
        <v>1277</v>
      </c>
      <c r="CK346" s="6" t="n">
        <v>1118</v>
      </c>
      <c r="CL346" s="6" t="n">
        <v>934</v>
      </c>
      <c r="CM346" s="6" t="n">
        <v>888</v>
      </c>
      <c r="CN346" s="6" t="n">
        <v>790</v>
      </c>
      <c r="CO346" s="6" t="n">
        <v>711</v>
      </c>
      <c r="CP346" s="6" t="n">
        <v>610</v>
      </c>
      <c r="CQ346" s="6" t="n">
        <v>460</v>
      </c>
      <c r="CR346" s="6" t="n">
        <v>291</v>
      </c>
      <c r="CS346" s="6" t="n">
        <v>197</v>
      </c>
      <c r="CT346" s="6" t="n">
        <v>202</v>
      </c>
      <c r="CU346" s="6" t="n">
        <v>150</v>
      </c>
      <c r="CV346" s="6" t="n">
        <v>140</v>
      </c>
      <c r="CW346" s="6" t="n">
        <v>96</v>
      </c>
      <c r="CX346" s="6" t="n">
        <v>63</v>
      </c>
      <c r="CY346" s="6" t="n">
        <v>45</v>
      </c>
      <c r="CZ346" s="6" t="n">
        <v>55</v>
      </c>
    </row>
    <row r="347" customFormat="false" ht="13.2" hidden="false" customHeight="false" outlineLevel="0" collapsed="false">
      <c r="A347" s="0" t="s">
        <v>1397</v>
      </c>
      <c r="B347" s="0" t="s">
        <v>275</v>
      </c>
      <c r="C347" s="6" t="n">
        <v>191610</v>
      </c>
      <c r="D347" s="6" t="n">
        <v>2477</v>
      </c>
      <c r="E347" s="6" t="n">
        <v>2485</v>
      </c>
      <c r="F347" s="6" t="n">
        <v>2482</v>
      </c>
      <c r="G347" s="6" t="n">
        <v>2435</v>
      </c>
      <c r="H347" s="6" t="n">
        <v>2443</v>
      </c>
      <c r="I347" s="6" t="n">
        <v>2388</v>
      </c>
      <c r="J347" s="6" t="n">
        <v>2204</v>
      </c>
      <c r="K347" s="6" t="n">
        <v>2232</v>
      </c>
      <c r="L347" s="6" t="n">
        <v>2085</v>
      </c>
      <c r="M347" s="6" t="n">
        <v>2064</v>
      </c>
      <c r="N347" s="6" t="n">
        <v>2141</v>
      </c>
      <c r="O347" s="6" t="n">
        <v>2273</v>
      </c>
      <c r="P347" s="6" t="n">
        <v>2319</v>
      </c>
      <c r="Q347" s="6" t="n">
        <v>2287</v>
      </c>
      <c r="R347" s="6" t="n">
        <v>2437</v>
      </c>
      <c r="S347" s="6" t="n">
        <v>2355</v>
      </c>
      <c r="T347" s="6" t="n">
        <v>2445</v>
      </c>
      <c r="U347" s="6" t="n">
        <v>2723</v>
      </c>
      <c r="V347" s="6" t="n">
        <v>2686</v>
      </c>
      <c r="W347" s="6" t="n">
        <v>2610</v>
      </c>
      <c r="X347" s="6" t="n">
        <v>2551</v>
      </c>
      <c r="Y347" s="6" t="n">
        <v>2485</v>
      </c>
      <c r="Z347" s="6" t="n">
        <v>2476</v>
      </c>
      <c r="AA347" s="6" t="n">
        <v>2595</v>
      </c>
      <c r="AB347" s="6" t="n">
        <v>2544</v>
      </c>
      <c r="AC347" s="6" t="n">
        <v>2554</v>
      </c>
      <c r="AD347" s="6" t="n">
        <v>2643</v>
      </c>
      <c r="AE347" s="6" t="n">
        <v>2410</v>
      </c>
      <c r="AF347" s="6" t="n">
        <v>2495</v>
      </c>
      <c r="AG347" s="6" t="n">
        <v>2500</v>
      </c>
      <c r="AH347" s="6" t="n">
        <v>2491</v>
      </c>
      <c r="AI347" s="6" t="n">
        <v>2455</v>
      </c>
      <c r="AJ347" s="6" t="n">
        <v>2307</v>
      </c>
      <c r="AK347" s="6" t="n">
        <v>2090</v>
      </c>
      <c r="AL347" s="6" t="n">
        <v>2102</v>
      </c>
      <c r="AM347" s="6" t="n">
        <v>2241</v>
      </c>
      <c r="AN347" s="6" t="n">
        <v>2251</v>
      </c>
      <c r="AO347" s="6" t="n">
        <v>2324</v>
      </c>
      <c r="AP347" s="6" t="n">
        <v>2440</v>
      </c>
      <c r="AQ347" s="6" t="n">
        <v>2747</v>
      </c>
      <c r="AR347" s="6" t="n">
        <v>2793</v>
      </c>
      <c r="AS347" s="6" t="n">
        <v>2755</v>
      </c>
      <c r="AT347" s="6" t="n">
        <v>2759</v>
      </c>
      <c r="AU347" s="6" t="n">
        <v>2875</v>
      </c>
      <c r="AV347" s="6" t="n">
        <v>2905</v>
      </c>
      <c r="AW347" s="6" t="n">
        <v>2876</v>
      </c>
      <c r="AX347" s="6" t="n">
        <v>2918</v>
      </c>
      <c r="AY347" s="6" t="n">
        <v>2934</v>
      </c>
      <c r="AZ347" s="6" t="n">
        <v>3017</v>
      </c>
      <c r="BA347" s="6" t="n">
        <v>2899</v>
      </c>
      <c r="BB347" s="6" t="n">
        <v>2789</v>
      </c>
      <c r="BC347" s="6" t="n">
        <v>2704</v>
      </c>
      <c r="BD347" s="6" t="n">
        <v>2657</v>
      </c>
      <c r="BE347" s="6" t="n">
        <v>2638</v>
      </c>
      <c r="BF347" s="6" t="n">
        <v>2611</v>
      </c>
      <c r="BG347" s="6" t="n">
        <v>2392</v>
      </c>
      <c r="BH347" s="6" t="n">
        <v>2345</v>
      </c>
      <c r="BI347" s="6" t="n">
        <v>2390</v>
      </c>
      <c r="BJ347" s="6" t="n">
        <v>2272</v>
      </c>
      <c r="BK347" s="6" t="n">
        <v>2210</v>
      </c>
      <c r="BL347" s="6" t="n">
        <v>2216</v>
      </c>
      <c r="BM347" s="6" t="n">
        <v>2214</v>
      </c>
      <c r="BN347" s="6" t="n">
        <v>2303</v>
      </c>
      <c r="BO347" s="6" t="n">
        <v>2500</v>
      </c>
      <c r="BP347" s="6" t="n">
        <v>2415</v>
      </c>
      <c r="BQ347" s="6" t="n">
        <v>1815</v>
      </c>
      <c r="BR347" s="6" t="n">
        <v>1959</v>
      </c>
      <c r="BS347" s="6" t="n">
        <v>1753</v>
      </c>
      <c r="BT347" s="6" t="n">
        <v>1616</v>
      </c>
      <c r="BU347" s="6" t="n">
        <v>1602</v>
      </c>
      <c r="BV347" s="6" t="n">
        <v>1443</v>
      </c>
      <c r="BW347" s="6" t="n">
        <v>1513</v>
      </c>
      <c r="BX347" s="6" t="n">
        <v>1606</v>
      </c>
      <c r="BY347" s="6" t="n">
        <v>1416</v>
      </c>
      <c r="BZ347" s="6" t="n">
        <v>1379</v>
      </c>
      <c r="CA347" s="6" t="n">
        <v>1408</v>
      </c>
      <c r="CB347" s="6" t="n">
        <v>1216</v>
      </c>
      <c r="CC347" s="6" t="n">
        <v>1192</v>
      </c>
      <c r="CD347" s="6" t="n">
        <v>1168</v>
      </c>
      <c r="CE347" s="6" t="n">
        <v>1105</v>
      </c>
      <c r="CF347" s="6" t="n">
        <v>1158</v>
      </c>
      <c r="CG347" s="6" t="n">
        <v>931</v>
      </c>
      <c r="CH347" s="6" t="n">
        <v>814</v>
      </c>
      <c r="CI347" s="6" t="n">
        <v>711</v>
      </c>
      <c r="CJ347" s="6" t="n">
        <v>665</v>
      </c>
      <c r="CK347" s="6" t="n">
        <v>594</v>
      </c>
      <c r="CL347" s="6" t="n">
        <v>544</v>
      </c>
      <c r="CM347" s="6" t="n">
        <v>515</v>
      </c>
      <c r="CN347" s="6" t="n">
        <v>392</v>
      </c>
      <c r="CO347" s="6" t="n">
        <v>384</v>
      </c>
      <c r="CP347" s="6" t="n">
        <v>307</v>
      </c>
      <c r="CQ347" s="6" t="n">
        <v>211</v>
      </c>
      <c r="CR347" s="6" t="n">
        <v>136</v>
      </c>
      <c r="CS347" s="6" t="n">
        <v>125</v>
      </c>
      <c r="CT347" s="6" t="n">
        <v>73</v>
      </c>
      <c r="CU347" s="6" t="n">
        <v>62</v>
      </c>
      <c r="CV347" s="6" t="n">
        <v>48</v>
      </c>
      <c r="CW347" s="6" t="n">
        <v>30</v>
      </c>
      <c r="CX347" s="6" t="n">
        <v>27</v>
      </c>
      <c r="CY347" s="6" t="n">
        <v>19</v>
      </c>
      <c r="CZ347" s="6" t="n">
        <v>14</v>
      </c>
    </row>
    <row r="348" customFormat="false" ht="13.2" hidden="false" customHeight="false" outlineLevel="0" collapsed="false">
      <c r="A348" s="0" t="s">
        <v>1398</v>
      </c>
      <c r="B348" s="0" t="s">
        <v>725</v>
      </c>
      <c r="C348" s="6" t="n">
        <v>249008</v>
      </c>
      <c r="D348" s="6" t="n">
        <v>3557</v>
      </c>
      <c r="E348" s="6" t="n">
        <v>3408</v>
      </c>
      <c r="F348" s="6" t="n">
        <v>3471</v>
      </c>
      <c r="G348" s="6" t="n">
        <v>3477</v>
      </c>
      <c r="H348" s="6" t="n">
        <v>3179</v>
      </c>
      <c r="I348" s="6" t="n">
        <v>3142</v>
      </c>
      <c r="J348" s="6" t="n">
        <v>2988</v>
      </c>
      <c r="K348" s="6" t="n">
        <v>2805</v>
      </c>
      <c r="L348" s="6" t="n">
        <v>2735</v>
      </c>
      <c r="M348" s="6" t="n">
        <v>2519</v>
      </c>
      <c r="N348" s="6" t="n">
        <v>2703</v>
      </c>
      <c r="O348" s="6" t="n">
        <v>2880</v>
      </c>
      <c r="P348" s="6" t="n">
        <v>2812</v>
      </c>
      <c r="Q348" s="6" t="n">
        <v>2922</v>
      </c>
      <c r="R348" s="6" t="n">
        <v>2943</v>
      </c>
      <c r="S348" s="6" t="n">
        <v>2825</v>
      </c>
      <c r="T348" s="6" t="n">
        <v>3104</v>
      </c>
      <c r="U348" s="6" t="n">
        <v>3129</v>
      </c>
      <c r="V348" s="6" t="n">
        <v>3338</v>
      </c>
      <c r="W348" s="6" t="n">
        <v>3639</v>
      </c>
      <c r="X348" s="6" t="n">
        <v>4074</v>
      </c>
      <c r="Y348" s="6" t="n">
        <v>3904</v>
      </c>
      <c r="Z348" s="6" t="n">
        <v>3738</v>
      </c>
      <c r="AA348" s="6" t="n">
        <v>3729</v>
      </c>
      <c r="AB348" s="6" t="n">
        <v>3644</v>
      </c>
      <c r="AC348" s="6" t="n">
        <v>3655</v>
      </c>
      <c r="AD348" s="6" t="n">
        <v>3650</v>
      </c>
      <c r="AE348" s="6" t="n">
        <v>3657</v>
      </c>
      <c r="AF348" s="6" t="n">
        <v>3656</v>
      </c>
      <c r="AG348" s="6" t="n">
        <v>3538</v>
      </c>
      <c r="AH348" s="6" t="n">
        <v>3586</v>
      </c>
      <c r="AI348" s="6" t="n">
        <v>3393</v>
      </c>
      <c r="AJ348" s="6" t="n">
        <v>3116</v>
      </c>
      <c r="AK348" s="6" t="n">
        <v>2893</v>
      </c>
      <c r="AL348" s="6" t="n">
        <v>2841</v>
      </c>
      <c r="AM348" s="6" t="n">
        <v>3036</v>
      </c>
      <c r="AN348" s="6" t="n">
        <v>3072</v>
      </c>
      <c r="AO348" s="6" t="n">
        <v>3210</v>
      </c>
      <c r="AP348" s="6" t="n">
        <v>3303</v>
      </c>
      <c r="AQ348" s="6" t="n">
        <v>3492</v>
      </c>
      <c r="AR348" s="6" t="n">
        <v>3614</v>
      </c>
      <c r="AS348" s="6" t="n">
        <v>3632</v>
      </c>
      <c r="AT348" s="6" t="n">
        <v>3624</v>
      </c>
      <c r="AU348" s="6" t="n">
        <v>3478</v>
      </c>
      <c r="AV348" s="6" t="n">
        <v>3462</v>
      </c>
      <c r="AW348" s="6" t="n">
        <v>3551</v>
      </c>
      <c r="AX348" s="6" t="n">
        <v>3575</v>
      </c>
      <c r="AY348" s="6" t="n">
        <v>3344</v>
      </c>
      <c r="AZ348" s="6" t="n">
        <v>3382</v>
      </c>
      <c r="BA348" s="6" t="n">
        <v>3501</v>
      </c>
      <c r="BB348" s="6" t="n">
        <v>3256</v>
      </c>
      <c r="BC348" s="6" t="n">
        <v>3106</v>
      </c>
      <c r="BD348" s="6" t="n">
        <v>3099</v>
      </c>
      <c r="BE348" s="6" t="n">
        <v>3022</v>
      </c>
      <c r="BF348" s="6" t="n">
        <v>3051</v>
      </c>
      <c r="BG348" s="6" t="n">
        <v>2845</v>
      </c>
      <c r="BH348" s="6" t="n">
        <v>2875</v>
      </c>
      <c r="BI348" s="6" t="n">
        <v>2899</v>
      </c>
      <c r="BJ348" s="6" t="n">
        <v>2763</v>
      </c>
      <c r="BK348" s="6" t="n">
        <v>2627</v>
      </c>
      <c r="BL348" s="6" t="n">
        <v>2655</v>
      </c>
      <c r="BM348" s="6" t="n">
        <v>2880</v>
      </c>
      <c r="BN348" s="6" t="n">
        <v>2968</v>
      </c>
      <c r="BO348" s="6" t="n">
        <v>3095</v>
      </c>
      <c r="BP348" s="6" t="n">
        <v>3123</v>
      </c>
      <c r="BQ348" s="6" t="n">
        <v>2361</v>
      </c>
      <c r="BR348" s="6" t="n">
        <v>2521</v>
      </c>
      <c r="BS348" s="6" t="n">
        <v>2382</v>
      </c>
      <c r="BT348" s="6" t="n">
        <v>2395</v>
      </c>
      <c r="BU348" s="6" t="n">
        <v>1957</v>
      </c>
      <c r="BV348" s="6" t="n">
        <v>1983</v>
      </c>
      <c r="BW348" s="6" t="n">
        <v>1944</v>
      </c>
      <c r="BX348" s="6" t="n">
        <v>1848</v>
      </c>
      <c r="BY348" s="6" t="n">
        <v>1815</v>
      </c>
      <c r="BZ348" s="6" t="n">
        <v>1778</v>
      </c>
      <c r="CA348" s="6" t="n">
        <v>1624</v>
      </c>
      <c r="CB348" s="6" t="n">
        <v>1571</v>
      </c>
      <c r="CC348" s="6" t="n">
        <v>1454</v>
      </c>
      <c r="CD348" s="6" t="n">
        <v>1401</v>
      </c>
      <c r="CE348" s="6" t="n">
        <v>1430</v>
      </c>
      <c r="CF348" s="6" t="n">
        <v>1333</v>
      </c>
      <c r="CG348" s="6" t="n">
        <v>1225</v>
      </c>
      <c r="CH348" s="6" t="n">
        <v>1138</v>
      </c>
      <c r="CI348" s="6" t="n">
        <v>1026</v>
      </c>
      <c r="CJ348" s="6" t="n">
        <v>917</v>
      </c>
      <c r="CK348" s="6" t="n">
        <v>856</v>
      </c>
      <c r="CL348" s="6" t="n">
        <v>737</v>
      </c>
      <c r="CM348" s="6" t="n">
        <v>635</v>
      </c>
      <c r="CN348" s="6" t="n">
        <v>556</v>
      </c>
      <c r="CO348" s="6" t="n">
        <v>512</v>
      </c>
      <c r="CP348" s="6" t="n">
        <v>420</v>
      </c>
      <c r="CQ348" s="6" t="n">
        <v>331</v>
      </c>
      <c r="CR348" s="6" t="n">
        <v>171</v>
      </c>
      <c r="CS348" s="6" t="n">
        <v>124</v>
      </c>
      <c r="CT348" s="6" t="n">
        <v>116</v>
      </c>
      <c r="CU348" s="6" t="n">
        <v>68</v>
      </c>
      <c r="CV348" s="6" t="n">
        <v>64</v>
      </c>
      <c r="CW348" s="6" t="n">
        <v>44</v>
      </c>
      <c r="CX348" s="6" t="n">
        <v>30</v>
      </c>
      <c r="CY348" s="6" t="n">
        <v>17</v>
      </c>
      <c r="CZ348" s="6" t="n">
        <v>34</v>
      </c>
    </row>
    <row r="349" customFormat="false" ht="13.2" hidden="false" customHeight="false" outlineLevel="0" collapsed="false">
      <c r="A349" s="0" t="s">
        <v>1399</v>
      </c>
      <c r="B349" s="0" t="s">
        <v>894</v>
      </c>
      <c r="C349" s="6" t="n">
        <v>39843</v>
      </c>
      <c r="D349" s="6" t="n">
        <v>517</v>
      </c>
      <c r="E349" s="6" t="n">
        <v>541</v>
      </c>
      <c r="F349" s="6" t="n">
        <v>576</v>
      </c>
      <c r="G349" s="6" t="n">
        <v>533</v>
      </c>
      <c r="H349" s="6" t="n">
        <v>518</v>
      </c>
      <c r="I349" s="6" t="n">
        <v>523</v>
      </c>
      <c r="J349" s="6" t="n">
        <v>467</v>
      </c>
      <c r="K349" s="6" t="n">
        <v>501</v>
      </c>
      <c r="L349" s="6" t="n">
        <v>511</v>
      </c>
      <c r="M349" s="6" t="n">
        <v>506</v>
      </c>
      <c r="N349" s="6" t="n">
        <v>546</v>
      </c>
      <c r="O349" s="6" t="n">
        <v>558</v>
      </c>
      <c r="P349" s="6" t="n">
        <v>628</v>
      </c>
      <c r="Q349" s="6" t="n">
        <v>654</v>
      </c>
      <c r="R349" s="6" t="n">
        <v>627</v>
      </c>
      <c r="S349" s="6" t="n">
        <v>617</v>
      </c>
      <c r="T349" s="6" t="n">
        <v>618</v>
      </c>
      <c r="U349" s="6" t="n">
        <v>609</v>
      </c>
      <c r="V349" s="6" t="n">
        <v>569</v>
      </c>
      <c r="W349" s="6" t="n">
        <v>481</v>
      </c>
      <c r="X349" s="6" t="n">
        <v>454</v>
      </c>
      <c r="Y349" s="6" t="n">
        <v>516</v>
      </c>
      <c r="Z349" s="6" t="n">
        <v>497</v>
      </c>
      <c r="AA349" s="6" t="n">
        <v>554</v>
      </c>
      <c r="AB349" s="6" t="n">
        <v>567</v>
      </c>
      <c r="AC349" s="6" t="n">
        <v>527</v>
      </c>
      <c r="AD349" s="6" t="n">
        <v>485</v>
      </c>
      <c r="AE349" s="6" t="n">
        <v>501</v>
      </c>
      <c r="AF349" s="6" t="n">
        <v>462</v>
      </c>
      <c r="AG349" s="6" t="n">
        <v>496</v>
      </c>
      <c r="AH349" s="6" t="n">
        <v>526</v>
      </c>
      <c r="AI349" s="6" t="n">
        <v>517</v>
      </c>
      <c r="AJ349" s="6" t="n">
        <v>507</v>
      </c>
      <c r="AK349" s="6" t="n">
        <v>546</v>
      </c>
      <c r="AL349" s="6" t="n">
        <v>511</v>
      </c>
      <c r="AM349" s="6" t="n">
        <v>508</v>
      </c>
      <c r="AN349" s="6" t="n">
        <v>545</v>
      </c>
      <c r="AO349" s="6" t="n">
        <v>543</v>
      </c>
      <c r="AP349" s="6" t="n">
        <v>618</v>
      </c>
      <c r="AQ349" s="6" t="n">
        <v>604</v>
      </c>
      <c r="AR349" s="6" t="n">
        <v>616</v>
      </c>
      <c r="AS349" s="6" t="n">
        <v>612</v>
      </c>
      <c r="AT349" s="6" t="n">
        <v>605</v>
      </c>
      <c r="AU349" s="6" t="n">
        <v>640</v>
      </c>
      <c r="AV349" s="6" t="n">
        <v>614</v>
      </c>
      <c r="AW349" s="6" t="n">
        <v>602</v>
      </c>
      <c r="AX349" s="6" t="n">
        <v>624</v>
      </c>
      <c r="AY349" s="6" t="n">
        <v>608</v>
      </c>
      <c r="AZ349" s="6" t="n">
        <v>567</v>
      </c>
      <c r="BA349" s="6" t="n">
        <v>537</v>
      </c>
      <c r="BB349" s="6" t="n">
        <v>544</v>
      </c>
      <c r="BC349" s="6" t="n">
        <v>457</v>
      </c>
      <c r="BD349" s="6" t="n">
        <v>476</v>
      </c>
      <c r="BE349" s="6" t="n">
        <v>490</v>
      </c>
      <c r="BF349" s="6" t="n">
        <v>443</v>
      </c>
      <c r="BG349" s="6" t="n">
        <v>442</v>
      </c>
      <c r="BH349" s="6" t="n">
        <v>433</v>
      </c>
      <c r="BI349" s="6" t="n">
        <v>442</v>
      </c>
      <c r="BJ349" s="6" t="n">
        <v>436</v>
      </c>
      <c r="BK349" s="6" t="n">
        <v>364</v>
      </c>
      <c r="BL349" s="6" t="n">
        <v>444</v>
      </c>
      <c r="BM349" s="6" t="n">
        <v>418</v>
      </c>
      <c r="BN349" s="6" t="n">
        <v>404</v>
      </c>
      <c r="BO349" s="6" t="n">
        <v>412</v>
      </c>
      <c r="BP349" s="6" t="n">
        <v>442</v>
      </c>
      <c r="BQ349" s="6" t="n">
        <v>379</v>
      </c>
      <c r="BR349" s="6" t="n">
        <v>364</v>
      </c>
      <c r="BS349" s="6" t="n">
        <v>375</v>
      </c>
      <c r="BT349" s="6" t="n">
        <v>301</v>
      </c>
      <c r="BU349" s="6" t="n">
        <v>332</v>
      </c>
      <c r="BV349" s="6" t="n">
        <v>297</v>
      </c>
      <c r="BW349" s="6" t="n">
        <v>311</v>
      </c>
      <c r="BX349" s="6" t="n">
        <v>279</v>
      </c>
      <c r="BY349" s="6" t="n">
        <v>271</v>
      </c>
      <c r="BZ349" s="6" t="n">
        <v>268</v>
      </c>
      <c r="CA349" s="6" t="n">
        <v>227</v>
      </c>
      <c r="CB349" s="6" t="n">
        <v>234</v>
      </c>
      <c r="CC349" s="6" t="n">
        <v>214</v>
      </c>
      <c r="CD349" s="6" t="n">
        <v>201</v>
      </c>
      <c r="CE349" s="6" t="n">
        <v>185</v>
      </c>
      <c r="CF349" s="6" t="n">
        <v>189</v>
      </c>
      <c r="CG349" s="6" t="n">
        <v>148</v>
      </c>
      <c r="CH349" s="6" t="n">
        <v>162</v>
      </c>
      <c r="CI349" s="6" t="n">
        <v>136</v>
      </c>
      <c r="CJ349" s="6" t="n">
        <v>131</v>
      </c>
      <c r="CK349" s="6" t="n">
        <v>105</v>
      </c>
      <c r="CL349" s="6" t="n">
        <v>86</v>
      </c>
      <c r="CM349" s="6" t="n">
        <v>75</v>
      </c>
      <c r="CN349" s="6" t="n">
        <v>62</v>
      </c>
      <c r="CO349" s="6" t="n">
        <v>61</v>
      </c>
      <c r="CP349" s="6" t="n">
        <v>39</v>
      </c>
      <c r="CQ349" s="6" t="n">
        <v>40</v>
      </c>
      <c r="CR349" s="6" t="n">
        <v>34</v>
      </c>
      <c r="CS349" s="6" t="n">
        <v>17</v>
      </c>
      <c r="CT349" s="6" t="n">
        <v>12</v>
      </c>
      <c r="CU349" s="6" t="n">
        <v>17</v>
      </c>
      <c r="CV349" s="6" t="n">
        <v>14</v>
      </c>
      <c r="CW349" s="6" t="n">
        <v>6</v>
      </c>
      <c r="CX349" s="6" t="n">
        <v>7</v>
      </c>
      <c r="CY349" s="6" t="n">
        <v>2</v>
      </c>
      <c r="CZ349" s="6" t="n">
        <v>6</v>
      </c>
    </row>
    <row r="350" customFormat="false" ht="13.2" hidden="false" customHeight="false" outlineLevel="0" collapsed="false">
      <c r="A350" s="0" t="s">
        <v>1400</v>
      </c>
      <c r="B350" s="0" t="s">
        <v>751</v>
      </c>
      <c r="C350" s="6" t="n">
        <v>120485</v>
      </c>
      <c r="D350" s="6" t="n">
        <v>1105</v>
      </c>
      <c r="E350" s="6" t="n">
        <v>1129</v>
      </c>
      <c r="F350" s="6" t="n">
        <v>1164</v>
      </c>
      <c r="G350" s="6" t="n">
        <v>1303</v>
      </c>
      <c r="H350" s="6" t="n">
        <v>1264</v>
      </c>
      <c r="I350" s="6" t="n">
        <v>1214</v>
      </c>
      <c r="J350" s="6" t="n">
        <v>1298</v>
      </c>
      <c r="K350" s="6" t="n">
        <v>1206</v>
      </c>
      <c r="L350" s="6" t="n">
        <v>1227</v>
      </c>
      <c r="M350" s="6" t="n">
        <v>1231</v>
      </c>
      <c r="N350" s="6" t="n">
        <v>1336</v>
      </c>
      <c r="O350" s="6" t="n">
        <v>1373</v>
      </c>
      <c r="P350" s="6" t="n">
        <v>1305</v>
      </c>
      <c r="Q350" s="6" t="n">
        <v>1404</v>
      </c>
      <c r="R350" s="6" t="n">
        <v>1431</v>
      </c>
      <c r="S350" s="6" t="n">
        <v>1453</v>
      </c>
      <c r="T350" s="6" t="n">
        <v>1486</v>
      </c>
      <c r="U350" s="6" t="n">
        <v>1450</v>
      </c>
      <c r="V350" s="6" t="n">
        <v>1258</v>
      </c>
      <c r="W350" s="6" t="n">
        <v>1090</v>
      </c>
      <c r="X350" s="6" t="n">
        <v>1046</v>
      </c>
      <c r="Y350" s="6" t="n">
        <v>971</v>
      </c>
      <c r="Z350" s="6" t="n">
        <v>1050</v>
      </c>
      <c r="AA350" s="6" t="n">
        <v>1137</v>
      </c>
      <c r="AB350" s="6" t="n">
        <v>1053</v>
      </c>
      <c r="AC350" s="6" t="n">
        <v>1060</v>
      </c>
      <c r="AD350" s="6" t="n">
        <v>1043</v>
      </c>
      <c r="AE350" s="6" t="n">
        <v>1038</v>
      </c>
      <c r="AF350" s="6" t="n">
        <v>1107</v>
      </c>
      <c r="AG350" s="6" t="n">
        <v>1134</v>
      </c>
      <c r="AH350" s="6" t="n">
        <v>1075</v>
      </c>
      <c r="AI350" s="6" t="n">
        <v>1116</v>
      </c>
      <c r="AJ350" s="6" t="n">
        <v>1111</v>
      </c>
      <c r="AK350" s="6" t="n">
        <v>1127</v>
      </c>
      <c r="AL350" s="6" t="n">
        <v>1129</v>
      </c>
      <c r="AM350" s="6" t="n">
        <v>1231</v>
      </c>
      <c r="AN350" s="6" t="n">
        <v>1387</v>
      </c>
      <c r="AO350" s="6" t="n">
        <v>1387</v>
      </c>
      <c r="AP350" s="6" t="n">
        <v>1505</v>
      </c>
      <c r="AQ350" s="6" t="n">
        <v>1732</v>
      </c>
      <c r="AR350" s="6" t="n">
        <v>1717</v>
      </c>
      <c r="AS350" s="6" t="n">
        <v>1744</v>
      </c>
      <c r="AT350" s="6" t="n">
        <v>1738</v>
      </c>
      <c r="AU350" s="6" t="n">
        <v>1862</v>
      </c>
      <c r="AV350" s="6" t="n">
        <v>1836</v>
      </c>
      <c r="AW350" s="6" t="n">
        <v>1949</v>
      </c>
      <c r="AX350" s="6" t="n">
        <v>1967</v>
      </c>
      <c r="AY350" s="6" t="n">
        <v>1937</v>
      </c>
      <c r="AZ350" s="6" t="n">
        <v>1846</v>
      </c>
      <c r="BA350" s="6" t="n">
        <v>1897</v>
      </c>
      <c r="BB350" s="6" t="n">
        <v>1811</v>
      </c>
      <c r="BC350" s="6" t="n">
        <v>1788</v>
      </c>
      <c r="BD350" s="6" t="n">
        <v>1784</v>
      </c>
      <c r="BE350" s="6" t="n">
        <v>1699</v>
      </c>
      <c r="BF350" s="6" t="n">
        <v>1636</v>
      </c>
      <c r="BG350" s="6" t="n">
        <v>1617</v>
      </c>
      <c r="BH350" s="6" t="n">
        <v>1557</v>
      </c>
      <c r="BI350" s="6" t="n">
        <v>1667</v>
      </c>
      <c r="BJ350" s="6" t="n">
        <v>1674</v>
      </c>
      <c r="BK350" s="6" t="n">
        <v>1672</v>
      </c>
      <c r="BL350" s="6" t="n">
        <v>1647</v>
      </c>
      <c r="BM350" s="6" t="n">
        <v>1714</v>
      </c>
      <c r="BN350" s="6" t="n">
        <v>1814</v>
      </c>
      <c r="BO350" s="6" t="n">
        <v>2033</v>
      </c>
      <c r="BP350" s="6" t="n">
        <v>2133</v>
      </c>
      <c r="BQ350" s="6" t="n">
        <v>1760</v>
      </c>
      <c r="BR350" s="6" t="n">
        <v>1795</v>
      </c>
      <c r="BS350" s="6" t="n">
        <v>1742</v>
      </c>
      <c r="BT350" s="6" t="n">
        <v>1538</v>
      </c>
      <c r="BU350" s="6" t="n">
        <v>1282</v>
      </c>
      <c r="BV350" s="6" t="n">
        <v>1181</v>
      </c>
      <c r="BW350" s="6" t="n">
        <v>1269</v>
      </c>
      <c r="BX350" s="6" t="n">
        <v>1284</v>
      </c>
      <c r="BY350" s="6" t="n">
        <v>1245</v>
      </c>
      <c r="BZ350" s="6" t="n">
        <v>1170</v>
      </c>
      <c r="CA350" s="6" t="n">
        <v>1116</v>
      </c>
      <c r="CB350" s="6" t="n">
        <v>1078</v>
      </c>
      <c r="CC350" s="6" t="n">
        <v>904</v>
      </c>
      <c r="CD350" s="6" t="n">
        <v>941</v>
      </c>
      <c r="CE350" s="6" t="n">
        <v>892</v>
      </c>
      <c r="CF350" s="6" t="n">
        <v>881</v>
      </c>
      <c r="CG350" s="6" t="n">
        <v>799</v>
      </c>
      <c r="CH350" s="6" t="n">
        <v>762</v>
      </c>
      <c r="CI350" s="6" t="n">
        <v>662</v>
      </c>
      <c r="CJ350" s="6" t="n">
        <v>657</v>
      </c>
      <c r="CK350" s="6" t="n">
        <v>548</v>
      </c>
      <c r="CL350" s="6" t="n">
        <v>522</v>
      </c>
      <c r="CM350" s="6" t="n">
        <v>463</v>
      </c>
      <c r="CN350" s="6" t="n">
        <v>433</v>
      </c>
      <c r="CO350" s="6" t="n">
        <v>351</v>
      </c>
      <c r="CP350" s="6" t="n">
        <v>339</v>
      </c>
      <c r="CQ350" s="6" t="n">
        <v>255</v>
      </c>
      <c r="CR350" s="6" t="n">
        <v>177</v>
      </c>
      <c r="CS350" s="6" t="n">
        <v>113</v>
      </c>
      <c r="CT350" s="6" t="n">
        <v>124</v>
      </c>
      <c r="CU350" s="6" t="n">
        <v>92</v>
      </c>
      <c r="CV350" s="6" t="n">
        <v>67</v>
      </c>
      <c r="CW350" s="6" t="n">
        <v>35</v>
      </c>
      <c r="CX350" s="6" t="n">
        <v>45</v>
      </c>
      <c r="CY350" s="6" t="n">
        <v>21</v>
      </c>
      <c r="CZ350" s="6" t="n">
        <v>37</v>
      </c>
    </row>
    <row r="351" customFormat="false" ht="13.2" hidden="false" customHeight="false" outlineLevel="0" collapsed="false">
      <c r="A351" s="0" t="s">
        <v>1401</v>
      </c>
      <c r="B351" s="0" t="s">
        <v>657</v>
      </c>
      <c r="C351" s="6" t="n">
        <v>112779</v>
      </c>
      <c r="D351" s="6" t="n">
        <v>1154</v>
      </c>
      <c r="E351" s="6" t="n">
        <v>1158</v>
      </c>
      <c r="F351" s="6" t="n">
        <v>1219</v>
      </c>
      <c r="G351" s="6" t="n">
        <v>1232</v>
      </c>
      <c r="H351" s="6" t="n">
        <v>1350</v>
      </c>
      <c r="I351" s="6" t="n">
        <v>1227</v>
      </c>
      <c r="J351" s="6" t="n">
        <v>1164</v>
      </c>
      <c r="K351" s="6" t="n">
        <v>1266</v>
      </c>
      <c r="L351" s="6" t="n">
        <v>1216</v>
      </c>
      <c r="M351" s="6" t="n">
        <v>1293</v>
      </c>
      <c r="N351" s="6" t="n">
        <v>1299</v>
      </c>
      <c r="O351" s="6" t="n">
        <v>1357</v>
      </c>
      <c r="P351" s="6" t="n">
        <v>1383</v>
      </c>
      <c r="Q351" s="6" t="n">
        <v>1369</v>
      </c>
      <c r="R351" s="6" t="n">
        <v>1383</v>
      </c>
      <c r="S351" s="6" t="n">
        <v>1458</v>
      </c>
      <c r="T351" s="6" t="n">
        <v>1488</v>
      </c>
      <c r="U351" s="6" t="n">
        <v>1567</v>
      </c>
      <c r="V351" s="6" t="n">
        <v>1285</v>
      </c>
      <c r="W351" s="6" t="n">
        <v>1087</v>
      </c>
      <c r="X351" s="6" t="n">
        <v>998</v>
      </c>
      <c r="Y351" s="6" t="n">
        <v>1039</v>
      </c>
      <c r="Z351" s="6" t="n">
        <v>1054</v>
      </c>
      <c r="AA351" s="6" t="n">
        <v>1140</v>
      </c>
      <c r="AB351" s="6" t="n">
        <v>1015</v>
      </c>
      <c r="AC351" s="6" t="n">
        <v>1019</v>
      </c>
      <c r="AD351" s="6" t="n">
        <v>943</v>
      </c>
      <c r="AE351" s="6" t="n">
        <v>926</v>
      </c>
      <c r="AF351" s="6" t="n">
        <v>975</v>
      </c>
      <c r="AG351" s="6" t="n">
        <v>1047</v>
      </c>
      <c r="AH351" s="6" t="n">
        <v>1126</v>
      </c>
      <c r="AI351" s="6" t="n">
        <v>1077</v>
      </c>
      <c r="AJ351" s="6" t="n">
        <v>1126</v>
      </c>
      <c r="AK351" s="6" t="n">
        <v>1037</v>
      </c>
      <c r="AL351" s="6" t="n">
        <v>1072</v>
      </c>
      <c r="AM351" s="6" t="n">
        <v>1184</v>
      </c>
      <c r="AN351" s="6" t="n">
        <v>1334</v>
      </c>
      <c r="AO351" s="6" t="n">
        <v>1464</v>
      </c>
      <c r="AP351" s="6" t="n">
        <v>1545</v>
      </c>
      <c r="AQ351" s="6" t="n">
        <v>1667</v>
      </c>
      <c r="AR351" s="6" t="n">
        <v>1725</v>
      </c>
      <c r="AS351" s="6" t="n">
        <v>1680</v>
      </c>
      <c r="AT351" s="6" t="n">
        <v>1713</v>
      </c>
      <c r="AU351" s="6" t="n">
        <v>1782</v>
      </c>
      <c r="AV351" s="6" t="n">
        <v>1915</v>
      </c>
      <c r="AW351" s="6" t="n">
        <v>1756</v>
      </c>
      <c r="AX351" s="6" t="n">
        <v>1871</v>
      </c>
      <c r="AY351" s="6" t="n">
        <v>1749</v>
      </c>
      <c r="AZ351" s="6" t="n">
        <v>1848</v>
      </c>
      <c r="BA351" s="6" t="n">
        <v>1754</v>
      </c>
      <c r="BB351" s="6" t="n">
        <v>1774</v>
      </c>
      <c r="BC351" s="6" t="n">
        <v>1716</v>
      </c>
      <c r="BD351" s="6" t="n">
        <v>1666</v>
      </c>
      <c r="BE351" s="6" t="n">
        <v>1616</v>
      </c>
      <c r="BF351" s="6" t="n">
        <v>1531</v>
      </c>
      <c r="BG351" s="6" t="n">
        <v>1572</v>
      </c>
      <c r="BH351" s="6" t="n">
        <v>1556</v>
      </c>
      <c r="BI351" s="6" t="n">
        <v>1568</v>
      </c>
      <c r="BJ351" s="6" t="n">
        <v>1436</v>
      </c>
      <c r="BK351" s="6" t="n">
        <v>1539</v>
      </c>
      <c r="BL351" s="6" t="n">
        <v>1515</v>
      </c>
      <c r="BM351" s="6" t="n">
        <v>1632</v>
      </c>
      <c r="BN351" s="6" t="n">
        <v>1659</v>
      </c>
      <c r="BO351" s="6" t="n">
        <v>1741</v>
      </c>
      <c r="BP351" s="6" t="n">
        <v>1745</v>
      </c>
      <c r="BQ351" s="6" t="n">
        <v>1381</v>
      </c>
      <c r="BR351" s="6" t="n">
        <v>1414</v>
      </c>
      <c r="BS351" s="6" t="n">
        <v>1322</v>
      </c>
      <c r="BT351" s="6" t="n">
        <v>1326</v>
      </c>
      <c r="BU351" s="6" t="n">
        <v>1131</v>
      </c>
      <c r="BV351" s="6" t="n">
        <v>1009</v>
      </c>
      <c r="BW351" s="6" t="n">
        <v>1060</v>
      </c>
      <c r="BX351" s="6" t="n">
        <v>1082</v>
      </c>
      <c r="BY351" s="6" t="n">
        <v>998</v>
      </c>
      <c r="BZ351" s="6" t="n">
        <v>958</v>
      </c>
      <c r="CA351" s="6" t="n">
        <v>861</v>
      </c>
      <c r="CB351" s="6" t="n">
        <v>906</v>
      </c>
      <c r="CC351" s="6" t="n">
        <v>841</v>
      </c>
      <c r="CD351" s="6" t="n">
        <v>772</v>
      </c>
      <c r="CE351" s="6" t="n">
        <v>742</v>
      </c>
      <c r="CF351" s="6" t="n">
        <v>738</v>
      </c>
      <c r="CG351" s="6" t="n">
        <v>702</v>
      </c>
      <c r="CH351" s="6" t="n">
        <v>603</v>
      </c>
      <c r="CI351" s="6" t="n">
        <v>562</v>
      </c>
      <c r="CJ351" s="6" t="n">
        <v>505</v>
      </c>
      <c r="CK351" s="6" t="n">
        <v>451</v>
      </c>
      <c r="CL351" s="6" t="n">
        <v>486</v>
      </c>
      <c r="CM351" s="6" t="n">
        <v>373</v>
      </c>
      <c r="CN351" s="6" t="n">
        <v>358</v>
      </c>
      <c r="CO351" s="6" t="n">
        <v>347</v>
      </c>
      <c r="CP351" s="6" t="n">
        <v>273</v>
      </c>
      <c r="CQ351" s="6" t="n">
        <v>196</v>
      </c>
      <c r="CR351" s="6" t="n">
        <v>149</v>
      </c>
      <c r="CS351" s="6" t="n">
        <v>116</v>
      </c>
      <c r="CT351" s="6" t="n">
        <v>83</v>
      </c>
      <c r="CU351" s="6" t="n">
        <v>73</v>
      </c>
      <c r="CV351" s="6" t="n">
        <v>57</v>
      </c>
      <c r="CW351" s="6" t="n">
        <v>31</v>
      </c>
      <c r="CX351" s="6" t="n">
        <v>29</v>
      </c>
      <c r="CY351" s="6" t="n">
        <v>16</v>
      </c>
      <c r="CZ351" s="6" t="n">
        <v>26</v>
      </c>
    </row>
    <row r="352" customFormat="false" ht="13.2" hidden="false" customHeight="false" outlineLevel="0" collapsed="false">
      <c r="A352" s="0" t="s">
        <v>1402</v>
      </c>
      <c r="B352" s="0" t="s">
        <v>105</v>
      </c>
      <c r="C352" s="6" t="n">
        <v>124298</v>
      </c>
      <c r="D352" s="6" t="n">
        <v>1181</v>
      </c>
      <c r="E352" s="6" t="n">
        <v>1184</v>
      </c>
      <c r="F352" s="6" t="n">
        <v>1274</v>
      </c>
      <c r="G352" s="6" t="n">
        <v>1278</v>
      </c>
      <c r="H352" s="6" t="n">
        <v>1326</v>
      </c>
      <c r="I352" s="6" t="n">
        <v>1326</v>
      </c>
      <c r="J352" s="6" t="n">
        <v>1279</v>
      </c>
      <c r="K352" s="6" t="n">
        <v>1333</v>
      </c>
      <c r="L352" s="6" t="n">
        <v>1257</v>
      </c>
      <c r="M352" s="6" t="n">
        <v>1290</v>
      </c>
      <c r="N352" s="6" t="n">
        <v>1326</v>
      </c>
      <c r="O352" s="6" t="n">
        <v>1476</v>
      </c>
      <c r="P352" s="6" t="n">
        <v>1554</v>
      </c>
      <c r="Q352" s="6" t="n">
        <v>1580</v>
      </c>
      <c r="R352" s="6" t="n">
        <v>1611</v>
      </c>
      <c r="S352" s="6" t="n">
        <v>1622</v>
      </c>
      <c r="T352" s="6" t="n">
        <v>1627</v>
      </c>
      <c r="U352" s="6" t="n">
        <v>1598</v>
      </c>
      <c r="V352" s="6" t="n">
        <v>1417</v>
      </c>
      <c r="W352" s="6" t="n">
        <v>1078</v>
      </c>
      <c r="X352" s="6" t="n">
        <v>961</v>
      </c>
      <c r="Y352" s="6" t="n">
        <v>1049</v>
      </c>
      <c r="Z352" s="6" t="n">
        <v>1121</v>
      </c>
      <c r="AA352" s="6" t="n">
        <v>1141</v>
      </c>
      <c r="AB352" s="6" t="n">
        <v>1053</v>
      </c>
      <c r="AC352" s="6" t="n">
        <v>1019</v>
      </c>
      <c r="AD352" s="6" t="n">
        <v>998</v>
      </c>
      <c r="AE352" s="6" t="n">
        <v>988</v>
      </c>
      <c r="AF352" s="6" t="n">
        <v>941</v>
      </c>
      <c r="AG352" s="6" t="n">
        <v>1046</v>
      </c>
      <c r="AH352" s="6" t="n">
        <v>1099</v>
      </c>
      <c r="AI352" s="6" t="n">
        <v>1137</v>
      </c>
      <c r="AJ352" s="6" t="n">
        <v>1105</v>
      </c>
      <c r="AK352" s="6" t="n">
        <v>1083</v>
      </c>
      <c r="AL352" s="6" t="n">
        <v>1047</v>
      </c>
      <c r="AM352" s="6" t="n">
        <v>1148</v>
      </c>
      <c r="AN352" s="6" t="n">
        <v>1278</v>
      </c>
      <c r="AO352" s="6" t="n">
        <v>1334</v>
      </c>
      <c r="AP352" s="6" t="n">
        <v>1521</v>
      </c>
      <c r="AQ352" s="6" t="n">
        <v>1591</v>
      </c>
      <c r="AR352" s="6" t="n">
        <v>1618</v>
      </c>
      <c r="AS352" s="6" t="n">
        <v>1703</v>
      </c>
      <c r="AT352" s="6" t="n">
        <v>1748</v>
      </c>
      <c r="AU352" s="6" t="n">
        <v>1804</v>
      </c>
      <c r="AV352" s="6" t="n">
        <v>1843</v>
      </c>
      <c r="AW352" s="6" t="n">
        <v>1865</v>
      </c>
      <c r="AX352" s="6" t="n">
        <v>1974</v>
      </c>
      <c r="AY352" s="6" t="n">
        <v>1894</v>
      </c>
      <c r="AZ352" s="6" t="n">
        <v>1862</v>
      </c>
      <c r="BA352" s="6" t="n">
        <v>1844</v>
      </c>
      <c r="BB352" s="6" t="n">
        <v>1818</v>
      </c>
      <c r="BC352" s="6" t="n">
        <v>1792</v>
      </c>
      <c r="BD352" s="6" t="n">
        <v>1786</v>
      </c>
      <c r="BE352" s="6" t="n">
        <v>1788</v>
      </c>
      <c r="BF352" s="6" t="n">
        <v>1665</v>
      </c>
      <c r="BG352" s="6" t="n">
        <v>1636</v>
      </c>
      <c r="BH352" s="6" t="n">
        <v>1605</v>
      </c>
      <c r="BI352" s="6" t="n">
        <v>1693</v>
      </c>
      <c r="BJ352" s="6" t="n">
        <v>1646</v>
      </c>
      <c r="BK352" s="6" t="n">
        <v>1714</v>
      </c>
      <c r="BL352" s="6" t="n">
        <v>1753</v>
      </c>
      <c r="BM352" s="6" t="n">
        <v>1879</v>
      </c>
      <c r="BN352" s="6" t="n">
        <v>1890</v>
      </c>
      <c r="BO352" s="6" t="n">
        <v>2131</v>
      </c>
      <c r="BP352" s="6" t="n">
        <v>2265</v>
      </c>
      <c r="BQ352" s="6" t="n">
        <v>1737</v>
      </c>
      <c r="BR352" s="6" t="n">
        <v>1777</v>
      </c>
      <c r="BS352" s="6" t="n">
        <v>1597</v>
      </c>
      <c r="BT352" s="6" t="n">
        <v>1598</v>
      </c>
      <c r="BU352" s="6" t="n">
        <v>1389</v>
      </c>
      <c r="BV352" s="6" t="n">
        <v>1255</v>
      </c>
      <c r="BW352" s="6" t="n">
        <v>1405</v>
      </c>
      <c r="BX352" s="6" t="n">
        <v>1378</v>
      </c>
      <c r="BY352" s="6" t="n">
        <v>1319</v>
      </c>
      <c r="BZ352" s="6" t="n">
        <v>1199</v>
      </c>
      <c r="CA352" s="6" t="n">
        <v>1222</v>
      </c>
      <c r="CB352" s="6" t="n">
        <v>1186</v>
      </c>
      <c r="CC352" s="6" t="n">
        <v>1141</v>
      </c>
      <c r="CD352" s="6" t="n">
        <v>1029</v>
      </c>
      <c r="CE352" s="6" t="n">
        <v>1000</v>
      </c>
      <c r="CF352" s="6" t="n">
        <v>1026</v>
      </c>
      <c r="CG352" s="6" t="n">
        <v>955</v>
      </c>
      <c r="CH352" s="6" t="n">
        <v>860</v>
      </c>
      <c r="CI352" s="6" t="n">
        <v>746</v>
      </c>
      <c r="CJ352" s="6" t="n">
        <v>754</v>
      </c>
      <c r="CK352" s="6" t="n">
        <v>639</v>
      </c>
      <c r="CL352" s="6" t="n">
        <v>624</v>
      </c>
      <c r="CM352" s="6" t="n">
        <v>511</v>
      </c>
      <c r="CN352" s="6" t="n">
        <v>483</v>
      </c>
      <c r="CO352" s="6" t="n">
        <v>445</v>
      </c>
      <c r="CP352" s="6" t="n">
        <v>383</v>
      </c>
      <c r="CQ352" s="6" t="n">
        <v>322</v>
      </c>
      <c r="CR352" s="6" t="n">
        <v>188</v>
      </c>
      <c r="CS352" s="6" t="n">
        <v>141</v>
      </c>
      <c r="CT352" s="6" t="n">
        <v>136</v>
      </c>
      <c r="CU352" s="6" t="n">
        <v>106</v>
      </c>
      <c r="CV352" s="6" t="n">
        <v>85</v>
      </c>
      <c r="CW352" s="6" t="n">
        <v>75</v>
      </c>
      <c r="CX352" s="6" t="n">
        <v>39</v>
      </c>
      <c r="CY352" s="6" t="n">
        <v>25</v>
      </c>
      <c r="CZ352" s="6" t="n">
        <v>30</v>
      </c>
    </row>
    <row r="353" customFormat="false" ht="13.2" hidden="false" customHeight="false" outlineLevel="0" collapsed="false">
      <c r="A353" s="0" t="s">
        <v>1403</v>
      </c>
      <c r="B353" s="0" t="s">
        <v>289</v>
      </c>
      <c r="C353" s="6" t="n">
        <v>275506</v>
      </c>
      <c r="D353" s="6" t="n">
        <v>3008</v>
      </c>
      <c r="E353" s="6" t="n">
        <v>3055</v>
      </c>
      <c r="F353" s="6" t="n">
        <v>3064</v>
      </c>
      <c r="G353" s="6" t="n">
        <v>3124</v>
      </c>
      <c r="H353" s="6" t="n">
        <v>3127</v>
      </c>
      <c r="I353" s="6" t="n">
        <v>2969</v>
      </c>
      <c r="J353" s="6" t="n">
        <v>2837</v>
      </c>
      <c r="K353" s="6" t="n">
        <v>2793</v>
      </c>
      <c r="L353" s="6" t="n">
        <v>2862</v>
      </c>
      <c r="M353" s="6" t="n">
        <v>2672</v>
      </c>
      <c r="N353" s="6" t="n">
        <v>2839</v>
      </c>
      <c r="O353" s="6" t="n">
        <v>3000</v>
      </c>
      <c r="P353" s="6" t="n">
        <v>3036</v>
      </c>
      <c r="Q353" s="6" t="n">
        <v>3140</v>
      </c>
      <c r="R353" s="6" t="n">
        <v>3340</v>
      </c>
      <c r="S353" s="6" t="n">
        <v>3326</v>
      </c>
      <c r="T353" s="6" t="n">
        <v>3283</v>
      </c>
      <c r="U353" s="6" t="n">
        <v>3470</v>
      </c>
      <c r="V353" s="6" t="n">
        <v>3642</v>
      </c>
      <c r="W353" s="6" t="n">
        <v>4066</v>
      </c>
      <c r="X353" s="6" t="n">
        <v>4066</v>
      </c>
      <c r="Y353" s="6" t="n">
        <v>4044</v>
      </c>
      <c r="Z353" s="6" t="n">
        <v>3958</v>
      </c>
      <c r="AA353" s="6" t="n">
        <v>3999</v>
      </c>
      <c r="AB353" s="6" t="n">
        <v>3642</v>
      </c>
      <c r="AC353" s="6" t="n">
        <v>3588</v>
      </c>
      <c r="AD353" s="6" t="n">
        <v>3431</v>
      </c>
      <c r="AE353" s="6" t="n">
        <v>3300</v>
      </c>
      <c r="AF353" s="6" t="n">
        <v>3319</v>
      </c>
      <c r="AG353" s="6" t="n">
        <v>3307</v>
      </c>
      <c r="AH353" s="6" t="n">
        <v>3420</v>
      </c>
      <c r="AI353" s="6" t="n">
        <v>3412</v>
      </c>
      <c r="AJ353" s="6" t="n">
        <v>3205</v>
      </c>
      <c r="AK353" s="6" t="n">
        <v>2957</v>
      </c>
      <c r="AL353" s="6" t="n">
        <v>2883</v>
      </c>
      <c r="AM353" s="6" t="n">
        <v>3043</v>
      </c>
      <c r="AN353" s="6" t="n">
        <v>3085</v>
      </c>
      <c r="AO353" s="6" t="n">
        <v>3306</v>
      </c>
      <c r="AP353" s="6" t="n">
        <v>3623</v>
      </c>
      <c r="AQ353" s="6" t="n">
        <v>3983</v>
      </c>
      <c r="AR353" s="6" t="n">
        <v>4000</v>
      </c>
      <c r="AS353" s="6" t="n">
        <v>3812</v>
      </c>
      <c r="AT353" s="6" t="n">
        <v>3960</v>
      </c>
      <c r="AU353" s="6" t="n">
        <v>4076</v>
      </c>
      <c r="AV353" s="6" t="n">
        <v>4089</v>
      </c>
      <c r="AW353" s="6" t="n">
        <v>4061</v>
      </c>
      <c r="AX353" s="6" t="n">
        <v>4273</v>
      </c>
      <c r="AY353" s="6" t="n">
        <v>4223</v>
      </c>
      <c r="AZ353" s="6" t="n">
        <v>4240</v>
      </c>
      <c r="BA353" s="6" t="n">
        <v>4147</v>
      </c>
      <c r="BB353" s="6" t="n">
        <v>4025</v>
      </c>
      <c r="BC353" s="6" t="n">
        <v>3923</v>
      </c>
      <c r="BD353" s="6" t="n">
        <v>4039</v>
      </c>
      <c r="BE353" s="6" t="n">
        <v>4096</v>
      </c>
      <c r="BF353" s="6" t="n">
        <v>3937</v>
      </c>
      <c r="BG353" s="6" t="n">
        <v>3660</v>
      </c>
      <c r="BH353" s="6" t="n">
        <v>3575</v>
      </c>
      <c r="BI353" s="6" t="n">
        <v>3486</v>
      </c>
      <c r="BJ353" s="6" t="n">
        <v>3406</v>
      </c>
      <c r="BK353" s="6" t="n">
        <v>3450</v>
      </c>
      <c r="BL353" s="6" t="n">
        <v>3477</v>
      </c>
      <c r="BM353" s="6" t="n">
        <v>3398</v>
      </c>
      <c r="BN353" s="6" t="n">
        <v>3490</v>
      </c>
      <c r="BO353" s="6" t="n">
        <v>3833</v>
      </c>
      <c r="BP353" s="6" t="n">
        <v>3813</v>
      </c>
      <c r="BQ353" s="6" t="n">
        <v>2805</v>
      </c>
      <c r="BR353" s="6" t="n">
        <v>2949</v>
      </c>
      <c r="BS353" s="6" t="n">
        <v>2622</v>
      </c>
      <c r="BT353" s="6" t="n">
        <v>2522</v>
      </c>
      <c r="BU353" s="6" t="n">
        <v>2300</v>
      </c>
      <c r="BV353" s="6" t="n">
        <v>2285</v>
      </c>
      <c r="BW353" s="6" t="n">
        <v>2470</v>
      </c>
      <c r="BX353" s="6" t="n">
        <v>2368</v>
      </c>
      <c r="BY353" s="6" t="n">
        <v>2477</v>
      </c>
      <c r="BZ353" s="6" t="n">
        <v>2233</v>
      </c>
      <c r="CA353" s="6" t="n">
        <v>2123</v>
      </c>
      <c r="CB353" s="6" t="n">
        <v>2023</v>
      </c>
      <c r="CC353" s="6" t="n">
        <v>1989</v>
      </c>
      <c r="CD353" s="6" t="n">
        <v>1817</v>
      </c>
      <c r="CE353" s="6" t="n">
        <v>1807</v>
      </c>
      <c r="CF353" s="6" t="n">
        <v>1743</v>
      </c>
      <c r="CG353" s="6" t="n">
        <v>1488</v>
      </c>
      <c r="CH353" s="6" t="n">
        <v>1384</v>
      </c>
      <c r="CI353" s="6" t="n">
        <v>1139</v>
      </c>
      <c r="CJ353" s="6" t="n">
        <v>1087</v>
      </c>
      <c r="CK353" s="6" t="n">
        <v>914</v>
      </c>
      <c r="CL353" s="6" t="n">
        <v>782</v>
      </c>
      <c r="CM353" s="6" t="n">
        <v>713</v>
      </c>
      <c r="CN353" s="6" t="n">
        <v>619</v>
      </c>
      <c r="CO353" s="6" t="n">
        <v>548</v>
      </c>
      <c r="CP353" s="6" t="n">
        <v>415</v>
      </c>
      <c r="CQ353" s="6" t="n">
        <v>361</v>
      </c>
      <c r="CR353" s="6" t="n">
        <v>205</v>
      </c>
      <c r="CS353" s="6" t="n">
        <v>160</v>
      </c>
      <c r="CT353" s="6" t="n">
        <v>125</v>
      </c>
      <c r="CU353" s="6" t="n">
        <v>107</v>
      </c>
      <c r="CV353" s="6" t="n">
        <v>73</v>
      </c>
      <c r="CW353" s="6" t="n">
        <v>39</v>
      </c>
      <c r="CX353" s="6" t="n">
        <v>32</v>
      </c>
      <c r="CY353" s="6" t="n">
        <v>27</v>
      </c>
      <c r="CZ353" s="6" t="n">
        <v>42</v>
      </c>
    </row>
    <row r="354" customFormat="false" ht="13.2" hidden="false" customHeight="false" outlineLevel="0" collapsed="false">
      <c r="A354" s="0" t="s">
        <v>1404</v>
      </c>
      <c r="B354" s="0" t="s">
        <v>573</v>
      </c>
      <c r="C354" s="6" t="n">
        <v>86144</v>
      </c>
      <c r="D354" s="6" t="n">
        <v>981</v>
      </c>
      <c r="E354" s="6" t="n">
        <v>1023</v>
      </c>
      <c r="F354" s="6" t="n">
        <v>1079</v>
      </c>
      <c r="G354" s="6" t="n">
        <v>1003</v>
      </c>
      <c r="H354" s="6" t="n">
        <v>1043</v>
      </c>
      <c r="I354" s="6" t="n">
        <v>1058</v>
      </c>
      <c r="J354" s="6" t="n">
        <v>1057</v>
      </c>
      <c r="K354" s="6" t="n">
        <v>1030</v>
      </c>
      <c r="L354" s="6" t="n">
        <v>982</v>
      </c>
      <c r="M354" s="6" t="n">
        <v>1026</v>
      </c>
      <c r="N354" s="6" t="n">
        <v>1031</v>
      </c>
      <c r="O354" s="6" t="n">
        <v>1078</v>
      </c>
      <c r="P354" s="6" t="n">
        <v>1147</v>
      </c>
      <c r="Q354" s="6" t="n">
        <v>1073</v>
      </c>
      <c r="R354" s="6" t="n">
        <v>1135</v>
      </c>
      <c r="S354" s="6" t="n">
        <v>1096</v>
      </c>
      <c r="T354" s="6" t="n">
        <v>1162</v>
      </c>
      <c r="U354" s="6" t="n">
        <v>1126</v>
      </c>
      <c r="V354" s="6" t="n">
        <v>1028</v>
      </c>
      <c r="W354" s="6" t="n">
        <v>719</v>
      </c>
      <c r="X354" s="6" t="n">
        <v>668</v>
      </c>
      <c r="Y354" s="6" t="n">
        <v>782</v>
      </c>
      <c r="Z354" s="6" t="n">
        <v>881</v>
      </c>
      <c r="AA354" s="6" t="n">
        <v>990</v>
      </c>
      <c r="AB354" s="6" t="n">
        <v>886</v>
      </c>
      <c r="AC354" s="6" t="n">
        <v>890</v>
      </c>
      <c r="AD354" s="6" t="n">
        <v>844</v>
      </c>
      <c r="AE354" s="6" t="n">
        <v>925</v>
      </c>
      <c r="AF354" s="6" t="n">
        <v>961</v>
      </c>
      <c r="AG354" s="6" t="n">
        <v>961</v>
      </c>
      <c r="AH354" s="6" t="n">
        <v>1023</v>
      </c>
      <c r="AI354" s="6" t="n">
        <v>1061</v>
      </c>
      <c r="AJ354" s="6" t="n">
        <v>1018</v>
      </c>
      <c r="AK354" s="6" t="n">
        <v>923</v>
      </c>
      <c r="AL354" s="6" t="n">
        <v>1047</v>
      </c>
      <c r="AM354" s="6" t="n">
        <v>1053</v>
      </c>
      <c r="AN354" s="6" t="n">
        <v>1173</v>
      </c>
      <c r="AO354" s="6" t="n">
        <v>1190</v>
      </c>
      <c r="AP354" s="6" t="n">
        <v>1325</v>
      </c>
      <c r="AQ354" s="6" t="n">
        <v>1392</v>
      </c>
      <c r="AR354" s="6" t="n">
        <v>1416</v>
      </c>
      <c r="AS354" s="6" t="n">
        <v>1406</v>
      </c>
      <c r="AT354" s="6" t="n">
        <v>1400</v>
      </c>
      <c r="AU354" s="6" t="n">
        <v>1433</v>
      </c>
      <c r="AV354" s="6" t="n">
        <v>1446</v>
      </c>
      <c r="AW354" s="6" t="n">
        <v>1497</v>
      </c>
      <c r="AX354" s="6" t="n">
        <v>1445</v>
      </c>
      <c r="AY354" s="6" t="n">
        <v>1420</v>
      </c>
      <c r="AZ354" s="6" t="n">
        <v>1403</v>
      </c>
      <c r="BA354" s="6" t="n">
        <v>1379</v>
      </c>
      <c r="BB354" s="6" t="n">
        <v>1341</v>
      </c>
      <c r="BC354" s="6" t="n">
        <v>1250</v>
      </c>
      <c r="BD354" s="6" t="n">
        <v>1228</v>
      </c>
      <c r="BE354" s="6" t="n">
        <v>1197</v>
      </c>
      <c r="BF354" s="6" t="n">
        <v>1130</v>
      </c>
      <c r="BG354" s="6" t="n">
        <v>1111</v>
      </c>
      <c r="BH354" s="6" t="n">
        <v>1080</v>
      </c>
      <c r="BI354" s="6" t="n">
        <v>1030</v>
      </c>
      <c r="BJ354" s="6" t="n">
        <v>984</v>
      </c>
      <c r="BK354" s="6" t="n">
        <v>986</v>
      </c>
      <c r="BL354" s="6" t="n">
        <v>943</v>
      </c>
      <c r="BM354" s="6" t="n">
        <v>991</v>
      </c>
      <c r="BN354" s="6" t="n">
        <v>1025</v>
      </c>
      <c r="BO354" s="6" t="n">
        <v>1162</v>
      </c>
      <c r="BP354" s="6" t="n">
        <v>1166</v>
      </c>
      <c r="BQ354" s="6" t="n">
        <v>862</v>
      </c>
      <c r="BR354" s="6" t="n">
        <v>892</v>
      </c>
      <c r="BS354" s="6" t="n">
        <v>942</v>
      </c>
      <c r="BT354" s="6" t="n">
        <v>848</v>
      </c>
      <c r="BU354" s="6" t="n">
        <v>723</v>
      </c>
      <c r="BV354" s="6" t="n">
        <v>669</v>
      </c>
      <c r="BW354" s="6" t="n">
        <v>729</v>
      </c>
      <c r="BX354" s="6" t="n">
        <v>695</v>
      </c>
      <c r="BY354" s="6" t="n">
        <v>650</v>
      </c>
      <c r="BZ354" s="6" t="n">
        <v>658</v>
      </c>
      <c r="CA354" s="6" t="n">
        <v>704</v>
      </c>
      <c r="CB354" s="6" t="n">
        <v>612</v>
      </c>
      <c r="CC354" s="6" t="n">
        <v>562</v>
      </c>
      <c r="CD354" s="6" t="n">
        <v>535</v>
      </c>
      <c r="CE354" s="6" t="n">
        <v>541</v>
      </c>
      <c r="CF354" s="6" t="n">
        <v>468</v>
      </c>
      <c r="CG354" s="6" t="n">
        <v>424</v>
      </c>
      <c r="CH354" s="6" t="n">
        <v>412</v>
      </c>
      <c r="CI354" s="6" t="n">
        <v>359</v>
      </c>
      <c r="CJ354" s="6" t="n">
        <v>292</v>
      </c>
      <c r="CK354" s="6" t="n">
        <v>305</v>
      </c>
      <c r="CL354" s="6" t="n">
        <v>271</v>
      </c>
      <c r="CM354" s="6" t="n">
        <v>223</v>
      </c>
      <c r="CN354" s="6" t="n">
        <v>203</v>
      </c>
      <c r="CO354" s="6" t="n">
        <v>180</v>
      </c>
      <c r="CP354" s="6" t="n">
        <v>191</v>
      </c>
      <c r="CQ354" s="6" t="n">
        <v>117</v>
      </c>
      <c r="CR354" s="6" t="n">
        <v>70</v>
      </c>
      <c r="CS354" s="6" t="n">
        <v>68</v>
      </c>
      <c r="CT354" s="6" t="n">
        <v>66</v>
      </c>
      <c r="CU354" s="6" t="n">
        <v>32</v>
      </c>
      <c r="CV354" s="6" t="n">
        <v>29</v>
      </c>
      <c r="CW354" s="6" t="n">
        <v>33</v>
      </c>
      <c r="CX354" s="6" t="n">
        <v>12</v>
      </c>
      <c r="CY354" s="6" t="n">
        <v>12</v>
      </c>
      <c r="CZ354" s="6" t="n">
        <v>16</v>
      </c>
    </row>
    <row r="355" customFormat="false" ht="13.2" hidden="false" customHeight="false" outlineLevel="0" collapsed="false">
      <c r="A355" s="0" t="s">
        <v>1405</v>
      </c>
      <c r="B355" s="0" t="s">
        <v>257</v>
      </c>
      <c r="C355" s="6" t="n">
        <v>190146</v>
      </c>
      <c r="D355" s="6" t="n">
        <v>2574</v>
      </c>
      <c r="E355" s="6" t="n">
        <v>2628</v>
      </c>
      <c r="F355" s="6" t="n">
        <v>2564</v>
      </c>
      <c r="G355" s="6" t="n">
        <v>2557</v>
      </c>
      <c r="H355" s="6" t="n">
        <v>2427</v>
      </c>
      <c r="I355" s="6" t="n">
        <v>2398</v>
      </c>
      <c r="J355" s="6" t="n">
        <v>2295</v>
      </c>
      <c r="K355" s="6" t="n">
        <v>2204</v>
      </c>
      <c r="L355" s="6" t="n">
        <v>2116</v>
      </c>
      <c r="M355" s="6" t="n">
        <v>2082</v>
      </c>
      <c r="N355" s="6" t="n">
        <v>2218</v>
      </c>
      <c r="O355" s="6" t="n">
        <v>2339</v>
      </c>
      <c r="P355" s="6" t="n">
        <v>2246</v>
      </c>
      <c r="Q355" s="6" t="n">
        <v>2458</v>
      </c>
      <c r="R355" s="6" t="n">
        <v>2412</v>
      </c>
      <c r="S355" s="6" t="n">
        <v>2470</v>
      </c>
      <c r="T355" s="6" t="n">
        <v>2506</v>
      </c>
      <c r="U355" s="6" t="n">
        <v>2591</v>
      </c>
      <c r="V355" s="6" t="n">
        <v>2155</v>
      </c>
      <c r="W355" s="6" t="n">
        <v>1765</v>
      </c>
      <c r="X355" s="6" t="n">
        <v>1790</v>
      </c>
      <c r="Y355" s="6" t="n">
        <v>1912</v>
      </c>
      <c r="Z355" s="6" t="n">
        <v>2206</v>
      </c>
      <c r="AA355" s="6" t="n">
        <v>2361</v>
      </c>
      <c r="AB355" s="6" t="n">
        <v>2388</v>
      </c>
      <c r="AC355" s="6" t="n">
        <v>2434</v>
      </c>
      <c r="AD355" s="6" t="n">
        <v>2455</v>
      </c>
      <c r="AE355" s="6" t="n">
        <v>2566</v>
      </c>
      <c r="AF355" s="6" t="n">
        <v>2794</v>
      </c>
      <c r="AG355" s="6" t="n">
        <v>2936</v>
      </c>
      <c r="AH355" s="6" t="n">
        <v>2875</v>
      </c>
      <c r="AI355" s="6" t="n">
        <v>2972</v>
      </c>
      <c r="AJ355" s="6" t="n">
        <v>2848</v>
      </c>
      <c r="AK355" s="6" t="n">
        <v>2742</v>
      </c>
      <c r="AL355" s="6" t="n">
        <v>2866</v>
      </c>
      <c r="AM355" s="6" t="n">
        <v>2773</v>
      </c>
      <c r="AN355" s="6" t="n">
        <v>2954</v>
      </c>
      <c r="AO355" s="6" t="n">
        <v>2946</v>
      </c>
      <c r="AP355" s="6" t="n">
        <v>2958</v>
      </c>
      <c r="AQ355" s="6" t="n">
        <v>3106</v>
      </c>
      <c r="AR355" s="6" t="n">
        <v>3051</v>
      </c>
      <c r="AS355" s="6" t="n">
        <v>2953</v>
      </c>
      <c r="AT355" s="6" t="n">
        <v>3031</v>
      </c>
      <c r="AU355" s="6" t="n">
        <v>3099</v>
      </c>
      <c r="AV355" s="6" t="n">
        <v>3279</v>
      </c>
      <c r="AW355" s="6" t="n">
        <v>3155</v>
      </c>
      <c r="AX355" s="6" t="n">
        <v>3149</v>
      </c>
      <c r="AY355" s="6" t="n">
        <v>3041</v>
      </c>
      <c r="AZ355" s="6" t="n">
        <v>2905</v>
      </c>
      <c r="BA355" s="6" t="n">
        <v>2678</v>
      </c>
      <c r="BB355" s="6" t="n">
        <v>2697</v>
      </c>
      <c r="BC355" s="6" t="n">
        <v>2562</v>
      </c>
      <c r="BD355" s="6" t="n">
        <v>2481</v>
      </c>
      <c r="BE355" s="6" t="n">
        <v>2335</v>
      </c>
      <c r="BF355" s="6" t="n">
        <v>2199</v>
      </c>
      <c r="BG355" s="6" t="n">
        <v>2189</v>
      </c>
      <c r="BH355" s="6" t="n">
        <v>2024</v>
      </c>
      <c r="BI355" s="6" t="n">
        <v>2070</v>
      </c>
      <c r="BJ355" s="6" t="n">
        <v>1948</v>
      </c>
      <c r="BK355" s="6" t="n">
        <v>1814</v>
      </c>
      <c r="BL355" s="6" t="n">
        <v>1978</v>
      </c>
      <c r="BM355" s="6" t="n">
        <v>1898</v>
      </c>
      <c r="BN355" s="6" t="n">
        <v>1950</v>
      </c>
      <c r="BO355" s="6" t="n">
        <v>2159</v>
      </c>
      <c r="BP355" s="6" t="n">
        <v>2381</v>
      </c>
      <c r="BQ355" s="6" t="n">
        <v>1588</v>
      </c>
      <c r="BR355" s="6" t="n">
        <v>1744</v>
      </c>
      <c r="BS355" s="6" t="n">
        <v>1507</v>
      </c>
      <c r="BT355" s="6" t="n">
        <v>1470</v>
      </c>
      <c r="BU355" s="6" t="n">
        <v>1254</v>
      </c>
      <c r="BV355" s="6" t="n">
        <v>1174</v>
      </c>
      <c r="BW355" s="6" t="n">
        <v>1305</v>
      </c>
      <c r="BX355" s="6" t="n">
        <v>1284</v>
      </c>
      <c r="BY355" s="6" t="n">
        <v>1279</v>
      </c>
      <c r="BZ355" s="6" t="n">
        <v>1180</v>
      </c>
      <c r="CA355" s="6" t="n">
        <v>1154</v>
      </c>
      <c r="CB355" s="6" t="n">
        <v>1163</v>
      </c>
      <c r="CC355" s="6" t="n">
        <v>996</v>
      </c>
      <c r="CD355" s="6" t="n">
        <v>1036</v>
      </c>
      <c r="CE355" s="6" t="n">
        <v>996</v>
      </c>
      <c r="CF355" s="6" t="n">
        <v>933</v>
      </c>
      <c r="CG355" s="6" t="n">
        <v>892</v>
      </c>
      <c r="CH355" s="6" t="n">
        <v>849</v>
      </c>
      <c r="CI355" s="6" t="n">
        <v>752</v>
      </c>
      <c r="CJ355" s="6" t="n">
        <v>677</v>
      </c>
      <c r="CK355" s="6" t="n">
        <v>640</v>
      </c>
      <c r="CL355" s="6" t="n">
        <v>609</v>
      </c>
      <c r="CM355" s="6" t="n">
        <v>520</v>
      </c>
      <c r="CN355" s="6" t="n">
        <v>442</v>
      </c>
      <c r="CO355" s="6" t="n">
        <v>426</v>
      </c>
      <c r="CP355" s="6" t="n">
        <v>372</v>
      </c>
      <c r="CQ355" s="6" t="n">
        <v>264</v>
      </c>
      <c r="CR355" s="6" t="n">
        <v>159</v>
      </c>
      <c r="CS355" s="6" t="n">
        <v>107</v>
      </c>
      <c r="CT355" s="6" t="n">
        <v>118</v>
      </c>
      <c r="CU355" s="6" t="n">
        <v>106</v>
      </c>
      <c r="CV355" s="6" t="n">
        <v>74</v>
      </c>
      <c r="CW355" s="6" t="n">
        <v>36</v>
      </c>
      <c r="CX355" s="6" t="n">
        <v>46</v>
      </c>
      <c r="CY355" s="6" t="n">
        <v>33</v>
      </c>
      <c r="CZ355" s="6" t="n">
        <v>48</v>
      </c>
    </row>
    <row r="356" customFormat="false" ht="13.2" hidden="false" customHeight="false" outlineLevel="0" collapsed="false">
      <c r="A356" s="0" t="s">
        <v>1406</v>
      </c>
      <c r="B356" s="0" t="s">
        <v>541</v>
      </c>
      <c r="C356" s="6" t="n">
        <v>135835</v>
      </c>
      <c r="D356" s="6" t="n">
        <v>1774</v>
      </c>
      <c r="E356" s="6" t="n">
        <v>1758</v>
      </c>
      <c r="F356" s="6" t="n">
        <v>1728</v>
      </c>
      <c r="G356" s="6" t="n">
        <v>1751</v>
      </c>
      <c r="H356" s="6" t="n">
        <v>1736</v>
      </c>
      <c r="I356" s="6" t="n">
        <v>1721</v>
      </c>
      <c r="J356" s="6" t="n">
        <v>1540</v>
      </c>
      <c r="K356" s="6" t="n">
        <v>1538</v>
      </c>
      <c r="L356" s="6" t="n">
        <v>1575</v>
      </c>
      <c r="M356" s="6" t="n">
        <v>1598</v>
      </c>
      <c r="N356" s="6" t="n">
        <v>1587</v>
      </c>
      <c r="O356" s="6" t="n">
        <v>1726</v>
      </c>
      <c r="P356" s="6" t="n">
        <v>1792</v>
      </c>
      <c r="Q356" s="6" t="n">
        <v>1836</v>
      </c>
      <c r="R356" s="6" t="n">
        <v>1839</v>
      </c>
      <c r="S356" s="6" t="n">
        <v>1797</v>
      </c>
      <c r="T356" s="6" t="n">
        <v>1851</v>
      </c>
      <c r="U356" s="6" t="n">
        <v>1813</v>
      </c>
      <c r="V356" s="6" t="n">
        <v>1738</v>
      </c>
      <c r="W356" s="6" t="n">
        <v>1511</v>
      </c>
      <c r="X356" s="6" t="n">
        <v>1465</v>
      </c>
      <c r="Y356" s="6" t="n">
        <v>1535</v>
      </c>
      <c r="Z356" s="6" t="n">
        <v>1590</v>
      </c>
      <c r="AA356" s="6" t="n">
        <v>1592</v>
      </c>
      <c r="AB356" s="6" t="n">
        <v>1608</v>
      </c>
      <c r="AC356" s="6" t="n">
        <v>1605</v>
      </c>
      <c r="AD356" s="6" t="n">
        <v>1658</v>
      </c>
      <c r="AE356" s="6" t="n">
        <v>1665</v>
      </c>
      <c r="AF356" s="6" t="n">
        <v>1570</v>
      </c>
      <c r="AG356" s="6" t="n">
        <v>1682</v>
      </c>
      <c r="AH356" s="6" t="n">
        <v>1676</v>
      </c>
      <c r="AI356" s="6" t="n">
        <v>1684</v>
      </c>
      <c r="AJ356" s="6" t="n">
        <v>1521</v>
      </c>
      <c r="AK356" s="6" t="n">
        <v>1394</v>
      </c>
      <c r="AL356" s="6" t="n">
        <v>1500</v>
      </c>
      <c r="AM356" s="6" t="n">
        <v>1543</v>
      </c>
      <c r="AN356" s="6" t="n">
        <v>1577</v>
      </c>
      <c r="AO356" s="6" t="n">
        <v>1673</v>
      </c>
      <c r="AP356" s="6" t="n">
        <v>1810</v>
      </c>
      <c r="AQ356" s="6" t="n">
        <v>1892</v>
      </c>
      <c r="AR356" s="6" t="n">
        <v>1953</v>
      </c>
      <c r="AS356" s="6" t="n">
        <v>1920</v>
      </c>
      <c r="AT356" s="6" t="n">
        <v>2055</v>
      </c>
      <c r="AU356" s="6" t="n">
        <v>2068</v>
      </c>
      <c r="AV356" s="6" t="n">
        <v>2076</v>
      </c>
      <c r="AW356" s="6" t="n">
        <v>2163</v>
      </c>
      <c r="AX356" s="6" t="n">
        <v>2185</v>
      </c>
      <c r="AY356" s="6" t="n">
        <v>2146</v>
      </c>
      <c r="AZ356" s="6" t="n">
        <v>2025</v>
      </c>
      <c r="BA356" s="6" t="n">
        <v>1983</v>
      </c>
      <c r="BB356" s="6" t="n">
        <v>1849</v>
      </c>
      <c r="BC356" s="6" t="n">
        <v>1895</v>
      </c>
      <c r="BD356" s="6" t="n">
        <v>1792</v>
      </c>
      <c r="BE356" s="6" t="n">
        <v>1766</v>
      </c>
      <c r="BF356" s="6" t="n">
        <v>1677</v>
      </c>
      <c r="BG356" s="6" t="n">
        <v>1676</v>
      </c>
      <c r="BH356" s="6" t="n">
        <v>1600</v>
      </c>
      <c r="BI356" s="6" t="n">
        <v>1664</v>
      </c>
      <c r="BJ356" s="6" t="n">
        <v>1526</v>
      </c>
      <c r="BK356" s="6" t="n">
        <v>1520</v>
      </c>
      <c r="BL356" s="6" t="n">
        <v>1612</v>
      </c>
      <c r="BM356" s="6" t="n">
        <v>1774</v>
      </c>
      <c r="BN356" s="6" t="n">
        <v>1801</v>
      </c>
      <c r="BO356" s="6" t="n">
        <v>1995</v>
      </c>
      <c r="BP356" s="6" t="n">
        <v>2042</v>
      </c>
      <c r="BQ356" s="6" t="n">
        <v>1520</v>
      </c>
      <c r="BR356" s="6" t="n">
        <v>1679</v>
      </c>
      <c r="BS356" s="6" t="n">
        <v>1502</v>
      </c>
      <c r="BT356" s="6" t="n">
        <v>1319</v>
      </c>
      <c r="BU356" s="6" t="n">
        <v>1160</v>
      </c>
      <c r="BV356" s="6" t="n">
        <v>1132</v>
      </c>
      <c r="BW356" s="6" t="n">
        <v>1192</v>
      </c>
      <c r="BX356" s="6" t="n">
        <v>1148</v>
      </c>
      <c r="BY356" s="6" t="n">
        <v>1071</v>
      </c>
      <c r="BZ356" s="6" t="n">
        <v>968</v>
      </c>
      <c r="CA356" s="6" t="n">
        <v>958</v>
      </c>
      <c r="CB356" s="6" t="n">
        <v>900</v>
      </c>
      <c r="CC356" s="6" t="n">
        <v>778</v>
      </c>
      <c r="CD356" s="6" t="n">
        <v>767</v>
      </c>
      <c r="CE356" s="6" t="n">
        <v>765</v>
      </c>
      <c r="CF356" s="6" t="n">
        <v>733</v>
      </c>
      <c r="CG356" s="6" t="n">
        <v>691</v>
      </c>
      <c r="CH356" s="6" t="n">
        <v>600</v>
      </c>
      <c r="CI356" s="6" t="n">
        <v>564</v>
      </c>
      <c r="CJ356" s="6" t="n">
        <v>517</v>
      </c>
      <c r="CK356" s="6" t="n">
        <v>404</v>
      </c>
      <c r="CL356" s="6" t="n">
        <v>398</v>
      </c>
      <c r="CM356" s="6" t="n">
        <v>354</v>
      </c>
      <c r="CN356" s="6" t="n">
        <v>285</v>
      </c>
      <c r="CO356" s="6" t="n">
        <v>303</v>
      </c>
      <c r="CP356" s="6" t="n">
        <v>273</v>
      </c>
      <c r="CQ356" s="6" t="n">
        <v>212</v>
      </c>
      <c r="CR356" s="6" t="n">
        <v>103</v>
      </c>
      <c r="CS356" s="6" t="n">
        <v>92</v>
      </c>
      <c r="CT356" s="6" t="n">
        <v>59</v>
      </c>
      <c r="CU356" s="6" t="n">
        <v>52</v>
      </c>
      <c r="CV356" s="6" t="n">
        <v>36</v>
      </c>
      <c r="CW356" s="6" t="n">
        <v>28</v>
      </c>
      <c r="CX356" s="6" t="n">
        <v>27</v>
      </c>
      <c r="CY356" s="6" t="n">
        <v>17</v>
      </c>
      <c r="CZ356" s="6" t="n">
        <v>16</v>
      </c>
    </row>
    <row r="357" customFormat="false" ht="13.2" hidden="false" customHeight="false" outlineLevel="0" collapsed="false">
      <c r="A357" s="0" t="s">
        <v>1407</v>
      </c>
      <c r="B357" s="0" t="s">
        <v>693</v>
      </c>
      <c r="C357" s="6" t="n">
        <v>239023</v>
      </c>
      <c r="D357" s="6" t="n">
        <v>2609</v>
      </c>
      <c r="E357" s="6" t="n">
        <v>2614</v>
      </c>
      <c r="F357" s="6" t="n">
        <v>2645</v>
      </c>
      <c r="G357" s="6" t="n">
        <v>2714</v>
      </c>
      <c r="H357" s="6" t="n">
        <v>2528</v>
      </c>
      <c r="I357" s="6" t="n">
        <v>2497</v>
      </c>
      <c r="J357" s="6" t="n">
        <v>2486</v>
      </c>
      <c r="K357" s="6" t="n">
        <v>2508</v>
      </c>
      <c r="L357" s="6" t="n">
        <v>2422</v>
      </c>
      <c r="M357" s="6" t="n">
        <v>2526</v>
      </c>
      <c r="N357" s="6" t="n">
        <v>2506</v>
      </c>
      <c r="O357" s="6" t="n">
        <v>2631</v>
      </c>
      <c r="P357" s="6" t="n">
        <v>2590</v>
      </c>
      <c r="Q357" s="6" t="n">
        <v>2703</v>
      </c>
      <c r="R357" s="6" t="n">
        <v>2784</v>
      </c>
      <c r="S357" s="6" t="n">
        <v>2633</v>
      </c>
      <c r="T357" s="6" t="n">
        <v>2654</v>
      </c>
      <c r="U357" s="6" t="n">
        <v>2758</v>
      </c>
      <c r="V357" s="6" t="n">
        <v>3404</v>
      </c>
      <c r="W357" s="6" t="n">
        <v>4600</v>
      </c>
      <c r="X357" s="6" t="n">
        <v>5110</v>
      </c>
      <c r="Y357" s="6" t="n">
        <v>4650</v>
      </c>
      <c r="Z357" s="6" t="n">
        <v>4050</v>
      </c>
      <c r="AA357" s="6" t="n">
        <v>3533</v>
      </c>
      <c r="AB357" s="6" t="n">
        <v>3177</v>
      </c>
      <c r="AC357" s="6" t="n">
        <v>3365</v>
      </c>
      <c r="AD357" s="6" t="n">
        <v>3176</v>
      </c>
      <c r="AE357" s="6" t="n">
        <v>3039</v>
      </c>
      <c r="AF357" s="6" t="n">
        <v>3051</v>
      </c>
      <c r="AG357" s="6" t="n">
        <v>2928</v>
      </c>
      <c r="AH357" s="6" t="n">
        <v>3201</v>
      </c>
      <c r="AI357" s="6" t="n">
        <v>3047</v>
      </c>
      <c r="AJ357" s="6" t="n">
        <v>2853</v>
      </c>
      <c r="AK357" s="6" t="n">
        <v>2622</v>
      </c>
      <c r="AL357" s="6" t="n">
        <v>2666</v>
      </c>
      <c r="AM357" s="6" t="n">
        <v>2702</v>
      </c>
      <c r="AN357" s="6" t="n">
        <v>2858</v>
      </c>
      <c r="AO357" s="6" t="n">
        <v>2910</v>
      </c>
      <c r="AP357" s="6" t="n">
        <v>3018</v>
      </c>
      <c r="AQ357" s="6" t="n">
        <v>3225</v>
      </c>
      <c r="AR357" s="6" t="n">
        <v>3121</v>
      </c>
      <c r="AS357" s="6" t="n">
        <v>3128</v>
      </c>
      <c r="AT357" s="6" t="n">
        <v>3283</v>
      </c>
      <c r="AU357" s="6" t="n">
        <v>3169</v>
      </c>
      <c r="AV357" s="6" t="n">
        <v>3228</v>
      </c>
      <c r="AW357" s="6" t="n">
        <v>3312</v>
      </c>
      <c r="AX357" s="6" t="n">
        <v>3368</v>
      </c>
      <c r="AY357" s="6" t="n">
        <v>3259</v>
      </c>
      <c r="AZ357" s="6" t="n">
        <v>3171</v>
      </c>
      <c r="BA357" s="6" t="n">
        <v>3191</v>
      </c>
      <c r="BB357" s="6" t="n">
        <v>3113</v>
      </c>
      <c r="BC357" s="6" t="n">
        <v>3017</v>
      </c>
      <c r="BD357" s="6" t="n">
        <v>2957</v>
      </c>
      <c r="BE357" s="6" t="n">
        <v>3032</v>
      </c>
      <c r="BF357" s="6" t="n">
        <v>3037</v>
      </c>
      <c r="BG357" s="6" t="n">
        <v>2688</v>
      </c>
      <c r="BH357" s="6" t="n">
        <v>2816</v>
      </c>
      <c r="BI357" s="6" t="n">
        <v>2876</v>
      </c>
      <c r="BJ357" s="6" t="n">
        <v>2739</v>
      </c>
      <c r="BK357" s="6" t="n">
        <v>2737</v>
      </c>
      <c r="BL357" s="6" t="n">
        <v>2724</v>
      </c>
      <c r="BM357" s="6" t="n">
        <v>2877</v>
      </c>
      <c r="BN357" s="6" t="n">
        <v>2890</v>
      </c>
      <c r="BO357" s="6" t="n">
        <v>3307</v>
      </c>
      <c r="BP357" s="6" t="n">
        <v>3178</v>
      </c>
      <c r="BQ357" s="6" t="n">
        <v>2460</v>
      </c>
      <c r="BR357" s="6" t="n">
        <v>2640</v>
      </c>
      <c r="BS357" s="6" t="n">
        <v>2422</v>
      </c>
      <c r="BT357" s="6" t="n">
        <v>2385</v>
      </c>
      <c r="BU357" s="6" t="n">
        <v>2141</v>
      </c>
      <c r="BV357" s="6" t="n">
        <v>2047</v>
      </c>
      <c r="BW357" s="6" t="n">
        <v>2099</v>
      </c>
      <c r="BX357" s="6" t="n">
        <v>2065</v>
      </c>
      <c r="BY357" s="6" t="n">
        <v>2008</v>
      </c>
      <c r="BZ357" s="6" t="n">
        <v>1889</v>
      </c>
      <c r="CA357" s="6" t="n">
        <v>1912</v>
      </c>
      <c r="CB357" s="6" t="n">
        <v>1802</v>
      </c>
      <c r="CC357" s="6" t="n">
        <v>1706</v>
      </c>
      <c r="CD357" s="6" t="n">
        <v>1636</v>
      </c>
      <c r="CE357" s="6" t="n">
        <v>1580</v>
      </c>
      <c r="CF357" s="6" t="n">
        <v>1429</v>
      </c>
      <c r="CG357" s="6" t="n">
        <v>1422</v>
      </c>
      <c r="CH357" s="6" t="n">
        <v>1198</v>
      </c>
      <c r="CI357" s="6" t="n">
        <v>1169</v>
      </c>
      <c r="CJ357" s="6" t="n">
        <v>1047</v>
      </c>
      <c r="CK357" s="6" t="n">
        <v>969</v>
      </c>
      <c r="CL357" s="6" t="n">
        <v>829</v>
      </c>
      <c r="CM357" s="6" t="n">
        <v>735</v>
      </c>
      <c r="CN357" s="6" t="n">
        <v>644</v>
      </c>
      <c r="CO357" s="6" t="n">
        <v>638</v>
      </c>
      <c r="CP357" s="6" t="n">
        <v>491</v>
      </c>
      <c r="CQ357" s="6" t="n">
        <v>372</v>
      </c>
      <c r="CR357" s="6" t="n">
        <v>288</v>
      </c>
      <c r="CS357" s="6" t="n">
        <v>205</v>
      </c>
      <c r="CT357" s="6" t="n">
        <v>177</v>
      </c>
      <c r="CU357" s="6" t="n">
        <v>125</v>
      </c>
      <c r="CV357" s="6" t="n">
        <v>115</v>
      </c>
      <c r="CW357" s="6" t="n">
        <v>65</v>
      </c>
      <c r="CX357" s="6" t="n">
        <v>41</v>
      </c>
      <c r="CY357" s="6" t="n">
        <v>25</v>
      </c>
      <c r="CZ357" s="6" t="n">
        <v>36</v>
      </c>
    </row>
    <row r="358" customFormat="false" ht="13.2" hidden="false" customHeight="false" outlineLevel="0" collapsed="false">
      <c r="A358" s="0" t="s">
        <v>1408</v>
      </c>
      <c r="B358" s="0" t="s">
        <v>613</v>
      </c>
      <c r="C358" s="6" t="n">
        <v>209156</v>
      </c>
      <c r="D358" s="6" t="n">
        <v>2945</v>
      </c>
      <c r="E358" s="6" t="n">
        <v>2818</v>
      </c>
      <c r="F358" s="6" t="n">
        <v>2798</v>
      </c>
      <c r="G358" s="6" t="n">
        <v>2864</v>
      </c>
      <c r="H358" s="6" t="n">
        <v>2658</v>
      </c>
      <c r="I358" s="6" t="n">
        <v>2740</v>
      </c>
      <c r="J358" s="6" t="n">
        <v>2367</v>
      </c>
      <c r="K358" s="6" t="n">
        <v>2444</v>
      </c>
      <c r="L358" s="6" t="n">
        <v>2365</v>
      </c>
      <c r="M358" s="6" t="n">
        <v>2357</v>
      </c>
      <c r="N358" s="6" t="n">
        <v>2385</v>
      </c>
      <c r="O358" s="6" t="n">
        <v>2475</v>
      </c>
      <c r="P358" s="6" t="n">
        <v>2489</v>
      </c>
      <c r="Q358" s="6" t="n">
        <v>2494</v>
      </c>
      <c r="R358" s="6" t="n">
        <v>2590</v>
      </c>
      <c r="S358" s="6" t="n">
        <v>2593</v>
      </c>
      <c r="T358" s="6" t="n">
        <v>2577</v>
      </c>
      <c r="U358" s="6" t="n">
        <v>2564</v>
      </c>
      <c r="V358" s="6" t="n">
        <v>2442</v>
      </c>
      <c r="W358" s="6" t="n">
        <v>2248</v>
      </c>
      <c r="X358" s="6" t="n">
        <v>2234</v>
      </c>
      <c r="Y358" s="6" t="n">
        <v>2318</v>
      </c>
      <c r="Z358" s="6" t="n">
        <v>2629</v>
      </c>
      <c r="AA358" s="6" t="n">
        <v>2786</v>
      </c>
      <c r="AB358" s="6" t="n">
        <v>2892</v>
      </c>
      <c r="AC358" s="6" t="n">
        <v>2757</v>
      </c>
      <c r="AD358" s="6" t="n">
        <v>3056</v>
      </c>
      <c r="AE358" s="6" t="n">
        <v>3003</v>
      </c>
      <c r="AF358" s="6" t="n">
        <v>3146</v>
      </c>
      <c r="AG358" s="6" t="n">
        <v>3113</v>
      </c>
      <c r="AH358" s="6" t="n">
        <v>3209</v>
      </c>
      <c r="AI358" s="6" t="n">
        <v>3092</v>
      </c>
      <c r="AJ358" s="6" t="n">
        <v>3070</v>
      </c>
      <c r="AK358" s="6" t="n">
        <v>2907</v>
      </c>
      <c r="AL358" s="6" t="n">
        <v>2894</v>
      </c>
      <c r="AM358" s="6" t="n">
        <v>2935</v>
      </c>
      <c r="AN358" s="6" t="n">
        <v>3154</v>
      </c>
      <c r="AO358" s="6" t="n">
        <v>3315</v>
      </c>
      <c r="AP358" s="6" t="n">
        <v>3474</v>
      </c>
      <c r="AQ358" s="6" t="n">
        <v>3419</v>
      </c>
      <c r="AR358" s="6" t="n">
        <v>3370</v>
      </c>
      <c r="AS358" s="6" t="n">
        <v>3268</v>
      </c>
      <c r="AT358" s="6" t="n">
        <v>3301</v>
      </c>
      <c r="AU358" s="6" t="n">
        <v>3369</v>
      </c>
      <c r="AV358" s="6" t="n">
        <v>3561</v>
      </c>
      <c r="AW358" s="6" t="n">
        <v>3296</v>
      </c>
      <c r="AX358" s="6" t="n">
        <v>3320</v>
      </c>
      <c r="AY358" s="6" t="n">
        <v>3336</v>
      </c>
      <c r="AZ358" s="6" t="n">
        <v>3328</v>
      </c>
      <c r="BA358" s="6" t="n">
        <v>3091</v>
      </c>
      <c r="BB358" s="6" t="n">
        <v>3033</v>
      </c>
      <c r="BC358" s="6" t="n">
        <v>2867</v>
      </c>
      <c r="BD358" s="6" t="n">
        <v>2794</v>
      </c>
      <c r="BE358" s="6" t="n">
        <v>2648</v>
      </c>
      <c r="BF358" s="6" t="n">
        <v>2480</v>
      </c>
      <c r="BG358" s="6" t="n">
        <v>2432</v>
      </c>
      <c r="BH358" s="6" t="n">
        <v>2377</v>
      </c>
      <c r="BI358" s="6" t="n">
        <v>2486</v>
      </c>
      <c r="BJ358" s="6" t="n">
        <v>2168</v>
      </c>
      <c r="BK358" s="6" t="n">
        <v>2171</v>
      </c>
      <c r="BL358" s="6" t="n">
        <v>2080</v>
      </c>
      <c r="BM358" s="6" t="n">
        <v>2118</v>
      </c>
      <c r="BN358" s="6" t="n">
        <v>2116</v>
      </c>
      <c r="BO358" s="6" t="n">
        <v>2370</v>
      </c>
      <c r="BP358" s="6" t="n">
        <v>2306</v>
      </c>
      <c r="BQ358" s="6" t="n">
        <v>1746</v>
      </c>
      <c r="BR358" s="6" t="n">
        <v>1914</v>
      </c>
      <c r="BS358" s="6" t="n">
        <v>1707</v>
      </c>
      <c r="BT358" s="6" t="n">
        <v>1623</v>
      </c>
      <c r="BU358" s="6" t="n">
        <v>1463</v>
      </c>
      <c r="BV358" s="6" t="n">
        <v>1339</v>
      </c>
      <c r="BW358" s="6" t="n">
        <v>1429</v>
      </c>
      <c r="BX358" s="6" t="n">
        <v>1386</v>
      </c>
      <c r="BY358" s="6" t="n">
        <v>1279</v>
      </c>
      <c r="BZ358" s="6" t="n">
        <v>1274</v>
      </c>
      <c r="CA358" s="6" t="n">
        <v>1193</v>
      </c>
      <c r="CB358" s="6" t="n">
        <v>1213</v>
      </c>
      <c r="CC358" s="6" t="n">
        <v>1086</v>
      </c>
      <c r="CD358" s="6" t="n">
        <v>1106</v>
      </c>
      <c r="CE358" s="6" t="n">
        <v>1035</v>
      </c>
      <c r="CF358" s="6" t="n">
        <v>1036</v>
      </c>
      <c r="CG358" s="6" t="n">
        <v>1011</v>
      </c>
      <c r="CH358" s="6" t="n">
        <v>818</v>
      </c>
      <c r="CI358" s="6" t="n">
        <v>697</v>
      </c>
      <c r="CJ358" s="6" t="n">
        <v>704</v>
      </c>
      <c r="CK358" s="6" t="n">
        <v>646</v>
      </c>
      <c r="CL358" s="6" t="n">
        <v>579</v>
      </c>
      <c r="CM358" s="6" t="n">
        <v>542</v>
      </c>
      <c r="CN358" s="6" t="n">
        <v>426</v>
      </c>
      <c r="CO358" s="6" t="n">
        <v>423</v>
      </c>
      <c r="CP358" s="6" t="n">
        <v>349</v>
      </c>
      <c r="CQ358" s="6" t="n">
        <v>237</v>
      </c>
      <c r="CR358" s="6" t="n">
        <v>151</v>
      </c>
      <c r="CS358" s="6" t="n">
        <v>100</v>
      </c>
      <c r="CT358" s="6" t="n">
        <v>92</v>
      </c>
      <c r="CU358" s="6" t="n">
        <v>78</v>
      </c>
      <c r="CV358" s="6" t="n">
        <v>63</v>
      </c>
      <c r="CW358" s="6" t="n">
        <v>36</v>
      </c>
      <c r="CX358" s="6" t="n">
        <v>24</v>
      </c>
      <c r="CY358" s="6" t="n">
        <v>20</v>
      </c>
      <c r="CZ358" s="6" t="n">
        <v>29</v>
      </c>
    </row>
    <row r="359" customFormat="false" ht="13.2" hidden="false" customHeight="false" outlineLevel="0" collapsed="false">
      <c r="A359" s="0" t="s">
        <v>1409</v>
      </c>
      <c r="B359" s="0" t="s">
        <v>357</v>
      </c>
      <c r="C359" s="6" t="n">
        <v>219324</v>
      </c>
      <c r="D359" s="6" t="n">
        <v>3022</v>
      </c>
      <c r="E359" s="6" t="n">
        <v>3072</v>
      </c>
      <c r="F359" s="6" t="n">
        <v>2801</v>
      </c>
      <c r="G359" s="6" t="n">
        <v>2899</v>
      </c>
      <c r="H359" s="6" t="n">
        <v>2645</v>
      </c>
      <c r="I359" s="6" t="n">
        <v>2696</v>
      </c>
      <c r="J359" s="6" t="n">
        <v>2562</v>
      </c>
      <c r="K359" s="6" t="n">
        <v>2469</v>
      </c>
      <c r="L359" s="6" t="n">
        <v>2363</v>
      </c>
      <c r="M359" s="6" t="n">
        <v>2365</v>
      </c>
      <c r="N359" s="6" t="n">
        <v>2458</v>
      </c>
      <c r="O359" s="6" t="n">
        <v>2503</v>
      </c>
      <c r="P359" s="6" t="n">
        <v>2651</v>
      </c>
      <c r="Q359" s="6" t="n">
        <v>2626</v>
      </c>
      <c r="R359" s="6" t="n">
        <v>2791</v>
      </c>
      <c r="S359" s="6" t="n">
        <v>2785</v>
      </c>
      <c r="T359" s="6" t="n">
        <v>2798</v>
      </c>
      <c r="U359" s="6" t="n">
        <v>2989</v>
      </c>
      <c r="V359" s="6" t="n">
        <v>2790</v>
      </c>
      <c r="W359" s="6" t="n">
        <v>2625</v>
      </c>
      <c r="X359" s="6" t="n">
        <v>2613</v>
      </c>
      <c r="Y359" s="6" t="n">
        <v>2609</v>
      </c>
      <c r="Z359" s="6" t="n">
        <v>2735</v>
      </c>
      <c r="AA359" s="6" t="n">
        <v>2934</v>
      </c>
      <c r="AB359" s="6" t="n">
        <v>2853</v>
      </c>
      <c r="AC359" s="6" t="n">
        <v>2935</v>
      </c>
      <c r="AD359" s="6" t="n">
        <v>2869</v>
      </c>
      <c r="AE359" s="6" t="n">
        <v>2783</v>
      </c>
      <c r="AF359" s="6" t="n">
        <v>2826</v>
      </c>
      <c r="AG359" s="6" t="n">
        <v>2907</v>
      </c>
      <c r="AH359" s="6" t="n">
        <v>2952</v>
      </c>
      <c r="AI359" s="6" t="n">
        <v>2830</v>
      </c>
      <c r="AJ359" s="6" t="n">
        <v>2740</v>
      </c>
      <c r="AK359" s="6" t="n">
        <v>2498</v>
      </c>
      <c r="AL359" s="6" t="n">
        <v>2568</v>
      </c>
      <c r="AM359" s="6" t="n">
        <v>2605</v>
      </c>
      <c r="AN359" s="6" t="n">
        <v>2738</v>
      </c>
      <c r="AO359" s="6" t="n">
        <v>2861</v>
      </c>
      <c r="AP359" s="6" t="n">
        <v>2873</v>
      </c>
      <c r="AQ359" s="6" t="n">
        <v>3390</v>
      </c>
      <c r="AR359" s="6" t="n">
        <v>3305</v>
      </c>
      <c r="AS359" s="6" t="n">
        <v>3260</v>
      </c>
      <c r="AT359" s="6" t="n">
        <v>3339</v>
      </c>
      <c r="AU359" s="6" t="n">
        <v>3378</v>
      </c>
      <c r="AV359" s="6" t="n">
        <v>3545</v>
      </c>
      <c r="AW359" s="6" t="n">
        <v>3493</v>
      </c>
      <c r="AX359" s="6" t="n">
        <v>3542</v>
      </c>
      <c r="AY359" s="6" t="n">
        <v>3373</v>
      </c>
      <c r="AZ359" s="6" t="n">
        <v>3352</v>
      </c>
      <c r="BA359" s="6" t="n">
        <v>3306</v>
      </c>
      <c r="BB359" s="6" t="n">
        <v>3279</v>
      </c>
      <c r="BC359" s="6" t="n">
        <v>2919</v>
      </c>
      <c r="BD359" s="6" t="n">
        <v>2888</v>
      </c>
      <c r="BE359" s="6" t="n">
        <v>2952</v>
      </c>
      <c r="BF359" s="6" t="n">
        <v>2683</v>
      </c>
      <c r="BG359" s="6" t="n">
        <v>2614</v>
      </c>
      <c r="BH359" s="6" t="n">
        <v>2381</v>
      </c>
      <c r="BI359" s="6" t="n">
        <v>2551</v>
      </c>
      <c r="BJ359" s="6" t="n">
        <v>2569</v>
      </c>
      <c r="BK359" s="6" t="n">
        <v>2498</v>
      </c>
      <c r="BL359" s="6" t="n">
        <v>2495</v>
      </c>
      <c r="BM359" s="6" t="n">
        <v>2605</v>
      </c>
      <c r="BN359" s="6" t="n">
        <v>2683</v>
      </c>
      <c r="BO359" s="6" t="n">
        <v>3071</v>
      </c>
      <c r="BP359" s="6" t="n">
        <v>3013</v>
      </c>
      <c r="BQ359" s="6" t="n">
        <v>2116</v>
      </c>
      <c r="BR359" s="6" t="n">
        <v>2333</v>
      </c>
      <c r="BS359" s="6" t="n">
        <v>2196</v>
      </c>
      <c r="BT359" s="6" t="n">
        <v>2108</v>
      </c>
      <c r="BU359" s="6" t="n">
        <v>1773</v>
      </c>
      <c r="BV359" s="6" t="n">
        <v>1778</v>
      </c>
      <c r="BW359" s="6" t="n">
        <v>1781</v>
      </c>
      <c r="BX359" s="6" t="n">
        <v>1671</v>
      </c>
      <c r="BY359" s="6" t="n">
        <v>1744</v>
      </c>
      <c r="BZ359" s="6" t="n">
        <v>1544</v>
      </c>
      <c r="CA359" s="6" t="n">
        <v>1501</v>
      </c>
      <c r="CB359" s="6" t="n">
        <v>1340</v>
      </c>
      <c r="CC359" s="6" t="n">
        <v>1279</v>
      </c>
      <c r="CD359" s="6" t="n">
        <v>1205</v>
      </c>
      <c r="CE359" s="6" t="n">
        <v>1131</v>
      </c>
      <c r="CF359" s="6" t="n">
        <v>1159</v>
      </c>
      <c r="CG359" s="6" t="n">
        <v>983</v>
      </c>
      <c r="CH359" s="6" t="n">
        <v>870</v>
      </c>
      <c r="CI359" s="6" t="n">
        <v>763</v>
      </c>
      <c r="CJ359" s="6" t="n">
        <v>746</v>
      </c>
      <c r="CK359" s="6" t="n">
        <v>704</v>
      </c>
      <c r="CL359" s="6" t="n">
        <v>640</v>
      </c>
      <c r="CM359" s="6" t="n">
        <v>525</v>
      </c>
      <c r="CN359" s="6" t="n">
        <v>489</v>
      </c>
      <c r="CO359" s="6" t="n">
        <v>464</v>
      </c>
      <c r="CP359" s="6" t="n">
        <v>367</v>
      </c>
      <c r="CQ359" s="6" t="n">
        <v>311</v>
      </c>
      <c r="CR359" s="6" t="n">
        <v>163</v>
      </c>
      <c r="CS359" s="6" t="n">
        <v>119</v>
      </c>
      <c r="CT359" s="6" t="n">
        <v>125</v>
      </c>
      <c r="CU359" s="6" t="n">
        <v>74</v>
      </c>
      <c r="CV359" s="6" t="n">
        <v>68</v>
      </c>
      <c r="CW359" s="6" t="n">
        <v>48</v>
      </c>
      <c r="CX359" s="6" t="n">
        <v>31</v>
      </c>
      <c r="CY359" s="6" t="n">
        <v>19</v>
      </c>
      <c r="CZ359" s="6" t="n">
        <v>33</v>
      </c>
    </row>
    <row r="360" customFormat="false" ht="13.2" hidden="false" customHeight="false" outlineLevel="0" collapsed="false">
      <c r="A360" s="0" t="s">
        <v>1410</v>
      </c>
      <c r="B360" s="0" t="s">
        <v>743</v>
      </c>
      <c r="C360" s="6" t="n">
        <v>76813</v>
      </c>
      <c r="D360" s="6" t="n">
        <v>1004</v>
      </c>
      <c r="E360" s="6" t="n">
        <v>1016</v>
      </c>
      <c r="F360" s="6" t="n">
        <v>1069</v>
      </c>
      <c r="G360" s="6" t="n">
        <v>1006</v>
      </c>
      <c r="H360" s="6" t="n">
        <v>966</v>
      </c>
      <c r="I360" s="6" t="n">
        <v>943</v>
      </c>
      <c r="J360" s="6" t="n">
        <v>937</v>
      </c>
      <c r="K360" s="6" t="n">
        <v>940</v>
      </c>
      <c r="L360" s="6" t="n">
        <v>827</v>
      </c>
      <c r="M360" s="6" t="n">
        <v>895</v>
      </c>
      <c r="N360" s="6" t="n">
        <v>934</v>
      </c>
      <c r="O360" s="6" t="n">
        <v>919</v>
      </c>
      <c r="P360" s="6" t="n">
        <v>909</v>
      </c>
      <c r="Q360" s="6" t="n">
        <v>1003</v>
      </c>
      <c r="R360" s="6" t="n">
        <v>1024</v>
      </c>
      <c r="S360" s="6" t="n">
        <v>954</v>
      </c>
      <c r="T360" s="6" t="n">
        <v>1015</v>
      </c>
      <c r="U360" s="6" t="n">
        <v>1007</v>
      </c>
      <c r="V360" s="6" t="n">
        <v>944</v>
      </c>
      <c r="W360" s="6" t="n">
        <v>872</v>
      </c>
      <c r="X360" s="6" t="n">
        <v>871</v>
      </c>
      <c r="Y360" s="6" t="n">
        <v>904</v>
      </c>
      <c r="Z360" s="6" t="n">
        <v>965</v>
      </c>
      <c r="AA360" s="6" t="n">
        <v>1021</v>
      </c>
      <c r="AB360" s="6" t="n">
        <v>983</v>
      </c>
      <c r="AC360" s="6" t="n">
        <v>991</v>
      </c>
      <c r="AD360" s="6" t="n">
        <v>1106</v>
      </c>
      <c r="AE360" s="6" t="n">
        <v>1057</v>
      </c>
      <c r="AF360" s="6" t="n">
        <v>1013</v>
      </c>
      <c r="AG360" s="6" t="n">
        <v>1014</v>
      </c>
      <c r="AH360" s="6" t="n">
        <v>1058</v>
      </c>
      <c r="AI360" s="6" t="n">
        <v>1025</v>
      </c>
      <c r="AJ360" s="6" t="n">
        <v>952</v>
      </c>
      <c r="AK360" s="6" t="n">
        <v>885</v>
      </c>
      <c r="AL360" s="6" t="n">
        <v>925</v>
      </c>
      <c r="AM360" s="6" t="n">
        <v>969</v>
      </c>
      <c r="AN360" s="6" t="n">
        <v>975</v>
      </c>
      <c r="AO360" s="6" t="n">
        <v>1104</v>
      </c>
      <c r="AP360" s="6" t="n">
        <v>1138</v>
      </c>
      <c r="AQ360" s="6" t="n">
        <v>1222</v>
      </c>
      <c r="AR360" s="6" t="n">
        <v>1235</v>
      </c>
      <c r="AS360" s="6" t="n">
        <v>1181</v>
      </c>
      <c r="AT360" s="6" t="n">
        <v>1237</v>
      </c>
      <c r="AU360" s="6" t="n">
        <v>1111</v>
      </c>
      <c r="AV360" s="6" t="n">
        <v>1147</v>
      </c>
      <c r="AW360" s="6" t="n">
        <v>1200</v>
      </c>
      <c r="AX360" s="6" t="n">
        <v>1145</v>
      </c>
      <c r="AY360" s="6" t="n">
        <v>1082</v>
      </c>
      <c r="AZ360" s="6" t="n">
        <v>1079</v>
      </c>
      <c r="BA360" s="6" t="n">
        <v>1005</v>
      </c>
      <c r="BB360" s="6" t="n">
        <v>1052</v>
      </c>
      <c r="BC360" s="6" t="n">
        <v>1045</v>
      </c>
      <c r="BD360" s="6" t="n">
        <v>965</v>
      </c>
      <c r="BE360" s="6" t="n">
        <v>991</v>
      </c>
      <c r="BF360" s="6" t="n">
        <v>995</v>
      </c>
      <c r="BG360" s="6" t="n">
        <v>969</v>
      </c>
      <c r="BH360" s="6" t="n">
        <v>946</v>
      </c>
      <c r="BI360" s="6" t="n">
        <v>1041</v>
      </c>
      <c r="BJ360" s="6" t="n">
        <v>949</v>
      </c>
      <c r="BK360" s="6" t="n">
        <v>945</v>
      </c>
      <c r="BL360" s="6" t="n">
        <v>892</v>
      </c>
      <c r="BM360" s="6" t="n">
        <v>1009</v>
      </c>
      <c r="BN360" s="6" t="n">
        <v>1003</v>
      </c>
      <c r="BO360" s="6" t="n">
        <v>1033</v>
      </c>
      <c r="BP360" s="6" t="n">
        <v>1050</v>
      </c>
      <c r="BQ360" s="6" t="n">
        <v>806</v>
      </c>
      <c r="BR360" s="6" t="n">
        <v>816</v>
      </c>
      <c r="BS360" s="6" t="n">
        <v>788</v>
      </c>
      <c r="BT360" s="6" t="n">
        <v>740</v>
      </c>
      <c r="BU360" s="6" t="n">
        <v>583</v>
      </c>
      <c r="BV360" s="6" t="n">
        <v>587</v>
      </c>
      <c r="BW360" s="6" t="n">
        <v>621</v>
      </c>
      <c r="BX360" s="6" t="n">
        <v>567</v>
      </c>
      <c r="BY360" s="6" t="n">
        <v>517</v>
      </c>
      <c r="BZ360" s="6" t="n">
        <v>485</v>
      </c>
      <c r="CA360" s="6" t="n">
        <v>474</v>
      </c>
      <c r="CB360" s="6" t="n">
        <v>415</v>
      </c>
      <c r="CC360" s="6" t="n">
        <v>378</v>
      </c>
      <c r="CD360" s="6" t="n">
        <v>410</v>
      </c>
      <c r="CE360" s="6" t="n">
        <v>355</v>
      </c>
      <c r="CF360" s="6" t="n">
        <v>345</v>
      </c>
      <c r="CG360" s="6" t="n">
        <v>307</v>
      </c>
      <c r="CH360" s="6" t="n">
        <v>287</v>
      </c>
      <c r="CI360" s="6" t="n">
        <v>264</v>
      </c>
      <c r="CJ360" s="6" t="n">
        <v>225</v>
      </c>
      <c r="CK360" s="6" t="n">
        <v>211</v>
      </c>
      <c r="CL360" s="6" t="n">
        <v>178</v>
      </c>
      <c r="CM360" s="6" t="n">
        <v>164</v>
      </c>
      <c r="CN360" s="6" t="n">
        <v>131</v>
      </c>
      <c r="CO360" s="6" t="n">
        <v>124</v>
      </c>
      <c r="CP360" s="6" t="n">
        <v>100</v>
      </c>
      <c r="CQ360" s="6" t="n">
        <v>76</v>
      </c>
      <c r="CR360" s="6" t="n">
        <v>42</v>
      </c>
      <c r="CS360" s="6" t="n">
        <v>38</v>
      </c>
      <c r="CT360" s="6" t="n">
        <v>19</v>
      </c>
      <c r="CU360" s="6" t="n">
        <v>31</v>
      </c>
      <c r="CV360" s="6" t="n">
        <v>19</v>
      </c>
      <c r="CW360" s="6" t="n">
        <v>14</v>
      </c>
      <c r="CX360" s="6" t="n">
        <v>14</v>
      </c>
      <c r="CY360" s="6" t="n">
        <v>9</v>
      </c>
      <c r="CZ360" s="6" t="n">
        <v>4</v>
      </c>
    </row>
    <row r="361" customFormat="false" ht="13.2" hidden="false" customHeight="false" outlineLevel="0" collapsed="false">
      <c r="A361" s="0" t="s">
        <v>1411</v>
      </c>
      <c r="B361" s="0" t="s">
        <v>575</v>
      </c>
      <c r="C361" s="6" t="n">
        <v>82998</v>
      </c>
      <c r="D361" s="6" t="n">
        <v>913</v>
      </c>
      <c r="E361" s="6" t="n">
        <v>956</v>
      </c>
      <c r="F361" s="6" t="n">
        <v>987</v>
      </c>
      <c r="G361" s="6" t="n">
        <v>1029</v>
      </c>
      <c r="H361" s="6" t="n">
        <v>1001</v>
      </c>
      <c r="I361" s="6" t="n">
        <v>974</v>
      </c>
      <c r="J361" s="6" t="n">
        <v>947</v>
      </c>
      <c r="K361" s="6" t="n">
        <v>974</v>
      </c>
      <c r="L361" s="6" t="n">
        <v>931</v>
      </c>
      <c r="M361" s="6" t="n">
        <v>889</v>
      </c>
      <c r="N361" s="6" t="n">
        <v>1020</v>
      </c>
      <c r="O361" s="6" t="n">
        <v>1014</v>
      </c>
      <c r="P361" s="6" t="n">
        <v>1117</v>
      </c>
      <c r="Q361" s="6" t="n">
        <v>1092</v>
      </c>
      <c r="R361" s="6" t="n">
        <v>1148</v>
      </c>
      <c r="S361" s="6" t="n">
        <v>1084</v>
      </c>
      <c r="T361" s="6" t="n">
        <v>1138</v>
      </c>
      <c r="U361" s="6" t="n">
        <v>1115</v>
      </c>
      <c r="V361" s="6" t="n">
        <v>944</v>
      </c>
      <c r="W361" s="6" t="n">
        <v>703</v>
      </c>
      <c r="X361" s="6" t="n">
        <v>675</v>
      </c>
      <c r="Y361" s="6" t="n">
        <v>749</v>
      </c>
      <c r="Z361" s="6" t="n">
        <v>823</v>
      </c>
      <c r="AA361" s="6" t="n">
        <v>909</v>
      </c>
      <c r="AB361" s="6" t="n">
        <v>841</v>
      </c>
      <c r="AC361" s="6" t="n">
        <v>766</v>
      </c>
      <c r="AD361" s="6" t="n">
        <v>775</v>
      </c>
      <c r="AE361" s="6" t="n">
        <v>776</v>
      </c>
      <c r="AF361" s="6" t="n">
        <v>757</v>
      </c>
      <c r="AG361" s="6" t="n">
        <v>831</v>
      </c>
      <c r="AH361" s="6" t="n">
        <v>879</v>
      </c>
      <c r="AI361" s="6" t="n">
        <v>979</v>
      </c>
      <c r="AJ361" s="6" t="n">
        <v>901</v>
      </c>
      <c r="AK361" s="6" t="n">
        <v>898</v>
      </c>
      <c r="AL361" s="6" t="n">
        <v>915</v>
      </c>
      <c r="AM361" s="6" t="n">
        <v>902</v>
      </c>
      <c r="AN361" s="6" t="n">
        <v>1029</v>
      </c>
      <c r="AO361" s="6" t="n">
        <v>1006</v>
      </c>
      <c r="AP361" s="6" t="n">
        <v>1172</v>
      </c>
      <c r="AQ361" s="6" t="n">
        <v>1172</v>
      </c>
      <c r="AR361" s="6" t="n">
        <v>1214</v>
      </c>
      <c r="AS361" s="6" t="n">
        <v>1224</v>
      </c>
      <c r="AT361" s="6" t="n">
        <v>1253</v>
      </c>
      <c r="AU361" s="6" t="n">
        <v>1347</v>
      </c>
      <c r="AV361" s="6" t="n">
        <v>1364</v>
      </c>
      <c r="AW361" s="6" t="n">
        <v>1355</v>
      </c>
      <c r="AX361" s="6" t="n">
        <v>1333</v>
      </c>
      <c r="AY361" s="6" t="n">
        <v>1413</v>
      </c>
      <c r="AZ361" s="6" t="n">
        <v>1349</v>
      </c>
      <c r="BA361" s="6" t="n">
        <v>1339</v>
      </c>
      <c r="BB361" s="6" t="n">
        <v>1272</v>
      </c>
      <c r="BC361" s="6" t="n">
        <v>1138</v>
      </c>
      <c r="BD361" s="6" t="n">
        <v>1194</v>
      </c>
      <c r="BE361" s="6" t="n">
        <v>1188</v>
      </c>
      <c r="BF361" s="6" t="n">
        <v>1108</v>
      </c>
      <c r="BG361" s="6" t="n">
        <v>1054</v>
      </c>
      <c r="BH361" s="6" t="n">
        <v>1034</v>
      </c>
      <c r="BI361" s="6" t="n">
        <v>1078</v>
      </c>
      <c r="BJ361" s="6" t="n">
        <v>1029</v>
      </c>
      <c r="BK361" s="6" t="n">
        <v>1014</v>
      </c>
      <c r="BL361" s="6" t="n">
        <v>984</v>
      </c>
      <c r="BM361" s="6" t="n">
        <v>1030</v>
      </c>
      <c r="BN361" s="6" t="n">
        <v>1100</v>
      </c>
      <c r="BO361" s="6" t="n">
        <v>1246</v>
      </c>
      <c r="BP361" s="6" t="n">
        <v>1252</v>
      </c>
      <c r="BQ361" s="6" t="n">
        <v>988</v>
      </c>
      <c r="BR361" s="6" t="n">
        <v>971</v>
      </c>
      <c r="BS361" s="6" t="n">
        <v>957</v>
      </c>
      <c r="BT361" s="6" t="n">
        <v>870</v>
      </c>
      <c r="BU361" s="6" t="n">
        <v>713</v>
      </c>
      <c r="BV361" s="6" t="n">
        <v>705</v>
      </c>
      <c r="BW361" s="6" t="n">
        <v>722</v>
      </c>
      <c r="BX361" s="6" t="n">
        <v>700</v>
      </c>
      <c r="BY361" s="6" t="n">
        <v>650</v>
      </c>
      <c r="BZ361" s="6" t="n">
        <v>614</v>
      </c>
      <c r="CA361" s="6" t="n">
        <v>591</v>
      </c>
      <c r="CB361" s="6" t="n">
        <v>538</v>
      </c>
      <c r="CC361" s="6" t="n">
        <v>586</v>
      </c>
      <c r="CD361" s="6" t="n">
        <v>549</v>
      </c>
      <c r="CE361" s="6" t="n">
        <v>543</v>
      </c>
      <c r="CF361" s="6" t="n">
        <v>499</v>
      </c>
      <c r="CG361" s="6" t="n">
        <v>524</v>
      </c>
      <c r="CH361" s="6" t="n">
        <v>454</v>
      </c>
      <c r="CI361" s="6" t="n">
        <v>464</v>
      </c>
      <c r="CJ361" s="6" t="n">
        <v>426</v>
      </c>
      <c r="CK361" s="6" t="n">
        <v>327</v>
      </c>
      <c r="CL361" s="6" t="n">
        <v>353</v>
      </c>
      <c r="CM361" s="6" t="n">
        <v>300</v>
      </c>
      <c r="CN361" s="6" t="n">
        <v>251</v>
      </c>
      <c r="CO361" s="6" t="n">
        <v>186</v>
      </c>
      <c r="CP361" s="6" t="n">
        <v>217</v>
      </c>
      <c r="CQ361" s="6" t="n">
        <v>179</v>
      </c>
      <c r="CR361" s="6" t="n">
        <v>105</v>
      </c>
      <c r="CS361" s="6" t="n">
        <v>91</v>
      </c>
      <c r="CT361" s="6" t="n">
        <v>76</v>
      </c>
      <c r="CU361" s="6" t="n">
        <v>58</v>
      </c>
      <c r="CV361" s="6" t="n">
        <v>47</v>
      </c>
      <c r="CW361" s="6" t="n">
        <v>44</v>
      </c>
      <c r="CX361" s="6" t="n">
        <v>21</v>
      </c>
      <c r="CY361" s="6" t="n">
        <v>19</v>
      </c>
      <c r="CZ361" s="6" t="n">
        <v>17</v>
      </c>
    </row>
    <row r="362" customFormat="false" ht="13.2" hidden="false" customHeight="false" outlineLevel="0" collapsed="false">
      <c r="A362" s="0" t="s">
        <v>1412</v>
      </c>
      <c r="B362" s="0" t="s">
        <v>667</v>
      </c>
      <c r="C362" s="6" t="n">
        <v>110187</v>
      </c>
      <c r="D362" s="6" t="n">
        <v>1247</v>
      </c>
      <c r="E362" s="6" t="n">
        <v>1295</v>
      </c>
      <c r="F362" s="6" t="n">
        <v>1239</v>
      </c>
      <c r="G362" s="6" t="n">
        <v>1220</v>
      </c>
      <c r="H362" s="6" t="n">
        <v>1265</v>
      </c>
      <c r="I362" s="6" t="n">
        <v>1258</v>
      </c>
      <c r="J362" s="6" t="n">
        <v>1117</v>
      </c>
      <c r="K362" s="6" t="n">
        <v>1197</v>
      </c>
      <c r="L362" s="6" t="n">
        <v>1142</v>
      </c>
      <c r="M362" s="6" t="n">
        <v>1129</v>
      </c>
      <c r="N362" s="6" t="n">
        <v>1161</v>
      </c>
      <c r="O362" s="6" t="n">
        <v>1207</v>
      </c>
      <c r="P362" s="6" t="n">
        <v>1319</v>
      </c>
      <c r="Q362" s="6" t="n">
        <v>1330</v>
      </c>
      <c r="R362" s="6" t="n">
        <v>1372</v>
      </c>
      <c r="S362" s="6" t="n">
        <v>1580</v>
      </c>
      <c r="T362" s="6" t="n">
        <v>1513</v>
      </c>
      <c r="U362" s="6" t="n">
        <v>1604</v>
      </c>
      <c r="V362" s="6" t="n">
        <v>1356</v>
      </c>
      <c r="W362" s="6" t="n">
        <v>1169</v>
      </c>
      <c r="X362" s="6" t="n">
        <v>1130</v>
      </c>
      <c r="Y362" s="6" t="n">
        <v>1187</v>
      </c>
      <c r="Z362" s="6" t="n">
        <v>1231</v>
      </c>
      <c r="AA362" s="6" t="n">
        <v>1320</v>
      </c>
      <c r="AB362" s="6" t="n">
        <v>1358</v>
      </c>
      <c r="AC362" s="6" t="n">
        <v>1138</v>
      </c>
      <c r="AD362" s="6" t="n">
        <v>1242</v>
      </c>
      <c r="AE362" s="6" t="n">
        <v>1234</v>
      </c>
      <c r="AF362" s="6" t="n">
        <v>1217</v>
      </c>
      <c r="AG362" s="6" t="n">
        <v>1216</v>
      </c>
      <c r="AH362" s="6" t="n">
        <v>1281</v>
      </c>
      <c r="AI362" s="6" t="n">
        <v>1197</v>
      </c>
      <c r="AJ362" s="6" t="n">
        <v>1242</v>
      </c>
      <c r="AK362" s="6" t="n">
        <v>1088</v>
      </c>
      <c r="AL362" s="6" t="n">
        <v>1069</v>
      </c>
      <c r="AM362" s="6" t="n">
        <v>1194</v>
      </c>
      <c r="AN362" s="6" t="n">
        <v>1276</v>
      </c>
      <c r="AO362" s="6" t="n">
        <v>1317</v>
      </c>
      <c r="AP362" s="6" t="n">
        <v>1415</v>
      </c>
      <c r="AQ362" s="6" t="n">
        <v>1426</v>
      </c>
      <c r="AR362" s="6" t="n">
        <v>1502</v>
      </c>
      <c r="AS362" s="6" t="n">
        <v>1521</v>
      </c>
      <c r="AT362" s="6" t="n">
        <v>1529</v>
      </c>
      <c r="AU362" s="6" t="n">
        <v>1543</v>
      </c>
      <c r="AV362" s="6" t="n">
        <v>1644</v>
      </c>
      <c r="AW362" s="6" t="n">
        <v>1652</v>
      </c>
      <c r="AX362" s="6" t="n">
        <v>1623</v>
      </c>
      <c r="AY362" s="6" t="n">
        <v>1645</v>
      </c>
      <c r="AZ362" s="6" t="n">
        <v>1572</v>
      </c>
      <c r="BA362" s="6" t="n">
        <v>1585</v>
      </c>
      <c r="BB362" s="6" t="n">
        <v>1537</v>
      </c>
      <c r="BC362" s="6" t="n">
        <v>1536</v>
      </c>
      <c r="BD362" s="6" t="n">
        <v>1443</v>
      </c>
      <c r="BE362" s="6" t="n">
        <v>1455</v>
      </c>
      <c r="BF362" s="6" t="n">
        <v>1471</v>
      </c>
      <c r="BG362" s="6" t="n">
        <v>1327</v>
      </c>
      <c r="BH362" s="6" t="n">
        <v>1380</v>
      </c>
      <c r="BI362" s="6" t="n">
        <v>1368</v>
      </c>
      <c r="BJ362" s="6" t="n">
        <v>1391</v>
      </c>
      <c r="BK362" s="6" t="n">
        <v>1449</v>
      </c>
      <c r="BL362" s="6" t="n">
        <v>1414</v>
      </c>
      <c r="BM362" s="6" t="n">
        <v>1408</v>
      </c>
      <c r="BN362" s="6" t="n">
        <v>1470</v>
      </c>
      <c r="BO362" s="6" t="n">
        <v>1589</v>
      </c>
      <c r="BP362" s="6" t="n">
        <v>1623</v>
      </c>
      <c r="BQ362" s="6" t="n">
        <v>1248</v>
      </c>
      <c r="BR362" s="6" t="n">
        <v>1320</v>
      </c>
      <c r="BS362" s="6" t="n">
        <v>1237</v>
      </c>
      <c r="BT362" s="6" t="n">
        <v>1214</v>
      </c>
      <c r="BU362" s="6" t="n">
        <v>1029</v>
      </c>
      <c r="BV362" s="6" t="n">
        <v>957</v>
      </c>
      <c r="BW362" s="6" t="n">
        <v>991</v>
      </c>
      <c r="BX362" s="6" t="n">
        <v>970</v>
      </c>
      <c r="BY362" s="6" t="n">
        <v>918</v>
      </c>
      <c r="BZ362" s="6" t="n">
        <v>940</v>
      </c>
      <c r="CA362" s="6" t="n">
        <v>897</v>
      </c>
      <c r="CB362" s="6" t="n">
        <v>843</v>
      </c>
      <c r="CC362" s="6" t="n">
        <v>840</v>
      </c>
      <c r="CD362" s="6" t="n">
        <v>813</v>
      </c>
      <c r="CE362" s="6" t="n">
        <v>759</v>
      </c>
      <c r="CF362" s="6" t="n">
        <v>784</v>
      </c>
      <c r="CG362" s="6" t="n">
        <v>785</v>
      </c>
      <c r="CH362" s="6" t="n">
        <v>684</v>
      </c>
      <c r="CI362" s="6" t="n">
        <v>624</v>
      </c>
      <c r="CJ362" s="6" t="n">
        <v>618</v>
      </c>
      <c r="CK362" s="6" t="n">
        <v>551</v>
      </c>
      <c r="CL362" s="6" t="n">
        <v>498</v>
      </c>
      <c r="CM362" s="6" t="n">
        <v>455</v>
      </c>
      <c r="CN362" s="6" t="n">
        <v>410</v>
      </c>
      <c r="CO362" s="6" t="n">
        <v>347</v>
      </c>
      <c r="CP362" s="6" t="n">
        <v>367</v>
      </c>
      <c r="CQ362" s="6" t="n">
        <v>245</v>
      </c>
      <c r="CR362" s="6" t="n">
        <v>152</v>
      </c>
      <c r="CS362" s="6" t="n">
        <v>95</v>
      </c>
      <c r="CT362" s="6" t="n">
        <v>113</v>
      </c>
      <c r="CU362" s="6" t="n">
        <v>98</v>
      </c>
      <c r="CV362" s="6" t="n">
        <v>67</v>
      </c>
      <c r="CW362" s="6" t="n">
        <v>57</v>
      </c>
      <c r="CX362" s="6" t="n">
        <v>32</v>
      </c>
      <c r="CY362" s="6" t="n">
        <v>20</v>
      </c>
      <c r="CZ362" s="6" t="n">
        <v>34</v>
      </c>
    </row>
    <row r="363" customFormat="false" ht="13.2" hidden="false" customHeight="false" outlineLevel="0" collapsed="false">
      <c r="A363" s="0" t="s">
        <v>1413</v>
      </c>
      <c r="B363" s="0" t="s">
        <v>631</v>
      </c>
      <c r="C363" s="6" t="n">
        <v>124220</v>
      </c>
      <c r="D363" s="6" t="n">
        <v>1161</v>
      </c>
      <c r="E363" s="6" t="n">
        <v>1178</v>
      </c>
      <c r="F363" s="6" t="n">
        <v>1141</v>
      </c>
      <c r="G363" s="6" t="n">
        <v>1267</v>
      </c>
      <c r="H363" s="6" t="n">
        <v>1237</v>
      </c>
      <c r="I363" s="6" t="n">
        <v>1205</v>
      </c>
      <c r="J363" s="6" t="n">
        <v>1213</v>
      </c>
      <c r="K363" s="6" t="n">
        <v>1252</v>
      </c>
      <c r="L363" s="6" t="n">
        <v>1179</v>
      </c>
      <c r="M363" s="6" t="n">
        <v>1192</v>
      </c>
      <c r="N363" s="6" t="n">
        <v>1313</v>
      </c>
      <c r="O363" s="6" t="n">
        <v>1374</v>
      </c>
      <c r="P363" s="6" t="n">
        <v>1376</v>
      </c>
      <c r="Q363" s="6" t="n">
        <v>1457</v>
      </c>
      <c r="R363" s="6" t="n">
        <v>1446</v>
      </c>
      <c r="S363" s="6" t="n">
        <v>1491</v>
      </c>
      <c r="T363" s="6" t="n">
        <v>1496</v>
      </c>
      <c r="U363" s="6" t="n">
        <v>1532</v>
      </c>
      <c r="V363" s="6" t="n">
        <v>1427</v>
      </c>
      <c r="W363" s="6" t="n">
        <v>1211</v>
      </c>
      <c r="X363" s="6" t="n">
        <v>995</v>
      </c>
      <c r="Y363" s="6" t="n">
        <v>1076</v>
      </c>
      <c r="Z363" s="6" t="n">
        <v>1161</v>
      </c>
      <c r="AA363" s="6" t="n">
        <v>1260</v>
      </c>
      <c r="AB363" s="6" t="n">
        <v>1202</v>
      </c>
      <c r="AC363" s="6" t="n">
        <v>1085</v>
      </c>
      <c r="AD363" s="6" t="n">
        <v>1091</v>
      </c>
      <c r="AE363" s="6" t="n">
        <v>1068</v>
      </c>
      <c r="AF363" s="6" t="n">
        <v>1092</v>
      </c>
      <c r="AG363" s="6" t="n">
        <v>1096</v>
      </c>
      <c r="AH363" s="6" t="n">
        <v>1100</v>
      </c>
      <c r="AI363" s="6" t="n">
        <v>1260</v>
      </c>
      <c r="AJ363" s="6" t="n">
        <v>1093</v>
      </c>
      <c r="AK363" s="6" t="n">
        <v>1065</v>
      </c>
      <c r="AL363" s="6" t="n">
        <v>1099</v>
      </c>
      <c r="AM363" s="6" t="n">
        <v>1116</v>
      </c>
      <c r="AN363" s="6" t="n">
        <v>1198</v>
      </c>
      <c r="AO363" s="6" t="n">
        <v>1356</v>
      </c>
      <c r="AP363" s="6" t="n">
        <v>1434</v>
      </c>
      <c r="AQ363" s="6" t="n">
        <v>1542</v>
      </c>
      <c r="AR363" s="6" t="n">
        <v>1662</v>
      </c>
      <c r="AS363" s="6" t="n">
        <v>1649</v>
      </c>
      <c r="AT363" s="6" t="n">
        <v>1736</v>
      </c>
      <c r="AU363" s="6" t="n">
        <v>1778</v>
      </c>
      <c r="AV363" s="6" t="n">
        <v>1869</v>
      </c>
      <c r="AW363" s="6" t="n">
        <v>1889</v>
      </c>
      <c r="AX363" s="6" t="n">
        <v>1930</v>
      </c>
      <c r="AY363" s="6" t="n">
        <v>2002</v>
      </c>
      <c r="AZ363" s="6" t="n">
        <v>1892</v>
      </c>
      <c r="BA363" s="6" t="n">
        <v>2000</v>
      </c>
      <c r="BB363" s="6" t="n">
        <v>1808</v>
      </c>
      <c r="BC363" s="6" t="n">
        <v>1731</v>
      </c>
      <c r="BD363" s="6" t="n">
        <v>1741</v>
      </c>
      <c r="BE363" s="6" t="n">
        <v>1701</v>
      </c>
      <c r="BF363" s="6" t="n">
        <v>1690</v>
      </c>
      <c r="BG363" s="6" t="n">
        <v>1686</v>
      </c>
      <c r="BH363" s="6" t="n">
        <v>1704</v>
      </c>
      <c r="BI363" s="6" t="n">
        <v>1770</v>
      </c>
      <c r="BJ363" s="6" t="n">
        <v>1730</v>
      </c>
      <c r="BK363" s="6" t="n">
        <v>1719</v>
      </c>
      <c r="BL363" s="6" t="n">
        <v>1772</v>
      </c>
      <c r="BM363" s="6" t="n">
        <v>1841</v>
      </c>
      <c r="BN363" s="6" t="n">
        <v>1954</v>
      </c>
      <c r="BO363" s="6" t="n">
        <v>2150</v>
      </c>
      <c r="BP363" s="6" t="n">
        <v>2263</v>
      </c>
      <c r="BQ363" s="6" t="n">
        <v>1727</v>
      </c>
      <c r="BR363" s="6" t="n">
        <v>1884</v>
      </c>
      <c r="BS363" s="6" t="n">
        <v>1728</v>
      </c>
      <c r="BT363" s="6" t="n">
        <v>1619</v>
      </c>
      <c r="BU363" s="6" t="n">
        <v>1439</v>
      </c>
      <c r="BV363" s="6" t="n">
        <v>1284</v>
      </c>
      <c r="BW363" s="6" t="n">
        <v>1408</v>
      </c>
      <c r="BX363" s="6" t="n">
        <v>1248</v>
      </c>
      <c r="BY363" s="6" t="n">
        <v>1236</v>
      </c>
      <c r="BZ363" s="6" t="n">
        <v>1176</v>
      </c>
      <c r="CA363" s="6" t="n">
        <v>1155</v>
      </c>
      <c r="CB363" s="6" t="n">
        <v>1108</v>
      </c>
      <c r="CC363" s="6" t="n">
        <v>1061</v>
      </c>
      <c r="CD363" s="6" t="n">
        <v>1033</v>
      </c>
      <c r="CE363" s="6" t="n">
        <v>1000</v>
      </c>
      <c r="CF363" s="6" t="n">
        <v>989</v>
      </c>
      <c r="CG363" s="6" t="n">
        <v>864</v>
      </c>
      <c r="CH363" s="6" t="n">
        <v>855</v>
      </c>
      <c r="CI363" s="6" t="n">
        <v>847</v>
      </c>
      <c r="CJ363" s="6" t="n">
        <v>747</v>
      </c>
      <c r="CK363" s="6" t="n">
        <v>718</v>
      </c>
      <c r="CL363" s="6" t="n">
        <v>639</v>
      </c>
      <c r="CM363" s="6" t="n">
        <v>608</v>
      </c>
      <c r="CN363" s="6" t="n">
        <v>526</v>
      </c>
      <c r="CO363" s="6" t="n">
        <v>506</v>
      </c>
      <c r="CP363" s="6" t="n">
        <v>430</v>
      </c>
      <c r="CQ363" s="6" t="n">
        <v>310</v>
      </c>
      <c r="CR363" s="6" t="n">
        <v>199</v>
      </c>
      <c r="CS363" s="6" t="n">
        <v>152</v>
      </c>
      <c r="CT363" s="6" t="n">
        <v>135</v>
      </c>
      <c r="CU363" s="6" t="n">
        <v>116</v>
      </c>
      <c r="CV363" s="6" t="n">
        <v>87</v>
      </c>
      <c r="CW363" s="6" t="n">
        <v>65</v>
      </c>
      <c r="CX363" s="6" t="n">
        <v>41</v>
      </c>
      <c r="CY363" s="6" t="n">
        <v>32</v>
      </c>
      <c r="CZ363" s="6" t="n">
        <v>44</v>
      </c>
    </row>
    <row r="364" customFormat="false" ht="13.2" hidden="false" customHeight="false" outlineLevel="0" collapsed="false">
      <c r="A364" s="0" t="s">
        <v>1414</v>
      </c>
      <c r="B364" s="0" t="s">
        <v>723</v>
      </c>
      <c r="C364" s="6" t="n">
        <v>166641</v>
      </c>
      <c r="D364" s="6" t="n">
        <v>2280</v>
      </c>
      <c r="E364" s="6" t="n">
        <v>2297</v>
      </c>
      <c r="F364" s="6" t="n">
        <v>2277</v>
      </c>
      <c r="G364" s="6" t="n">
        <v>2226</v>
      </c>
      <c r="H364" s="6" t="n">
        <v>2264</v>
      </c>
      <c r="I364" s="6" t="n">
        <v>2155</v>
      </c>
      <c r="J364" s="6" t="n">
        <v>2040</v>
      </c>
      <c r="K364" s="6" t="n">
        <v>1990</v>
      </c>
      <c r="L364" s="6" t="n">
        <v>1893</v>
      </c>
      <c r="M364" s="6" t="n">
        <v>1929</v>
      </c>
      <c r="N364" s="6" t="n">
        <v>1955</v>
      </c>
      <c r="O364" s="6" t="n">
        <v>2136</v>
      </c>
      <c r="P364" s="6" t="n">
        <v>2052</v>
      </c>
      <c r="Q364" s="6" t="n">
        <v>2200</v>
      </c>
      <c r="R364" s="6" t="n">
        <v>2251</v>
      </c>
      <c r="S364" s="6" t="n">
        <v>2256</v>
      </c>
      <c r="T364" s="6" t="n">
        <v>2289</v>
      </c>
      <c r="U364" s="6" t="n">
        <v>2386</v>
      </c>
      <c r="V364" s="6" t="n">
        <v>2342</v>
      </c>
      <c r="W364" s="6" t="n">
        <v>2223</v>
      </c>
      <c r="X364" s="6" t="n">
        <v>2201</v>
      </c>
      <c r="Y364" s="6" t="n">
        <v>2126</v>
      </c>
      <c r="Z364" s="6" t="n">
        <v>2358</v>
      </c>
      <c r="AA364" s="6" t="n">
        <v>2156</v>
      </c>
      <c r="AB364" s="6" t="n">
        <v>2022</v>
      </c>
      <c r="AC364" s="6" t="n">
        <v>2181</v>
      </c>
      <c r="AD364" s="6" t="n">
        <v>2192</v>
      </c>
      <c r="AE364" s="6" t="n">
        <v>2170</v>
      </c>
      <c r="AF364" s="6" t="n">
        <v>2263</v>
      </c>
      <c r="AG364" s="6" t="n">
        <v>2082</v>
      </c>
      <c r="AH364" s="6" t="n">
        <v>2136</v>
      </c>
      <c r="AI364" s="6" t="n">
        <v>2200</v>
      </c>
      <c r="AJ364" s="6" t="n">
        <v>2099</v>
      </c>
      <c r="AK364" s="6" t="n">
        <v>1884</v>
      </c>
      <c r="AL364" s="6" t="n">
        <v>2015</v>
      </c>
      <c r="AM364" s="6" t="n">
        <v>1990</v>
      </c>
      <c r="AN364" s="6" t="n">
        <v>2095</v>
      </c>
      <c r="AO364" s="6" t="n">
        <v>2241</v>
      </c>
      <c r="AP364" s="6" t="n">
        <v>2273</v>
      </c>
      <c r="AQ364" s="6" t="n">
        <v>2546</v>
      </c>
      <c r="AR364" s="6" t="n">
        <v>2596</v>
      </c>
      <c r="AS364" s="6" t="n">
        <v>2545</v>
      </c>
      <c r="AT364" s="6" t="n">
        <v>2548</v>
      </c>
      <c r="AU364" s="6" t="n">
        <v>2629</v>
      </c>
      <c r="AV364" s="6" t="n">
        <v>2532</v>
      </c>
      <c r="AW364" s="6" t="n">
        <v>2628</v>
      </c>
      <c r="AX364" s="6" t="n">
        <v>2580</v>
      </c>
      <c r="AY364" s="6" t="n">
        <v>2651</v>
      </c>
      <c r="AZ364" s="6" t="n">
        <v>2411</v>
      </c>
      <c r="BA364" s="6" t="n">
        <v>2383</v>
      </c>
      <c r="BB364" s="6" t="n">
        <v>2276</v>
      </c>
      <c r="BC364" s="6" t="n">
        <v>2173</v>
      </c>
      <c r="BD364" s="6" t="n">
        <v>2147</v>
      </c>
      <c r="BE364" s="6" t="n">
        <v>2026</v>
      </c>
      <c r="BF364" s="6" t="n">
        <v>1880</v>
      </c>
      <c r="BG364" s="6" t="n">
        <v>1975</v>
      </c>
      <c r="BH364" s="6" t="n">
        <v>2048</v>
      </c>
      <c r="BI364" s="6" t="n">
        <v>1963</v>
      </c>
      <c r="BJ364" s="6" t="n">
        <v>1916</v>
      </c>
      <c r="BK364" s="6" t="n">
        <v>1964</v>
      </c>
      <c r="BL364" s="6" t="n">
        <v>1856</v>
      </c>
      <c r="BM364" s="6" t="n">
        <v>2006</v>
      </c>
      <c r="BN364" s="6" t="n">
        <v>2047</v>
      </c>
      <c r="BO364" s="6" t="n">
        <v>2020</v>
      </c>
      <c r="BP364" s="6" t="n">
        <v>2081</v>
      </c>
      <c r="BQ364" s="6" t="n">
        <v>1626</v>
      </c>
      <c r="BR364" s="6" t="n">
        <v>1763</v>
      </c>
      <c r="BS364" s="6" t="n">
        <v>1645</v>
      </c>
      <c r="BT364" s="6" t="n">
        <v>1525</v>
      </c>
      <c r="BU364" s="6" t="n">
        <v>1375</v>
      </c>
      <c r="BV364" s="6" t="n">
        <v>1298</v>
      </c>
      <c r="BW364" s="6" t="n">
        <v>1265</v>
      </c>
      <c r="BX364" s="6" t="n">
        <v>1248</v>
      </c>
      <c r="BY364" s="6" t="n">
        <v>1144</v>
      </c>
      <c r="BZ364" s="6" t="n">
        <v>1039</v>
      </c>
      <c r="CA364" s="6" t="n">
        <v>1013</v>
      </c>
      <c r="CB364" s="6" t="n">
        <v>944</v>
      </c>
      <c r="CC364" s="6" t="n">
        <v>886</v>
      </c>
      <c r="CD364" s="6" t="n">
        <v>826</v>
      </c>
      <c r="CE364" s="6" t="n">
        <v>770</v>
      </c>
      <c r="CF364" s="6" t="n">
        <v>731</v>
      </c>
      <c r="CG364" s="6" t="n">
        <v>675</v>
      </c>
      <c r="CH364" s="6" t="n">
        <v>630</v>
      </c>
      <c r="CI364" s="6" t="n">
        <v>538</v>
      </c>
      <c r="CJ364" s="6" t="n">
        <v>468</v>
      </c>
      <c r="CK364" s="6" t="n">
        <v>471</v>
      </c>
      <c r="CL364" s="6" t="n">
        <v>363</v>
      </c>
      <c r="CM364" s="6" t="n">
        <v>376</v>
      </c>
      <c r="CN364" s="6" t="n">
        <v>297</v>
      </c>
      <c r="CO364" s="6" t="n">
        <v>264</v>
      </c>
      <c r="CP364" s="6" t="n">
        <v>229</v>
      </c>
      <c r="CQ364" s="6" t="n">
        <v>175</v>
      </c>
      <c r="CR364" s="6" t="n">
        <v>130</v>
      </c>
      <c r="CS364" s="6" t="n">
        <v>88</v>
      </c>
      <c r="CT364" s="6" t="n">
        <v>81</v>
      </c>
      <c r="CU364" s="6" t="n">
        <v>71</v>
      </c>
      <c r="CV364" s="6" t="n">
        <v>50</v>
      </c>
      <c r="CW364" s="6" t="n">
        <v>26</v>
      </c>
      <c r="CX364" s="6" t="n">
        <v>17</v>
      </c>
      <c r="CY364" s="6" t="n">
        <v>20</v>
      </c>
      <c r="CZ364" s="6" t="n">
        <v>22</v>
      </c>
    </row>
    <row r="365" customFormat="false" ht="13.2" hidden="false" customHeight="false" outlineLevel="0" collapsed="false">
      <c r="A365" s="0" t="s">
        <v>1415</v>
      </c>
      <c r="B365" s="0" t="s">
        <v>65</v>
      </c>
      <c r="C365" s="6" t="n">
        <v>138048</v>
      </c>
      <c r="D365" s="6" t="n">
        <v>1339</v>
      </c>
      <c r="E365" s="6" t="n">
        <v>1354</v>
      </c>
      <c r="F365" s="6" t="n">
        <v>1374</v>
      </c>
      <c r="G365" s="6" t="n">
        <v>1342</v>
      </c>
      <c r="H365" s="6" t="n">
        <v>1344</v>
      </c>
      <c r="I365" s="6" t="n">
        <v>1292</v>
      </c>
      <c r="J365" s="6" t="n">
        <v>1308</v>
      </c>
      <c r="K365" s="6" t="n">
        <v>1340</v>
      </c>
      <c r="L365" s="6" t="n">
        <v>1281</v>
      </c>
      <c r="M365" s="6" t="n">
        <v>1281</v>
      </c>
      <c r="N365" s="6" t="n">
        <v>1434</v>
      </c>
      <c r="O365" s="6" t="n">
        <v>1480</v>
      </c>
      <c r="P365" s="6" t="n">
        <v>1570</v>
      </c>
      <c r="Q365" s="6" t="n">
        <v>1612</v>
      </c>
      <c r="R365" s="6" t="n">
        <v>1575</v>
      </c>
      <c r="S365" s="6" t="n">
        <v>1627</v>
      </c>
      <c r="T365" s="6" t="n">
        <v>1700</v>
      </c>
      <c r="U365" s="6" t="n">
        <v>1680</v>
      </c>
      <c r="V365" s="6" t="n">
        <v>1570</v>
      </c>
      <c r="W365" s="6" t="n">
        <v>1393</v>
      </c>
      <c r="X365" s="6" t="n">
        <v>1377</v>
      </c>
      <c r="Y365" s="6" t="n">
        <v>1356</v>
      </c>
      <c r="Z365" s="6" t="n">
        <v>1326</v>
      </c>
      <c r="AA365" s="6" t="n">
        <v>1353</v>
      </c>
      <c r="AB365" s="6" t="n">
        <v>1297</v>
      </c>
      <c r="AC365" s="6" t="n">
        <v>1105</v>
      </c>
      <c r="AD365" s="6" t="n">
        <v>1219</v>
      </c>
      <c r="AE365" s="6" t="n">
        <v>1094</v>
      </c>
      <c r="AF365" s="6" t="n">
        <v>1097</v>
      </c>
      <c r="AG365" s="6" t="n">
        <v>1157</v>
      </c>
      <c r="AH365" s="6" t="n">
        <v>1148</v>
      </c>
      <c r="AI365" s="6" t="n">
        <v>1142</v>
      </c>
      <c r="AJ365" s="6" t="n">
        <v>1122</v>
      </c>
      <c r="AK365" s="6" t="n">
        <v>1097</v>
      </c>
      <c r="AL365" s="6" t="n">
        <v>1069</v>
      </c>
      <c r="AM365" s="6" t="n">
        <v>1221</v>
      </c>
      <c r="AN365" s="6" t="n">
        <v>1296</v>
      </c>
      <c r="AO365" s="6" t="n">
        <v>1268</v>
      </c>
      <c r="AP365" s="6" t="n">
        <v>1459</v>
      </c>
      <c r="AQ365" s="6" t="n">
        <v>1612</v>
      </c>
      <c r="AR365" s="6" t="n">
        <v>1602</v>
      </c>
      <c r="AS365" s="6" t="n">
        <v>1687</v>
      </c>
      <c r="AT365" s="6" t="n">
        <v>1800</v>
      </c>
      <c r="AU365" s="6" t="n">
        <v>1796</v>
      </c>
      <c r="AV365" s="6" t="n">
        <v>1847</v>
      </c>
      <c r="AW365" s="6" t="n">
        <v>1899</v>
      </c>
      <c r="AX365" s="6" t="n">
        <v>1873</v>
      </c>
      <c r="AY365" s="6" t="n">
        <v>1898</v>
      </c>
      <c r="AZ365" s="6" t="n">
        <v>1835</v>
      </c>
      <c r="BA365" s="6" t="n">
        <v>1929</v>
      </c>
      <c r="BB365" s="6" t="n">
        <v>1827</v>
      </c>
      <c r="BC365" s="6" t="n">
        <v>1727</v>
      </c>
      <c r="BD365" s="6" t="n">
        <v>1804</v>
      </c>
      <c r="BE365" s="6" t="n">
        <v>1770</v>
      </c>
      <c r="BF365" s="6" t="n">
        <v>1697</v>
      </c>
      <c r="BG365" s="6" t="n">
        <v>1680</v>
      </c>
      <c r="BH365" s="6" t="n">
        <v>1738</v>
      </c>
      <c r="BI365" s="6" t="n">
        <v>1722</v>
      </c>
      <c r="BJ365" s="6" t="n">
        <v>1796</v>
      </c>
      <c r="BK365" s="6" t="n">
        <v>1789</v>
      </c>
      <c r="BL365" s="6" t="n">
        <v>1851</v>
      </c>
      <c r="BM365" s="6" t="n">
        <v>2034</v>
      </c>
      <c r="BN365" s="6" t="n">
        <v>2170</v>
      </c>
      <c r="BO365" s="6" t="n">
        <v>2515</v>
      </c>
      <c r="BP365" s="6" t="n">
        <v>2778</v>
      </c>
      <c r="BQ365" s="6" t="n">
        <v>2091</v>
      </c>
      <c r="BR365" s="6" t="n">
        <v>2218</v>
      </c>
      <c r="BS365" s="6" t="n">
        <v>2155</v>
      </c>
      <c r="BT365" s="6" t="n">
        <v>2020</v>
      </c>
      <c r="BU365" s="6" t="n">
        <v>1737</v>
      </c>
      <c r="BV365" s="6" t="n">
        <v>1688</v>
      </c>
      <c r="BW365" s="6" t="n">
        <v>1857</v>
      </c>
      <c r="BX365" s="6" t="n">
        <v>1780</v>
      </c>
      <c r="BY365" s="6" t="n">
        <v>1671</v>
      </c>
      <c r="BZ365" s="6" t="n">
        <v>1611</v>
      </c>
      <c r="CA365" s="6" t="n">
        <v>1624</v>
      </c>
      <c r="CB365" s="6" t="n">
        <v>1495</v>
      </c>
      <c r="CC365" s="6" t="n">
        <v>1423</v>
      </c>
      <c r="CD365" s="6" t="n">
        <v>1341</v>
      </c>
      <c r="CE365" s="6" t="n">
        <v>1302</v>
      </c>
      <c r="CF365" s="6" t="n">
        <v>1278</v>
      </c>
      <c r="CG365" s="6" t="n">
        <v>1275</v>
      </c>
      <c r="CH365" s="6" t="n">
        <v>1125</v>
      </c>
      <c r="CI365" s="6" t="n">
        <v>1009</v>
      </c>
      <c r="CJ365" s="6" t="n">
        <v>925</v>
      </c>
      <c r="CK365" s="6" t="n">
        <v>937</v>
      </c>
      <c r="CL365" s="6" t="n">
        <v>776</v>
      </c>
      <c r="CM365" s="6" t="n">
        <v>746</v>
      </c>
      <c r="CN365" s="6" t="n">
        <v>639</v>
      </c>
      <c r="CO365" s="6" t="n">
        <v>555</v>
      </c>
      <c r="CP365" s="6" t="n">
        <v>517</v>
      </c>
      <c r="CQ365" s="6" t="n">
        <v>429</v>
      </c>
      <c r="CR365" s="6" t="n">
        <v>258</v>
      </c>
      <c r="CS365" s="6" t="n">
        <v>187</v>
      </c>
      <c r="CT365" s="6" t="n">
        <v>182</v>
      </c>
      <c r="CU365" s="6" t="n">
        <v>131</v>
      </c>
      <c r="CV365" s="6" t="n">
        <v>100</v>
      </c>
      <c r="CW365" s="6" t="n">
        <v>61</v>
      </c>
      <c r="CX365" s="6" t="n">
        <v>42</v>
      </c>
      <c r="CY365" s="6" t="n">
        <v>37</v>
      </c>
      <c r="CZ365" s="6" t="n">
        <v>51</v>
      </c>
    </row>
    <row r="366" customFormat="false" ht="13.2" hidden="false" customHeight="false" outlineLevel="0" collapsed="false">
      <c r="A366" s="0" t="s">
        <v>1416</v>
      </c>
      <c r="B366" s="0" t="s">
        <v>521</v>
      </c>
      <c r="C366" s="6" t="n">
        <v>116398</v>
      </c>
      <c r="D366" s="6" t="n">
        <v>1322</v>
      </c>
      <c r="E366" s="6" t="n">
        <v>1301</v>
      </c>
      <c r="F366" s="6" t="n">
        <v>1403</v>
      </c>
      <c r="G366" s="6" t="n">
        <v>1383</v>
      </c>
      <c r="H366" s="6" t="n">
        <v>1302</v>
      </c>
      <c r="I366" s="6" t="n">
        <v>1388</v>
      </c>
      <c r="J366" s="6" t="n">
        <v>1274</v>
      </c>
      <c r="K366" s="6" t="n">
        <v>1352</v>
      </c>
      <c r="L366" s="6" t="n">
        <v>1265</v>
      </c>
      <c r="M366" s="6" t="n">
        <v>1317</v>
      </c>
      <c r="N366" s="6" t="n">
        <v>1360</v>
      </c>
      <c r="O366" s="6" t="n">
        <v>1405</v>
      </c>
      <c r="P366" s="6" t="n">
        <v>1442</v>
      </c>
      <c r="Q366" s="6" t="n">
        <v>1424</v>
      </c>
      <c r="R366" s="6" t="n">
        <v>1486</v>
      </c>
      <c r="S366" s="6" t="n">
        <v>1560</v>
      </c>
      <c r="T366" s="6" t="n">
        <v>1443</v>
      </c>
      <c r="U366" s="6" t="n">
        <v>1608</v>
      </c>
      <c r="V366" s="6" t="n">
        <v>1348</v>
      </c>
      <c r="W366" s="6" t="n">
        <v>1122</v>
      </c>
      <c r="X366" s="6" t="n">
        <v>1046</v>
      </c>
      <c r="Y366" s="6" t="n">
        <v>1099</v>
      </c>
      <c r="Z366" s="6" t="n">
        <v>1159</v>
      </c>
      <c r="AA366" s="6" t="n">
        <v>1277</v>
      </c>
      <c r="AB366" s="6" t="n">
        <v>1113</v>
      </c>
      <c r="AC366" s="6" t="n">
        <v>1129</v>
      </c>
      <c r="AD366" s="6" t="n">
        <v>1068</v>
      </c>
      <c r="AE366" s="6" t="n">
        <v>1031</v>
      </c>
      <c r="AF366" s="6" t="n">
        <v>1058</v>
      </c>
      <c r="AG366" s="6" t="n">
        <v>1113</v>
      </c>
      <c r="AH366" s="6" t="n">
        <v>1216</v>
      </c>
      <c r="AI366" s="6" t="n">
        <v>1202</v>
      </c>
      <c r="AJ366" s="6" t="n">
        <v>1156</v>
      </c>
      <c r="AK366" s="6" t="n">
        <v>1174</v>
      </c>
      <c r="AL366" s="6" t="n">
        <v>1240</v>
      </c>
      <c r="AM366" s="6" t="n">
        <v>1417</v>
      </c>
      <c r="AN366" s="6" t="n">
        <v>1461</v>
      </c>
      <c r="AO366" s="6" t="n">
        <v>1531</v>
      </c>
      <c r="AP366" s="6" t="n">
        <v>1644</v>
      </c>
      <c r="AQ366" s="6" t="n">
        <v>1659</v>
      </c>
      <c r="AR366" s="6" t="n">
        <v>1817</v>
      </c>
      <c r="AS366" s="6" t="n">
        <v>1721</v>
      </c>
      <c r="AT366" s="6" t="n">
        <v>1757</v>
      </c>
      <c r="AU366" s="6" t="n">
        <v>1764</v>
      </c>
      <c r="AV366" s="6" t="n">
        <v>1907</v>
      </c>
      <c r="AW366" s="6" t="n">
        <v>1960</v>
      </c>
      <c r="AX366" s="6" t="n">
        <v>2010</v>
      </c>
      <c r="AY366" s="6" t="n">
        <v>1924</v>
      </c>
      <c r="AZ366" s="6" t="n">
        <v>1897</v>
      </c>
      <c r="BA366" s="6" t="n">
        <v>1915</v>
      </c>
      <c r="BB366" s="6" t="n">
        <v>1760</v>
      </c>
      <c r="BC366" s="6" t="n">
        <v>1725</v>
      </c>
      <c r="BD366" s="6" t="n">
        <v>1681</v>
      </c>
      <c r="BE366" s="6" t="n">
        <v>1640</v>
      </c>
      <c r="BF366" s="6" t="n">
        <v>1586</v>
      </c>
      <c r="BG366" s="6" t="n">
        <v>1512</v>
      </c>
      <c r="BH366" s="6" t="n">
        <v>1471</v>
      </c>
      <c r="BI366" s="6" t="n">
        <v>1457</v>
      </c>
      <c r="BJ366" s="6" t="n">
        <v>1453</v>
      </c>
      <c r="BK366" s="6" t="n">
        <v>1423</v>
      </c>
      <c r="BL366" s="6" t="n">
        <v>1473</v>
      </c>
      <c r="BM366" s="6" t="n">
        <v>1617</v>
      </c>
      <c r="BN366" s="6" t="n">
        <v>1578</v>
      </c>
      <c r="BO366" s="6" t="n">
        <v>1782</v>
      </c>
      <c r="BP366" s="6" t="n">
        <v>1873</v>
      </c>
      <c r="BQ366" s="6" t="n">
        <v>1389</v>
      </c>
      <c r="BR366" s="6" t="n">
        <v>1477</v>
      </c>
      <c r="BS366" s="6" t="n">
        <v>1368</v>
      </c>
      <c r="BT366" s="6" t="n">
        <v>1298</v>
      </c>
      <c r="BU366" s="6" t="n">
        <v>1108</v>
      </c>
      <c r="BV366" s="6" t="n">
        <v>956</v>
      </c>
      <c r="BW366" s="6" t="n">
        <v>1047</v>
      </c>
      <c r="BX366" s="6" t="n">
        <v>1022</v>
      </c>
      <c r="BY366" s="6" t="n">
        <v>1022</v>
      </c>
      <c r="BZ366" s="6" t="n">
        <v>948</v>
      </c>
      <c r="CA366" s="6" t="n">
        <v>905</v>
      </c>
      <c r="CB366" s="6" t="n">
        <v>915</v>
      </c>
      <c r="CC366" s="6" t="n">
        <v>748</v>
      </c>
      <c r="CD366" s="6" t="n">
        <v>716</v>
      </c>
      <c r="CE366" s="6" t="n">
        <v>729</v>
      </c>
      <c r="CF366" s="6" t="n">
        <v>663</v>
      </c>
      <c r="CG366" s="6" t="n">
        <v>644</v>
      </c>
      <c r="CH366" s="6" t="n">
        <v>587</v>
      </c>
      <c r="CI366" s="6" t="n">
        <v>534</v>
      </c>
      <c r="CJ366" s="6" t="n">
        <v>484</v>
      </c>
      <c r="CK366" s="6" t="n">
        <v>447</v>
      </c>
      <c r="CL366" s="6" t="n">
        <v>376</v>
      </c>
      <c r="CM366" s="6" t="n">
        <v>395</v>
      </c>
      <c r="CN366" s="6" t="n">
        <v>313</v>
      </c>
      <c r="CO366" s="6" t="n">
        <v>295</v>
      </c>
      <c r="CP366" s="6" t="n">
        <v>278</v>
      </c>
      <c r="CQ366" s="6" t="n">
        <v>186</v>
      </c>
      <c r="CR366" s="6" t="n">
        <v>136</v>
      </c>
      <c r="CS366" s="6" t="n">
        <v>96</v>
      </c>
      <c r="CT366" s="6" t="n">
        <v>95</v>
      </c>
      <c r="CU366" s="6" t="n">
        <v>72</v>
      </c>
      <c r="CV366" s="6" t="n">
        <v>48</v>
      </c>
      <c r="CW366" s="6" t="n">
        <v>41</v>
      </c>
      <c r="CX366" s="6" t="n">
        <v>23</v>
      </c>
      <c r="CY366" s="6" t="n">
        <v>12</v>
      </c>
      <c r="CZ366" s="6" t="n">
        <v>24</v>
      </c>
    </row>
    <row r="367" customFormat="false" ht="13.2" hidden="false" customHeight="false" outlineLevel="0" collapsed="false">
      <c r="A367" s="0" t="s">
        <v>1417</v>
      </c>
      <c r="B367" s="0" t="s">
        <v>659</v>
      </c>
      <c r="C367" s="6" t="n">
        <v>81943</v>
      </c>
      <c r="D367" s="6" t="n">
        <v>934</v>
      </c>
      <c r="E367" s="6" t="n">
        <v>895</v>
      </c>
      <c r="F367" s="6" t="n">
        <v>923</v>
      </c>
      <c r="G367" s="6" t="n">
        <v>902</v>
      </c>
      <c r="H367" s="6" t="n">
        <v>962</v>
      </c>
      <c r="I367" s="6" t="n">
        <v>872</v>
      </c>
      <c r="J367" s="6" t="n">
        <v>882</v>
      </c>
      <c r="K367" s="6" t="n">
        <v>902</v>
      </c>
      <c r="L367" s="6" t="n">
        <v>821</v>
      </c>
      <c r="M367" s="6" t="n">
        <v>850</v>
      </c>
      <c r="N367" s="6" t="n">
        <v>900</v>
      </c>
      <c r="O367" s="6" t="n">
        <v>956</v>
      </c>
      <c r="P367" s="6" t="n">
        <v>947</v>
      </c>
      <c r="Q367" s="6" t="n">
        <v>950</v>
      </c>
      <c r="R367" s="6" t="n">
        <v>935</v>
      </c>
      <c r="S367" s="6" t="n">
        <v>954</v>
      </c>
      <c r="T367" s="6" t="n">
        <v>1027</v>
      </c>
      <c r="U367" s="6" t="n">
        <v>909</v>
      </c>
      <c r="V367" s="6" t="n">
        <v>875</v>
      </c>
      <c r="W367" s="6" t="n">
        <v>703</v>
      </c>
      <c r="X367" s="6" t="n">
        <v>759</v>
      </c>
      <c r="Y367" s="6" t="n">
        <v>772</v>
      </c>
      <c r="Z367" s="6" t="n">
        <v>845</v>
      </c>
      <c r="AA367" s="6" t="n">
        <v>840</v>
      </c>
      <c r="AB367" s="6" t="n">
        <v>872</v>
      </c>
      <c r="AC367" s="6" t="n">
        <v>753</v>
      </c>
      <c r="AD367" s="6" t="n">
        <v>752</v>
      </c>
      <c r="AE367" s="6" t="n">
        <v>784</v>
      </c>
      <c r="AF367" s="6" t="n">
        <v>857</v>
      </c>
      <c r="AG367" s="6" t="n">
        <v>877</v>
      </c>
      <c r="AH367" s="6" t="n">
        <v>976</v>
      </c>
      <c r="AI367" s="6" t="n">
        <v>899</v>
      </c>
      <c r="AJ367" s="6" t="n">
        <v>847</v>
      </c>
      <c r="AK367" s="6" t="n">
        <v>838</v>
      </c>
      <c r="AL367" s="6" t="n">
        <v>877</v>
      </c>
      <c r="AM367" s="6" t="n">
        <v>1000</v>
      </c>
      <c r="AN367" s="6" t="n">
        <v>924</v>
      </c>
      <c r="AO367" s="6" t="n">
        <v>1085</v>
      </c>
      <c r="AP367" s="6" t="n">
        <v>1044</v>
      </c>
      <c r="AQ367" s="6" t="n">
        <v>1210</v>
      </c>
      <c r="AR367" s="6" t="n">
        <v>1146</v>
      </c>
      <c r="AS367" s="6" t="n">
        <v>1165</v>
      </c>
      <c r="AT367" s="6" t="n">
        <v>1295</v>
      </c>
      <c r="AU367" s="6" t="n">
        <v>1317</v>
      </c>
      <c r="AV367" s="6" t="n">
        <v>1357</v>
      </c>
      <c r="AW367" s="6" t="n">
        <v>1321</v>
      </c>
      <c r="AX367" s="6" t="n">
        <v>1301</v>
      </c>
      <c r="AY367" s="6" t="n">
        <v>1331</v>
      </c>
      <c r="AZ367" s="6" t="n">
        <v>1275</v>
      </c>
      <c r="BA367" s="6" t="n">
        <v>1294</v>
      </c>
      <c r="BB367" s="6" t="n">
        <v>1207</v>
      </c>
      <c r="BC367" s="6" t="n">
        <v>1183</v>
      </c>
      <c r="BD367" s="6" t="n">
        <v>1158</v>
      </c>
      <c r="BE367" s="6" t="n">
        <v>1101</v>
      </c>
      <c r="BF367" s="6" t="n">
        <v>1105</v>
      </c>
      <c r="BG367" s="6" t="n">
        <v>1026</v>
      </c>
      <c r="BH367" s="6" t="n">
        <v>1019</v>
      </c>
      <c r="BI367" s="6" t="n">
        <v>1048</v>
      </c>
      <c r="BJ367" s="6" t="n">
        <v>1073</v>
      </c>
      <c r="BK367" s="6" t="n">
        <v>1085</v>
      </c>
      <c r="BL367" s="6" t="n">
        <v>1013</v>
      </c>
      <c r="BM367" s="6" t="n">
        <v>1111</v>
      </c>
      <c r="BN367" s="6" t="n">
        <v>1081</v>
      </c>
      <c r="BO367" s="6" t="n">
        <v>1237</v>
      </c>
      <c r="BP367" s="6" t="n">
        <v>1275</v>
      </c>
      <c r="BQ367" s="6" t="n">
        <v>982</v>
      </c>
      <c r="BR367" s="6" t="n">
        <v>1049</v>
      </c>
      <c r="BS367" s="6" t="n">
        <v>999</v>
      </c>
      <c r="BT367" s="6" t="n">
        <v>977</v>
      </c>
      <c r="BU367" s="6" t="n">
        <v>828</v>
      </c>
      <c r="BV367" s="6" t="n">
        <v>837</v>
      </c>
      <c r="BW367" s="6" t="n">
        <v>851</v>
      </c>
      <c r="BX367" s="6" t="n">
        <v>836</v>
      </c>
      <c r="BY367" s="6" t="n">
        <v>787</v>
      </c>
      <c r="BZ367" s="6" t="n">
        <v>690</v>
      </c>
      <c r="CA367" s="6" t="n">
        <v>659</v>
      </c>
      <c r="CB367" s="6" t="n">
        <v>666</v>
      </c>
      <c r="CC367" s="6" t="n">
        <v>599</v>
      </c>
      <c r="CD367" s="6" t="n">
        <v>558</v>
      </c>
      <c r="CE367" s="6" t="n">
        <v>601</v>
      </c>
      <c r="CF367" s="6" t="n">
        <v>536</v>
      </c>
      <c r="CG367" s="6" t="n">
        <v>484</v>
      </c>
      <c r="CH367" s="6" t="n">
        <v>481</v>
      </c>
      <c r="CI367" s="6" t="n">
        <v>430</v>
      </c>
      <c r="CJ367" s="6" t="n">
        <v>391</v>
      </c>
      <c r="CK367" s="6" t="n">
        <v>356</v>
      </c>
      <c r="CL367" s="6" t="n">
        <v>340</v>
      </c>
      <c r="CM367" s="6" t="n">
        <v>309</v>
      </c>
      <c r="CN367" s="6" t="n">
        <v>257</v>
      </c>
      <c r="CO367" s="6" t="n">
        <v>254</v>
      </c>
      <c r="CP367" s="6" t="n">
        <v>201</v>
      </c>
      <c r="CQ367" s="6" t="n">
        <v>156</v>
      </c>
      <c r="CR367" s="6" t="n">
        <v>88</v>
      </c>
      <c r="CS367" s="6" t="n">
        <v>75</v>
      </c>
      <c r="CT367" s="6" t="n">
        <v>60</v>
      </c>
      <c r="CU367" s="6" t="n">
        <v>50</v>
      </c>
      <c r="CV367" s="6" t="n">
        <v>46</v>
      </c>
      <c r="CW367" s="6" t="n">
        <v>20</v>
      </c>
      <c r="CX367" s="6" t="n">
        <v>21</v>
      </c>
      <c r="CY367" s="6" t="n">
        <v>15</v>
      </c>
      <c r="CZ367" s="6" t="n">
        <v>20</v>
      </c>
    </row>
    <row r="368" customFormat="false" ht="13.2" hidden="false" customHeight="false" outlineLevel="0" collapsed="false">
      <c r="A368" s="0" t="s">
        <v>1418</v>
      </c>
      <c r="B368" s="0" t="s">
        <v>543</v>
      </c>
      <c r="C368" s="6" t="n">
        <v>134186</v>
      </c>
      <c r="D368" s="6" t="n">
        <v>1634</v>
      </c>
      <c r="E368" s="6" t="n">
        <v>1568</v>
      </c>
      <c r="F368" s="6" t="n">
        <v>1629</v>
      </c>
      <c r="G368" s="6" t="n">
        <v>1630</v>
      </c>
      <c r="H368" s="6" t="n">
        <v>1632</v>
      </c>
      <c r="I368" s="6" t="n">
        <v>1536</v>
      </c>
      <c r="J368" s="6" t="n">
        <v>1437</v>
      </c>
      <c r="K368" s="6" t="n">
        <v>1463</v>
      </c>
      <c r="L368" s="6" t="n">
        <v>1352</v>
      </c>
      <c r="M368" s="6" t="n">
        <v>1453</v>
      </c>
      <c r="N368" s="6" t="n">
        <v>1557</v>
      </c>
      <c r="O368" s="6" t="n">
        <v>1598</v>
      </c>
      <c r="P368" s="6" t="n">
        <v>1770</v>
      </c>
      <c r="Q368" s="6" t="n">
        <v>1828</v>
      </c>
      <c r="R368" s="6" t="n">
        <v>1817</v>
      </c>
      <c r="S368" s="6" t="n">
        <v>1726</v>
      </c>
      <c r="T368" s="6" t="n">
        <v>1660</v>
      </c>
      <c r="U368" s="6" t="n">
        <v>1813</v>
      </c>
      <c r="V368" s="6" t="n">
        <v>1760</v>
      </c>
      <c r="W368" s="6" t="n">
        <v>1634</v>
      </c>
      <c r="X368" s="6" t="n">
        <v>1552</v>
      </c>
      <c r="Y368" s="6" t="n">
        <v>1384</v>
      </c>
      <c r="Z368" s="6" t="n">
        <v>1528</v>
      </c>
      <c r="AA368" s="6" t="n">
        <v>1475</v>
      </c>
      <c r="AB368" s="6" t="n">
        <v>1457</v>
      </c>
      <c r="AC368" s="6" t="n">
        <v>1529</v>
      </c>
      <c r="AD368" s="6" t="n">
        <v>1437</v>
      </c>
      <c r="AE368" s="6" t="n">
        <v>1500</v>
      </c>
      <c r="AF368" s="6" t="n">
        <v>1346</v>
      </c>
      <c r="AG368" s="6" t="n">
        <v>1508</v>
      </c>
      <c r="AH368" s="6" t="n">
        <v>1455</v>
      </c>
      <c r="AI368" s="6" t="n">
        <v>1430</v>
      </c>
      <c r="AJ368" s="6" t="n">
        <v>1362</v>
      </c>
      <c r="AK368" s="6" t="n">
        <v>1285</v>
      </c>
      <c r="AL368" s="6" t="n">
        <v>1281</v>
      </c>
      <c r="AM368" s="6" t="n">
        <v>1326</v>
      </c>
      <c r="AN368" s="6" t="n">
        <v>1414</v>
      </c>
      <c r="AO368" s="6" t="n">
        <v>1399</v>
      </c>
      <c r="AP368" s="6" t="n">
        <v>1568</v>
      </c>
      <c r="AQ368" s="6" t="n">
        <v>1640</v>
      </c>
      <c r="AR368" s="6" t="n">
        <v>1784</v>
      </c>
      <c r="AS368" s="6" t="n">
        <v>1691</v>
      </c>
      <c r="AT368" s="6" t="n">
        <v>1793</v>
      </c>
      <c r="AU368" s="6" t="n">
        <v>1794</v>
      </c>
      <c r="AV368" s="6" t="n">
        <v>1870</v>
      </c>
      <c r="AW368" s="6" t="n">
        <v>1838</v>
      </c>
      <c r="AX368" s="6" t="n">
        <v>1913</v>
      </c>
      <c r="AY368" s="6" t="n">
        <v>1836</v>
      </c>
      <c r="AZ368" s="6" t="n">
        <v>1913</v>
      </c>
      <c r="BA368" s="6" t="n">
        <v>1846</v>
      </c>
      <c r="BB368" s="6" t="n">
        <v>1767</v>
      </c>
      <c r="BC368" s="6" t="n">
        <v>1704</v>
      </c>
      <c r="BD368" s="6" t="n">
        <v>1669</v>
      </c>
      <c r="BE368" s="6" t="n">
        <v>1658</v>
      </c>
      <c r="BF368" s="6" t="n">
        <v>1663</v>
      </c>
      <c r="BG368" s="6" t="n">
        <v>1602</v>
      </c>
      <c r="BH368" s="6" t="n">
        <v>1571</v>
      </c>
      <c r="BI368" s="6" t="n">
        <v>1680</v>
      </c>
      <c r="BJ368" s="6" t="n">
        <v>1631</v>
      </c>
      <c r="BK368" s="6" t="n">
        <v>1596</v>
      </c>
      <c r="BL368" s="6" t="n">
        <v>1735</v>
      </c>
      <c r="BM368" s="6" t="n">
        <v>1699</v>
      </c>
      <c r="BN368" s="6" t="n">
        <v>1840</v>
      </c>
      <c r="BO368" s="6" t="n">
        <v>2159</v>
      </c>
      <c r="BP368" s="6" t="n">
        <v>2148</v>
      </c>
      <c r="BQ368" s="6" t="n">
        <v>1638</v>
      </c>
      <c r="BR368" s="6" t="n">
        <v>1768</v>
      </c>
      <c r="BS368" s="6" t="n">
        <v>1599</v>
      </c>
      <c r="BT368" s="6" t="n">
        <v>1534</v>
      </c>
      <c r="BU368" s="6" t="n">
        <v>1369</v>
      </c>
      <c r="BV368" s="6" t="n">
        <v>1265</v>
      </c>
      <c r="BW368" s="6" t="n">
        <v>1313</v>
      </c>
      <c r="BX368" s="6" t="n">
        <v>1301</v>
      </c>
      <c r="BY368" s="6" t="n">
        <v>1267</v>
      </c>
      <c r="BZ368" s="6" t="n">
        <v>1255</v>
      </c>
      <c r="CA368" s="6" t="n">
        <v>1114</v>
      </c>
      <c r="CB368" s="6" t="n">
        <v>1116</v>
      </c>
      <c r="CC368" s="6" t="n">
        <v>983</v>
      </c>
      <c r="CD368" s="6" t="n">
        <v>1051</v>
      </c>
      <c r="CE368" s="6" t="n">
        <v>974</v>
      </c>
      <c r="CF368" s="6" t="n">
        <v>1011</v>
      </c>
      <c r="CG368" s="6" t="n">
        <v>891</v>
      </c>
      <c r="CH368" s="6" t="n">
        <v>907</v>
      </c>
      <c r="CI368" s="6" t="n">
        <v>772</v>
      </c>
      <c r="CJ368" s="6" t="n">
        <v>752</v>
      </c>
      <c r="CK368" s="6" t="n">
        <v>675</v>
      </c>
      <c r="CL368" s="6" t="n">
        <v>648</v>
      </c>
      <c r="CM368" s="6" t="n">
        <v>567</v>
      </c>
      <c r="CN368" s="6" t="n">
        <v>512</v>
      </c>
      <c r="CO368" s="6" t="n">
        <v>464</v>
      </c>
      <c r="CP368" s="6" t="n">
        <v>468</v>
      </c>
      <c r="CQ368" s="6" t="n">
        <v>341</v>
      </c>
      <c r="CR368" s="6" t="n">
        <v>185</v>
      </c>
      <c r="CS368" s="6" t="n">
        <v>145</v>
      </c>
      <c r="CT368" s="6" t="n">
        <v>158</v>
      </c>
      <c r="CU368" s="6" t="n">
        <v>105</v>
      </c>
      <c r="CV368" s="6" t="n">
        <v>98</v>
      </c>
      <c r="CW368" s="6" t="n">
        <v>63</v>
      </c>
      <c r="CX368" s="6" t="n">
        <v>35</v>
      </c>
      <c r="CY368" s="6" t="n">
        <v>27</v>
      </c>
      <c r="CZ368" s="6" t="n">
        <v>42</v>
      </c>
    </row>
    <row r="369" customFormat="false" ht="13.2" hidden="false" customHeight="false" outlineLevel="0" collapsed="false">
      <c r="A369" s="0" t="s">
        <v>1419</v>
      </c>
      <c r="B369" s="0" t="s">
        <v>699</v>
      </c>
      <c r="C369" s="6" t="n">
        <v>126336</v>
      </c>
      <c r="D369" s="6" t="n">
        <v>1326</v>
      </c>
      <c r="E369" s="6" t="n">
        <v>1490</v>
      </c>
      <c r="F369" s="6" t="n">
        <v>1502</v>
      </c>
      <c r="G369" s="6" t="n">
        <v>1548</v>
      </c>
      <c r="H369" s="6" t="n">
        <v>1467</v>
      </c>
      <c r="I369" s="6" t="n">
        <v>1436</v>
      </c>
      <c r="J369" s="6" t="n">
        <v>1403</v>
      </c>
      <c r="K369" s="6" t="n">
        <v>1390</v>
      </c>
      <c r="L369" s="6" t="n">
        <v>1319</v>
      </c>
      <c r="M369" s="6" t="n">
        <v>1370</v>
      </c>
      <c r="N369" s="6" t="n">
        <v>1463</v>
      </c>
      <c r="O369" s="6" t="n">
        <v>1606</v>
      </c>
      <c r="P369" s="6" t="n">
        <v>1501</v>
      </c>
      <c r="Q369" s="6" t="n">
        <v>1684</v>
      </c>
      <c r="R369" s="6" t="n">
        <v>1648</v>
      </c>
      <c r="S369" s="6" t="n">
        <v>1679</v>
      </c>
      <c r="T369" s="6" t="n">
        <v>1654</v>
      </c>
      <c r="U369" s="6" t="n">
        <v>1827</v>
      </c>
      <c r="V369" s="6" t="n">
        <v>1655</v>
      </c>
      <c r="W369" s="6" t="n">
        <v>1337</v>
      </c>
      <c r="X369" s="6" t="n">
        <v>1254</v>
      </c>
      <c r="Y369" s="6" t="n">
        <v>1269</v>
      </c>
      <c r="Z369" s="6" t="n">
        <v>1375</v>
      </c>
      <c r="AA369" s="6" t="n">
        <v>1458</v>
      </c>
      <c r="AB369" s="6" t="n">
        <v>1469</v>
      </c>
      <c r="AC369" s="6" t="n">
        <v>1449</v>
      </c>
      <c r="AD369" s="6" t="n">
        <v>1372</v>
      </c>
      <c r="AE369" s="6" t="n">
        <v>1358</v>
      </c>
      <c r="AF369" s="6" t="n">
        <v>1374</v>
      </c>
      <c r="AG369" s="6" t="n">
        <v>1416</v>
      </c>
      <c r="AH369" s="6" t="n">
        <v>1461</v>
      </c>
      <c r="AI369" s="6" t="n">
        <v>1530</v>
      </c>
      <c r="AJ369" s="6" t="n">
        <v>1455</v>
      </c>
      <c r="AK369" s="6" t="n">
        <v>1326</v>
      </c>
      <c r="AL369" s="6" t="n">
        <v>1465</v>
      </c>
      <c r="AM369" s="6" t="n">
        <v>1422</v>
      </c>
      <c r="AN369" s="6" t="n">
        <v>1500</v>
      </c>
      <c r="AO369" s="6" t="n">
        <v>1577</v>
      </c>
      <c r="AP369" s="6" t="n">
        <v>1653</v>
      </c>
      <c r="AQ369" s="6" t="n">
        <v>1806</v>
      </c>
      <c r="AR369" s="6" t="n">
        <v>1738</v>
      </c>
      <c r="AS369" s="6" t="n">
        <v>1761</v>
      </c>
      <c r="AT369" s="6" t="n">
        <v>1764</v>
      </c>
      <c r="AU369" s="6" t="n">
        <v>1911</v>
      </c>
      <c r="AV369" s="6" t="n">
        <v>1769</v>
      </c>
      <c r="AW369" s="6" t="n">
        <v>1880</v>
      </c>
      <c r="AX369" s="6" t="n">
        <v>1848</v>
      </c>
      <c r="AY369" s="6" t="n">
        <v>1934</v>
      </c>
      <c r="AZ369" s="6" t="n">
        <v>1895</v>
      </c>
      <c r="BA369" s="6" t="n">
        <v>1906</v>
      </c>
      <c r="BB369" s="6" t="n">
        <v>1917</v>
      </c>
      <c r="BC369" s="6" t="n">
        <v>1767</v>
      </c>
      <c r="BD369" s="6" t="n">
        <v>1798</v>
      </c>
      <c r="BE369" s="6" t="n">
        <v>1713</v>
      </c>
      <c r="BF369" s="6" t="n">
        <v>1688</v>
      </c>
      <c r="BG369" s="6" t="n">
        <v>1699</v>
      </c>
      <c r="BH369" s="6" t="n">
        <v>1583</v>
      </c>
      <c r="BI369" s="6" t="n">
        <v>1670</v>
      </c>
      <c r="BJ369" s="6" t="n">
        <v>1655</v>
      </c>
      <c r="BK369" s="6" t="n">
        <v>1604</v>
      </c>
      <c r="BL369" s="6" t="n">
        <v>1573</v>
      </c>
      <c r="BM369" s="6" t="n">
        <v>1568</v>
      </c>
      <c r="BN369" s="6" t="n">
        <v>1627</v>
      </c>
      <c r="BO369" s="6" t="n">
        <v>1845</v>
      </c>
      <c r="BP369" s="6" t="n">
        <v>1874</v>
      </c>
      <c r="BQ369" s="6" t="n">
        <v>1347</v>
      </c>
      <c r="BR369" s="6" t="n">
        <v>1547</v>
      </c>
      <c r="BS369" s="6" t="n">
        <v>1367</v>
      </c>
      <c r="BT369" s="6" t="n">
        <v>1355</v>
      </c>
      <c r="BU369" s="6" t="n">
        <v>1208</v>
      </c>
      <c r="BV369" s="6" t="n">
        <v>1125</v>
      </c>
      <c r="BW369" s="6" t="n">
        <v>1216</v>
      </c>
      <c r="BX369" s="6" t="n">
        <v>1127</v>
      </c>
      <c r="BY369" s="6" t="n">
        <v>1042</v>
      </c>
      <c r="BZ369" s="6" t="n">
        <v>1033</v>
      </c>
      <c r="CA369" s="6" t="n">
        <v>886</v>
      </c>
      <c r="CB369" s="6" t="n">
        <v>905</v>
      </c>
      <c r="CC369" s="6" t="n">
        <v>865</v>
      </c>
      <c r="CD369" s="6" t="n">
        <v>818</v>
      </c>
      <c r="CE369" s="6" t="n">
        <v>786</v>
      </c>
      <c r="CF369" s="6" t="n">
        <v>777</v>
      </c>
      <c r="CG369" s="6" t="n">
        <v>726</v>
      </c>
      <c r="CH369" s="6" t="n">
        <v>640</v>
      </c>
      <c r="CI369" s="6" t="n">
        <v>569</v>
      </c>
      <c r="CJ369" s="6" t="n">
        <v>563</v>
      </c>
      <c r="CK369" s="6" t="n">
        <v>557</v>
      </c>
      <c r="CL369" s="6" t="n">
        <v>458</v>
      </c>
      <c r="CM369" s="6" t="n">
        <v>398</v>
      </c>
      <c r="CN369" s="6" t="n">
        <v>424</v>
      </c>
      <c r="CO369" s="6" t="n">
        <v>297</v>
      </c>
      <c r="CP369" s="6" t="n">
        <v>272</v>
      </c>
      <c r="CQ369" s="6" t="n">
        <v>182</v>
      </c>
      <c r="CR369" s="6" t="n">
        <v>144</v>
      </c>
      <c r="CS369" s="6" t="n">
        <v>95</v>
      </c>
      <c r="CT369" s="6" t="n">
        <v>85</v>
      </c>
      <c r="CU369" s="6" t="n">
        <v>53</v>
      </c>
      <c r="CV369" s="6" t="n">
        <v>72</v>
      </c>
      <c r="CW369" s="6" t="n">
        <v>42</v>
      </c>
      <c r="CX369" s="6" t="n">
        <v>26</v>
      </c>
      <c r="CY369" s="6" t="n">
        <v>12</v>
      </c>
      <c r="CZ369" s="6" t="n">
        <v>36</v>
      </c>
    </row>
    <row r="370" customFormat="false" ht="13.2" hidden="false" customHeight="false" outlineLevel="0" collapsed="false">
      <c r="A370" s="0" t="s">
        <v>1420</v>
      </c>
      <c r="B370" s="0" t="s">
        <v>77</v>
      </c>
      <c r="C370" s="6" t="n">
        <v>87317</v>
      </c>
      <c r="D370" s="6" t="n">
        <v>1081</v>
      </c>
      <c r="E370" s="6" t="n">
        <v>1101</v>
      </c>
      <c r="F370" s="6" t="n">
        <v>1056</v>
      </c>
      <c r="G370" s="6" t="n">
        <v>1097</v>
      </c>
      <c r="H370" s="6" t="n">
        <v>1098</v>
      </c>
      <c r="I370" s="6" t="n">
        <v>1071</v>
      </c>
      <c r="J370" s="6" t="n">
        <v>1040</v>
      </c>
      <c r="K370" s="6" t="n">
        <v>1079</v>
      </c>
      <c r="L370" s="6" t="n">
        <v>976</v>
      </c>
      <c r="M370" s="6" t="n">
        <v>1083</v>
      </c>
      <c r="N370" s="6" t="n">
        <v>1083</v>
      </c>
      <c r="O370" s="6" t="n">
        <v>1087</v>
      </c>
      <c r="P370" s="6" t="n">
        <v>1213</v>
      </c>
      <c r="Q370" s="6" t="n">
        <v>1151</v>
      </c>
      <c r="R370" s="6" t="n">
        <v>1139</v>
      </c>
      <c r="S370" s="6" t="n">
        <v>1143</v>
      </c>
      <c r="T370" s="6" t="n">
        <v>1077</v>
      </c>
      <c r="U370" s="6" t="n">
        <v>1256</v>
      </c>
      <c r="V370" s="6" t="n">
        <v>1073</v>
      </c>
      <c r="W370" s="6" t="n">
        <v>750</v>
      </c>
      <c r="X370" s="6" t="n">
        <v>748</v>
      </c>
      <c r="Y370" s="6" t="n">
        <v>801</v>
      </c>
      <c r="Z370" s="6" t="n">
        <v>891</v>
      </c>
      <c r="AA370" s="6" t="n">
        <v>985</v>
      </c>
      <c r="AB370" s="6" t="n">
        <v>932</v>
      </c>
      <c r="AC370" s="6" t="n">
        <v>905</v>
      </c>
      <c r="AD370" s="6" t="n">
        <v>891</v>
      </c>
      <c r="AE370" s="6" t="n">
        <v>934</v>
      </c>
      <c r="AF370" s="6" t="n">
        <v>913</v>
      </c>
      <c r="AG370" s="6" t="n">
        <v>1073</v>
      </c>
      <c r="AH370" s="6" t="n">
        <v>1052</v>
      </c>
      <c r="AI370" s="6" t="n">
        <v>1088</v>
      </c>
      <c r="AJ370" s="6" t="n">
        <v>1065</v>
      </c>
      <c r="AK370" s="6" t="n">
        <v>1122</v>
      </c>
      <c r="AL370" s="6" t="n">
        <v>1085</v>
      </c>
      <c r="AM370" s="6" t="n">
        <v>1107</v>
      </c>
      <c r="AN370" s="6" t="n">
        <v>1218</v>
      </c>
      <c r="AO370" s="6" t="n">
        <v>1272</v>
      </c>
      <c r="AP370" s="6" t="n">
        <v>1197</v>
      </c>
      <c r="AQ370" s="6" t="n">
        <v>1330</v>
      </c>
      <c r="AR370" s="6" t="n">
        <v>1288</v>
      </c>
      <c r="AS370" s="6" t="n">
        <v>1319</v>
      </c>
      <c r="AT370" s="6" t="n">
        <v>1408</v>
      </c>
      <c r="AU370" s="6" t="n">
        <v>1352</v>
      </c>
      <c r="AV370" s="6" t="n">
        <v>1366</v>
      </c>
      <c r="AW370" s="6" t="n">
        <v>1438</v>
      </c>
      <c r="AX370" s="6" t="n">
        <v>1466</v>
      </c>
      <c r="AY370" s="6" t="n">
        <v>1459</v>
      </c>
      <c r="AZ370" s="6" t="n">
        <v>1431</v>
      </c>
      <c r="BA370" s="6" t="n">
        <v>1370</v>
      </c>
      <c r="BB370" s="6" t="n">
        <v>1281</v>
      </c>
      <c r="BC370" s="6" t="n">
        <v>1205</v>
      </c>
      <c r="BD370" s="6" t="n">
        <v>1217</v>
      </c>
      <c r="BE370" s="6" t="n">
        <v>1193</v>
      </c>
      <c r="BF370" s="6" t="n">
        <v>1104</v>
      </c>
      <c r="BG370" s="6" t="n">
        <v>1078</v>
      </c>
      <c r="BH370" s="6" t="n">
        <v>1072</v>
      </c>
      <c r="BI370" s="6" t="n">
        <v>990</v>
      </c>
      <c r="BJ370" s="6" t="n">
        <v>985</v>
      </c>
      <c r="BK370" s="6" t="n">
        <v>1012</v>
      </c>
      <c r="BL370" s="6" t="n">
        <v>1009</v>
      </c>
      <c r="BM370" s="6" t="n">
        <v>985</v>
      </c>
      <c r="BN370" s="6" t="n">
        <v>1023</v>
      </c>
      <c r="BO370" s="6" t="n">
        <v>1141</v>
      </c>
      <c r="BP370" s="6" t="n">
        <v>1156</v>
      </c>
      <c r="BQ370" s="6" t="n">
        <v>865</v>
      </c>
      <c r="BR370" s="6" t="n">
        <v>901</v>
      </c>
      <c r="BS370" s="6" t="n">
        <v>819</v>
      </c>
      <c r="BT370" s="6" t="n">
        <v>766</v>
      </c>
      <c r="BU370" s="6" t="n">
        <v>650</v>
      </c>
      <c r="BV370" s="6" t="n">
        <v>632</v>
      </c>
      <c r="BW370" s="6" t="n">
        <v>702</v>
      </c>
      <c r="BX370" s="6" t="n">
        <v>656</v>
      </c>
      <c r="BY370" s="6" t="n">
        <v>680</v>
      </c>
      <c r="BZ370" s="6" t="n">
        <v>656</v>
      </c>
      <c r="CA370" s="6" t="n">
        <v>664</v>
      </c>
      <c r="CB370" s="6" t="n">
        <v>615</v>
      </c>
      <c r="CC370" s="6" t="n">
        <v>561</v>
      </c>
      <c r="CD370" s="6" t="n">
        <v>615</v>
      </c>
      <c r="CE370" s="6" t="n">
        <v>552</v>
      </c>
      <c r="CF370" s="6" t="n">
        <v>508</v>
      </c>
      <c r="CG370" s="6" t="n">
        <v>467</v>
      </c>
      <c r="CH370" s="6" t="n">
        <v>417</v>
      </c>
      <c r="CI370" s="6" t="n">
        <v>397</v>
      </c>
      <c r="CJ370" s="6" t="n">
        <v>371</v>
      </c>
      <c r="CK370" s="6" t="n">
        <v>361</v>
      </c>
      <c r="CL370" s="6" t="n">
        <v>293</v>
      </c>
      <c r="CM370" s="6" t="n">
        <v>283</v>
      </c>
      <c r="CN370" s="6" t="n">
        <v>263</v>
      </c>
      <c r="CO370" s="6" t="n">
        <v>225</v>
      </c>
      <c r="CP370" s="6" t="n">
        <v>217</v>
      </c>
      <c r="CQ370" s="6" t="n">
        <v>153</v>
      </c>
      <c r="CR370" s="6" t="n">
        <v>97</v>
      </c>
      <c r="CS370" s="6" t="n">
        <v>67</v>
      </c>
      <c r="CT370" s="6" t="n">
        <v>61</v>
      </c>
      <c r="CU370" s="6" t="n">
        <v>54</v>
      </c>
      <c r="CV370" s="6" t="n">
        <v>30</v>
      </c>
      <c r="CW370" s="6" t="n">
        <v>38</v>
      </c>
      <c r="CX370" s="6" t="n">
        <v>22</v>
      </c>
      <c r="CY370" s="6" t="n">
        <v>18</v>
      </c>
      <c r="CZ370" s="6" t="n">
        <v>30</v>
      </c>
    </row>
    <row r="371" customFormat="false" ht="13.2" hidden="false" customHeight="false" outlineLevel="0" collapsed="false">
      <c r="A371" s="0" t="s">
        <v>1421</v>
      </c>
      <c r="B371" s="0" t="s">
        <v>29</v>
      </c>
      <c r="C371" s="6" t="n">
        <v>157705</v>
      </c>
      <c r="D371" s="6" t="n">
        <v>2456</v>
      </c>
      <c r="E371" s="6" t="n">
        <v>2334</v>
      </c>
      <c r="F371" s="6" t="n">
        <v>2449</v>
      </c>
      <c r="G371" s="6" t="n">
        <v>2481</v>
      </c>
      <c r="H371" s="6" t="n">
        <v>2285</v>
      </c>
      <c r="I371" s="6" t="n">
        <v>2249</v>
      </c>
      <c r="J371" s="6" t="n">
        <v>2094</v>
      </c>
      <c r="K371" s="6" t="n">
        <v>2085</v>
      </c>
      <c r="L371" s="6" t="n">
        <v>1923</v>
      </c>
      <c r="M371" s="6" t="n">
        <v>1880</v>
      </c>
      <c r="N371" s="6" t="n">
        <v>1866</v>
      </c>
      <c r="O371" s="6" t="n">
        <v>1948</v>
      </c>
      <c r="P371" s="6" t="n">
        <v>2052</v>
      </c>
      <c r="Q371" s="6" t="n">
        <v>2003</v>
      </c>
      <c r="R371" s="6" t="n">
        <v>2080</v>
      </c>
      <c r="S371" s="6" t="n">
        <v>2113</v>
      </c>
      <c r="T371" s="6" t="n">
        <v>1987</v>
      </c>
      <c r="U371" s="6" t="n">
        <v>2130</v>
      </c>
      <c r="V371" s="6" t="n">
        <v>1940</v>
      </c>
      <c r="W371" s="6" t="n">
        <v>1683</v>
      </c>
      <c r="X371" s="6" t="n">
        <v>1834</v>
      </c>
      <c r="Y371" s="6" t="n">
        <v>1860</v>
      </c>
      <c r="Z371" s="6" t="n">
        <v>1880</v>
      </c>
      <c r="AA371" s="6" t="n">
        <v>2104</v>
      </c>
      <c r="AB371" s="6" t="n">
        <v>2126</v>
      </c>
      <c r="AC371" s="6" t="n">
        <v>2166</v>
      </c>
      <c r="AD371" s="6" t="n">
        <v>2251</v>
      </c>
      <c r="AE371" s="6" t="n">
        <v>2201</v>
      </c>
      <c r="AF371" s="6" t="n">
        <v>2159</v>
      </c>
      <c r="AG371" s="6" t="n">
        <v>2385</v>
      </c>
      <c r="AH371" s="6" t="n">
        <v>2454</v>
      </c>
      <c r="AI371" s="6" t="n">
        <v>2384</v>
      </c>
      <c r="AJ371" s="6" t="n">
        <v>2399</v>
      </c>
      <c r="AK371" s="6" t="n">
        <v>2295</v>
      </c>
      <c r="AL371" s="6" t="n">
        <v>2276</v>
      </c>
      <c r="AM371" s="6" t="n">
        <v>2430</v>
      </c>
      <c r="AN371" s="6" t="n">
        <v>2444</v>
      </c>
      <c r="AO371" s="6" t="n">
        <v>2340</v>
      </c>
      <c r="AP371" s="6" t="n">
        <v>2477</v>
      </c>
      <c r="AQ371" s="6" t="n">
        <v>2509</v>
      </c>
      <c r="AR371" s="6" t="n">
        <v>2518</v>
      </c>
      <c r="AS371" s="6" t="n">
        <v>2445</v>
      </c>
      <c r="AT371" s="6" t="n">
        <v>2584</v>
      </c>
      <c r="AU371" s="6" t="n">
        <v>2476</v>
      </c>
      <c r="AV371" s="6" t="n">
        <v>2535</v>
      </c>
      <c r="AW371" s="6" t="n">
        <v>2548</v>
      </c>
      <c r="AX371" s="6" t="n">
        <v>2421</v>
      </c>
      <c r="AY371" s="6" t="n">
        <v>2292</v>
      </c>
      <c r="AZ371" s="6" t="n">
        <v>2120</v>
      </c>
      <c r="BA371" s="6" t="n">
        <v>2154</v>
      </c>
      <c r="BB371" s="6" t="n">
        <v>2059</v>
      </c>
      <c r="BC371" s="6" t="n">
        <v>1914</v>
      </c>
      <c r="BD371" s="6" t="n">
        <v>1934</v>
      </c>
      <c r="BE371" s="6" t="n">
        <v>1760</v>
      </c>
      <c r="BF371" s="6" t="n">
        <v>1786</v>
      </c>
      <c r="BG371" s="6" t="n">
        <v>1666</v>
      </c>
      <c r="BH371" s="6" t="n">
        <v>1701</v>
      </c>
      <c r="BI371" s="6" t="n">
        <v>1712</v>
      </c>
      <c r="BJ371" s="6" t="n">
        <v>1684</v>
      </c>
      <c r="BK371" s="6" t="n">
        <v>1624</v>
      </c>
      <c r="BL371" s="6" t="n">
        <v>1635</v>
      </c>
      <c r="BM371" s="6" t="n">
        <v>1664</v>
      </c>
      <c r="BN371" s="6" t="n">
        <v>1690</v>
      </c>
      <c r="BO371" s="6" t="n">
        <v>1879</v>
      </c>
      <c r="BP371" s="6" t="n">
        <v>1871</v>
      </c>
      <c r="BQ371" s="6" t="n">
        <v>1268</v>
      </c>
      <c r="BR371" s="6" t="n">
        <v>1315</v>
      </c>
      <c r="BS371" s="6" t="n">
        <v>1239</v>
      </c>
      <c r="BT371" s="6" t="n">
        <v>1167</v>
      </c>
      <c r="BU371" s="6" t="n">
        <v>1007</v>
      </c>
      <c r="BV371" s="6" t="n">
        <v>942</v>
      </c>
      <c r="BW371" s="6" t="n">
        <v>1028</v>
      </c>
      <c r="BX371" s="6" t="n">
        <v>951</v>
      </c>
      <c r="BY371" s="6" t="n">
        <v>915</v>
      </c>
      <c r="BZ371" s="6" t="n">
        <v>906</v>
      </c>
      <c r="CA371" s="6" t="n">
        <v>835</v>
      </c>
      <c r="CB371" s="6" t="n">
        <v>777</v>
      </c>
      <c r="CC371" s="6" t="n">
        <v>717</v>
      </c>
      <c r="CD371" s="6" t="n">
        <v>729</v>
      </c>
      <c r="CE371" s="6" t="n">
        <v>726</v>
      </c>
      <c r="CF371" s="6" t="n">
        <v>665</v>
      </c>
      <c r="CG371" s="6" t="n">
        <v>586</v>
      </c>
      <c r="CH371" s="6" t="n">
        <v>577</v>
      </c>
      <c r="CI371" s="6" t="n">
        <v>518</v>
      </c>
      <c r="CJ371" s="6" t="n">
        <v>527</v>
      </c>
      <c r="CK371" s="6" t="n">
        <v>479</v>
      </c>
      <c r="CL371" s="6" t="n">
        <v>414</v>
      </c>
      <c r="CM371" s="6" t="n">
        <v>352</v>
      </c>
      <c r="CN371" s="6" t="n">
        <v>340</v>
      </c>
      <c r="CO371" s="6" t="n">
        <v>259</v>
      </c>
      <c r="CP371" s="6" t="n">
        <v>210</v>
      </c>
      <c r="CQ371" s="6" t="n">
        <v>186</v>
      </c>
      <c r="CR371" s="6" t="n">
        <v>80</v>
      </c>
      <c r="CS371" s="6" t="n">
        <v>84</v>
      </c>
      <c r="CT371" s="6" t="n">
        <v>72</v>
      </c>
      <c r="CU371" s="6" t="n">
        <v>45</v>
      </c>
      <c r="CV371" s="6" t="n">
        <v>37</v>
      </c>
      <c r="CW371" s="6" t="n">
        <v>24</v>
      </c>
      <c r="CX371" s="6" t="n">
        <v>14</v>
      </c>
      <c r="CY371" s="6" t="n">
        <v>14</v>
      </c>
      <c r="CZ371" s="6" t="n">
        <v>16</v>
      </c>
    </row>
    <row r="372" customFormat="false" ht="13.2" hidden="false" customHeight="false" outlineLevel="0" collapsed="false">
      <c r="A372" s="0" t="s">
        <v>1422</v>
      </c>
      <c r="B372" s="0" t="s">
        <v>545</v>
      </c>
      <c r="C372" s="6" t="n">
        <v>120805</v>
      </c>
      <c r="D372" s="6" t="n">
        <v>1377</v>
      </c>
      <c r="E372" s="6" t="n">
        <v>1451</v>
      </c>
      <c r="F372" s="6" t="n">
        <v>1542</v>
      </c>
      <c r="G372" s="6" t="n">
        <v>1537</v>
      </c>
      <c r="H372" s="6" t="n">
        <v>1540</v>
      </c>
      <c r="I372" s="6" t="n">
        <v>1591</v>
      </c>
      <c r="J372" s="6" t="n">
        <v>1546</v>
      </c>
      <c r="K372" s="6" t="n">
        <v>1528</v>
      </c>
      <c r="L372" s="6" t="n">
        <v>1494</v>
      </c>
      <c r="M372" s="6" t="n">
        <v>1509</v>
      </c>
      <c r="N372" s="6" t="n">
        <v>1574</v>
      </c>
      <c r="O372" s="6" t="n">
        <v>1591</v>
      </c>
      <c r="P372" s="6" t="n">
        <v>1607</v>
      </c>
      <c r="Q372" s="6" t="n">
        <v>1734</v>
      </c>
      <c r="R372" s="6" t="n">
        <v>1663</v>
      </c>
      <c r="S372" s="6" t="n">
        <v>1700</v>
      </c>
      <c r="T372" s="6" t="n">
        <v>1813</v>
      </c>
      <c r="U372" s="6" t="n">
        <v>1831</v>
      </c>
      <c r="V372" s="6" t="n">
        <v>1548</v>
      </c>
      <c r="W372" s="6" t="n">
        <v>1186</v>
      </c>
      <c r="X372" s="6" t="n">
        <v>1099</v>
      </c>
      <c r="Y372" s="6" t="n">
        <v>1076</v>
      </c>
      <c r="Z372" s="6" t="n">
        <v>1233</v>
      </c>
      <c r="AA372" s="6" t="n">
        <v>1200</v>
      </c>
      <c r="AB372" s="6" t="n">
        <v>1233</v>
      </c>
      <c r="AC372" s="6" t="n">
        <v>1216</v>
      </c>
      <c r="AD372" s="6" t="n">
        <v>1119</v>
      </c>
      <c r="AE372" s="6" t="n">
        <v>1122</v>
      </c>
      <c r="AF372" s="6" t="n">
        <v>1122</v>
      </c>
      <c r="AG372" s="6" t="n">
        <v>1225</v>
      </c>
      <c r="AH372" s="6" t="n">
        <v>1288</v>
      </c>
      <c r="AI372" s="6" t="n">
        <v>1318</v>
      </c>
      <c r="AJ372" s="6" t="n">
        <v>1308</v>
      </c>
      <c r="AK372" s="6" t="n">
        <v>1390</v>
      </c>
      <c r="AL372" s="6" t="n">
        <v>1295</v>
      </c>
      <c r="AM372" s="6" t="n">
        <v>1449</v>
      </c>
      <c r="AN372" s="6" t="n">
        <v>1562</v>
      </c>
      <c r="AO372" s="6" t="n">
        <v>1735</v>
      </c>
      <c r="AP372" s="6" t="n">
        <v>1787</v>
      </c>
      <c r="AQ372" s="6" t="n">
        <v>1917</v>
      </c>
      <c r="AR372" s="6" t="n">
        <v>1925</v>
      </c>
      <c r="AS372" s="6" t="n">
        <v>1968</v>
      </c>
      <c r="AT372" s="6" t="n">
        <v>1888</v>
      </c>
      <c r="AU372" s="6" t="n">
        <v>1996</v>
      </c>
      <c r="AV372" s="6" t="n">
        <v>2054</v>
      </c>
      <c r="AW372" s="6" t="n">
        <v>1976</v>
      </c>
      <c r="AX372" s="6" t="n">
        <v>1974</v>
      </c>
      <c r="AY372" s="6" t="n">
        <v>1946</v>
      </c>
      <c r="AZ372" s="6" t="n">
        <v>1897</v>
      </c>
      <c r="BA372" s="6" t="n">
        <v>1875</v>
      </c>
      <c r="BB372" s="6" t="n">
        <v>1746</v>
      </c>
      <c r="BC372" s="6" t="n">
        <v>1741</v>
      </c>
      <c r="BD372" s="6" t="n">
        <v>1697</v>
      </c>
      <c r="BE372" s="6" t="n">
        <v>1596</v>
      </c>
      <c r="BF372" s="6" t="n">
        <v>1550</v>
      </c>
      <c r="BG372" s="6" t="n">
        <v>1396</v>
      </c>
      <c r="BH372" s="6" t="n">
        <v>1422</v>
      </c>
      <c r="BI372" s="6" t="n">
        <v>1333</v>
      </c>
      <c r="BJ372" s="6" t="n">
        <v>1413</v>
      </c>
      <c r="BK372" s="6" t="n">
        <v>1336</v>
      </c>
      <c r="BL372" s="6" t="n">
        <v>1289</v>
      </c>
      <c r="BM372" s="6" t="n">
        <v>1398</v>
      </c>
      <c r="BN372" s="6" t="n">
        <v>1447</v>
      </c>
      <c r="BO372" s="6" t="n">
        <v>1706</v>
      </c>
      <c r="BP372" s="6" t="n">
        <v>1753</v>
      </c>
      <c r="BQ372" s="6" t="n">
        <v>1185</v>
      </c>
      <c r="BR372" s="6" t="n">
        <v>1340</v>
      </c>
      <c r="BS372" s="6" t="n">
        <v>1298</v>
      </c>
      <c r="BT372" s="6" t="n">
        <v>1238</v>
      </c>
      <c r="BU372" s="6" t="n">
        <v>1027</v>
      </c>
      <c r="BV372" s="6" t="n">
        <v>1004</v>
      </c>
      <c r="BW372" s="6" t="n">
        <v>1008</v>
      </c>
      <c r="BX372" s="6" t="n">
        <v>1017</v>
      </c>
      <c r="BY372" s="6" t="n">
        <v>975</v>
      </c>
      <c r="BZ372" s="6" t="n">
        <v>949</v>
      </c>
      <c r="CA372" s="6" t="n">
        <v>875</v>
      </c>
      <c r="CB372" s="6" t="n">
        <v>890</v>
      </c>
      <c r="CC372" s="6" t="n">
        <v>818</v>
      </c>
      <c r="CD372" s="6" t="n">
        <v>762</v>
      </c>
      <c r="CE372" s="6" t="n">
        <v>688</v>
      </c>
      <c r="CF372" s="6" t="n">
        <v>670</v>
      </c>
      <c r="CG372" s="6" t="n">
        <v>693</v>
      </c>
      <c r="CH372" s="6" t="n">
        <v>532</v>
      </c>
      <c r="CI372" s="6" t="n">
        <v>527</v>
      </c>
      <c r="CJ372" s="6" t="n">
        <v>495</v>
      </c>
      <c r="CK372" s="6" t="n">
        <v>385</v>
      </c>
      <c r="CL372" s="6" t="n">
        <v>341</v>
      </c>
      <c r="CM372" s="6" t="n">
        <v>320</v>
      </c>
      <c r="CN372" s="6" t="n">
        <v>275</v>
      </c>
      <c r="CO372" s="6" t="n">
        <v>259</v>
      </c>
      <c r="CP372" s="6" t="n">
        <v>229</v>
      </c>
      <c r="CQ372" s="6" t="n">
        <v>186</v>
      </c>
      <c r="CR372" s="6" t="n">
        <v>97</v>
      </c>
      <c r="CS372" s="6" t="n">
        <v>66</v>
      </c>
      <c r="CT372" s="6" t="n">
        <v>91</v>
      </c>
      <c r="CU372" s="6" t="n">
        <v>55</v>
      </c>
      <c r="CV372" s="6" t="n">
        <v>49</v>
      </c>
      <c r="CW372" s="6" t="n">
        <v>30</v>
      </c>
      <c r="CX372" s="6" t="n">
        <v>14</v>
      </c>
      <c r="CY372" s="6" t="n">
        <v>14</v>
      </c>
      <c r="CZ372" s="6" t="n">
        <v>25</v>
      </c>
    </row>
    <row r="373" customFormat="false" ht="13.2" hidden="false" customHeight="false" outlineLevel="0" collapsed="false">
      <c r="A373" s="0" t="s">
        <v>1423</v>
      </c>
      <c r="B373" s="0" t="s">
        <v>607</v>
      </c>
      <c r="C373" s="6" t="n">
        <v>130959</v>
      </c>
      <c r="D373" s="6" t="n">
        <v>1345</v>
      </c>
      <c r="E373" s="6" t="n">
        <v>1361</v>
      </c>
      <c r="F373" s="6" t="n">
        <v>1315</v>
      </c>
      <c r="G373" s="6" t="n">
        <v>1329</v>
      </c>
      <c r="H373" s="6" t="n">
        <v>1340</v>
      </c>
      <c r="I373" s="6" t="n">
        <v>1313</v>
      </c>
      <c r="J373" s="6" t="n">
        <v>1287</v>
      </c>
      <c r="K373" s="6" t="n">
        <v>1251</v>
      </c>
      <c r="L373" s="6" t="n">
        <v>1234</v>
      </c>
      <c r="M373" s="6" t="n">
        <v>1192</v>
      </c>
      <c r="N373" s="6" t="n">
        <v>1246</v>
      </c>
      <c r="O373" s="6" t="n">
        <v>1415</v>
      </c>
      <c r="P373" s="6" t="n">
        <v>1489</v>
      </c>
      <c r="Q373" s="6" t="n">
        <v>1456</v>
      </c>
      <c r="R373" s="6" t="n">
        <v>1486</v>
      </c>
      <c r="S373" s="6" t="n">
        <v>1610</v>
      </c>
      <c r="T373" s="6" t="n">
        <v>1555</v>
      </c>
      <c r="U373" s="6" t="n">
        <v>1565</v>
      </c>
      <c r="V373" s="6" t="n">
        <v>1499</v>
      </c>
      <c r="W373" s="6" t="n">
        <v>1340</v>
      </c>
      <c r="X373" s="6" t="n">
        <v>1355</v>
      </c>
      <c r="Y373" s="6" t="n">
        <v>1266</v>
      </c>
      <c r="Z373" s="6" t="n">
        <v>1337</v>
      </c>
      <c r="AA373" s="6" t="n">
        <v>1457</v>
      </c>
      <c r="AB373" s="6" t="n">
        <v>1364</v>
      </c>
      <c r="AC373" s="6" t="n">
        <v>1438</v>
      </c>
      <c r="AD373" s="6" t="n">
        <v>1332</v>
      </c>
      <c r="AE373" s="6" t="n">
        <v>1295</v>
      </c>
      <c r="AF373" s="6" t="n">
        <v>1266</v>
      </c>
      <c r="AG373" s="6" t="n">
        <v>1369</v>
      </c>
      <c r="AH373" s="6" t="n">
        <v>1354</v>
      </c>
      <c r="AI373" s="6" t="n">
        <v>1253</v>
      </c>
      <c r="AJ373" s="6" t="n">
        <v>1207</v>
      </c>
      <c r="AK373" s="6" t="n">
        <v>1163</v>
      </c>
      <c r="AL373" s="6" t="n">
        <v>1163</v>
      </c>
      <c r="AM373" s="6" t="n">
        <v>1276</v>
      </c>
      <c r="AN373" s="6" t="n">
        <v>1327</v>
      </c>
      <c r="AO373" s="6" t="n">
        <v>1449</v>
      </c>
      <c r="AP373" s="6" t="n">
        <v>1459</v>
      </c>
      <c r="AQ373" s="6" t="n">
        <v>1549</v>
      </c>
      <c r="AR373" s="6" t="n">
        <v>1752</v>
      </c>
      <c r="AS373" s="6" t="n">
        <v>1744</v>
      </c>
      <c r="AT373" s="6" t="n">
        <v>1744</v>
      </c>
      <c r="AU373" s="6" t="n">
        <v>1819</v>
      </c>
      <c r="AV373" s="6" t="n">
        <v>1796</v>
      </c>
      <c r="AW373" s="6" t="n">
        <v>1871</v>
      </c>
      <c r="AX373" s="6" t="n">
        <v>1995</v>
      </c>
      <c r="AY373" s="6" t="n">
        <v>1898</v>
      </c>
      <c r="AZ373" s="6" t="n">
        <v>1934</v>
      </c>
      <c r="BA373" s="6" t="n">
        <v>1849</v>
      </c>
      <c r="BB373" s="6" t="n">
        <v>1844</v>
      </c>
      <c r="BC373" s="6" t="n">
        <v>1779</v>
      </c>
      <c r="BD373" s="6" t="n">
        <v>1755</v>
      </c>
      <c r="BE373" s="6" t="n">
        <v>1785</v>
      </c>
      <c r="BF373" s="6" t="n">
        <v>1646</v>
      </c>
      <c r="BG373" s="6" t="n">
        <v>1751</v>
      </c>
      <c r="BH373" s="6" t="n">
        <v>1580</v>
      </c>
      <c r="BI373" s="6" t="n">
        <v>1715</v>
      </c>
      <c r="BJ373" s="6" t="n">
        <v>1679</v>
      </c>
      <c r="BK373" s="6" t="n">
        <v>1693</v>
      </c>
      <c r="BL373" s="6" t="n">
        <v>1736</v>
      </c>
      <c r="BM373" s="6" t="n">
        <v>1884</v>
      </c>
      <c r="BN373" s="6" t="n">
        <v>2004</v>
      </c>
      <c r="BO373" s="6" t="n">
        <v>2132</v>
      </c>
      <c r="BP373" s="6" t="n">
        <v>2413</v>
      </c>
      <c r="BQ373" s="6" t="n">
        <v>1744</v>
      </c>
      <c r="BR373" s="6" t="n">
        <v>1909</v>
      </c>
      <c r="BS373" s="6" t="n">
        <v>1800</v>
      </c>
      <c r="BT373" s="6" t="n">
        <v>1704</v>
      </c>
      <c r="BU373" s="6" t="n">
        <v>1437</v>
      </c>
      <c r="BV373" s="6" t="n">
        <v>1384</v>
      </c>
      <c r="BW373" s="6" t="n">
        <v>1459</v>
      </c>
      <c r="BX373" s="6" t="n">
        <v>1413</v>
      </c>
      <c r="BY373" s="6" t="n">
        <v>1336</v>
      </c>
      <c r="BZ373" s="6" t="n">
        <v>1378</v>
      </c>
      <c r="CA373" s="6" t="n">
        <v>1259</v>
      </c>
      <c r="CB373" s="6" t="n">
        <v>1190</v>
      </c>
      <c r="CC373" s="6" t="n">
        <v>1151</v>
      </c>
      <c r="CD373" s="6" t="n">
        <v>1111</v>
      </c>
      <c r="CE373" s="6" t="n">
        <v>1093</v>
      </c>
      <c r="CF373" s="6" t="n">
        <v>990</v>
      </c>
      <c r="CG373" s="6" t="n">
        <v>898</v>
      </c>
      <c r="CH373" s="6" t="n">
        <v>905</v>
      </c>
      <c r="CI373" s="6" t="n">
        <v>834</v>
      </c>
      <c r="CJ373" s="6" t="n">
        <v>788</v>
      </c>
      <c r="CK373" s="6" t="n">
        <v>791</v>
      </c>
      <c r="CL373" s="6" t="n">
        <v>686</v>
      </c>
      <c r="CM373" s="6" t="n">
        <v>630</v>
      </c>
      <c r="CN373" s="6" t="n">
        <v>579</v>
      </c>
      <c r="CO373" s="6" t="n">
        <v>504</v>
      </c>
      <c r="CP373" s="6" t="n">
        <v>466</v>
      </c>
      <c r="CQ373" s="6" t="n">
        <v>386</v>
      </c>
      <c r="CR373" s="6" t="n">
        <v>194</v>
      </c>
      <c r="CS373" s="6" t="n">
        <v>174</v>
      </c>
      <c r="CT373" s="6" t="n">
        <v>166</v>
      </c>
      <c r="CU373" s="6" t="n">
        <v>127</v>
      </c>
      <c r="CV373" s="6" t="n">
        <v>111</v>
      </c>
      <c r="CW373" s="6" t="n">
        <v>89</v>
      </c>
      <c r="CX373" s="6" t="n">
        <v>61</v>
      </c>
      <c r="CY373" s="6" t="n">
        <v>42</v>
      </c>
      <c r="CZ373" s="6" t="n">
        <v>65</v>
      </c>
    </row>
    <row r="374" customFormat="false" ht="13.2" hidden="false" customHeight="false" outlineLevel="0" collapsed="false">
      <c r="A374" s="0" t="s">
        <v>1424</v>
      </c>
      <c r="B374" s="0" t="s">
        <v>709</v>
      </c>
      <c r="C374" s="6" t="n">
        <v>91075</v>
      </c>
      <c r="D374" s="6" t="n">
        <v>1102</v>
      </c>
      <c r="E374" s="6" t="n">
        <v>1079</v>
      </c>
      <c r="F374" s="6" t="n">
        <v>1050</v>
      </c>
      <c r="G374" s="6" t="n">
        <v>1081</v>
      </c>
      <c r="H374" s="6" t="n">
        <v>1069</v>
      </c>
      <c r="I374" s="6" t="n">
        <v>1118</v>
      </c>
      <c r="J374" s="6" t="n">
        <v>1044</v>
      </c>
      <c r="K374" s="6" t="n">
        <v>943</v>
      </c>
      <c r="L374" s="6" t="n">
        <v>939</v>
      </c>
      <c r="M374" s="6" t="n">
        <v>989</v>
      </c>
      <c r="N374" s="6" t="n">
        <v>981</v>
      </c>
      <c r="O374" s="6" t="n">
        <v>1072</v>
      </c>
      <c r="P374" s="6" t="n">
        <v>1109</v>
      </c>
      <c r="Q374" s="6" t="n">
        <v>1230</v>
      </c>
      <c r="R374" s="6" t="n">
        <v>1228</v>
      </c>
      <c r="S374" s="6" t="n">
        <v>1208</v>
      </c>
      <c r="T374" s="6" t="n">
        <v>1315</v>
      </c>
      <c r="U374" s="6" t="n">
        <v>1315</v>
      </c>
      <c r="V374" s="6" t="n">
        <v>1146</v>
      </c>
      <c r="W374" s="6" t="n">
        <v>1094</v>
      </c>
      <c r="X374" s="6" t="n">
        <v>1117</v>
      </c>
      <c r="Y374" s="6" t="n">
        <v>1125</v>
      </c>
      <c r="Z374" s="6" t="n">
        <v>1191</v>
      </c>
      <c r="AA374" s="6" t="n">
        <v>1102</v>
      </c>
      <c r="AB374" s="6" t="n">
        <v>1053</v>
      </c>
      <c r="AC374" s="6" t="n">
        <v>1157</v>
      </c>
      <c r="AD374" s="6" t="n">
        <v>1157</v>
      </c>
      <c r="AE374" s="6" t="n">
        <v>1123</v>
      </c>
      <c r="AF374" s="6" t="n">
        <v>1062</v>
      </c>
      <c r="AG374" s="6" t="n">
        <v>1075</v>
      </c>
      <c r="AH374" s="6" t="n">
        <v>1030</v>
      </c>
      <c r="AI374" s="6" t="n">
        <v>1111</v>
      </c>
      <c r="AJ374" s="6" t="n">
        <v>971</v>
      </c>
      <c r="AK374" s="6" t="n">
        <v>938</v>
      </c>
      <c r="AL374" s="6" t="n">
        <v>1019</v>
      </c>
      <c r="AM374" s="6" t="n">
        <v>899</v>
      </c>
      <c r="AN374" s="6" t="n">
        <v>979</v>
      </c>
      <c r="AO374" s="6" t="n">
        <v>1024</v>
      </c>
      <c r="AP374" s="6" t="n">
        <v>1128</v>
      </c>
      <c r="AQ374" s="6" t="n">
        <v>1153</v>
      </c>
      <c r="AR374" s="6" t="n">
        <v>1288</v>
      </c>
      <c r="AS374" s="6" t="n">
        <v>1252</v>
      </c>
      <c r="AT374" s="6" t="n">
        <v>1348</v>
      </c>
      <c r="AU374" s="6" t="n">
        <v>1268</v>
      </c>
      <c r="AV374" s="6" t="n">
        <v>1301</v>
      </c>
      <c r="AW374" s="6" t="n">
        <v>1389</v>
      </c>
      <c r="AX374" s="6" t="n">
        <v>1418</v>
      </c>
      <c r="AY374" s="6" t="n">
        <v>1350</v>
      </c>
      <c r="AZ374" s="6" t="n">
        <v>1341</v>
      </c>
      <c r="BA374" s="6" t="n">
        <v>1356</v>
      </c>
      <c r="BB374" s="6" t="n">
        <v>1349</v>
      </c>
      <c r="BC374" s="6" t="n">
        <v>1214</v>
      </c>
      <c r="BD374" s="6" t="n">
        <v>1262</v>
      </c>
      <c r="BE374" s="6" t="n">
        <v>1248</v>
      </c>
      <c r="BF374" s="6" t="n">
        <v>1116</v>
      </c>
      <c r="BG374" s="6" t="n">
        <v>1107</v>
      </c>
      <c r="BH374" s="6" t="n">
        <v>1106</v>
      </c>
      <c r="BI374" s="6" t="n">
        <v>1169</v>
      </c>
      <c r="BJ374" s="6" t="n">
        <v>1159</v>
      </c>
      <c r="BK374" s="6" t="n">
        <v>1098</v>
      </c>
      <c r="BL374" s="6" t="n">
        <v>1187</v>
      </c>
      <c r="BM374" s="6" t="n">
        <v>1153</v>
      </c>
      <c r="BN374" s="6" t="n">
        <v>1168</v>
      </c>
      <c r="BO374" s="6" t="n">
        <v>1274</v>
      </c>
      <c r="BP374" s="6" t="n">
        <v>1258</v>
      </c>
      <c r="BQ374" s="6" t="n">
        <v>988</v>
      </c>
      <c r="BR374" s="6" t="n">
        <v>1090</v>
      </c>
      <c r="BS374" s="6" t="n">
        <v>933</v>
      </c>
      <c r="BT374" s="6" t="n">
        <v>953</v>
      </c>
      <c r="BU374" s="6" t="n">
        <v>873</v>
      </c>
      <c r="BV374" s="6" t="n">
        <v>823</v>
      </c>
      <c r="BW374" s="6" t="n">
        <v>790</v>
      </c>
      <c r="BX374" s="6" t="n">
        <v>763</v>
      </c>
      <c r="BY374" s="6" t="n">
        <v>744</v>
      </c>
      <c r="BZ374" s="6" t="n">
        <v>687</v>
      </c>
      <c r="CA374" s="6" t="n">
        <v>688</v>
      </c>
      <c r="CB374" s="6" t="n">
        <v>694</v>
      </c>
      <c r="CC374" s="6" t="n">
        <v>639</v>
      </c>
      <c r="CD374" s="6" t="n">
        <v>623</v>
      </c>
      <c r="CE374" s="6" t="n">
        <v>577</v>
      </c>
      <c r="CF374" s="6" t="n">
        <v>559</v>
      </c>
      <c r="CG374" s="6" t="n">
        <v>494</v>
      </c>
      <c r="CH374" s="6" t="n">
        <v>423</v>
      </c>
      <c r="CI374" s="6" t="n">
        <v>435</v>
      </c>
      <c r="CJ374" s="6" t="n">
        <v>436</v>
      </c>
      <c r="CK374" s="6" t="n">
        <v>340</v>
      </c>
      <c r="CL374" s="6" t="n">
        <v>320</v>
      </c>
      <c r="CM374" s="6" t="n">
        <v>280</v>
      </c>
      <c r="CN374" s="6" t="n">
        <v>227</v>
      </c>
      <c r="CO374" s="6" t="n">
        <v>252</v>
      </c>
      <c r="CP374" s="6" t="n">
        <v>201</v>
      </c>
      <c r="CQ374" s="6" t="n">
        <v>143</v>
      </c>
      <c r="CR374" s="6" t="n">
        <v>111</v>
      </c>
      <c r="CS374" s="6" t="n">
        <v>77</v>
      </c>
      <c r="CT374" s="6" t="n">
        <v>69</v>
      </c>
      <c r="CU374" s="6" t="n">
        <v>37</v>
      </c>
      <c r="CV374" s="6" t="n">
        <v>36</v>
      </c>
      <c r="CW374" s="6" t="n">
        <v>19</v>
      </c>
      <c r="CX374" s="6" t="n">
        <v>20</v>
      </c>
      <c r="CY374" s="6" t="n">
        <v>10</v>
      </c>
      <c r="CZ374" s="6" t="n">
        <v>16</v>
      </c>
    </row>
    <row r="375" customFormat="false" ht="13.2" hidden="false" customHeight="false" outlineLevel="0" collapsed="false">
      <c r="A375" s="0" t="s">
        <v>1425</v>
      </c>
      <c r="B375" s="0" t="s">
        <v>633</v>
      </c>
      <c r="C375" s="6" t="n">
        <v>63839</v>
      </c>
      <c r="D375" s="6" t="n">
        <v>627</v>
      </c>
      <c r="E375" s="6" t="n">
        <v>626</v>
      </c>
      <c r="F375" s="6" t="n">
        <v>644</v>
      </c>
      <c r="G375" s="6" t="n">
        <v>629</v>
      </c>
      <c r="H375" s="6" t="n">
        <v>631</v>
      </c>
      <c r="I375" s="6" t="n">
        <v>629</v>
      </c>
      <c r="J375" s="6" t="n">
        <v>590</v>
      </c>
      <c r="K375" s="6" t="n">
        <v>595</v>
      </c>
      <c r="L375" s="6" t="n">
        <v>625</v>
      </c>
      <c r="M375" s="6" t="n">
        <v>652</v>
      </c>
      <c r="N375" s="6" t="n">
        <v>647</v>
      </c>
      <c r="O375" s="6" t="n">
        <v>660</v>
      </c>
      <c r="P375" s="6" t="n">
        <v>685</v>
      </c>
      <c r="Q375" s="6" t="n">
        <v>747</v>
      </c>
      <c r="R375" s="6" t="n">
        <v>754</v>
      </c>
      <c r="S375" s="6" t="n">
        <v>777</v>
      </c>
      <c r="T375" s="6" t="n">
        <v>790</v>
      </c>
      <c r="U375" s="6" t="n">
        <v>769</v>
      </c>
      <c r="V375" s="6" t="n">
        <v>694</v>
      </c>
      <c r="W375" s="6" t="n">
        <v>601</v>
      </c>
      <c r="X375" s="6" t="n">
        <v>605</v>
      </c>
      <c r="Y375" s="6" t="n">
        <v>646</v>
      </c>
      <c r="Z375" s="6" t="n">
        <v>616</v>
      </c>
      <c r="AA375" s="6" t="n">
        <v>596</v>
      </c>
      <c r="AB375" s="6" t="n">
        <v>562</v>
      </c>
      <c r="AC375" s="6" t="n">
        <v>525</v>
      </c>
      <c r="AD375" s="6" t="n">
        <v>578</v>
      </c>
      <c r="AE375" s="6" t="n">
        <v>492</v>
      </c>
      <c r="AF375" s="6" t="n">
        <v>515</v>
      </c>
      <c r="AG375" s="6" t="n">
        <v>524</v>
      </c>
      <c r="AH375" s="6" t="n">
        <v>618</v>
      </c>
      <c r="AI375" s="6" t="n">
        <v>609</v>
      </c>
      <c r="AJ375" s="6" t="n">
        <v>540</v>
      </c>
      <c r="AK375" s="6" t="n">
        <v>558</v>
      </c>
      <c r="AL375" s="6" t="n">
        <v>566</v>
      </c>
      <c r="AM375" s="6" t="n">
        <v>610</v>
      </c>
      <c r="AN375" s="6" t="n">
        <v>616</v>
      </c>
      <c r="AO375" s="6" t="n">
        <v>604</v>
      </c>
      <c r="AP375" s="6" t="n">
        <v>684</v>
      </c>
      <c r="AQ375" s="6" t="n">
        <v>804</v>
      </c>
      <c r="AR375" s="6" t="n">
        <v>836</v>
      </c>
      <c r="AS375" s="6" t="n">
        <v>862</v>
      </c>
      <c r="AT375" s="6" t="n">
        <v>836</v>
      </c>
      <c r="AU375" s="6" t="n">
        <v>844</v>
      </c>
      <c r="AV375" s="6" t="n">
        <v>916</v>
      </c>
      <c r="AW375" s="6" t="n">
        <v>966</v>
      </c>
      <c r="AX375" s="6" t="n">
        <v>932</v>
      </c>
      <c r="AY375" s="6" t="n">
        <v>940</v>
      </c>
      <c r="AZ375" s="6" t="n">
        <v>950</v>
      </c>
      <c r="BA375" s="6" t="n">
        <v>893</v>
      </c>
      <c r="BB375" s="6" t="n">
        <v>892</v>
      </c>
      <c r="BC375" s="6" t="n">
        <v>893</v>
      </c>
      <c r="BD375" s="6" t="n">
        <v>965</v>
      </c>
      <c r="BE375" s="6" t="n">
        <v>937</v>
      </c>
      <c r="BF375" s="6" t="n">
        <v>821</v>
      </c>
      <c r="BG375" s="6" t="n">
        <v>868</v>
      </c>
      <c r="BH375" s="6" t="n">
        <v>881</v>
      </c>
      <c r="BI375" s="6" t="n">
        <v>932</v>
      </c>
      <c r="BJ375" s="6" t="n">
        <v>940</v>
      </c>
      <c r="BK375" s="6" t="n">
        <v>958</v>
      </c>
      <c r="BL375" s="6" t="n">
        <v>1009</v>
      </c>
      <c r="BM375" s="6" t="n">
        <v>1088</v>
      </c>
      <c r="BN375" s="6" t="n">
        <v>1070</v>
      </c>
      <c r="BO375" s="6" t="n">
        <v>1181</v>
      </c>
      <c r="BP375" s="6" t="n">
        <v>1211</v>
      </c>
      <c r="BQ375" s="6" t="n">
        <v>960</v>
      </c>
      <c r="BR375" s="6" t="n">
        <v>1018</v>
      </c>
      <c r="BS375" s="6" t="n">
        <v>994</v>
      </c>
      <c r="BT375" s="6" t="n">
        <v>864</v>
      </c>
      <c r="BU375" s="6" t="n">
        <v>851</v>
      </c>
      <c r="BV375" s="6" t="n">
        <v>730</v>
      </c>
      <c r="BW375" s="6" t="n">
        <v>723</v>
      </c>
      <c r="BX375" s="6" t="n">
        <v>703</v>
      </c>
      <c r="BY375" s="6" t="n">
        <v>702</v>
      </c>
      <c r="BZ375" s="6" t="n">
        <v>622</v>
      </c>
      <c r="CA375" s="6" t="n">
        <v>644</v>
      </c>
      <c r="CB375" s="6" t="n">
        <v>556</v>
      </c>
      <c r="CC375" s="6" t="n">
        <v>582</v>
      </c>
      <c r="CD375" s="6" t="n">
        <v>538</v>
      </c>
      <c r="CE375" s="6" t="n">
        <v>499</v>
      </c>
      <c r="CF375" s="6" t="n">
        <v>461</v>
      </c>
      <c r="CG375" s="6" t="n">
        <v>457</v>
      </c>
      <c r="CH375" s="6" t="n">
        <v>438</v>
      </c>
      <c r="CI375" s="6" t="n">
        <v>348</v>
      </c>
      <c r="CJ375" s="6" t="n">
        <v>328</v>
      </c>
      <c r="CK375" s="6" t="n">
        <v>322</v>
      </c>
      <c r="CL375" s="6" t="n">
        <v>283</v>
      </c>
      <c r="CM375" s="6" t="n">
        <v>254</v>
      </c>
      <c r="CN375" s="6" t="n">
        <v>225</v>
      </c>
      <c r="CO375" s="6" t="n">
        <v>222</v>
      </c>
      <c r="CP375" s="6" t="n">
        <v>159</v>
      </c>
      <c r="CQ375" s="6" t="n">
        <v>142</v>
      </c>
      <c r="CR375" s="6" t="n">
        <v>76</v>
      </c>
      <c r="CS375" s="6" t="n">
        <v>58</v>
      </c>
      <c r="CT375" s="6" t="n">
        <v>57</v>
      </c>
      <c r="CU375" s="6" t="n">
        <v>48</v>
      </c>
      <c r="CV375" s="6" t="n">
        <v>40</v>
      </c>
      <c r="CW375" s="6" t="n">
        <v>25</v>
      </c>
      <c r="CX375" s="6" t="n">
        <v>23</v>
      </c>
      <c r="CY375" s="6" t="n">
        <v>10</v>
      </c>
      <c r="CZ375" s="6" t="n">
        <v>16</v>
      </c>
    </row>
    <row r="376" customFormat="false" ht="13.2" hidden="false" customHeight="false" outlineLevel="0" collapsed="false">
      <c r="A376" s="0" t="s">
        <v>1426</v>
      </c>
      <c r="B376" s="0" t="s">
        <v>259</v>
      </c>
      <c r="C376" s="6" t="n">
        <v>254096</v>
      </c>
      <c r="D376" s="6" t="n">
        <v>4065</v>
      </c>
      <c r="E376" s="6" t="n">
        <v>3957</v>
      </c>
      <c r="F376" s="6" t="n">
        <v>3706</v>
      </c>
      <c r="G376" s="6" t="n">
        <v>3564</v>
      </c>
      <c r="H376" s="6" t="n">
        <v>3458</v>
      </c>
      <c r="I376" s="6" t="n">
        <v>3406</v>
      </c>
      <c r="J376" s="6" t="n">
        <v>3099</v>
      </c>
      <c r="K376" s="6" t="n">
        <v>3192</v>
      </c>
      <c r="L376" s="6" t="n">
        <v>2948</v>
      </c>
      <c r="M376" s="6" t="n">
        <v>2886</v>
      </c>
      <c r="N376" s="6" t="n">
        <v>2771</v>
      </c>
      <c r="O376" s="6" t="n">
        <v>2568</v>
      </c>
      <c r="P376" s="6" t="n">
        <v>2610</v>
      </c>
      <c r="Q376" s="6" t="n">
        <v>2611</v>
      </c>
      <c r="R376" s="6" t="n">
        <v>2642</v>
      </c>
      <c r="S376" s="6" t="n">
        <v>2660</v>
      </c>
      <c r="T376" s="6" t="n">
        <v>2476</v>
      </c>
      <c r="U376" s="6" t="n">
        <v>2477</v>
      </c>
      <c r="V376" s="6" t="n">
        <v>2977</v>
      </c>
      <c r="W376" s="6" t="n">
        <v>4033</v>
      </c>
      <c r="X376" s="6" t="n">
        <v>4851</v>
      </c>
      <c r="Y376" s="6" t="n">
        <v>5229</v>
      </c>
      <c r="Z376" s="6" t="n">
        <v>5920</v>
      </c>
      <c r="AA376" s="6" t="n">
        <v>7042</v>
      </c>
      <c r="AB376" s="6" t="n">
        <v>7776</v>
      </c>
      <c r="AC376" s="6" t="n">
        <v>7919</v>
      </c>
      <c r="AD376" s="6" t="n">
        <v>8075</v>
      </c>
      <c r="AE376" s="6" t="n">
        <v>8245</v>
      </c>
      <c r="AF376" s="6" t="n">
        <v>8039</v>
      </c>
      <c r="AG376" s="6" t="n">
        <v>7879</v>
      </c>
      <c r="AH376" s="6" t="n">
        <v>7771</v>
      </c>
      <c r="AI376" s="6" t="n">
        <v>7143</v>
      </c>
      <c r="AJ376" s="6" t="n">
        <v>6412</v>
      </c>
      <c r="AK376" s="6" t="n">
        <v>5994</v>
      </c>
      <c r="AL376" s="6" t="n">
        <v>5708</v>
      </c>
      <c r="AM376" s="6" t="n">
        <v>4901</v>
      </c>
      <c r="AN376" s="6" t="n">
        <v>4897</v>
      </c>
      <c r="AO376" s="6" t="n">
        <v>4278</v>
      </c>
      <c r="AP376" s="6" t="n">
        <v>3778</v>
      </c>
      <c r="AQ376" s="6" t="n">
        <v>3685</v>
      </c>
      <c r="AR376" s="6" t="n">
        <v>3595</v>
      </c>
      <c r="AS376" s="6" t="n">
        <v>3174</v>
      </c>
      <c r="AT376" s="6" t="n">
        <v>3133</v>
      </c>
      <c r="AU376" s="6" t="n">
        <v>2933</v>
      </c>
      <c r="AV376" s="6" t="n">
        <v>2843</v>
      </c>
      <c r="AW376" s="6" t="n">
        <v>2502</v>
      </c>
      <c r="AX376" s="6" t="n">
        <v>2414</v>
      </c>
      <c r="AY376" s="6" t="n">
        <v>2403</v>
      </c>
      <c r="AZ376" s="6" t="n">
        <v>2297</v>
      </c>
      <c r="BA376" s="6" t="n">
        <v>2162</v>
      </c>
      <c r="BB376" s="6" t="n">
        <v>2051</v>
      </c>
      <c r="BC376" s="6" t="n">
        <v>2046</v>
      </c>
      <c r="BD376" s="6" t="n">
        <v>1934</v>
      </c>
      <c r="BE376" s="6" t="n">
        <v>1894</v>
      </c>
      <c r="BF376" s="6" t="n">
        <v>1811</v>
      </c>
      <c r="BG376" s="6" t="n">
        <v>1732</v>
      </c>
      <c r="BH376" s="6" t="n">
        <v>1645</v>
      </c>
      <c r="BI376" s="6" t="n">
        <v>1491</v>
      </c>
      <c r="BJ376" s="6" t="n">
        <v>1562</v>
      </c>
      <c r="BK376" s="6" t="n">
        <v>1393</v>
      </c>
      <c r="BL376" s="6" t="n">
        <v>1247</v>
      </c>
      <c r="BM376" s="6" t="n">
        <v>1173</v>
      </c>
      <c r="BN376" s="6" t="n">
        <v>1174</v>
      </c>
      <c r="BO376" s="6" t="n">
        <v>1126</v>
      </c>
      <c r="BP376" s="6" t="n">
        <v>1143</v>
      </c>
      <c r="BQ376" s="6" t="n">
        <v>893</v>
      </c>
      <c r="BR376" s="6" t="n">
        <v>862</v>
      </c>
      <c r="BS376" s="6" t="n">
        <v>815</v>
      </c>
      <c r="BT376" s="6" t="n">
        <v>805</v>
      </c>
      <c r="BU376" s="6" t="n">
        <v>765</v>
      </c>
      <c r="BV376" s="6" t="n">
        <v>869</v>
      </c>
      <c r="BW376" s="6" t="n">
        <v>832</v>
      </c>
      <c r="BX376" s="6" t="n">
        <v>764</v>
      </c>
      <c r="BY376" s="6" t="n">
        <v>785</v>
      </c>
      <c r="BZ376" s="6" t="n">
        <v>779</v>
      </c>
      <c r="CA376" s="6" t="n">
        <v>708</v>
      </c>
      <c r="CB376" s="6" t="n">
        <v>667</v>
      </c>
      <c r="CC376" s="6" t="n">
        <v>642</v>
      </c>
      <c r="CD376" s="6" t="n">
        <v>621</v>
      </c>
      <c r="CE376" s="6" t="n">
        <v>566</v>
      </c>
      <c r="CF376" s="6" t="n">
        <v>619</v>
      </c>
      <c r="CG376" s="6" t="n">
        <v>528</v>
      </c>
      <c r="CH376" s="6" t="n">
        <v>446</v>
      </c>
      <c r="CI376" s="6" t="n">
        <v>440</v>
      </c>
      <c r="CJ376" s="6" t="n">
        <v>374</v>
      </c>
      <c r="CK376" s="6" t="n">
        <v>316</v>
      </c>
      <c r="CL376" s="6" t="n">
        <v>289</v>
      </c>
      <c r="CM376" s="6" t="n">
        <v>251</v>
      </c>
      <c r="CN376" s="6" t="n">
        <v>215</v>
      </c>
      <c r="CO376" s="6" t="n">
        <v>185</v>
      </c>
      <c r="CP376" s="6" t="n">
        <v>164</v>
      </c>
      <c r="CQ376" s="6" t="n">
        <v>115</v>
      </c>
      <c r="CR376" s="6" t="n">
        <v>46</v>
      </c>
      <c r="CS376" s="6" t="n">
        <v>55</v>
      </c>
      <c r="CT376" s="6" t="n">
        <v>39</v>
      </c>
      <c r="CU376" s="6" t="n">
        <v>30</v>
      </c>
      <c r="CV376" s="6" t="n">
        <v>24</v>
      </c>
      <c r="CW376" s="6" t="n">
        <v>28</v>
      </c>
      <c r="CX376" s="6" t="n">
        <v>8</v>
      </c>
      <c r="CY376" s="6" t="n">
        <v>7</v>
      </c>
      <c r="CZ376" s="6" t="n">
        <v>18</v>
      </c>
    </row>
    <row r="377" customFormat="false" ht="13.2" hidden="false" customHeight="false" outlineLevel="0" collapsed="false">
      <c r="A377" s="0" t="s">
        <v>1427</v>
      </c>
      <c r="B377" s="0" t="s">
        <v>359</v>
      </c>
      <c r="C377" s="6" t="n">
        <v>226578</v>
      </c>
      <c r="D377" s="6" t="n">
        <v>2919</v>
      </c>
      <c r="E377" s="6" t="n">
        <v>2966</v>
      </c>
      <c r="F377" s="6" t="n">
        <v>2980</v>
      </c>
      <c r="G377" s="6" t="n">
        <v>3073</v>
      </c>
      <c r="H377" s="6" t="n">
        <v>2932</v>
      </c>
      <c r="I377" s="6" t="n">
        <v>2912</v>
      </c>
      <c r="J377" s="6" t="n">
        <v>2915</v>
      </c>
      <c r="K377" s="6" t="n">
        <v>2704</v>
      </c>
      <c r="L377" s="6" t="n">
        <v>2800</v>
      </c>
      <c r="M377" s="6" t="n">
        <v>2701</v>
      </c>
      <c r="N377" s="6" t="n">
        <v>2600</v>
      </c>
      <c r="O377" s="6" t="n">
        <v>2887</v>
      </c>
      <c r="P377" s="6" t="n">
        <v>2813</v>
      </c>
      <c r="Q377" s="6" t="n">
        <v>2884</v>
      </c>
      <c r="R377" s="6" t="n">
        <v>2892</v>
      </c>
      <c r="S377" s="6" t="n">
        <v>2846</v>
      </c>
      <c r="T377" s="6" t="n">
        <v>2887</v>
      </c>
      <c r="U377" s="6" t="n">
        <v>3020</v>
      </c>
      <c r="V377" s="6" t="n">
        <v>2687</v>
      </c>
      <c r="W377" s="6" t="n">
        <v>2086</v>
      </c>
      <c r="X377" s="6" t="n">
        <v>2133</v>
      </c>
      <c r="Y377" s="6" t="n">
        <v>2134</v>
      </c>
      <c r="Z377" s="6" t="n">
        <v>2426</v>
      </c>
      <c r="AA377" s="6" t="n">
        <v>2632</v>
      </c>
      <c r="AB377" s="6" t="n">
        <v>2451</v>
      </c>
      <c r="AC377" s="6" t="n">
        <v>2713</v>
      </c>
      <c r="AD377" s="6" t="n">
        <v>2710</v>
      </c>
      <c r="AE377" s="6" t="n">
        <v>2767</v>
      </c>
      <c r="AF377" s="6" t="n">
        <v>2749</v>
      </c>
      <c r="AG377" s="6" t="n">
        <v>2825</v>
      </c>
      <c r="AH377" s="6" t="n">
        <v>2970</v>
      </c>
      <c r="AI377" s="6" t="n">
        <v>3053</v>
      </c>
      <c r="AJ377" s="6" t="n">
        <v>3018</v>
      </c>
      <c r="AK377" s="6" t="n">
        <v>2952</v>
      </c>
      <c r="AL377" s="6" t="n">
        <v>3017</v>
      </c>
      <c r="AM377" s="6" t="n">
        <v>3005</v>
      </c>
      <c r="AN377" s="6" t="n">
        <v>3126</v>
      </c>
      <c r="AO377" s="6" t="n">
        <v>3259</v>
      </c>
      <c r="AP377" s="6" t="n">
        <v>3323</v>
      </c>
      <c r="AQ377" s="6" t="n">
        <v>3717</v>
      </c>
      <c r="AR377" s="6" t="n">
        <v>3535</v>
      </c>
      <c r="AS377" s="6" t="n">
        <v>3523</v>
      </c>
      <c r="AT377" s="6" t="n">
        <v>3617</v>
      </c>
      <c r="AU377" s="6" t="n">
        <v>3569</v>
      </c>
      <c r="AV377" s="6" t="n">
        <v>3537</v>
      </c>
      <c r="AW377" s="6" t="n">
        <v>3640</v>
      </c>
      <c r="AX377" s="6" t="n">
        <v>3811</v>
      </c>
      <c r="AY377" s="6" t="n">
        <v>3742</v>
      </c>
      <c r="AZ377" s="6" t="n">
        <v>3699</v>
      </c>
      <c r="BA377" s="6" t="n">
        <v>3331</v>
      </c>
      <c r="BB377" s="6" t="n">
        <v>3253</v>
      </c>
      <c r="BC377" s="6" t="n">
        <v>3066</v>
      </c>
      <c r="BD377" s="6" t="n">
        <v>3067</v>
      </c>
      <c r="BE377" s="6" t="n">
        <v>3103</v>
      </c>
      <c r="BF377" s="6" t="n">
        <v>2792</v>
      </c>
      <c r="BG377" s="6" t="n">
        <v>2707</v>
      </c>
      <c r="BH377" s="6" t="n">
        <v>2625</v>
      </c>
      <c r="BI377" s="6" t="n">
        <v>2520</v>
      </c>
      <c r="BJ377" s="6" t="n">
        <v>2442</v>
      </c>
      <c r="BK377" s="6" t="n">
        <v>2428</v>
      </c>
      <c r="BL377" s="6" t="n">
        <v>2443</v>
      </c>
      <c r="BM377" s="6" t="n">
        <v>2523</v>
      </c>
      <c r="BN377" s="6" t="n">
        <v>2553</v>
      </c>
      <c r="BO377" s="6" t="n">
        <v>2687</v>
      </c>
      <c r="BP377" s="6" t="n">
        <v>2608</v>
      </c>
      <c r="BQ377" s="6" t="n">
        <v>1986</v>
      </c>
      <c r="BR377" s="6" t="n">
        <v>2212</v>
      </c>
      <c r="BS377" s="6" t="n">
        <v>2055</v>
      </c>
      <c r="BT377" s="6" t="n">
        <v>1903</v>
      </c>
      <c r="BU377" s="6" t="n">
        <v>1603</v>
      </c>
      <c r="BV377" s="6" t="n">
        <v>1646</v>
      </c>
      <c r="BW377" s="6" t="n">
        <v>1798</v>
      </c>
      <c r="BX377" s="6" t="n">
        <v>1748</v>
      </c>
      <c r="BY377" s="6" t="n">
        <v>1727</v>
      </c>
      <c r="BZ377" s="6" t="n">
        <v>1647</v>
      </c>
      <c r="CA377" s="6" t="n">
        <v>1620</v>
      </c>
      <c r="CB377" s="6" t="n">
        <v>1534</v>
      </c>
      <c r="CC377" s="6" t="n">
        <v>1408</v>
      </c>
      <c r="CD377" s="6" t="n">
        <v>1399</v>
      </c>
      <c r="CE377" s="6" t="n">
        <v>1279</v>
      </c>
      <c r="CF377" s="6" t="n">
        <v>1313</v>
      </c>
      <c r="CG377" s="6" t="n">
        <v>1281</v>
      </c>
      <c r="CH377" s="6" t="n">
        <v>1133</v>
      </c>
      <c r="CI377" s="6" t="n">
        <v>980</v>
      </c>
      <c r="CJ377" s="6" t="n">
        <v>952</v>
      </c>
      <c r="CK377" s="6" t="n">
        <v>773</v>
      </c>
      <c r="CL377" s="6" t="n">
        <v>718</v>
      </c>
      <c r="CM377" s="6" t="n">
        <v>743</v>
      </c>
      <c r="CN377" s="6" t="n">
        <v>595</v>
      </c>
      <c r="CO377" s="6" t="n">
        <v>542</v>
      </c>
      <c r="CP377" s="6" t="n">
        <v>444</v>
      </c>
      <c r="CQ377" s="6" t="n">
        <v>314</v>
      </c>
      <c r="CR377" s="6" t="n">
        <v>229</v>
      </c>
      <c r="CS377" s="6" t="n">
        <v>135</v>
      </c>
      <c r="CT377" s="6" t="n">
        <v>147</v>
      </c>
      <c r="CU377" s="6" t="n">
        <v>131</v>
      </c>
      <c r="CV377" s="6" t="n">
        <v>112</v>
      </c>
      <c r="CW377" s="6" t="n">
        <v>55</v>
      </c>
      <c r="CX377" s="6" t="n">
        <v>47</v>
      </c>
      <c r="CY377" s="6" t="n">
        <v>27</v>
      </c>
      <c r="CZ377" s="6" t="n">
        <v>37</v>
      </c>
    </row>
    <row r="378" customFormat="false" ht="13.2" hidden="false" customHeight="false" outlineLevel="0" collapsed="false">
      <c r="A378" s="0" t="s">
        <v>1428</v>
      </c>
      <c r="B378" s="0" t="s">
        <v>547</v>
      </c>
      <c r="C378" s="6" t="n">
        <v>115049</v>
      </c>
      <c r="D378" s="6" t="n">
        <v>1429</v>
      </c>
      <c r="E378" s="6" t="n">
        <v>1429</v>
      </c>
      <c r="F378" s="6" t="n">
        <v>1466</v>
      </c>
      <c r="G378" s="6" t="n">
        <v>1436</v>
      </c>
      <c r="H378" s="6" t="n">
        <v>1548</v>
      </c>
      <c r="I378" s="6" t="n">
        <v>1414</v>
      </c>
      <c r="J378" s="6" t="n">
        <v>1393</v>
      </c>
      <c r="K378" s="6" t="n">
        <v>1435</v>
      </c>
      <c r="L378" s="6" t="n">
        <v>1351</v>
      </c>
      <c r="M378" s="6" t="n">
        <v>1383</v>
      </c>
      <c r="N378" s="6" t="n">
        <v>1439</v>
      </c>
      <c r="O378" s="6" t="n">
        <v>1353</v>
      </c>
      <c r="P378" s="6" t="n">
        <v>1596</v>
      </c>
      <c r="Q378" s="6" t="n">
        <v>1687</v>
      </c>
      <c r="R378" s="6" t="n">
        <v>1596</v>
      </c>
      <c r="S378" s="6" t="n">
        <v>1611</v>
      </c>
      <c r="T378" s="6" t="n">
        <v>1719</v>
      </c>
      <c r="U378" s="6" t="n">
        <v>1584</v>
      </c>
      <c r="V378" s="6" t="n">
        <v>1350</v>
      </c>
      <c r="W378" s="6" t="n">
        <v>940</v>
      </c>
      <c r="X378" s="6" t="n">
        <v>926</v>
      </c>
      <c r="Y378" s="6" t="n">
        <v>1021</v>
      </c>
      <c r="Z378" s="6" t="n">
        <v>1164</v>
      </c>
      <c r="AA378" s="6" t="n">
        <v>1265</v>
      </c>
      <c r="AB378" s="6" t="n">
        <v>1199</v>
      </c>
      <c r="AC378" s="6" t="n">
        <v>1415</v>
      </c>
      <c r="AD378" s="6" t="n">
        <v>1379</v>
      </c>
      <c r="AE378" s="6" t="n">
        <v>1272</v>
      </c>
      <c r="AF378" s="6" t="n">
        <v>1347</v>
      </c>
      <c r="AG378" s="6" t="n">
        <v>1396</v>
      </c>
      <c r="AH378" s="6" t="n">
        <v>1466</v>
      </c>
      <c r="AI378" s="6" t="n">
        <v>1453</v>
      </c>
      <c r="AJ378" s="6" t="n">
        <v>1371</v>
      </c>
      <c r="AK378" s="6" t="n">
        <v>1328</v>
      </c>
      <c r="AL378" s="6" t="n">
        <v>1356</v>
      </c>
      <c r="AM378" s="6" t="n">
        <v>1407</v>
      </c>
      <c r="AN378" s="6" t="n">
        <v>1512</v>
      </c>
      <c r="AO378" s="6" t="n">
        <v>1671</v>
      </c>
      <c r="AP378" s="6" t="n">
        <v>1749</v>
      </c>
      <c r="AQ378" s="6" t="n">
        <v>1774</v>
      </c>
      <c r="AR378" s="6" t="n">
        <v>1768</v>
      </c>
      <c r="AS378" s="6" t="n">
        <v>1739</v>
      </c>
      <c r="AT378" s="6" t="n">
        <v>1835</v>
      </c>
      <c r="AU378" s="6" t="n">
        <v>1865</v>
      </c>
      <c r="AV378" s="6" t="n">
        <v>1984</v>
      </c>
      <c r="AW378" s="6" t="n">
        <v>1830</v>
      </c>
      <c r="AX378" s="6" t="n">
        <v>1908</v>
      </c>
      <c r="AY378" s="6" t="n">
        <v>1878</v>
      </c>
      <c r="AZ378" s="6" t="n">
        <v>1771</v>
      </c>
      <c r="BA378" s="6" t="n">
        <v>1684</v>
      </c>
      <c r="BB378" s="6" t="n">
        <v>1629</v>
      </c>
      <c r="BC378" s="6" t="n">
        <v>1530</v>
      </c>
      <c r="BD378" s="6" t="n">
        <v>1566</v>
      </c>
      <c r="BE378" s="6" t="n">
        <v>1504</v>
      </c>
      <c r="BF378" s="6" t="n">
        <v>1423</v>
      </c>
      <c r="BG378" s="6" t="n">
        <v>1212</v>
      </c>
      <c r="BH378" s="6" t="n">
        <v>1385</v>
      </c>
      <c r="BI378" s="6" t="n">
        <v>1348</v>
      </c>
      <c r="BJ378" s="6" t="n">
        <v>1255</v>
      </c>
      <c r="BK378" s="6" t="n">
        <v>1201</v>
      </c>
      <c r="BL378" s="6" t="n">
        <v>1236</v>
      </c>
      <c r="BM378" s="6" t="n">
        <v>1340</v>
      </c>
      <c r="BN378" s="6" t="n">
        <v>1429</v>
      </c>
      <c r="BO378" s="6" t="n">
        <v>1516</v>
      </c>
      <c r="BP378" s="6" t="n">
        <v>1508</v>
      </c>
      <c r="BQ378" s="6" t="n">
        <v>1140</v>
      </c>
      <c r="BR378" s="6" t="n">
        <v>1221</v>
      </c>
      <c r="BS378" s="6" t="n">
        <v>1147</v>
      </c>
      <c r="BT378" s="6" t="n">
        <v>1058</v>
      </c>
      <c r="BU378" s="6" t="n">
        <v>921</v>
      </c>
      <c r="BV378" s="6" t="n">
        <v>834</v>
      </c>
      <c r="BW378" s="6" t="n">
        <v>907</v>
      </c>
      <c r="BX378" s="6" t="n">
        <v>836</v>
      </c>
      <c r="BY378" s="6" t="n">
        <v>823</v>
      </c>
      <c r="BZ378" s="6" t="n">
        <v>757</v>
      </c>
      <c r="CA378" s="6" t="n">
        <v>742</v>
      </c>
      <c r="CB378" s="6" t="n">
        <v>726</v>
      </c>
      <c r="CC378" s="6" t="n">
        <v>701</v>
      </c>
      <c r="CD378" s="6" t="n">
        <v>699</v>
      </c>
      <c r="CE378" s="6" t="n">
        <v>677</v>
      </c>
      <c r="CF378" s="6" t="n">
        <v>677</v>
      </c>
      <c r="CG378" s="6" t="n">
        <v>626</v>
      </c>
      <c r="CH378" s="6" t="n">
        <v>577</v>
      </c>
      <c r="CI378" s="6" t="n">
        <v>567</v>
      </c>
      <c r="CJ378" s="6" t="n">
        <v>501</v>
      </c>
      <c r="CK378" s="6" t="n">
        <v>409</v>
      </c>
      <c r="CL378" s="6" t="n">
        <v>428</v>
      </c>
      <c r="CM378" s="6" t="n">
        <v>347</v>
      </c>
      <c r="CN378" s="6" t="n">
        <v>326</v>
      </c>
      <c r="CO378" s="6" t="n">
        <v>326</v>
      </c>
      <c r="CP378" s="6" t="n">
        <v>275</v>
      </c>
      <c r="CQ378" s="6" t="n">
        <v>214</v>
      </c>
      <c r="CR378" s="6" t="n">
        <v>148</v>
      </c>
      <c r="CS378" s="6" t="n">
        <v>106</v>
      </c>
      <c r="CT378" s="6" t="n">
        <v>88</v>
      </c>
      <c r="CU378" s="6" t="n">
        <v>93</v>
      </c>
      <c r="CV378" s="6" t="n">
        <v>57</v>
      </c>
      <c r="CW378" s="6" t="n">
        <v>46</v>
      </c>
      <c r="CX378" s="6" t="n">
        <v>27</v>
      </c>
      <c r="CY378" s="6" t="n">
        <v>16</v>
      </c>
      <c r="CZ378" s="6" t="n">
        <v>32</v>
      </c>
    </row>
    <row r="379" customFormat="false" ht="13.2" hidden="false" customHeight="false" outlineLevel="0" collapsed="false">
      <c r="A379" s="0" t="s">
        <v>1429</v>
      </c>
      <c r="B379" s="0" t="s">
        <v>67</v>
      </c>
      <c r="C379" s="6" t="n">
        <v>79443</v>
      </c>
      <c r="D379" s="6" t="n">
        <v>915</v>
      </c>
      <c r="E379" s="6" t="n">
        <v>864</v>
      </c>
      <c r="F379" s="6" t="n">
        <v>885</v>
      </c>
      <c r="G379" s="6" t="n">
        <v>986</v>
      </c>
      <c r="H379" s="6" t="n">
        <v>999</v>
      </c>
      <c r="I379" s="6" t="n">
        <v>1041</v>
      </c>
      <c r="J379" s="6" t="n">
        <v>940</v>
      </c>
      <c r="K379" s="6" t="n">
        <v>1002</v>
      </c>
      <c r="L379" s="6" t="n">
        <v>1013</v>
      </c>
      <c r="M379" s="6" t="n">
        <v>936</v>
      </c>
      <c r="N379" s="6" t="n">
        <v>1045</v>
      </c>
      <c r="O379" s="6" t="n">
        <v>1060</v>
      </c>
      <c r="P379" s="6" t="n">
        <v>1074</v>
      </c>
      <c r="Q379" s="6" t="n">
        <v>1092</v>
      </c>
      <c r="R379" s="6" t="n">
        <v>1068</v>
      </c>
      <c r="S379" s="6" t="n">
        <v>1124</v>
      </c>
      <c r="T379" s="6" t="n">
        <v>1167</v>
      </c>
      <c r="U379" s="6" t="n">
        <v>1121</v>
      </c>
      <c r="V379" s="6" t="n">
        <v>925</v>
      </c>
      <c r="W379" s="6" t="n">
        <v>710</v>
      </c>
      <c r="X379" s="6" t="n">
        <v>625</v>
      </c>
      <c r="Y379" s="6" t="n">
        <v>684</v>
      </c>
      <c r="Z379" s="6" t="n">
        <v>692</v>
      </c>
      <c r="AA379" s="6" t="n">
        <v>859</v>
      </c>
      <c r="AB379" s="6" t="n">
        <v>741</v>
      </c>
      <c r="AC379" s="6" t="n">
        <v>734</v>
      </c>
      <c r="AD379" s="6" t="n">
        <v>742</v>
      </c>
      <c r="AE379" s="6" t="n">
        <v>691</v>
      </c>
      <c r="AF379" s="6" t="n">
        <v>658</v>
      </c>
      <c r="AG379" s="6" t="n">
        <v>777</v>
      </c>
      <c r="AH379" s="6" t="n">
        <v>806</v>
      </c>
      <c r="AI379" s="6" t="n">
        <v>828</v>
      </c>
      <c r="AJ379" s="6" t="n">
        <v>836</v>
      </c>
      <c r="AK379" s="6" t="n">
        <v>849</v>
      </c>
      <c r="AL379" s="6" t="n">
        <v>876</v>
      </c>
      <c r="AM379" s="6" t="n">
        <v>855</v>
      </c>
      <c r="AN379" s="6" t="n">
        <v>954</v>
      </c>
      <c r="AO379" s="6" t="n">
        <v>1014</v>
      </c>
      <c r="AP379" s="6" t="n">
        <v>1096</v>
      </c>
      <c r="AQ379" s="6" t="n">
        <v>1228</v>
      </c>
      <c r="AR379" s="6" t="n">
        <v>1201</v>
      </c>
      <c r="AS379" s="6" t="n">
        <v>1239</v>
      </c>
      <c r="AT379" s="6" t="n">
        <v>1346</v>
      </c>
      <c r="AU379" s="6" t="n">
        <v>1306</v>
      </c>
      <c r="AV379" s="6" t="n">
        <v>1320</v>
      </c>
      <c r="AW379" s="6" t="n">
        <v>1337</v>
      </c>
      <c r="AX379" s="6" t="n">
        <v>1340</v>
      </c>
      <c r="AY379" s="6" t="n">
        <v>1317</v>
      </c>
      <c r="AZ379" s="6" t="n">
        <v>1382</v>
      </c>
      <c r="BA379" s="6" t="n">
        <v>1296</v>
      </c>
      <c r="BB379" s="6" t="n">
        <v>1251</v>
      </c>
      <c r="BC379" s="6" t="n">
        <v>1205</v>
      </c>
      <c r="BD379" s="6" t="n">
        <v>1187</v>
      </c>
      <c r="BE379" s="6" t="n">
        <v>1188</v>
      </c>
      <c r="BF379" s="6" t="n">
        <v>1150</v>
      </c>
      <c r="BG379" s="6" t="n">
        <v>1058</v>
      </c>
      <c r="BH379" s="6" t="n">
        <v>976</v>
      </c>
      <c r="BI379" s="6" t="n">
        <v>1036</v>
      </c>
      <c r="BJ379" s="6" t="n">
        <v>967</v>
      </c>
      <c r="BK379" s="6" t="n">
        <v>924</v>
      </c>
      <c r="BL379" s="6" t="n">
        <v>948</v>
      </c>
      <c r="BM379" s="6" t="n">
        <v>1014</v>
      </c>
      <c r="BN379" s="6" t="n">
        <v>1057</v>
      </c>
      <c r="BO379" s="6" t="n">
        <v>1132</v>
      </c>
      <c r="BP379" s="6" t="n">
        <v>1179</v>
      </c>
      <c r="BQ379" s="6" t="n">
        <v>897</v>
      </c>
      <c r="BR379" s="6" t="n">
        <v>942</v>
      </c>
      <c r="BS379" s="6" t="n">
        <v>902</v>
      </c>
      <c r="BT379" s="6" t="n">
        <v>771</v>
      </c>
      <c r="BU379" s="6" t="n">
        <v>684</v>
      </c>
      <c r="BV379" s="6" t="n">
        <v>608</v>
      </c>
      <c r="BW379" s="6" t="n">
        <v>687</v>
      </c>
      <c r="BX379" s="6" t="n">
        <v>596</v>
      </c>
      <c r="BY379" s="6" t="n">
        <v>611</v>
      </c>
      <c r="BZ379" s="6" t="n">
        <v>564</v>
      </c>
      <c r="CA379" s="6" t="n">
        <v>541</v>
      </c>
      <c r="CB379" s="6" t="n">
        <v>512</v>
      </c>
      <c r="CC379" s="6" t="n">
        <v>499</v>
      </c>
      <c r="CD379" s="6" t="n">
        <v>461</v>
      </c>
      <c r="CE379" s="6" t="n">
        <v>472</v>
      </c>
      <c r="CF379" s="6" t="n">
        <v>457</v>
      </c>
      <c r="CG379" s="6" t="n">
        <v>397</v>
      </c>
      <c r="CH379" s="6" t="n">
        <v>371</v>
      </c>
      <c r="CI379" s="6" t="n">
        <v>332</v>
      </c>
      <c r="CJ379" s="6" t="n">
        <v>364</v>
      </c>
      <c r="CK379" s="6" t="n">
        <v>281</v>
      </c>
      <c r="CL379" s="6" t="n">
        <v>253</v>
      </c>
      <c r="CM379" s="6" t="n">
        <v>240</v>
      </c>
      <c r="CN379" s="6" t="n">
        <v>228</v>
      </c>
      <c r="CO379" s="6" t="n">
        <v>191</v>
      </c>
      <c r="CP379" s="6" t="n">
        <v>181</v>
      </c>
      <c r="CQ379" s="6" t="n">
        <v>152</v>
      </c>
      <c r="CR379" s="6" t="n">
        <v>78</v>
      </c>
      <c r="CS379" s="6" t="n">
        <v>66</v>
      </c>
      <c r="CT379" s="6" t="n">
        <v>63</v>
      </c>
      <c r="CU379" s="6" t="n">
        <v>51</v>
      </c>
      <c r="CV379" s="6" t="n">
        <v>36</v>
      </c>
      <c r="CW379" s="6" t="n">
        <v>25</v>
      </c>
      <c r="CX379" s="6" t="n">
        <v>24</v>
      </c>
      <c r="CY379" s="6" t="n">
        <v>12</v>
      </c>
      <c r="CZ379" s="6" t="n">
        <v>26</v>
      </c>
    </row>
    <row r="380" customFormat="false" ht="13.2" hidden="false" customHeight="false" outlineLevel="0" collapsed="false">
      <c r="A380" s="0" t="s">
        <v>1430</v>
      </c>
      <c r="B380" s="0" t="s">
        <v>555</v>
      </c>
      <c r="C380" s="6" t="n">
        <v>120988</v>
      </c>
      <c r="D380" s="6" t="n">
        <v>1537</v>
      </c>
      <c r="E380" s="6" t="n">
        <v>1417</v>
      </c>
      <c r="F380" s="6" t="n">
        <v>1500</v>
      </c>
      <c r="G380" s="6" t="n">
        <v>1464</v>
      </c>
      <c r="H380" s="6" t="n">
        <v>1493</v>
      </c>
      <c r="I380" s="6" t="n">
        <v>1385</v>
      </c>
      <c r="J380" s="6" t="n">
        <v>1370</v>
      </c>
      <c r="K380" s="6" t="n">
        <v>1373</v>
      </c>
      <c r="L380" s="6" t="n">
        <v>1305</v>
      </c>
      <c r="M380" s="6" t="n">
        <v>1294</v>
      </c>
      <c r="N380" s="6" t="n">
        <v>1429</v>
      </c>
      <c r="O380" s="6" t="n">
        <v>1458</v>
      </c>
      <c r="P380" s="6" t="n">
        <v>1421</v>
      </c>
      <c r="Q380" s="6" t="n">
        <v>1527</v>
      </c>
      <c r="R380" s="6" t="n">
        <v>1532</v>
      </c>
      <c r="S380" s="6" t="n">
        <v>1616</v>
      </c>
      <c r="T380" s="6" t="n">
        <v>1577</v>
      </c>
      <c r="U380" s="6" t="n">
        <v>1611</v>
      </c>
      <c r="V380" s="6" t="n">
        <v>1458</v>
      </c>
      <c r="W380" s="6" t="n">
        <v>1155</v>
      </c>
      <c r="X380" s="6" t="n">
        <v>1036</v>
      </c>
      <c r="Y380" s="6" t="n">
        <v>1059</v>
      </c>
      <c r="Z380" s="6" t="n">
        <v>1205</v>
      </c>
      <c r="AA380" s="6" t="n">
        <v>1284</v>
      </c>
      <c r="AB380" s="6" t="n">
        <v>1343</v>
      </c>
      <c r="AC380" s="6" t="n">
        <v>1372</v>
      </c>
      <c r="AD380" s="6" t="n">
        <v>1355</v>
      </c>
      <c r="AE380" s="6" t="n">
        <v>1361</v>
      </c>
      <c r="AF380" s="6" t="n">
        <v>1447</v>
      </c>
      <c r="AG380" s="6" t="n">
        <v>1424</v>
      </c>
      <c r="AH380" s="6" t="n">
        <v>1446</v>
      </c>
      <c r="AI380" s="6" t="n">
        <v>1469</v>
      </c>
      <c r="AJ380" s="6" t="n">
        <v>1483</v>
      </c>
      <c r="AK380" s="6" t="n">
        <v>1496</v>
      </c>
      <c r="AL380" s="6" t="n">
        <v>1438</v>
      </c>
      <c r="AM380" s="6" t="n">
        <v>1420</v>
      </c>
      <c r="AN380" s="6" t="n">
        <v>1493</v>
      </c>
      <c r="AO380" s="6" t="n">
        <v>1592</v>
      </c>
      <c r="AP380" s="6" t="n">
        <v>1694</v>
      </c>
      <c r="AQ380" s="6" t="n">
        <v>1700</v>
      </c>
      <c r="AR380" s="6" t="n">
        <v>1751</v>
      </c>
      <c r="AS380" s="6" t="n">
        <v>1728</v>
      </c>
      <c r="AT380" s="6" t="n">
        <v>1811</v>
      </c>
      <c r="AU380" s="6" t="n">
        <v>1843</v>
      </c>
      <c r="AV380" s="6" t="n">
        <v>1813</v>
      </c>
      <c r="AW380" s="6" t="n">
        <v>1891</v>
      </c>
      <c r="AX380" s="6" t="n">
        <v>1954</v>
      </c>
      <c r="AY380" s="6" t="n">
        <v>1873</v>
      </c>
      <c r="AZ380" s="6" t="n">
        <v>1884</v>
      </c>
      <c r="BA380" s="6" t="n">
        <v>1802</v>
      </c>
      <c r="BB380" s="6" t="n">
        <v>1799</v>
      </c>
      <c r="BC380" s="6" t="n">
        <v>1693</v>
      </c>
      <c r="BD380" s="6" t="n">
        <v>1741</v>
      </c>
      <c r="BE380" s="6" t="n">
        <v>1668</v>
      </c>
      <c r="BF380" s="6" t="n">
        <v>1517</v>
      </c>
      <c r="BG380" s="6" t="n">
        <v>1556</v>
      </c>
      <c r="BH380" s="6" t="n">
        <v>1451</v>
      </c>
      <c r="BI380" s="6" t="n">
        <v>1541</v>
      </c>
      <c r="BJ380" s="6" t="n">
        <v>1421</v>
      </c>
      <c r="BK380" s="6" t="n">
        <v>1471</v>
      </c>
      <c r="BL380" s="6" t="n">
        <v>1513</v>
      </c>
      <c r="BM380" s="6" t="n">
        <v>1540</v>
      </c>
      <c r="BN380" s="6" t="n">
        <v>1555</v>
      </c>
      <c r="BO380" s="6" t="n">
        <v>1684</v>
      </c>
      <c r="BP380" s="6" t="n">
        <v>1688</v>
      </c>
      <c r="BQ380" s="6" t="n">
        <v>1262</v>
      </c>
      <c r="BR380" s="6" t="n">
        <v>1417</v>
      </c>
      <c r="BS380" s="6" t="n">
        <v>1329</v>
      </c>
      <c r="BT380" s="6" t="n">
        <v>1222</v>
      </c>
      <c r="BU380" s="6" t="n">
        <v>1087</v>
      </c>
      <c r="BV380" s="6" t="n">
        <v>999</v>
      </c>
      <c r="BW380" s="6" t="n">
        <v>1058</v>
      </c>
      <c r="BX380" s="6" t="n">
        <v>1042</v>
      </c>
      <c r="BY380" s="6" t="n">
        <v>988</v>
      </c>
      <c r="BZ380" s="6" t="n">
        <v>967</v>
      </c>
      <c r="CA380" s="6" t="n">
        <v>931</v>
      </c>
      <c r="CB380" s="6" t="n">
        <v>883</v>
      </c>
      <c r="CC380" s="6" t="n">
        <v>795</v>
      </c>
      <c r="CD380" s="6" t="n">
        <v>837</v>
      </c>
      <c r="CE380" s="6" t="n">
        <v>759</v>
      </c>
      <c r="CF380" s="6" t="n">
        <v>771</v>
      </c>
      <c r="CG380" s="6" t="n">
        <v>677</v>
      </c>
      <c r="CH380" s="6" t="n">
        <v>583</v>
      </c>
      <c r="CI380" s="6" t="n">
        <v>539</v>
      </c>
      <c r="CJ380" s="6" t="n">
        <v>563</v>
      </c>
      <c r="CK380" s="6" t="n">
        <v>486</v>
      </c>
      <c r="CL380" s="6" t="n">
        <v>420</v>
      </c>
      <c r="CM380" s="6" t="n">
        <v>356</v>
      </c>
      <c r="CN380" s="6" t="n">
        <v>374</v>
      </c>
      <c r="CO380" s="6" t="n">
        <v>343</v>
      </c>
      <c r="CP380" s="6" t="n">
        <v>299</v>
      </c>
      <c r="CQ380" s="6" t="n">
        <v>224</v>
      </c>
      <c r="CR380" s="6" t="n">
        <v>127</v>
      </c>
      <c r="CS380" s="6" t="n">
        <v>97</v>
      </c>
      <c r="CT380" s="6" t="n">
        <v>79</v>
      </c>
      <c r="CU380" s="6" t="n">
        <v>69</v>
      </c>
      <c r="CV380" s="6" t="n">
        <v>61</v>
      </c>
      <c r="CW380" s="6" t="n">
        <v>38</v>
      </c>
      <c r="CX380" s="6" t="n">
        <v>30</v>
      </c>
      <c r="CY380" s="6" t="n">
        <v>16</v>
      </c>
      <c r="CZ380" s="6" t="n">
        <v>33</v>
      </c>
    </row>
    <row r="381" customFormat="false" ht="13.2" hidden="false" customHeight="false" outlineLevel="0" collapsed="false">
      <c r="A381" s="0" t="s">
        <v>1431</v>
      </c>
      <c r="B381" s="0" t="s">
        <v>823</v>
      </c>
      <c r="C381" s="6" t="n">
        <v>325837</v>
      </c>
      <c r="D381" s="6" t="n">
        <v>3898</v>
      </c>
      <c r="E381" s="6" t="n">
        <v>4041</v>
      </c>
      <c r="F381" s="6" t="n">
        <v>3886</v>
      </c>
      <c r="G381" s="6" t="n">
        <v>3994</v>
      </c>
      <c r="H381" s="6" t="n">
        <v>3726</v>
      </c>
      <c r="I381" s="6" t="n">
        <v>3767</v>
      </c>
      <c r="J381" s="6" t="n">
        <v>3503</v>
      </c>
      <c r="K381" s="6" t="n">
        <v>3661</v>
      </c>
      <c r="L381" s="6" t="n">
        <v>3310</v>
      </c>
      <c r="M381" s="6" t="n">
        <v>3402</v>
      </c>
      <c r="N381" s="6" t="n">
        <v>3517</v>
      </c>
      <c r="O381" s="6" t="n">
        <v>3745</v>
      </c>
      <c r="P381" s="6" t="n">
        <v>3757</v>
      </c>
      <c r="Q381" s="6" t="n">
        <v>3741</v>
      </c>
      <c r="R381" s="6" t="n">
        <v>4014</v>
      </c>
      <c r="S381" s="6" t="n">
        <v>4078</v>
      </c>
      <c r="T381" s="6" t="n">
        <v>4067</v>
      </c>
      <c r="U381" s="6" t="n">
        <v>4307</v>
      </c>
      <c r="V381" s="6" t="n">
        <v>3999</v>
      </c>
      <c r="W381" s="6" t="n">
        <v>3568</v>
      </c>
      <c r="X381" s="6" t="n">
        <v>3641</v>
      </c>
      <c r="Y381" s="6" t="n">
        <v>3756</v>
      </c>
      <c r="Z381" s="6" t="n">
        <v>3918</v>
      </c>
      <c r="AA381" s="6" t="n">
        <v>4167</v>
      </c>
      <c r="AB381" s="6" t="n">
        <v>4084</v>
      </c>
      <c r="AC381" s="6" t="n">
        <v>4302</v>
      </c>
      <c r="AD381" s="6" t="n">
        <v>4094</v>
      </c>
      <c r="AE381" s="6" t="n">
        <v>4093</v>
      </c>
      <c r="AF381" s="6" t="n">
        <v>4168</v>
      </c>
      <c r="AG381" s="6" t="n">
        <v>4116</v>
      </c>
      <c r="AH381" s="6" t="n">
        <v>4055</v>
      </c>
      <c r="AI381" s="6" t="n">
        <v>4044</v>
      </c>
      <c r="AJ381" s="6" t="n">
        <v>3632</v>
      </c>
      <c r="AK381" s="6" t="n">
        <v>3421</v>
      </c>
      <c r="AL381" s="6" t="n">
        <v>3445</v>
      </c>
      <c r="AM381" s="6" t="n">
        <v>3838</v>
      </c>
      <c r="AN381" s="6" t="n">
        <v>3978</v>
      </c>
      <c r="AO381" s="6" t="n">
        <v>4029</v>
      </c>
      <c r="AP381" s="6" t="n">
        <v>4545</v>
      </c>
      <c r="AQ381" s="6" t="n">
        <v>4934</v>
      </c>
      <c r="AR381" s="6" t="n">
        <v>5014</v>
      </c>
      <c r="AS381" s="6" t="n">
        <v>4946</v>
      </c>
      <c r="AT381" s="6" t="n">
        <v>5083</v>
      </c>
      <c r="AU381" s="6" t="n">
        <v>5104</v>
      </c>
      <c r="AV381" s="6" t="n">
        <v>5243</v>
      </c>
      <c r="AW381" s="6" t="n">
        <v>5236</v>
      </c>
      <c r="AX381" s="6" t="n">
        <v>5063</v>
      </c>
      <c r="AY381" s="6" t="n">
        <v>5031</v>
      </c>
      <c r="AZ381" s="6" t="n">
        <v>5017</v>
      </c>
      <c r="BA381" s="6" t="n">
        <v>4810</v>
      </c>
      <c r="BB381" s="6" t="n">
        <v>4742</v>
      </c>
      <c r="BC381" s="6" t="n">
        <v>4601</v>
      </c>
      <c r="BD381" s="6" t="n">
        <v>4608</v>
      </c>
      <c r="BE381" s="6" t="n">
        <v>4520</v>
      </c>
      <c r="BF381" s="6" t="n">
        <v>4162</v>
      </c>
      <c r="BG381" s="6" t="n">
        <v>4134</v>
      </c>
      <c r="BH381" s="6" t="n">
        <v>4036</v>
      </c>
      <c r="BI381" s="6" t="n">
        <v>4140</v>
      </c>
      <c r="BJ381" s="6" t="n">
        <v>3870</v>
      </c>
      <c r="BK381" s="6" t="n">
        <v>3873</v>
      </c>
      <c r="BL381" s="6" t="n">
        <v>3854</v>
      </c>
      <c r="BM381" s="6" t="n">
        <v>4128</v>
      </c>
      <c r="BN381" s="6" t="n">
        <v>4193</v>
      </c>
      <c r="BO381" s="6" t="n">
        <v>4532</v>
      </c>
      <c r="BP381" s="6" t="n">
        <v>4514</v>
      </c>
      <c r="BQ381" s="6" t="n">
        <v>3591</v>
      </c>
      <c r="BR381" s="6" t="n">
        <v>3808</v>
      </c>
      <c r="BS381" s="6" t="n">
        <v>3483</v>
      </c>
      <c r="BT381" s="6" t="n">
        <v>3258</v>
      </c>
      <c r="BU381" s="6" t="n">
        <v>2762</v>
      </c>
      <c r="BV381" s="6" t="n">
        <v>2736</v>
      </c>
      <c r="BW381" s="6" t="n">
        <v>2821</v>
      </c>
      <c r="BX381" s="6" t="n">
        <v>2747</v>
      </c>
      <c r="BY381" s="6" t="n">
        <v>2645</v>
      </c>
      <c r="BZ381" s="6" t="n">
        <v>2491</v>
      </c>
      <c r="CA381" s="6" t="n">
        <v>2337</v>
      </c>
      <c r="CB381" s="6" t="n">
        <v>2207</v>
      </c>
      <c r="CC381" s="6" t="n">
        <v>2197</v>
      </c>
      <c r="CD381" s="6" t="n">
        <v>2052</v>
      </c>
      <c r="CE381" s="6" t="n">
        <v>1818</v>
      </c>
      <c r="CF381" s="6" t="n">
        <v>1763</v>
      </c>
      <c r="CG381" s="6" t="n">
        <v>1657</v>
      </c>
      <c r="CH381" s="6" t="n">
        <v>1405</v>
      </c>
      <c r="CI381" s="6" t="n">
        <v>1402</v>
      </c>
      <c r="CJ381" s="6" t="n">
        <v>1300</v>
      </c>
      <c r="CK381" s="6" t="n">
        <v>1173</v>
      </c>
      <c r="CL381" s="6" t="n">
        <v>1008</v>
      </c>
      <c r="CM381" s="6" t="n">
        <v>886</v>
      </c>
      <c r="CN381" s="6" t="n">
        <v>762</v>
      </c>
      <c r="CO381" s="6" t="n">
        <v>675</v>
      </c>
      <c r="CP381" s="6" t="n">
        <v>631</v>
      </c>
      <c r="CQ381" s="6" t="n">
        <v>417</v>
      </c>
      <c r="CR381" s="6" t="n">
        <v>278</v>
      </c>
      <c r="CS381" s="6" t="n">
        <v>219</v>
      </c>
      <c r="CT381" s="6" t="n">
        <v>149</v>
      </c>
      <c r="CU381" s="6" t="n">
        <v>143</v>
      </c>
      <c r="CV381" s="6" t="n">
        <v>106</v>
      </c>
      <c r="CW381" s="6" t="n">
        <v>65</v>
      </c>
      <c r="CX381" s="6" t="n">
        <v>63</v>
      </c>
      <c r="CY381" s="6" t="n">
        <v>39</v>
      </c>
      <c r="CZ381" s="6" t="n">
        <v>48</v>
      </c>
    </row>
    <row r="382" customFormat="false" ht="13.2" hidden="false" customHeight="false" outlineLevel="0" collapsed="false">
      <c r="A382" s="0" t="s">
        <v>1432</v>
      </c>
      <c r="B382" s="0" t="s">
        <v>777</v>
      </c>
      <c r="C382" s="6" t="n">
        <v>269323</v>
      </c>
      <c r="D382" s="6" t="n">
        <v>3749</v>
      </c>
      <c r="E382" s="6" t="n">
        <v>3626</v>
      </c>
      <c r="F382" s="6" t="n">
        <v>3703</v>
      </c>
      <c r="G382" s="6" t="n">
        <v>3656</v>
      </c>
      <c r="H382" s="6" t="n">
        <v>3639</v>
      </c>
      <c r="I382" s="6" t="n">
        <v>3592</v>
      </c>
      <c r="J382" s="6" t="n">
        <v>3409</v>
      </c>
      <c r="K382" s="6" t="n">
        <v>3400</v>
      </c>
      <c r="L382" s="6" t="n">
        <v>3299</v>
      </c>
      <c r="M382" s="6" t="n">
        <v>3271</v>
      </c>
      <c r="N382" s="6" t="n">
        <v>3324</v>
      </c>
      <c r="O382" s="6" t="n">
        <v>3327</v>
      </c>
      <c r="P382" s="6" t="n">
        <v>3523</v>
      </c>
      <c r="Q382" s="6" t="n">
        <v>3535</v>
      </c>
      <c r="R382" s="6" t="n">
        <v>3557</v>
      </c>
      <c r="S382" s="6" t="n">
        <v>3590</v>
      </c>
      <c r="T382" s="6" t="n">
        <v>3557</v>
      </c>
      <c r="U382" s="6" t="n">
        <v>3680</v>
      </c>
      <c r="V382" s="6" t="n">
        <v>3509</v>
      </c>
      <c r="W382" s="6" t="n">
        <v>3331</v>
      </c>
      <c r="X382" s="6" t="n">
        <v>3405</v>
      </c>
      <c r="Y382" s="6" t="n">
        <v>3422</v>
      </c>
      <c r="Z382" s="6" t="n">
        <v>3464</v>
      </c>
      <c r="AA382" s="6" t="n">
        <v>3647</v>
      </c>
      <c r="AB382" s="6" t="n">
        <v>3566</v>
      </c>
      <c r="AC382" s="6" t="n">
        <v>3634</v>
      </c>
      <c r="AD382" s="6" t="n">
        <v>3663</v>
      </c>
      <c r="AE382" s="6" t="n">
        <v>3473</v>
      </c>
      <c r="AF382" s="6" t="n">
        <v>3490</v>
      </c>
      <c r="AG382" s="6" t="n">
        <v>3430</v>
      </c>
      <c r="AH382" s="6" t="n">
        <v>3523</v>
      </c>
      <c r="AI382" s="6" t="n">
        <v>3462</v>
      </c>
      <c r="AJ382" s="6" t="n">
        <v>3176</v>
      </c>
      <c r="AK382" s="6" t="n">
        <v>2881</v>
      </c>
      <c r="AL382" s="6" t="n">
        <v>3142</v>
      </c>
      <c r="AM382" s="6" t="n">
        <v>3104</v>
      </c>
      <c r="AN382" s="6" t="n">
        <v>3108</v>
      </c>
      <c r="AO382" s="6" t="n">
        <v>3371</v>
      </c>
      <c r="AP382" s="6" t="n">
        <v>3423</v>
      </c>
      <c r="AQ382" s="6" t="n">
        <v>3900</v>
      </c>
      <c r="AR382" s="6" t="n">
        <v>3996</v>
      </c>
      <c r="AS382" s="6" t="n">
        <v>3839</v>
      </c>
      <c r="AT382" s="6" t="n">
        <v>3900</v>
      </c>
      <c r="AU382" s="6" t="n">
        <v>3924</v>
      </c>
      <c r="AV382" s="6" t="n">
        <v>3844</v>
      </c>
      <c r="AW382" s="6" t="n">
        <v>3818</v>
      </c>
      <c r="AX382" s="6" t="n">
        <v>3842</v>
      </c>
      <c r="AY382" s="6" t="n">
        <v>3798</v>
      </c>
      <c r="AZ382" s="6" t="n">
        <v>3721</v>
      </c>
      <c r="BA382" s="6" t="n">
        <v>3908</v>
      </c>
      <c r="BB382" s="6" t="n">
        <v>3591</v>
      </c>
      <c r="BC382" s="6" t="n">
        <v>3241</v>
      </c>
      <c r="BD382" s="6" t="n">
        <v>3306</v>
      </c>
      <c r="BE382" s="6" t="n">
        <v>3206</v>
      </c>
      <c r="BF382" s="6" t="n">
        <v>3120</v>
      </c>
      <c r="BG382" s="6" t="n">
        <v>3013</v>
      </c>
      <c r="BH382" s="6" t="n">
        <v>2890</v>
      </c>
      <c r="BI382" s="6" t="n">
        <v>2978</v>
      </c>
      <c r="BJ382" s="6" t="n">
        <v>2924</v>
      </c>
      <c r="BK382" s="6" t="n">
        <v>2867</v>
      </c>
      <c r="BL382" s="6" t="n">
        <v>2851</v>
      </c>
      <c r="BM382" s="6" t="n">
        <v>2951</v>
      </c>
      <c r="BN382" s="6" t="n">
        <v>3036</v>
      </c>
      <c r="BO382" s="6" t="n">
        <v>3120</v>
      </c>
      <c r="BP382" s="6" t="n">
        <v>3263</v>
      </c>
      <c r="BQ382" s="6" t="n">
        <v>2555</v>
      </c>
      <c r="BR382" s="6" t="n">
        <v>2772</v>
      </c>
      <c r="BS382" s="6" t="n">
        <v>2779</v>
      </c>
      <c r="BT382" s="6" t="n">
        <v>2656</v>
      </c>
      <c r="BU382" s="6" t="n">
        <v>2465</v>
      </c>
      <c r="BV382" s="6" t="n">
        <v>2282</v>
      </c>
      <c r="BW382" s="6" t="n">
        <v>2320</v>
      </c>
      <c r="BX382" s="6" t="n">
        <v>2359</v>
      </c>
      <c r="BY382" s="6" t="n">
        <v>2315</v>
      </c>
      <c r="BZ382" s="6" t="n">
        <v>2163</v>
      </c>
      <c r="CA382" s="6" t="n">
        <v>2093</v>
      </c>
      <c r="CB382" s="6" t="n">
        <v>1873</v>
      </c>
      <c r="CC382" s="6" t="n">
        <v>1742</v>
      </c>
      <c r="CD382" s="6" t="n">
        <v>1719</v>
      </c>
      <c r="CE382" s="6" t="n">
        <v>1767</v>
      </c>
      <c r="CF382" s="6" t="n">
        <v>1648</v>
      </c>
      <c r="CG382" s="6" t="n">
        <v>1467</v>
      </c>
      <c r="CH382" s="6" t="n">
        <v>1291</v>
      </c>
      <c r="CI382" s="6" t="n">
        <v>1141</v>
      </c>
      <c r="CJ382" s="6" t="n">
        <v>1011</v>
      </c>
      <c r="CK382" s="6" t="n">
        <v>967</v>
      </c>
      <c r="CL382" s="6" t="n">
        <v>809</v>
      </c>
      <c r="CM382" s="6" t="n">
        <v>729</v>
      </c>
      <c r="CN382" s="6" t="n">
        <v>634</v>
      </c>
      <c r="CO382" s="6" t="n">
        <v>567</v>
      </c>
      <c r="CP382" s="6" t="n">
        <v>508</v>
      </c>
      <c r="CQ382" s="6" t="n">
        <v>366</v>
      </c>
      <c r="CR382" s="6" t="n">
        <v>186</v>
      </c>
      <c r="CS382" s="6" t="n">
        <v>152</v>
      </c>
      <c r="CT382" s="6" t="n">
        <v>132</v>
      </c>
      <c r="CU382" s="6" t="n">
        <v>103</v>
      </c>
      <c r="CV382" s="6" t="n">
        <v>89</v>
      </c>
      <c r="CW382" s="6" t="n">
        <v>57</v>
      </c>
      <c r="CX382" s="6" t="n">
        <v>24</v>
      </c>
      <c r="CY382" s="6" t="n">
        <v>30</v>
      </c>
      <c r="CZ382" s="6" t="n">
        <v>44</v>
      </c>
    </row>
    <row r="383" customFormat="false" ht="13.2" hidden="false" customHeight="false" outlineLevel="0" collapsed="false">
      <c r="A383" s="0" t="s">
        <v>1433</v>
      </c>
      <c r="B383" s="0" t="s">
        <v>261</v>
      </c>
      <c r="C383" s="6" t="n">
        <v>258249</v>
      </c>
      <c r="D383" s="6" t="n">
        <v>4403</v>
      </c>
      <c r="E383" s="6" t="n">
        <v>4228</v>
      </c>
      <c r="F383" s="6" t="n">
        <v>4198</v>
      </c>
      <c r="G383" s="6" t="n">
        <v>4047</v>
      </c>
      <c r="H383" s="6" t="n">
        <v>3963</v>
      </c>
      <c r="I383" s="6" t="n">
        <v>3569</v>
      </c>
      <c r="J383" s="6" t="n">
        <v>3401</v>
      </c>
      <c r="K383" s="6" t="n">
        <v>3389</v>
      </c>
      <c r="L383" s="6" t="n">
        <v>3089</v>
      </c>
      <c r="M383" s="6" t="n">
        <v>3015</v>
      </c>
      <c r="N383" s="6" t="n">
        <v>3026</v>
      </c>
      <c r="O383" s="6" t="n">
        <v>2910</v>
      </c>
      <c r="P383" s="6" t="n">
        <v>2889</v>
      </c>
      <c r="Q383" s="6" t="n">
        <v>2970</v>
      </c>
      <c r="R383" s="6" t="n">
        <v>2965</v>
      </c>
      <c r="S383" s="6" t="n">
        <v>3056</v>
      </c>
      <c r="T383" s="6" t="n">
        <v>3118</v>
      </c>
      <c r="U383" s="6" t="n">
        <v>3116</v>
      </c>
      <c r="V383" s="6" t="n">
        <v>3113</v>
      </c>
      <c r="W383" s="6" t="n">
        <v>2838</v>
      </c>
      <c r="X383" s="6" t="n">
        <v>3544</v>
      </c>
      <c r="Y383" s="6" t="n">
        <v>3731</v>
      </c>
      <c r="Z383" s="6" t="n">
        <v>4113</v>
      </c>
      <c r="AA383" s="6" t="n">
        <v>4547</v>
      </c>
      <c r="AB383" s="6" t="n">
        <v>4669</v>
      </c>
      <c r="AC383" s="6" t="n">
        <v>5066</v>
      </c>
      <c r="AD383" s="6" t="n">
        <v>5411</v>
      </c>
      <c r="AE383" s="6" t="n">
        <v>5379</v>
      </c>
      <c r="AF383" s="6" t="n">
        <v>5285</v>
      </c>
      <c r="AG383" s="6" t="n">
        <v>5367</v>
      </c>
      <c r="AH383" s="6" t="n">
        <v>5197</v>
      </c>
      <c r="AI383" s="6" t="n">
        <v>5058</v>
      </c>
      <c r="AJ383" s="6" t="n">
        <v>4744</v>
      </c>
      <c r="AK383" s="6" t="n">
        <v>4677</v>
      </c>
      <c r="AL383" s="6" t="n">
        <v>4492</v>
      </c>
      <c r="AM383" s="6" t="n">
        <v>4378</v>
      </c>
      <c r="AN383" s="6" t="n">
        <v>4175</v>
      </c>
      <c r="AO383" s="6" t="n">
        <v>4140</v>
      </c>
      <c r="AP383" s="6" t="n">
        <v>4143</v>
      </c>
      <c r="AQ383" s="6" t="n">
        <v>4276</v>
      </c>
      <c r="AR383" s="6" t="n">
        <v>4243</v>
      </c>
      <c r="AS383" s="6" t="n">
        <v>3931</v>
      </c>
      <c r="AT383" s="6" t="n">
        <v>4139</v>
      </c>
      <c r="AU383" s="6" t="n">
        <v>3965</v>
      </c>
      <c r="AV383" s="6" t="n">
        <v>3965</v>
      </c>
      <c r="AW383" s="6" t="n">
        <v>3630</v>
      </c>
      <c r="AX383" s="6" t="n">
        <v>3663</v>
      </c>
      <c r="AY383" s="6" t="n">
        <v>3432</v>
      </c>
      <c r="AZ383" s="6" t="n">
        <v>3385</v>
      </c>
      <c r="BA383" s="6" t="n">
        <v>3230</v>
      </c>
      <c r="BB383" s="6" t="n">
        <v>3084</v>
      </c>
      <c r="BC383" s="6" t="n">
        <v>2963</v>
      </c>
      <c r="BD383" s="6" t="n">
        <v>3001</v>
      </c>
      <c r="BE383" s="6" t="n">
        <v>2671</v>
      </c>
      <c r="BF383" s="6" t="n">
        <v>2602</v>
      </c>
      <c r="BG383" s="6" t="n">
        <v>2346</v>
      </c>
      <c r="BH383" s="6" t="n">
        <v>2352</v>
      </c>
      <c r="BI383" s="6" t="n">
        <v>2305</v>
      </c>
      <c r="BJ383" s="6" t="n">
        <v>2236</v>
      </c>
      <c r="BK383" s="6" t="n">
        <v>2062</v>
      </c>
      <c r="BL383" s="6" t="n">
        <v>1991</v>
      </c>
      <c r="BM383" s="6" t="n">
        <v>1830</v>
      </c>
      <c r="BN383" s="6" t="n">
        <v>1933</v>
      </c>
      <c r="BO383" s="6" t="n">
        <v>1992</v>
      </c>
      <c r="BP383" s="6" t="n">
        <v>2037</v>
      </c>
      <c r="BQ383" s="6" t="n">
        <v>1552</v>
      </c>
      <c r="BR383" s="6" t="n">
        <v>1500</v>
      </c>
      <c r="BS383" s="6" t="n">
        <v>1420</v>
      </c>
      <c r="BT383" s="6" t="n">
        <v>1491</v>
      </c>
      <c r="BU383" s="6" t="n">
        <v>1268</v>
      </c>
      <c r="BV383" s="6" t="n">
        <v>1164</v>
      </c>
      <c r="BW383" s="6" t="n">
        <v>1302</v>
      </c>
      <c r="BX383" s="6" t="n">
        <v>1279</v>
      </c>
      <c r="BY383" s="6" t="n">
        <v>1236</v>
      </c>
      <c r="BZ383" s="6" t="n">
        <v>1201</v>
      </c>
      <c r="CA383" s="6" t="n">
        <v>1171</v>
      </c>
      <c r="CB383" s="6" t="n">
        <v>984</v>
      </c>
      <c r="CC383" s="6" t="n">
        <v>990</v>
      </c>
      <c r="CD383" s="6" t="n">
        <v>931</v>
      </c>
      <c r="CE383" s="6" t="n">
        <v>891</v>
      </c>
      <c r="CF383" s="6" t="n">
        <v>848</v>
      </c>
      <c r="CG383" s="6" t="n">
        <v>790</v>
      </c>
      <c r="CH383" s="6" t="n">
        <v>733</v>
      </c>
      <c r="CI383" s="6" t="n">
        <v>665</v>
      </c>
      <c r="CJ383" s="6" t="n">
        <v>626</v>
      </c>
      <c r="CK383" s="6" t="n">
        <v>555</v>
      </c>
      <c r="CL383" s="6" t="n">
        <v>478</v>
      </c>
      <c r="CM383" s="6" t="n">
        <v>482</v>
      </c>
      <c r="CN383" s="6" t="n">
        <v>385</v>
      </c>
      <c r="CO383" s="6" t="n">
        <v>367</v>
      </c>
      <c r="CP383" s="6" t="n">
        <v>340</v>
      </c>
      <c r="CQ383" s="6" t="n">
        <v>249</v>
      </c>
      <c r="CR383" s="6" t="n">
        <v>149</v>
      </c>
      <c r="CS383" s="6" t="n">
        <v>114</v>
      </c>
      <c r="CT383" s="6" t="n">
        <v>124</v>
      </c>
      <c r="CU383" s="6" t="n">
        <v>72</v>
      </c>
      <c r="CV383" s="6" t="n">
        <v>63</v>
      </c>
      <c r="CW383" s="6" t="n">
        <v>44</v>
      </c>
      <c r="CX383" s="6" t="n">
        <v>40</v>
      </c>
      <c r="CY383" s="6" t="n">
        <v>24</v>
      </c>
      <c r="CZ383" s="6" t="n">
        <v>38</v>
      </c>
    </row>
    <row r="384" customFormat="false" ht="13.2" hidden="false" customHeight="false" outlineLevel="0" collapsed="false">
      <c r="A384" s="0" t="s">
        <v>1434</v>
      </c>
      <c r="B384" s="0" t="s">
        <v>263</v>
      </c>
      <c r="C384" s="6" t="n">
        <v>306995</v>
      </c>
      <c r="D384" s="6" t="n">
        <v>5188</v>
      </c>
      <c r="E384" s="6" t="n">
        <v>4608</v>
      </c>
      <c r="F384" s="6" t="n">
        <v>4219</v>
      </c>
      <c r="G384" s="6" t="n">
        <v>3932</v>
      </c>
      <c r="H384" s="6" t="n">
        <v>3723</v>
      </c>
      <c r="I384" s="6" t="n">
        <v>3288</v>
      </c>
      <c r="J384" s="6" t="n">
        <v>3019</v>
      </c>
      <c r="K384" s="6" t="n">
        <v>2923</v>
      </c>
      <c r="L384" s="6" t="n">
        <v>2720</v>
      </c>
      <c r="M384" s="6" t="n">
        <v>2624</v>
      </c>
      <c r="N384" s="6" t="n">
        <v>2581</v>
      </c>
      <c r="O384" s="6" t="n">
        <v>2582</v>
      </c>
      <c r="P384" s="6" t="n">
        <v>2564</v>
      </c>
      <c r="Q384" s="6" t="n">
        <v>2487</v>
      </c>
      <c r="R384" s="6" t="n">
        <v>2307</v>
      </c>
      <c r="S384" s="6" t="n">
        <v>2241</v>
      </c>
      <c r="T384" s="6" t="n">
        <v>2301</v>
      </c>
      <c r="U384" s="6" t="n">
        <v>2320</v>
      </c>
      <c r="V384" s="6" t="n">
        <v>2563</v>
      </c>
      <c r="W384" s="6" t="n">
        <v>2978</v>
      </c>
      <c r="X384" s="6" t="n">
        <v>3101</v>
      </c>
      <c r="Y384" s="6" t="n">
        <v>3494</v>
      </c>
      <c r="Z384" s="6" t="n">
        <v>4335</v>
      </c>
      <c r="AA384" s="6" t="n">
        <v>5586</v>
      </c>
      <c r="AB384" s="6" t="n">
        <v>7183</v>
      </c>
      <c r="AC384" s="6" t="n">
        <v>8575</v>
      </c>
      <c r="AD384" s="6" t="n">
        <v>9357</v>
      </c>
      <c r="AE384" s="6" t="n">
        <v>9594</v>
      </c>
      <c r="AF384" s="6" t="n">
        <v>9845</v>
      </c>
      <c r="AG384" s="6" t="n">
        <v>9846</v>
      </c>
      <c r="AH384" s="6" t="n">
        <v>9198</v>
      </c>
      <c r="AI384" s="6" t="n">
        <v>8945</v>
      </c>
      <c r="AJ384" s="6" t="n">
        <v>8554</v>
      </c>
      <c r="AK384" s="6" t="n">
        <v>7823</v>
      </c>
      <c r="AL384" s="6" t="n">
        <v>7220</v>
      </c>
      <c r="AM384" s="6" t="n">
        <v>6579</v>
      </c>
      <c r="AN384" s="6" t="n">
        <v>6293</v>
      </c>
      <c r="AO384" s="6" t="n">
        <v>5857</v>
      </c>
      <c r="AP384" s="6" t="n">
        <v>5580</v>
      </c>
      <c r="AQ384" s="6" t="n">
        <v>5212</v>
      </c>
      <c r="AR384" s="6" t="n">
        <v>4963</v>
      </c>
      <c r="AS384" s="6" t="n">
        <v>4678</v>
      </c>
      <c r="AT384" s="6" t="n">
        <v>4431</v>
      </c>
      <c r="AU384" s="6" t="n">
        <v>4280</v>
      </c>
      <c r="AV384" s="6" t="n">
        <v>4190</v>
      </c>
      <c r="AW384" s="6" t="n">
        <v>3999</v>
      </c>
      <c r="AX384" s="6" t="n">
        <v>3702</v>
      </c>
      <c r="AY384" s="6" t="n">
        <v>3779</v>
      </c>
      <c r="AZ384" s="6" t="n">
        <v>3519</v>
      </c>
      <c r="BA384" s="6" t="n">
        <v>3101</v>
      </c>
      <c r="BB384" s="6" t="n">
        <v>3231</v>
      </c>
      <c r="BC384" s="6" t="n">
        <v>2965</v>
      </c>
      <c r="BD384" s="6" t="n">
        <v>2748</v>
      </c>
      <c r="BE384" s="6" t="n">
        <v>2544</v>
      </c>
      <c r="BF384" s="6" t="n">
        <v>2600</v>
      </c>
      <c r="BG384" s="6" t="n">
        <v>2444</v>
      </c>
      <c r="BH384" s="6" t="n">
        <v>2322</v>
      </c>
      <c r="BI384" s="6" t="n">
        <v>2262</v>
      </c>
      <c r="BJ384" s="6" t="n">
        <v>2212</v>
      </c>
      <c r="BK384" s="6" t="n">
        <v>2111</v>
      </c>
      <c r="BL384" s="6" t="n">
        <v>2106</v>
      </c>
      <c r="BM384" s="6" t="n">
        <v>2121</v>
      </c>
      <c r="BN384" s="6" t="n">
        <v>2123</v>
      </c>
      <c r="BO384" s="6" t="n">
        <v>2157</v>
      </c>
      <c r="BP384" s="6" t="n">
        <v>2151</v>
      </c>
      <c r="BQ384" s="6" t="n">
        <v>1634</v>
      </c>
      <c r="BR384" s="6" t="n">
        <v>1700</v>
      </c>
      <c r="BS384" s="6" t="n">
        <v>1525</v>
      </c>
      <c r="BT384" s="6" t="n">
        <v>1562</v>
      </c>
      <c r="BU384" s="6" t="n">
        <v>1289</v>
      </c>
      <c r="BV384" s="6" t="n">
        <v>1404</v>
      </c>
      <c r="BW384" s="6" t="n">
        <v>1428</v>
      </c>
      <c r="BX384" s="6" t="n">
        <v>1397</v>
      </c>
      <c r="BY384" s="6" t="n">
        <v>1284</v>
      </c>
      <c r="BZ384" s="6" t="n">
        <v>1232</v>
      </c>
      <c r="CA384" s="6" t="n">
        <v>1173</v>
      </c>
      <c r="CB384" s="6" t="n">
        <v>1074</v>
      </c>
      <c r="CC384" s="6" t="n">
        <v>1008</v>
      </c>
      <c r="CD384" s="6" t="n">
        <v>921</v>
      </c>
      <c r="CE384" s="6" t="n">
        <v>950</v>
      </c>
      <c r="CF384" s="6" t="n">
        <v>857</v>
      </c>
      <c r="CG384" s="6" t="n">
        <v>793</v>
      </c>
      <c r="CH384" s="6" t="n">
        <v>687</v>
      </c>
      <c r="CI384" s="6" t="n">
        <v>681</v>
      </c>
      <c r="CJ384" s="6" t="n">
        <v>619</v>
      </c>
      <c r="CK384" s="6" t="n">
        <v>584</v>
      </c>
      <c r="CL384" s="6" t="n">
        <v>522</v>
      </c>
      <c r="CM384" s="6" t="n">
        <v>439</v>
      </c>
      <c r="CN384" s="6" t="n">
        <v>441</v>
      </c>
      <c r="CO384" s="6" t="n">
        <v>369</v>
      </c>
      <c r="CP384" s="6" t="n">
        <v>332</v>
      </c>
      <c r="CQ384" s="6" t="n">
        <v>244</v>
      </c>
      <c r="CR384" s="6" t="n">
        <v>171</v>
      </c>
      <c r="CS384" s="6" t="n">
        <v>114</v>
      </c>
      <c r="CT384" s="6" t="n">
        <v>134</v>
      </c>
      <c r="CU384" s="6" t="n">
        <v>97</v>
      </c>
      <c r="CV384" s="6" t="n">
        <v>81</v>
      </c>
      <c r="CW384" s="6" t="n">
        <v>58</v>
      </c>
      <c r="CX384" s="6" t="n">
        <v>30</v>
      </c>
      <c r="CY384" s="6" t="n">
        <v>30</v>
      </c>
      <c r="CZ384" s="6" t="n">
        <v>47</v>
      </c>
    </row>
    <row r="385" customFormat="false" ht="13.2" hidden="false" customHeight="false" outlineLevel="0" collapsed="false">
      <c r="A385" s="0" t="s">
        <v>1435</v>
      </c>
      <c r="B385" s="0" t="s">
        <v>297</v>
      </c>
      <c r="C385" s="6" t="n">
        <v>202228</v>
      </c>
      <c r="D385" s="6" t="n">
        <v>2459</v>
      </c>
      <c r="E385" s="6" t="n">
        <v>2454</v>
      </c>
      <c r="F385" s="6" t="n">
        <v>2514</v>
      </c>
      <c r="G385" s="6" t="n">
        <v>2505</v>
      </c>
      <c r="H385" s="6" t="n">
        <v>2377</v>
      </c>
      <c r="I385" s="6" t="n">
        <v>2407</v>
      </c>
      <c r="J385" s="6" t="n">
        <v>2320</v>
      </c>
      <c r="K385" s="6" t="n">
        <v>2276</v>
      </c>
      <c r="L385" s="6" t="n">
        <v>2299</v>
      </c>
      <c r="M385" s="6" t="n">
        <v>2253</v>
      </c>
      <c r="N385" s="6" t="n">
        <v>2315</v>
      </c>
      <c r="O385" s="6" t="n">
        <v>2507</v>
      </c>
      <c r="P385" s="6" t="n">
        <v>2484</v>
      </c>
      <c r="Q385" s="6" t="n">
        <v>2433</v>
      </c>
      <c r="R385" s="6" t="n">
        <v>2557</v>
      </c>
      <c r="S385" s="6" t="n">
        <v>2591</v>
      </c>
      <c r="T385" s="6" t="n">
        <v>2566</v>
      </c>
      <c r="U385" s="6" t="n">
        <v>2693</v>
      </c>
      <c r="V385" s="6" t="n">
        <v>2417</v>
      </c>
      <c r="W385" s="6" t="n">
        <v>2240</v>
      </c>
      <c r="X385" s="6" t="n">
        <v>2278</v>
      </c>
      <c r="Y385" s="6" t="n">
        <v>2257</v>
      </c>
      <c r="Z385" s="6" t="n">
        <v>2476</v>
      </c>
      <c r="AA385" s="6" t="n">
        <v>2555</v>
      </c>
      <c r="AB385" s="6" t="n">
        <v>2522</v>
      </c>
      <c r="AC385" s="6" t="n">
        <v>2426</v>
      </c>
      <c r="AD385" s="6" t="n">
        <v>2503</v>
      </c>
      <c r="AE385" s="6" t="n">
        <v>2535</v>
      </c>
      <c r="AF385" s="6" t="n">
        <v>2455</v>
      </c>
      <c r="AG385" s="6" t="n">
        <v>2584</v>
      </c>
      <c r="AH385" s="6" t="n">
        <v>2501</v>
      </c>
      <c r="AI385" s="6" t="n">
        <v>2535</v>
      </c>
      <c r="AJ385" s="6" t="n">
        <v>2444</v>
      </c>
      <c r="AK385" s="6" t="n">
        <v>2275</v>
      </c>
      <c r="AL385" s="6" t="n">
        <v>2430</v>
      </c>
      <c r="AM385" s="6" t="n">
        <v>2585</v>
      </c>
      <c r="AN385" s="6" t="n">
        <v>2613</v>
      </c>
      <c r="AO385" s="6" t="n">
        <v>2675</v>
      </c>
      <c r="AP385" s="6" t="n">
        <v>3101</v>
      </c>
      <c r="AQ385" s="6" t="n">
        <v>3146</v>
      </c>
      <c r="AR385" s="6" t="n">
        <v>3124</v>
      </c>
      <c r="AS385" s="6" t="n">
        <v>3230</v>
      </c>
      <c r="AT385" s="6" t="n">
        <v>3188</v>
      </c>
      <c r="AU385" s="6" t="n">
        <v>3189</v>
      </c>
      <c r="AV385" s="6" t="n">
        <v>3291</v>
      </c>
      <c r="AW385" s="6" t="n">
        <v>3428</v>
      </c>
      <c r="AX385" s="6" t="n">
        <v>3346</v>
      </c>
      <c r="AY385" s="6" t="n">
        <v>3304</v>
      </c>
      <c r="AZ385" s="6" t="n">
        <v>3344</v>
      </c>
      <c r="BA385" s="6" t="n">
        <v>3169</v>
      </c>
      <c r="BB385" s="6" t="n">
        <v>2950</v>
      </c>
      <c r="BC385" s="6" t="n">
        <v>2792</v>
      </c>
      <c r="BD385" s="6" t="n">
        <v>2788</v>
      </c>
      <c r="BE385" s="6" t="n">
        <v>2641</v>
      </c>
      <c r="BF385" s="6" t="n">
        <v>2398</v>
      </c>
      <c r="BG385" s="6" t="n">
        <v>2448</v>
      </c>
      <c r="BH385" s="6" t="n">
        <v>2390</v>
      </c>
      <c r="BI385" s="6" t="n">
        <v>2399</v>
      </c>
      <c r="BJ385" s="6" t="n">
        <v>2315</v>
      </c>
      <c r="BK385" s="6" t="n">
        <v>2276</v>
      </c>
      <c r="BL385" s="6" t="n">
        <v>2246</v>
      </c>
      <c r="BM385" s="6" t="n">
        <v>2384</v>
      </c>
      <c r="BN385" s="6" t="n">
        <v>2433</v>
      </c>
      <c r="BO385" s="6" t="n">
        <v>2654</v>
      </c>
      <c r="BP385" s="6" t="n">
        <v>2724</v>
      </c>
      <c r="BQ385" s="6" t="n">
        <v>2108</v>
      </c>
      <c r="BR385" s="6" t="n">
        <v>2174</v>
      </c>
      <c r="BS385" s="6" t="n">
        <v>1980</v>
      </c>
      <c r="BT385" s="6" t="n">
        <v>1932</v>
      </c>
      <c r="BU385" s="6" t="n">
        <v>1786</v>
      </c>
      <c r="BV385" s="6" t="n">
        <v>1701</v>
      </c>
      <c r="BW385" s="6" t="n">
        <v>1824</v>
      </c>
      <c r="BX385" s="6" t="n">
        <v>1696</v>
      </c>
      <c r="BY385" s="6" t="n">
        <v>1602</v>
      </c>
      <c r="BZ385" s="6" t="n">
        <v>1395</v>
      </c>
      <c r="CA385" s="6" t="n">
        <v>1410</v>
      </c>
      <c r="CB385" s="6" t="n">
        <v>1296</v>
      </c>
      <c r="CC385" s="6" t="n">
        <v>1160</v>
      </c>
      <c r="CD385" s="6" t="n">
        <v>1145</v>
      </c>
      <c r="CE385" s="6" t="n">
        <v>996</v>
      </c>
      <c r="CF385" s="6" t="n">
        <v>1045</v>
      </c>
      <c r="CG385" s="6" t="n">
        <v>945</v>
      </c>
      <c r="CH385" s="6" t="n">
        <v>800</v>
      </c>
      <c r="CI385" s="6" t="n">
        <v>748</v>
      </c>
      <c r="CJ385" s="6" t="n">
        <v>749</v>
      </c>
      <c r="CK385" s="6" t="n">
        <v>586</v>
      </c>
      <c r="CL385" s="6" t="n">
        <v>593</v>
      </c>
      <c r="CM385" s="6" t="n">
        <v>476</v>
      </c>
      <c r="CN385" s="6" t="n">
        <v>462</v>
      </c>
      <c r="CO385" s="6" t="n">
        <v>381</v>
      </c>
      <c r="CP385" s="6" t="n">
        <v>342</v>
      </c>
      <c r="CQ385" s="6" t="n">
        <v>238</v>
      </c>
      <c r="CR385" s="6" t="n">
        <v>153</v>
      </c>
      <c r="CS385" s="6" t="n">
        <v>125</v>
      </c>
      <c r="CT385" s="6" t="n">
        <v>93</v>
      </c>
      <c r="CU385" s="6" t="n">
        <v>75</v>
      </c>
      <c r="CV385" s="6" t="n">
        <v>76</v>
      </c>
      <c r="CW385" s="6" t="n">
        <v>38</v>
      </c>
      <c r="CX385" s="6" t="n">
        <v>25</v>
      </c>
      <c r="CY385" s="6" t="n">
        <v>22</v>
      </c>
      <c r="CZ385" s="6" t="n">
        <v>37</v>
      </c>
    </row>
    <row r="386" customFormat="false" ht="13.2" hidden="false" customHeight="false" outlineLevel="0" collapsed="false">
      <c r="A386" s="0" t="s">
        <v>1436</v>
      </c>
      <c r="B386" s="0" t="s">
        <v>753</v>
      </c>
      <c r="C386" s="6" t="n">
        <v>137648</v>
      </c>
      <c r="D386" s="6" t="n">
        <v>1631</v>
      </c>
      <c r="E386" s="6" t="n">
        <v>1636</v>
      </c>
      <c r="F386" s="6" t="n">
        <v>1555</v>
      </c>
      <c r="G386" s="6" t="n">
        <v>1558</v>
      </c>
      <c r="H386" s="6" t="n">
        <v>1540</v>
      </c>
      <c r="I386" s="6" t="n">
        <v>1463</v>
      </c>
      <c r="J386" s="6" t="n">
        <v>1475</v>
      </c>
      <c r="K386" s="6" t="n">
        <v>1413</v>
      </c>
      <c r="L386" s="6" t="n">
        <v>1441</v>
      </c>
      <c r="M386" s="6" t="n">
        <v>1336</v>
      </c>
      <c r="N386" s="6" t="n">
        <v>1357</v>
      </c>
      <c r="O386" s="6" t="n">
        <v>1447</v>
      </c>
      <c r="P386" s="6" t="n">
        <v>1413</v>
      </c>
      <c r="Q386" s="6" t="n">
        <v>1486</v>
      </c>
      <c r="R386" s="6" t="n">
        <v>1424</v>
      </c>
      <c r="S386" s="6" t="n">
        <v>1422</v>
      </c>
      <c r="T386" s="6" t="n">
        <v>1495</v>
      </c>
      <c r="U386" s="6" t="n">
        <v>1504</v>
      </c>
      <c r="V386" s="6" t="n">
        <v>1496</v>
      </c>
      <c r="W386" s="6" t="n">
        <v>2108</v>
      </c>
      <c r="X386" s="6" t="n">
        <v>2986</v>
      </c>
      <c r="Y386" s="6" t="n">
        <v>2819</v>
      </c>
      <c r="Z386" s="6" t="n">
        <v>2126</v>
      </c>
      <c r="AA386" s="6" t="n">
        <v>1892</v>
      </c>
      <c r="AB386" s="6" t="n">
        <v>1800</v>
      </c>
      <c r="AC386" s="6" t="n">
        <v>1914</v>
      </c>
      <c r="AD386" s="6" t="n">
        <v>1859</v>
      </c>
      <c r="AE386" s="6" t="n">
        <v>1848</v>
      </c>
      <c r="AF386" s="6" t="n">
        <v>1870</v>
      </c>
      <c r="AG386" s="6" t="n">
        <v>1830</v>
      </c>
      <c r="AH386" s="6" t="n">
        <v>1939</v>
      </c>
      <c r="AI386" s="6" t="n">
        <v>1864</v>
      </c>
      <c r="AJ386" s="6" t="n">
        <v>1926</v>
      </c>
      <c r="AK386" s="6" t="n">
        <v>1703</v>
      </c>
      <c r="AL386" s="6" t="n">
        <v>1788</v>
      </c>
      <c r="AM386" s="6" t="n">
        <v>1786</v>
      </c>
      <c r="AN386" s="6" t="n">
        <v>1824</v>
      </c>
      <c r="AO386" s="6" t="n">
        <v>1936</v>
      </c>
      <c r="AP386" s="6" t="n">
        <v>2007</v>
      </c>
      <c r="AQ386" s="6" t="n">
        <v>1999</v>
      </c>
      <c r="AR386" s="6" t="n">
        <v>2004</v>
      </c>
      <c r="AS386" s="6" t="n">
        <v>2004</v>
      </c>
      <c r="AT386" s="6" t="n">
        <v>2042</v>
      </c>
      <c r="AU386" s="6" t="n">
        <v>2055</v>
      </c>
      <c r="AV386" s="6" t="n">
        <v>1978</v>
      </c>
      <c r="AW386" s="6" t="n">
        <v>2087</v>
      </c>
      <c r="AX386" s="6" t="n">
        <v>2010</v>
      </c>
      <c r="AY386" s="6" t="n">
        <v>2050</v>
      </c>
      <c r="AZ386" s="6" t="n">
        <v>2010</v>
      </c>
      <c r="BA386" s="6" t="n">
        <v>1974</v>
      </c>
      <c r="BB386" s="6" t="n">
        <v>1832</v>
      </c>
      <c r="BC386" s="6" t="n">
        <v>1742</v>
      </c>
      <c r="BD386" s="6" t="n">
        <v>1713</v>
      </c>
      <c r="BE386" s="6" t="n">
        <v>1609</v>
      </c>
      <c r="BF386" s="6" t="n">
        <v>1675</v>
      </c>
      <c r="BG386" s="6" t="n">
        <v>1601</v>
      </c>
      <c r="BH386" s="6" t="n">
        <v>1546</v>
      </c>
      <c r="BI386" s="6" t="n">
        <v>1561</v>
      </c>
      <c r="BJ386" s="6" t="n">
        <v>1497</v>
      </c>
      <c r="BK386" s="6" t="n">
        <v>1502</v>
      </c>
      <c r="BL386" s="6" t="n">
        <v>1523</v>
      </c>
      <c r="BM386" s="6" t="n">
        <v>1590</v>
      </c>
      <c r="BN386" s="6" t="n">
        <v>1671</v>
      </c>
      <c r="BO386" s="6" t="n">
        <v>1720</v>
      </c>
      <c r="BP386" s="6" t="n">
        <v>1686</v>
      </c>
      <c r="BQ386" s="6" t="n">
        <v>1405</v>
      </c>
      <c r="BR386" s="6" t="n">
        <v>1476</v>
      </c>
      <c r="BS386" s="6" t="n">
        <v>1413</v>
      </c>
      <c r="BT386" s="6" t="n">
        <v>1333</v>
      </c>
      <c r="BU386" s="6" t="n">
        <v>1084</v>
      </c>
      <c r="BV386" s="6" t="n">
        <v>1046</v>
      </c>
      <c r="BW386" s="6" t="n">
        <v>1075</v>
      </c>
      <c r="BX386" s="6" t="n">
        <v>1060</v>
      </c>
      <c r="BY386" s="6" t="n">
        <v>1012</v>
      </c>
      <c r="BZ386" s="6" t="n">
        <v>978</v>
      </c>
      <c r="CA386" s="6" t="n">
        <v>984</v>
      </c>
      <c r="CB386" s="6" t="n">
        <v>876</v>
      </c>
      <c r="CC386" s="6" t="n">
        <v>854</v>
      </c>
      <c r="CD386" s="6" t="n">
        <v>785</v>
      </c>
      <c r="CE386" s="6" t="n">
        <v>781</v>
      </c>
      <c r="CF386" s="6" t="n">
        <v>842</v>
      </c>
      <c r="CG386" s="6" t="n">
        <v>704</v>
      </c>
      <c r="CH386" s="6" t="n">
        <v>701</v>
      </c>
      <c r="CI386" s="6" t="n">
        <v>610</v>
      </c>
      <c r="CJ386" s="6" t="n">
        <v>588</v>
      </c>
      <c r="CK386" s="6" t="n">
        <v>550</v>
      </c>
      <c r="CL386" s="6" t="n">
        <v>492</v>
      </c>
      <c r="CM386" s="6" t="n">
        <v>475</v>
      </c>
      <c r="CN386" s="6" t="n">
        <v>383</v>
      </c>
      <c r="CO386" s="6" t="n">
        <v>377</v>
      </c>
      <c r="CP386" s="6" t="n">
        <v>309</v>
      </c>
      <c r="CQ386" s="6" t="n">
        <v>229</v>
      </c>
      <c r="CR386" s="6" t="n">
        <v>120</v>
      </c>
      <c r="CS386" s="6" t="n">
        <v>108</v>
      </c>
      <c r="CT386" s="6" t="n">
        <v>130</v>
      </c>
      <c r="CU386" s="6" t="n">
        <v>67</v>
      </c>
      <c r="CV386" s="6" t="n">
        <v>62</v>
      </c>
      <c r="CW386" s="6" t="n">
        <v>56</v>
      </c>
      <c r="CX386" s="6" t="n">
        <v>32</v>
      </c>
      <c r="CY386" s="6" t="n">
        <v>18</v>
      </c>
      <c r="CZ386" s="6" t="n">
        <v>35</v>
      </c>
    </row>
    <row r="387" customFormat="false" ht="13.2" hidden="false" customHeight="false" outlineLevel="0" collapsed="false">
      <c r="A387" s="0" t="s">
        <v>1437</v>
      </c>
      <c r="B387" s="0" t="s">
        <v>79</v>
      </c>
      <c r="C387" s="6" t="n">
        <v>90301</v>
      </c>
      <c r="D387" s="6" t="n">
        <v>1460</v>
      </c>
      <c r="E387" s="6" t="n">
        <v>1365</v>
      </c>
      <c r="F387" s="6" t="n">
        <v>1320</v>
      </c>
      <c r="G387" s="6" t="n">
        <v>1313</v>
      </c>
      <c r="H387" s="6" t="n">
        <v>1272</v>
      </c>
      <c r="I387" s="6" t="n">
        <v>1168</v>
      </c>
      <c r="J387" s="6" t="n">
        <v>1087</v>
      </c>
      <c r="K387" s="6" t="n">
        <v>1098</v>
      </c>
      <c r="L387" s="6" t="n">
        <v>1044</v>
      </c>
      <c r="M387" s="6" t="n">
        <v>1039</v>
      </c>
      <c r="N387" s="6" t="n">
        <v>982</v>
      </c>
      <c r="O387" s="6" t="n">
        <v>1062</v>
      </c>
      <c r="P387" s="6" t="n">
        <v>1065</v>
      </c>
      <c r="Q387" s="6" t="n">
        <v>1119</v>
      </c>
      <c r="R387" s="6" t="n">
        <v>1070</v>
      </c>
      <c r="S387" s="6" t="n">
        <v>1144</v>
      </c>
      <c r="T387" s="6" t="n">
        <v>1044</v>
      </c>
      <c r="U387" s="6" t="n">
        <v>1101</v>
      </c>
      <c r="V387" s="6" t="n">
        <v>1083</v>
      </c>
      <c r="W387" s="6" t="n">
        <v>930</v>
      </c>
      <c r="X387" s="6" t="n">
        <v>839</v>
      </c>
      <c r="Y387" s="6" t="n">
        <v>936</v>
      </c>
      <c r="Z387" s="6" t="n">
        <v>1168</v>
      </c>
      <c r="AA387" s="6" t="n">
        <v>1365</v>
      </c>
      <c r="AB387" s="6" t="n">
        <v>1403</v>
      </c>
      <c r="AC387" s="6" t="n">
        <v>1444</v>
      </c>
      <c r="AD387" s="6" t="n">
        <v>1563</v>
      </c>
      <c r="AE387" s="6" t="n">
        <v>1554</v>
      </c>
      <c r="AF387" s="6" t="n">
        <v>1724</v>
      </c>
      <c r="AG387" s="6" t="n">
        <v>1768</v>
      </c>
      <c r="AH387" s="6" t="n">
        <v>1661</v>
      </c>
      <c r="AI387" s="6" t="n">
        <v>1734</v>
      </c>
      <c r="AJ387" s="6" t="n">
        <v>1658</v>
      </c>
      <c r="AK387" s="6" t="n">
        <v>1561</v>
      </c>
      <c r="AL387" s="6" t="n">
        <v>1527</v>
      </c>
      <c r="AM387" s="6" t="n">
        <v>1507</v>
      </c>
      <c r="AN387" s="6" t="n">
        <v>1508</v>
      </c>
      <c r="AO387" s="6" t="n">
        <v>1448</v>
      </c>
      <c r="AP387" s="6" t="n">
        <v>1434</v>
      </c>
      <c r="AQ387" s="6" t="n">
        <v>1418</v>
      </c>
      <c r="AR387" s="6" t="n">
        <v>1464</v>
      </c>
      <c r="AS387" s="6" t="n">
        <v>1417</v>
      </c>
      <c r="AT387" s="6" t="n">
        <v>1388</v>
      </c>
      <c r="AU387" s="6" t="n">
        <v>1405</v>
      </c>
      <c r="AV387" s="6" t="n">
        <v>1339</v>
      </c>
      <c r="AW387" s="6" t="n">
        <v>1404</v>
      </c>
      <c r="AX387" s="6" t="n">
        <v>1266</v>
      </c>
      <c r="AY387" s="6" t="n">
        <v>1254</v>
      </c>
      <c r="AZ387" s="6" t="n">
        <v>1263</v>
      </c>
      <c r="BA387" s="6" t="n">
        <v>1222</v>
      </c>
      <c r="BB387" s="6" t="n">
        <v>1131</v>
      </c>
      <c r="BC387" s="6" t="n">
        <v>1136</v>
      </c>
      <c r="BD387" s="6" t="n">
        <v>1118</v>
      </c>
      <c r="BE387" s="6" t="n">
        <v>997</v>
      </c>
      <c r="BF387" s="6" t="n">
        <v>979</v>
      </c>
      <c r="BG387" s="6" t="n">
        <v>890</v>
      </c>
      <c r="BH387" s="6" t="n">
        <v>965</v>
      </c>
      <c r="BI387" s="6" t="n">
        <v>873</v>
      </c>
      <c r="BJ387" s="6" t="n">
        <v>852</v>
      </c>
      <c r="BK387" s="6" t="n">
        <v>805</v>
      </c>
      <c r="BL387" s="6" t="n">
        <v>798</v>
      </c>
      <c r="BM387" s="6" t="n">
        <v>741</v>
      </c>
      <c r="BN387" s="6" t="n">
        <v>767</v>
      </c>
      <c r="BO387" s="6" t="n">
        <v>854</v>
      </c>
      <c r="BP387" s="6" t="n">
        <v>836</v>
      </c>
      <c r="BQ387" s="6" t="n">
        <v>674</v>
      </c>
      <c r="BR387" s="6" t="n">
        <v>662</v>
      </c>
      <c r="BS387" s="6" t="n">
        <v>659</v>
      </c>
      <c r="BT387" s="6" t="n">
        <v>610</v>
      </c>
      <c r="BU387" s="6" t="n">
        <v>538</v>
      </c>
      <c r="BV387" s="6" t="n">
        <v>490</v>
      </c>
      <c r="BW387" s="6" t="n">
        <v>508</v>
      </c>
      <c r="BX387" s="6" t="n">
        <v>549</v>
      </c>
      <c r="BY387" s="6" t="n">
        <v>521</v>
      </c>
      <c r="BZ387" s="6" t="n">
        <v>532</v>
      </c>
      <c r="CA387" s="6" t="n">
        <v>472</v>
      </c>
      <c r="CB387" s="6" t="n">
        <v>434</v>
      </c>
      <c r="CC387" s="6" t="n">
        <v>419</v>
      </c>
      <c r="CD387" s="6" t="n">
        <v>416</v>
      </c>
      <c r="CE387" s="6" t="n">
        <v>412</v>
      </c>
      <c r="CF387" s="6" t="n">
        <v>403</v>
      </c>
      <c r="CG387" s="6" t="n">
        <v>364</v>
      </c>
      <c r="CH387" s="6" t="n">
        <v>337</v>
      </c>
      <c r="CI387" s="6" t="n">
        <v>294</v>
      </c>
      <c r="CJ387" s="6" t="n">
        <v>278</v>
      </c>
      <c r="CK387" s="6" t="n">
        <v>235</v>
      </c>
      <c r="CL387" s="6" t="n">
        <v>231</v>
      </c>
      <c r="CM387" s="6" t="n">
        <v>209</v>
      </c>
      <c r="CN387" s="6" t="n">
        <v>163</v>
      </c>
      <c r="CO387" s="6" t="n">
        <v>175</v>
      </c>
      <c r="CP387" s="6" t="n">
        <v>144</v>
      </c>
      <c r="CQ387" s="6" t="n">
        <v>103</v>
      </c>
      <c r="CR387" s="6" t="n">
        <v>74</v>
      </c>
      <c r="CS387" s="6" t="n">
        <v>53</v>
      </c>
      <c r="CT387" s="6" t="n">
        <v>46</v>
      </c>
      <c r="CU387" s="6" t="n">
        <v>50</v>
      </c>
      <c r="CV387" s="6" t="n">
        <v>23</v>
      </c>
      <c r="CW387" s="6" t="n">
        <v>28</v>
      </c>
      <c r="CX387" s="6" t="n">
        <v>14</v>
      </c>
      <c r="CY387" s="6" t="n">
        <v>13</v>
      </c>
      <c r="CZ387" s="6" t="n">
        <v>18</v>
      </c>
    </row>
    <row r="388" customFormat="false" ht="13.2" hidden="false" customHeight="false" outlineLevel="0" collapsed="false">
      <c r="A388" s="0" t="s">
        <v>1438</v>
      </c>
      <c r="B388" s="0" t="s">
        <v>107</v>
      </c>
      <c r="C388" s="6" t="n">
        <v>115254</v>
      </c>
      <c r="D388" s="6" t="n">
        <v>1264</v>
      </c>
      <c r="E388" s="6" t="n">
        <v>1178</v>
      </c>
      <c r="F388" s="6" t="n">
        <v>1304</v>
      </c>
      <c r="G388" s="6" t="n">
        <v>1232</v>
      </c>
      <c r="H388" s="6" t="n">
        <v>1252</v>
      </c>
      <c r="I388" s="6" t="n">
        <v>1171</v>
      </c>
      <c r="J388" s="6" t="n">
        <v>1126</v>
      </c>
      <c r="K388" s="6" t="n">
        <v>1241</v>
      </c>
      <c r="L388" s="6" t="n">
        <v>1168</v>
      </c>
      <c r="M388" s="6" t="n">
        <v>1155</v>
      </c>
      <c r="N388" s="6" t="n">
        <v>1169</v>
      </c>
      <c r="O388" s="6" t="n">
        <v>1265</v>
      </c>
      <c r="P388" s="6" t="n">
        <v>1260</v>
      </c>
      <c r="Q388" s="6" t="n">
        <v>1339</v>
      </c>
      <c r="R388" s="6" t="n">
        <v>1384</v>
      </c>
      <c r="S388" s="6" t="n">
        <v>1377</v>
      </c>
      <c r="T388" s="6" t="n">
        <v>1431</v>
      </c>
      <c r="U388" s="6" t="n">
        <v>1402</v>
      </c>
      <c r="V388" s="6" t="n">
        <v>1384</v>
      </c>
      <c r="W388" s="6" t="n">
        <v>1160</v>
      </c>
      <c r="X388" s="6" t="n">
        <v>1089</v>
      </c>
      <c r="Y388" s="6" t="n">
        <v>1191</v>
      </c>
      <c r="Z388" s="6" t="n">
        <v>1238</v>
      </c>
      <c r="AA388" s="6" t="n">
        <v>1247</v>
      </c>
      <c r="AB388" s="6" t="n">
        <v>1198</v>
      </c>
      <c r="AC388" s="6" t="n">
        <v>1193</v>
      </c>
      <c r="AD388" s="6" t="n">
        <v>1182</v>
      </c>
      <c r="AE388" s="6" t="n">
        <v>1192</v>
      </c>
      <c r="AF388" s="6" t="n">
        <v>1015</v>
      </c>
      <c r="AG388" s="6" t="n">
        <v>1132</v>
      </c>
      <c r="AH388" s="6" t="n">
        <v>1171</v>
      </c>
      <c r="AI388" s="6" t="n">
        <v>1148</v>
      </c>
      <c r="AJ388" s="6" t="n">
        <v>1085</v>
      </c>
      <c r="AK388" s="6" t="n">
        <v>998</v>
      </c>
      <c r="AL388" s="6" t="n">
        <v>1068</v>
      </c>
      <c r="AM388" s="6" t="n">
        <v>1123</v>
      </c>
      <c r="AN388" s="6" t="n">
        <v>1200</v>
      </c>
      <c r="AO388" s="6" t="n">
        <v>1280</v>
      </c>
      <c r="AP388" s="6" t="n">
        <v>1366</v>
      </c>
      <c r="AQ388" s="6" t="n">
        <v>1405</v>
      </c>
      <c r="AR388" s="6" t="n">
        <v>1504</v>
      </c>
      <c r="AS388" s="6" t="n">
        <v>1475</v>
      </c>
      <c r="AT388" s="6" t="n">
        <v>1598</v>
      </c>
      <c r="AU388" s="6" t="n">
        <v>1533</v>
      </c>
      <c r="AV388" s="6" t="n">
        <v>1697</v>
      </c>
      <c r="AW388" s="6" t="n">
        <v>1587</v>
      </c>
      <c r="AX388" s="6" t="n">
        <v>1561</v>
      </c>
      <c r="AY388" s="6" t="n">
        <v>1622</v>
      </c>
      <c r="AZ388" s="6" t="n">
        <v>1540</v>
      </c>
      <c r="BA388" s="6" t="n">
        <v>1509</v>
      </c>
      <c r="BB388" s="6" t="n">
        <v>1565</v>
      </c>
      <c r="BC388" s="6" t="n">
        <v>1451</v>
      </c>
      <c r="BD388" s="6" t="n">
        <v>1436</v>
      </c>
      <c r="BE388" s="6" t="n">
        <v>1441</v>
      </c>
      <c r="BF388" s="6" t="n">
        <v>1429</v>
      </c>
      <c r="BG388" s="6" t="n">
        <v>1376</v>
      </c>
      <c r="BH388" s="6" t="n">
        <v>1379</v>
      </c>
      <c r="BI388" s="6" t="n">
        <v>1431</v>
      </c>
      <c r="BJ388" s="6" t="n">
        <v>1481</v>
      </c>
      <c r="BK388" s="6" t="n">
        <v>1433</v>
      </c>
      <c r="BL388" s="6" t="n">
        <v>1498</v>
      </c>
      <c r="BM388" s="6" t="n">
        <v>1588</v>
      </c>
      <c r="BN388" s="6" t="n">
        <v>1744</v>
      </c>
      <c r="BO388" s="6" t="n">
        <v>2000</v>
      </c>
      <c r="BP388" s="6" t="n">
        <v>2100</v>
      </c>
      <c r="BQ388" s="6" t="n">
        <v>1621</v>
      </c>
      <c r="BR388" s="6" t="n">
        <v>1683</v>
      </c>
      <c r="BS388" s="6" t="n">
        <v>1568</v>
      </c>
      <c r="BT388" s="6" t="n">
        <v>1504</v>
      </c>
      <c r="BU388" s="6" t="n">
        <v>1338</v>
      </c>
      <c r="BV388" s="6" t="n">
        <v>1174</v>
      </c>
      <c r="BW388" s="6" t="n">
        <v>1291</v>
      </c>
      <c r="BX388" s="6" t="n">
        <v>1266</v>
      </c>
      <c r="BY388" s="6" t="n">
        <v>1295</v>
      </c>
      <c r="BZ388" s="6" t="n">
        <v>1261</v>
      </c>
      <c r="CA388" s="6" t="n">
        <v>1150</v>
      </c>
      <c r="CB388" s="6" t="n">
        <v>1112</v>
      </c>
      <c r="CC388" s="6" t="n">
        <v>1009</v>
      </c>
      <c r="CD388" s="6" t="n">
        <v>1049</v>
      </c>
      <c r="CE388" s="6" t="n">
        <v>999</v>
      </c>
      <c r="CF388" s="6" t="n">
        <v>967</v>
      </c>
      <c r="CG388" s="6" t="n">
        <v>828</v>
      </c>
      <c r="CH388" s="6" t="n">
        <v>841</v>
      </c>
      <c r="CI388" s="6" t="n">
        <v>796</v>
      </c>
      <c r="CJ388" s="6" t="n">
        <v>682</v>
      </c>
      <c r="CK388" s="6" t="n">
        <v>635</v>
      </c>
      <c r="CL388" s="6" t="n">
        <v>525</v>
      </c>
      <c r="CM388" s="6" t="n">
        <v>515</v>
      </c>
      <c r="CN388" s="6" t="n">
        <v>486</v>
      </c>
      <c r="CO388" s="6" t="n">
        <v>424</v>
      </c>
      <c r="CP388" s="6" t="n">
        <v>425</v>
      </c>
      <c r="CQ388" s="6" t="n">
        <v>332</v>
      </c>
      <c r="CR388" s="6" t="n">
        <v>169</v>
      </c>
      <c r="CS388" s="6" t="n">
        <v>105</v>
      </c>
      <c r="CT388" s="6" t="n">
        <v>122</v>
      </c>
      <c r="CU388" s="6" t="n">
        <v>83</v>
      </c>
      <c r="CV388" s="6" t="n">
        <v>81</v>
      </c>
      <c r="CW388" s="6" t="n">
        <v>56</v>
      </c>
      <c r="CX388" s="6" t="n">
        <v>45</v>
      </c>
      <c r="CY388" s="6" t="n">
        <v>26</v>
      </c>
      <c r="CZ388" s="6" t="n">
        <v>30</v>
      </c>
    </row>
    <row r="389" customFormat="false" ht="13.2" hidden="false" customHeight="false" outlineLevel="0" collapsed="false">
      <c r="A389" s="0" t="s">
        <v>1439</v>
      </c>
      <c r="B389" s="0" t="s">
        <v>577</v>
      </c>
      <c r="C389" s="6" t="n">
        <v>121572</v>
      </c>
      <c r="D389" s="6" t="n">
        <v>1332</v>
      </c>
      <c r="E389" s="6" t="n">
        <v>1445</v>
      </c>
      <c r="F389" s="6" t="n">
        <v>1455</v>
      </c>
      <c r="G389" s="6" t="n">
        <v>1563</v>
      </c>
      <c r="H389" s="6" t="n">
        <v>1546</v>
      </c>
      <c r="I389" s="6" t="n">
        <v>1516</v>
      </c>
      <c r="J389" s="6" t="n">
        <v>1485</v>
      </c>
      <c r="K389" s="6" t="n">
        <v>1547</v>
      </c>
      <c r="L389" s="6" t="n">
        <v>1371</v>
      </c>
      <c r="M389" s="6" t="n">
        <v>1416</v>
      </c>
      <c r="N389" s="6" t="n">
        <v>1461</v>
      </c>
      <c r="O389" s="6" t="n">
        <v>1493</v>
      </c>
      <c r="P389" s="6" t="n">
        <v>1572</v>
      </c>
      <c r="Q389" s="6" t="n">
        <v>1577</v>
      </c>
      <c r="R389" s="6" t="n">
        <v>1624</v>
      </c>
      <c r="S389" s="6" t="n">
        <v>1691</v>
      </c>
      <c r="T389" s="6" t="n">
        <v>1698</v>
      </c>
      <c r="U389" s="6" t="n">
        <v>1825</v>
      </c>
      <c r="V389" s="6" t="n">
        <v>1539</v>
      </c>
      <c r="W389" s="6" t="n">
        <v>1157</v>
      </c>
      <c r="X389" s="6" t="n">
        <v>1002</v>
      </c>
      <c r="Y389" s="6" t="n">
        <v>934</v>
      </c>
      <c r="Z389" s="6" t="n">
        <v>1031</v>
      </c>
      <c r="AA389" s="6" t="n">
        <v>1089</v>
      </c>
      <c r="AB389" s="6" t="n">
        <v>1045</v>
      </c>
      <c r="AC389" s="6" t="n">
        <v>1046</v>
      </c>
      <c r="AD389" s="6" t="n">
        <v>1010</v>
      </c>
      <c r="AE389" s="6" t="n">
        <v>1076</v>
      </c>
      <c r="AF389" s="6" t="n">
        <v>1046</v>
      </c>
      <c r="AG389" s="6" t="n">
        <v>1070</v>
      </c>
      <c r="AH389" s="6" t="n">
        <v>1178</v>
      </c>
      <c r="AI389" s="6" t="n">
        <v>1297</v>
      </c>
      <c r="AJ389" s="6" t="n">
        <v>1217</v>
      </c>
      <c r="AK389" s="6" t="n">
        <v>1300</v>
      </c>
      <c r="AL389" s="6" t="n">
        <v>1392</v>
      </c>
      <c r="AM389" s="6" t="n">
        <v>1431</v>
      </c>
      <c r="AN389" s="6" t="n">
        <v>1570</v>
      </c>
      <c r="AO389" s="6" t="n">
        <v>1675</v>
      </c>
      <c r="AP389" s="6" t="n">
        <v>1768</v>
      </c>
      <c r="AQ389" s="6" t="n">
        <v>1904</v>
      </c>
      <c r="AR389" s="6" t="n">
        <v>1903</v>
      </c>
      <c r="AS389" s="6" t="n">
        <v>1791</v>
      </c>
      <c r="AT389" s="6" t="n">
        <v>1805</v>
      </c>
      <c r="AU389" s="6" t="n">
        <v>1948</v>
      </c>
      <c r="AV389" s="6" t="n">
        <v>1886</v>
      </c>
      <c r="AW389" s="6" t="n">
        <v>1920</v>
      </c>
      <c r="AX389" s="6" t="n">
        <v>1923</v>
      </c>
      <c r="AY389" s="6" t="n">
        <v>1936</v>
      </c>
      <c r="AZ389" s="6" t="n">
        <v>1849</v>
      </c>
      <c r="BA389" s="6" t="n">
        <v>1804</v>
      </c>
      <c r="BB389" s="6" t="n">
        <v>1758</v>
      </c>
      <c r="BC389" s="6" t="n">
        <v>1711</v>
      </c>
      <c r="BD389" s="6" t="n">
        <v>1604</v>
      </c>
      <c r="BE389" s="6" t="n">
        <v>1662</v>
      </c>
      <c r="BF389" s="6" t="n">
        <v>1565</v>
      </c>
      <c r="BG389" s="6" t="n">
        <v>1511</v>
      </c>
      <c r="BH389" s="6" t="n">
        <v>1450</v>
      </c>
      <c r="BI389" s="6" t="n">
        <v>1504</v>
      </c>
      <c r="BJ389" s="6" t="n">
        <v>1381</v>
      </c>
      <c r="BK389" s="6" t="n">
        <v>1409</v>
      </c>
      <c r="BL389" s="6" t="n">
        <v>1466</v>
      </c>
      <c r="BM389" s="6" t="n">
        <v>1542</v>
      </c>
      <c r="BN389" s="6" t="n">
        <v>1560</v>
      </c>
      <c r="BO389" s="6" t="n">
        <v>1745</v>
      </c>
      <c r="BP389" s="6" t="n">
        <v>1723</v>
      </c>
      <c r="BQ389" s="6" t="n">
        <v>1387</v>
      </c>
      <c r="BR389" s="6" t="n">
        <v>1491</v>
      </c>
      <c r="BS389" s="6" t="n">
        <v>1433</v>
      </c>
      <c r="BT389" s="6" t="n">
        <v>1326</v>
      </c>
      <c r="BU389" s="6" t="n">
        <v>1073</v>
      </c>
      <c r="BV389" s="6" t="n">
        <v>1067</v>
      </c>
      <c r="BW389" s="6" t="n">
        <v>1046</v>
      </c>
      <c r="BX389" s="6" t="n">
        <v>1070</v>
      </c>
      <c r="BY389" s="6" t="n">
        <v>1072</v>
      </c>
      <c r="BZ389" s="6" t="n">
        <v>996</v>
      </c>
      <c r="CA389" s="6" t="n">
        <v>1019</v>
      </c>
      <c r="CB389" s="6" t="n">
        <v>946</v>
      </c>
      <c r="CC389" s="6" t="n">
        <v>895</v>
      </c>
      <c r="CD389" s="6" t="n">
        <v>905</v>
      </c>
      <c r="CE389" s="6" t="n">
        <v>820</v>
      </c>
      <c r="CF389" s="6" t="n">
        <v>766</v>
      </c>
      <c r="CG389" s="6" t="n">
        <v>749</v>
      </c>
      <c r="CH389" s="6" t="n">
        <v>685</v>
      </c>
      <c r="CI389" s="6" t="n">
        <v>599</v>
      </c>
      <c r="CJ389" s="6" t="n">
        <v>606</v>
      </c>
      <c r="CK389" s="6" t="n">
        <v>552</v>
      </c>
      <c r="CL389" s="6" t="n">
        <v>516</v>
      </c>
      <c r="CM389" s="6" t="n">
        <v>469</v>
      </c>
      <c r="CN389" s="6" t="n">
        <v>418</v>
      </c>
      <c r="CO389" s="6" t="n">
        <v>413</v>
      </c>
      <c r="CP389" s="6" t="n">
        <v>367</v>
      </c>
      <c r="CQ389" s="6" t="n">
        <v>307</v>
      </c>
      <c r="CR389" s="6" t="n">
        <v>180</v>
      </c>
      <c r="CS389" s="6" t="n">
        <v>133</v>
      </c>
      <c r="CT389" s="6" t="n">
        <v>142</v>
      </c>
      <c r="CU389" s="6" t="n">
        <v>93</v>
      </c>
      <c r="CV389" s="6" t="n">
        <v>103</v>
      </c>
      <c r="CW389" s="6" t="n">
        <v>63</v>
      </c>
      <c r="CX389" s="6" t="n">
        <v>52</v>
      </c>
      <c r="CY389" s="6" t="n">
        <v>24</v>
      </c>
      <c r="CZ389" s="6" t="n">
        <v>39</v>
      </c>
    </row>
    <row r="390" customFormat="false" ht="13.2" hidden="false" customHeight="false" outlineLevel="0" collapsed="false">
      <c r="A390" s="0" t="s">
        <v>1440</v>
      </c>
      <c r="B390" s="0" t="s">
        <v>501</v>
      </c>
      <c r="C390" s="6" t="n">
        <v>148915</v>
      </c>
      <c r="D390" s="6" t="n">
        <v>1383</v>
      </c>
      <c r="E390" s="6" t="n">
        <v>1390</v>
      </c>
      <c r="F390" s="6" t="n">
        <v>1493</v>
      </c>
      <c r="G390" s="6" t="n">
        <v>1623</v>
      </c>
      <c r="H390" s="6" t="n">
        <v>1619</v>
      </c>
      <c r="I390" s="6" t="n">
        <v>1664</v>
      </c>
      <c r="J390" s="6" t="n">
        <v>1549</v>
      </c>
      <c r="K390" s="6" t="n">
        <v>1653</v>
      </c>
      <c r="L390" s="6" t="n">
        <v>1616</v>
      </c>
      <c r="M390" s="6" t="n">
        <v>1618</v>
      </c>
      <c r="N390" s="6" t="n">
        <v>1659</v>
      </c>
      <c r="O390" s="6" t="n">
        <v>1772</v>
      </c>
      <c r="P390" s="6" t="n">
        <v>1891</v>
      </c>
      <c r="Q390" s="6" t="n">
        <v>1901</v>
      </c>
      <c r="R390" s="6" t="n">
        <v>1800</v>
      </c>
      <c r="S390" s="6" t="n">
        <v>1841</v>
      </c>
      <c r="T390" s="6" t="n">
        <v>1919</v>
      </c>
      <c r="U390" s="6" t="n">
        <v>1918</v>
      </c>
      <c r="V390" s="6" t="n">
        <v>1754</v>
      </c>
      <c r="W390" s="6" t="n">
        <v>1376</v>
      </c>
      <c r="X390" s="6" t="n">
        <v>1256</v>
      </c>
      <c r="Y390" s="6" t="n">
        <v>1144</v>
      </c>
      <c r="Z390" s="6" t="n">
        <v>1261</v>
      </c>
      <c r="AA390" s="6" t="n">
        <v>1373</v>
      </c>
      <c r="AB390" s="6" t="n">
        <v>1272</v>
      </c>
      <c r="AC390" s="6" t="n">
        <v>1217</v>
      </c>
      <c r="AD390" s="6" t="n">
        <v>1306</v>
      </c>
      <c r="AE390" s="6" t="n">
        <v>1158</v>
      </c>
      <c r="AF390" s="6" t="n">
        <v>1255</v>
      </c>
      <c r="AG390" s="6" t="n">
        <v>1225</v>
      </c>
      <c r="AH390" s="6" t="n">
        <v>1207</v>
      </c>
      <c r="AI390" s="6" t="n">
        <v>1223</v>
      </c>
      <c r="AJ390" s="6" t="n">
        <v>1241</v>
      </c>
      <c r="AK390" s="6" t="n">
        <v>1194</v>
      </c>
      <c r="AL390" s="6" t="n">
        <v>1267</v>
      </c>
      <c r="AM390" s="6" t="n">
        <v>1273</v>
      </c>
      <c r="AN390" s="6" t="n">
        <v>1509</v>
      </c>
      <c r="AO390" s="6" t="n">
        <v>1584</v>
      </c>
      <c r="AP390" s="6" t="n">
        <v>1774</v>
      </c>
      <c r="AQ390" s="6" t="n">
        <v>1906</v>
      </c>
      <c r="AR390" s="6" t="n">
        <v>1987</v>
      </c>
      <c r="AS390" s="6" t="n">
        <v>2038</v>
      </c>
      <c r="AT390" s="6" t="n">
        <v>2121</v>
      </c>
      <c r="AU390" s="6" t="n">
        <v>2273</v>
      </c>
      <c r="AV390" s="6" t="n">
        <v>2361</v>
      </c>
      <c r="AW390" s="6" t="n">
        <v>2298</v>
      </c>
      <c r="AX390" s="6" t="n">
        <v>2429</v>
      </c>
      <c r="AY390" s="6" t="n">
        <v>2454</v>
      </c>
      <c r="AZ390" s="6" t="n">
        <v>2351</v>
      </c>
      <c r="BA390" s="6" t="n">
        <v>2310</v>
      </c>
      <c r="BB390" s="6" t="n">
        <v>2174</v>
      </c>
      <c r="BC390" s="6" t="n">
        <v>2142</v>
      </c>
      <c r="BD390" s="6" t="n">
        <v>2178</v>
      </c>
      <c r="BE390" s="6" t="n">
        <v>2047</v>
      </c>
      <c r="BF390" s="6" t="n">
        <v>2065</v>
      </c>
      <c r="BG390" s="6" t="n">
        <v>2040</v>
      </c>
      <c r="BH390" s="6" t="n">
        <v>1928</v>
      </c>
      <c r="BI390" s="6" t="n">
        <v>1953</v>
      </c>
      <c r="BJ390" s="6" t="n">
        <v>1977</v>
      </c>
      <c r="BK390" s="6" t="n">
        <v>1948</v>
      </c>
      <c r="BL390" s="6" t="n">
        <v>2065</v>
      </c>
      <c r="BM390" s="6" t="n">
        <v>2041</v>
      </c>
      <c r="BN390" s="6" t="n">
        <v>2216</v>
      </c>
      <c r="BO390" s="6" t="n">
        <v>2618</v>
      </c>
      <c r="BP390" s="6" t="n">
        <v>2675</v>
      </c>
      <c r="BQ390" s="6" t="n">
        <v>2044</v>
      </c>
      <c r="BR390" s="6" t="n">
        <v>2189</v>
      </c>
      <c r="BS390" s="6" t="n">
        <v>2049</v>
      </c>
      <c r="BT390" s="6" t="n">
        <v>1952</v>
      </c>
      <c r="BU390" s="6" t="n">
        <v>1710</v>
      </c>
      <c r="BV390" s="6" t="n">
        <v>1465</v>
      </c>
      <c r="BW390" s="6" t="n">
        <v>1602</v>
      </c>
      <c r="BX390" s="6" t="n">
        <v>1636</v>
      </c>
      <c r="BY390" s="6" t="n">
        <v>1512</v>
      </c>
      <c r="BZ390" s="6" t="n">
        <v>1419</v>
      </c>
      <c r="CA390" s="6" t="n">
        <v>1390</v>
      </c>
      <c r="CB390" s="6" t="n">
        <v>1361</v>
      </c>
      <c r="CC390" s="6" t="n">
        <v>1283</v>
      </c>
      <c r="CD390" s="6" t="n">
        <v>1225</v>
      </c>
      <c r="CE390" s="6" t="n">
        <v>1191</v>
      </c>
      <c r="CF390" s="6" t="n">
        <v>1202</v>
      </c>
      <c r="CG390" s="6" t="n">
        <v>1061</v>
      </c>
      <c r="CH390" s="6" t="n">
        <v>998</v>
      </c>
      <c r="CI390" s="6" t="n">
        <v>916</v>
      </c>
      <c r="CJ390" s="6" t="n">
        <v>843</v>
      </c>
      <c r="CK390" s="6" t="n">
        <v>775</v>
      </c>
      <c r="CL390" s="6" t="n">
        <v>694</v>
      </c>
      <c r="CM390" s="6" t="n">
        <v>652</v>
      </c>
      <c r="CN390" s="6" t="n">
        <v>566</v>
      </c>
      <c r="CO390" s="6" t="n">
        <v>493</v>
      </c>
      <c r="CP390" s="6" t="n">
        <v>510</v>
      </c>
      <c r="CQ390" s="6" t="n">
        <v>386</v>
      </c>
      <c r="CR390" s="6" t="n">
        <v>260</v>
      </c>
      <c r="CS390" s="6" t="n">
        <v>184</v>
      </c>
      <c r="CT390" s="6" t="n">
        <v>166</v>
      </c>
      <c r="CU390" s="6" t="n">
        <v>116</v>
      </c>
      <c r="CV390" s="6" t="n">
        <v>107</v>
      </c>
      <c r="CW390" s="6" t="n">
        <v>57</v>
      </c>
      <c r="CX390" s="6" t="n">
        <v>41</v>
      </c>
      <c r="CY390" s="6" t="n">
        <v>32</v>
      </c>
      <c r="CZ390" s="6" t="n">
        <v>55</v>
      </c>
    </row>
    <row r="391" customFormat="false" ht="13.2" hidden="false" customHeight="false" outlineLevel="0" collapsed="false">
      <c r="A391" s="0" t="s">
        <v>1441</v>
      </c>
      <c r="B391" s="0" t="s">
        <v>183</v>
      </c>
      <c r="C391" s="6" t="n">
        <v>75356</v>
      </c>
      <c r="D391" s="6" t="n">
        <v>1032</v>
      </c>
      <c r="E391" s="6" t="n">
        <v>981</v>
      </c>
      <c r="F391" s="6" t="n">
        <v>1050</v>
      </c>
      <c r="G391" s="6" t="n">
        <v>999</v>
      </c>
      <c r="H391" s="6" t="n">
        <v>976</v>
      </c>
      <c r="I391" s="6" t="n">
        <v>905</v>
      </c>
      <c r="J391" s="6" t="n">
        <v>906</v>
      </c>
      <c r="K391" s="6" t="n">
        <v>944</v>
      </c>
      <c r="L391" s="6" t="n">
        <v>857</v>
      </c>
      <c r="M391" s="6" t="n">
        <v>862</v>
      </c>
      <c r="N391" s="6" t="n">
        <v>849</v>
      </c>
      <c r="O391" s="6" t="n">
        <v>931</v>
      </c>
      <c r="P391" s="6" t="n">
        <v>911</v>
      </c>
      <c r="Q391" s="6" t="n">
        <v>919</v>
      </c>
      <c r="R391" s="6" t="n">
        <v>985</v>
      </c>
      <c r="S391" s="6" t="n">
        <v>901</v>
      </c>
      <c r="T391" s="6" t="n">
        <v>970</v>
      </c>
      <c r="U391" s="6" t="n">
        <v>906</v>
      </c>
      <c r="V391" s="6" t="n">
        <v>852</v>
      </c>
      <c r="W391" s="6" t="n">
        <v>768</v>
      </c>
      <c r="X391" s="6" t="n">
        <v>719</v>
      </c>
      <c r="Y391" s="6" t="n">
        <v>753</v>
      </c>
      <c r="Z391" s="6" t="n">
        <v>816</v>
      </c>
      <c r="AA391" s="6" t="n">
        <v>876</v>
      </c>
      <c r="AB391" s="6" t="n">
        <v>854</v>
      </c>
      <c r="AC391" s="6" t="n">
        <v>905</v>
      </c>
      <c r="AD391" s="6" t="n">
        <v>954</v>
      </c>
      <c r="AE391" s="6" t="n">
        <v>908</v>
      </c>
      <c r="AF391" s="6" t="n">
        <v>957</v>
      </c>
      <c r="AG391" s="6" t="n">
        <v>921</v>
      </c>
      <c r="AH391" s="6" t="n">
        <v>1025</v>
      </c>
      <c r="AI391" s="6" t="n">
        <v>1011</v>
      </c>
      <c r="AJ391" s="6" t="n">
        <v>878</v>
      </c>
      <c r="AK391" s="6" t="n">
        <v>843</v>
      </c>
      <c r="AL391" s="6" t="n">
        <v>931</v>
      </c>
      <c r="AM391" s="6" t="n">
        <v>940</v>
      </c>
      <c r="AN391" s="6" t="n">
        <v>1041</v>
      </c>
      <c r="AO391" s="6" t="n">
        <v>1049</v>
      </c>
      <c r="AP391" s="6" t="n">
        <v>1092</v>
      </c>
      <c r="AQ391" s="6" t="n">
        <v>1128</v>
      </c>
      <c r="AR391" s="6" t="n">
        <v>1120</v>
      </c>
      <c r="AS391" s="6" t="n">
        <v>1160</v>
      </c>
      <c r="AT391" s="6" t="n">
        <v>1174</v>
      </c>
      <c r="AU391" s="6" t="n">
        <v>1131</v>
      </c>
      <c r="AV391" s="6" t="n">
        <v>1205</v>
      </c>
      <c r="AW391" s="6" t="n">
        <v>1182</v>
      </c>
      <c r="AX391" s="6" t="n">
        <v>1164</v>
      </c>
      <c r="AY391" s="6" t="n">
        <v>1145</v>
      </c>
      <c r="AZ391" s="6" t="n">
        <v>1039</v>
      </c>
      <c r="BA391" s="6" t="n">
        <v>1080</v>
      </c>
      <c r="BB391" s="6" t="n">
        <v>1063</v>
      </c>
      <c r="BC391" s="6" t="n">
        <v>991</v>
      </c>
      <c r="BD391" s="6" t="n">
        <v>975</v>
      </c>
      <c r="BE391" s="6" t="n">
        <v>897</v>
      </c>
      <c r="BF391" s="6" t="n">
        <v>929</v>
      </c>
      <c r="BG391" s="6" t="n">
        <v>945</v>
      </c>
      <c r="BH391" s="6" t="n">
        <v>923</v>
      </c>
      <c r="BI391" s="6" t="n">
        <v>913</v>
      </c>
      <c r="BJ391" s="6" t="n">
        <v>876</v>
      </c>
      <c r="BK391" s="6" t="n">
        <v>920</v>
      </c>
      <c r="BL391" s="6" t="n">
        <v>908</v>
      </c>
      <c r="BM391" s="6" t="n">
        <v>927</v>
      </c>
      <c r="BN391" s="6" t="n">
        <v>997</v>
      </c>
      <c r="BO391" s="6" t="n">
        <v>1102</v>
      </c>
      <c r="BP391" s="6" t="n">
        <v>1151</v>
      </c>
      <c r="BQ391" s="6" t="n">
        <v>858</v>
      </c>
      <c r="BR391" s="6" t="n">
        <v>854</v>
      </c>
      <c r="BS391" s="6" t="n">
        <v>807</v>
      </c>
      <c r="BT391" s="6" t="n">
        <v>742</v>
      </c>
      <c r="BU391" s="6" t="n">
        <v>660</v>
      </c>
      <c r="BV391" s="6" t="n">
        <v>607</v>
      </c>
      <c r="BW391" s="6" t="n">
        <v>603</v>
      </c>
      <c r="BX391" s="6" t="n">
        <v>562</v>
      </c>
      <c r="BY391" s="6" t="n">
        <v>559</v>
      </c>
      <c r="BZ391" s="6" t="n">
        <v>551</v>
      </c>
      <c r="CA391" s="6" t="n">
        <v>516</v>
      </c>
      <c r="CB391" s="6" t="n">
        <v>436</v>
      </c>
      <c r="CC391" s="6" t="n">
        <v>453</v>
      </c>
      <c r="CD391" s="6" t="n">
        <v>399</v>
      </c>
      <c r="CE391" s="6" t="n">
        <v>446</v>
      </c>
      <c r="CF391" s="6" t="n">
        <v>395</v>
      </c>
      <c r="CG391" s="6" t="n">
        <v>360</v>
      </c>
      <c r="CH391" s="6" t="n">
        <v>343</v>
      </c>
      <c r="CI391" s="6" t="n">
        <v>313</v>
      </c>
      <c r="CJ391" s="6" t="n">
        <v>290</v>
      </c>
      <c r="CK391" s="6" t="n">
        <v>258</v>
      </c>
      <c r="CL391" s="6" t="n">
        <v>236</v>
      </c>
      <c r="CM391" s="6" t="n">
        <v>194</v>
      </c>
      <c r="CN391" s="6" t="n">
        <v>212</v>
      </c>
      <c r="CO391" s="6" t="n">
        <v>169</v>
      </c>
      <c r="CP391" s="6" t="n">
        <v>152</v>
      </c>
      <c r="CQ391" s="6" t="n">
        <v>99</v>
      </c>
      <c r="CR391" s="6" t="n">
        <v>56</v>
      </c>
      <c r="CS391" s="6" t="n">
        <v>59</v>
      </c>
      <c r="CT391" s="6" t="n">
        <v>34</v>
      </c>
      <c r="CU391" s="6" t="n">
        <v>30</v>
      </c>
      <c r="CV391" s="6" t="n">
        <v>24</v>
      </c>
      <c r="CW391" s="6" t="n">
        <v>22</v>
      </c>
      <c r="CX391" s="6" t="n">
        <v>13</v>
      </c>
      <c r="CY391" s="6" t="n">
        <v>8</v>
      </c>
      <c r="CZ391" s="6" t="n">
        <v>14</v>
      </c>
    </row>
    <row r="392" customFormat="false" ht="13.2" hidden="false" customHeight="false" outlineLevel="0" collapsed="false">
      <c r="A392" s="0" t="s">
        <v>1442</v>
      </c>
      <c r="B392" s="0" t="s">
        <v>111</v>
      </c>
      <c r="C392" s="6" t="n">
        <v>110535</v>
      </c>
      <c r="D392" s="6" t="n">
        <v>1376</v>
      </c>
      <c r="E392" s="6" t="n">
        <v>1362</v>
      </c>
      <c r="F392" s="6" t="n">
        <v>1389</v>
      </c>
      <c r="G392" s="6" t="n">
        <v>1326</v>
      </c>
      <c r="H392" s="6" t="n">
        <v>1322</v>
      </c>
      <c r="I392" s="6" t="n">
        <v>1299</v>
      </c>
      <c r="J392" s="6" t="n">
        <v>1223</v>
      </c>
      <c r="K392" s="6" t="n">
        <v>1171</v>
      </c>
      <c r="L392" s="6" t="n">
        <v>1120</v>
      </c>
      <c r="M392" s="6" t="n">
        <v>1220</v>
      </c>
      <c r="N392" s="6" t="n">
        <v>1191</v>
      </c>
      <c r="O392" s="6" t="n">
        <v>1154</v>
      </c>
      <c r="P392" s="6" t="n">
        <v>1269</v>
      </c>
      <c r="Q392" s="6" t="n">
        <v>1244</v>
      </c>
      <c r="R392" s="6" t="n">
        <v>1227</v>
      </c>
      <c r="S392" s="6" t="n">
        <v>1273</v>
      </c>
      <c r="T392" s="6" t="n">
        <v>1339</v>
      </c>
      <c r="U392" s="6" t="n">
        <v>1364</v>
      </c>
      <c r="V392" s="6" t="n">
        <v>1779</v>
      </c>
      <c r="W392" s="6" t="n">
        <v>2472</v>
      </c>
      <c r="X392" s="6" t="n">
        <v>2988</v>
      </c>
      <c r="Y392" s="6" t="n">
        <v>2565</v>
      </c>
      <c r="Z392" s="6" t="n">
        <v>2247</v>
      </c>
      <c r="AA392" s="6" t="n">
        <v>1940</v>
      </c>
      <c r="AB392" s="6" t="n">
        <v>1696</v>
      </c>
      <c r="AC392" s="6" t="n">
        <v>1589</v>
      </c>
      <c r="AD392" s="6" t="n">
        <v>1589</v>
      </c>
      <c r="AE392" s="6" t="n">
        <v>1590</v>
      </c>
      <c r="AF392" s="6" t="n">
        <v>1492</v>
      </c>
      <c r="AG392" s="6" t="n">
        <v>1505</v>
      </c>
      <c r="AH392" s="6" t="n">
        <v>1506</v>
      </c>
      <c r="AI392" s="6" t="n">
        <v>1503</v>
      </c>
      <c r="AJ392" s="6" t="n">
        <v>1363</v>
      </c>
      <c r="AK392" s="6" t="n">
        <v>1379</v>
      </c>
      <c r="AL392" s="6" t="n">
        <v>1401</v>
      </c>
      <c r="AM392" s="6" t="n">
        <v>1302</v>
      </c>
      <c r="AN392" s="6" t="n">
        <v>1285</v>
      </c>
      <c r="AO392" s="6" t="n">
        <v>1320</v>
      </c>
      <c r="AP392" s="6" t="n">
        <v>1453</v>
      </c>
      <c r="AQ392" s="6" t="n">
        <v>1447</v>
      </c>
      <c r="AR392" s="6" t="n">
        <v>1559</v>
      </c>
      <c r="AS392" s="6" t="n">
        <v>1392</v>
      </c>
      <c r="AT392" s="6" t="n">
        <v>1486</v>
      </c>
      <c r="AU392" s="6" t="n">
        <v>1476</v>
      </c>
      <c r="AV392" s="6" t="n">
        <v>1570</v>
      </c>
      <c r="AW392" s="6" t="n">
        <v>1619</v>
      </c>
      <c r="AX392" s="6" t="n">
        <v>1583</v>
      </c>
      <c r="AY392" s="6" t="n">
        <v>1544</v>
      </c>
      <c r="AZ392" s="6" t="n">
        <v>1559</v>
      </c>
      <c r="BA392" s="6" t="n">
        <v>1485</v>
      </c>
      <c r="BB392" s="6" t="n">
        <v>1455</v>
      </c>
      <c r="BC392" s="6" t="n">
        <v>1440</v>
      </c>
      <c r="BD392" s="6" t="n">
        <v>1405</v>
      </c>
      <c r="BE392" s="6" t="n">
        <v>1322</v>
      </c>
      <c r="BF392" s="6" t="n">
        <v>1249</v>
      </c>
      <c r="BG392" s="6" t="n">
        <v>1226</v>
      </c>
      <c r="BH392" s="6" t="n">
        <v>1197</v>
      </c>
      <c r="BI392" s="6" t="n">
        <v>1165</v>
      </c>
      <c r="BJ392" s="6" t="n">
        <v>1030</v>
      </c>
      <c r="BK392" s="6" t="n">
        <v>1054</v>
      </c>
      <c r="BL392" s="6" t="n">
        <v>1001</v>
      </c>
      <c r="BM392" s="6" t="n">
        <v>1050</v>
      </c>
      <c r="BN392" s="6" t="n">
        <v>1015</v>
      </c>
      <c r="BO392" s="6" t="n">
        <v>1165</v>
      </c>
      <c r="BP392" s="6" t="n">
        <v>1269</v>
      </c>
      <c r="BQ392" s="6" t="n">
        <v>856</v>
      </c>
      <c r="BR392" s="6" t="n">
        <v>942</v>
      </c>
      <c r="BS392" s="6" t="n">
        <v>933</v>
      </c>
      <c r="BT392" s="6" t="n">
        <v>852</v>
      </c>
      <c r="BU392" s="6" t="n">
        <v>727</v>
      </c>
      <c r="BV392" s="6" t="n">
        <v>730</v>
      </c>
      <c r="BW392" s="6" t="n">
        <v>761</v>
      </c>
      <c r="BX392" s="6" t="n">
        <v>768</v>
      </c>
      <c r="BY392" s="6" t="n">
        <v>733</v>
      </c>
      <c r="BZ392" s="6" t="n">
        <v>782</v>
      </c>
      <c r="CA392" s="6" t="n">
        <v>753</v>
      </c>
      <c r="CB392" s="6" t="n">
        <v>716</v>
      </c>
      <c r="CC392" s="6" t="n">
        <v>733</v>
      </c>
      <c r="CD392" s="6" t="n">
        <v>664</v>
      </c>
      <c r="CE392" s="6" t="n">
        <v>679</v>
      </c>
      <c r="CF392" s="6" t="n">
        <v>640</v>
      </c>
      <c r="CG392" s="6" t="n">
        <v>611</v>
      </c>
      <c r="CH392" s="6" t="n">
        <v>561</v>
      </c>
      <c r="CI392" s="6" t="n">
        <v>519</v>
      </c>
      <c r="CJ392" s="6" t="n">
        <v>455</v>
      </c>
      <c r="CK392" s="6" t="n">
        <v>401</v>
      </c>
      <c r="CL392" s="6" t="n">
        <v>398</v>
      </c>
      <c r="CM392" s="6" t="n">
        <v>333</v>
      </c>
      <c r="CN392" s="6" t="n">
        <v>259</v>
      </c>
      <c r="CO392" s="6" t="n">
        <v>264</v>
      </c>
      <c r="CP392" s="6" t="n">
        <v>221</v>
      </c>
      <c r="CQ392" s="6" t="n">
        <v>186</v>
      </c>
      <c r="CR392" s="6" t="n">
        <v>110</v>
      </c>
      <c r="CS392" s="6" t="n">
        <v>72</v>
      </c>
      <c r="CT392" s="6" t="n">
        <v>88</v>
      </c>
      <c r="CU392" s="6" t="n">
        <v>60</v>
      </c>
      <c r="CV392" s="6" t="n">
        <v>49</v>
      </c>
      <c r="CW392" s="6" t="n">
        <v>30</v>
      </c>
      <c r="CX392" s="6" t="n">
        <v>20</v>
      </c>
      <c r="CY392" s="6" t="n">
        <v>14</v>
      </c>
      <c r="CZ392" s="6" t="n">
        <v>19</v>
      </c>
    </row>
    <row r="393" customFormat="false" ht="13.2" hidden="false" customHeight="false" outlineLevel="0" collapsed="false">
      <c r="A393" s="0" t="s">
        <v>1443</v>
      </c>
      <c r="B393" s="0" t="s">
        <v>465</v>
      </c>
      <c r="C393" s="6" t="n">
        <v>153822</v>
      </c>
      <c r="D393" s="6" t="n">
        <v>2075</v>
      </c>
      <c r="E393" s="6" t="n">
        <v>1968</v>
      </c>
      <c r="F393" s="6" t="n">
        <v>2005</v>
      </c>
      <c r="G393" s="6" t="n">
        <v>2085</v>
      </c>
      <c r="H393" s="6" t="n">
        <v>1932</v>
      </c>
      <c r="I393" s="6" t="n">
        <v>1905</v>
      </c>
      <c r="J393" s="6" t="n">
        <v>1763</v>
      </c>
      <c r="K393" s="6" t="n">
        <v>1844</v>
      </c>
      <c r="L393" s="6" t="n">
        <v>1795</v>
      </c>
      <c r="M393" s="6" t="n">
        <v>1710</v>
      </c>
      <c r="N393" s="6" t="n">
        <v>1878</v>
      </c>
      <c r="O393" s="6" t="n">
        <v>2004</v>
      </c>
      <c r="P393" s="6" t="n">
        <v>1936</v>
      </c>
      <c r="Q393" s="6" t="n">
        <v>2009</v>
      </c>
      <c r="R393" s="6" t="n">
        <v>2087</v>
      </c>
      <c r="S393" s="6" t="n">
        <v>2095</v>
      </c>
      <c r="T393" s="6" t="n">
        <v>2188</v>
      </c>
      <c r="U393" s="6" t="n">
        <v>2115</v>
      </c>
      <c r="V393" s="6" t="n">
        <v>1857</v>
      </c>
      <c r="W393" s="6" t="n">
        <v>1378</v>
      </c>
      <c r="X393" s="6" t="n">
        <v>1258</v>
      </c>
      <c r="Y393" s="6" t="n">
        <v>1306</v>
      </c>
      <c r="Z393" s="6" t="n">
        <v>1527</v>
      </c>
      <c r="AA393" s="6" t="n">
        <v>1624</v>
      </c>
      <c r="AB393" s="6" t="n">
        <v>1626</v>
      </c>
      <c r="AC393" s="6" t="n">
        <v>1643</v>
      </c>
      <c r="AD393" s="6" t="n">
        <v>1578</v>
      </c>
      <c r="AE393" s="6" t="n">
        <v>1732</v>
      </c>
      <c r="AF393" s="6" t="n">
        <v>1689</v>
      </c>
      <c r="AG393" s="6" t="n">
        <v>1864</v>
      </c>
      <c r="AH393" s="6" t="n">
        <v>1842</v>
      </c>
      <c r="AI393" s="6" t="n">
        <v>1878</v>
      </c>
      <c r="AJ393" s="6" t="n">
        <v>1817</v>
      </c>
      <c r="AK393" s="6" t="n">
        <v>1855</v>
      </c>
      <c r="AL393" s="6" t="n">
        <v>1914</v>
      </c>
      <c r="AM393" s="6" t="n">
        <v>2055</v>
      </c>
      <c r="AN393" s="6" t="n">
        <v>2046</v>
      </c>
      <c r="AO393" s="6" t="n">
        <v>2289</v>
      </c>
      <c r="AP393" s="6" t="n">
        <v>2315</v>
      </c>
      <c r="AQ393" s="6" t="n">
        <v>2404</v>
      </c>
      <c r="AR393" s="6" t="n">
        <v>2582</v>
      </c>
      <c r="AS393" s="6" t="n">
        <v>2367</v>
      </c>
      <c r="AT393" s="6" t="n">
        <v>2573</v>
      </c>
      <c r="AU393" s="6" t="n">
        <v>2512</v>
      </c>
      <c r="AV393" s="6" t="n">
        <v>2561</v>
      </c>
      <c r="AW393" s="6" t="n">
        <v>2540</v>
      </c>
      <c r="AX393" s="6" t="n">
        <v>2524</v>
      </c>
      <c r="AY393" s="6" t="n">
        <v>2537</v>
      </c>
      <c r="AZ393" s="6" t="n">
        <v>2474</v>
      </c>
      <c r="BA393" s="6" t="n">
        <v>2411</v>
      </c>
      <c r="BB393" s="6" t="n">
        <v>2298</v>
      </c>
      <c r="BC393" s="6" t="n">
        <v>2176</v>
      </c>
      <c r="BD393" s="6" t="n">
        <v>2240</v>
      </c>
      <c r="BE393" s="6" t="n">
        <v>2179</v>
      </c>
      <c r="BF393" s="6" t="n">
        <v>2072</v>
      </c>
      <c r="BG393" s="6" t="n">
        <v>1974</v>
      </c>
      <c r="BH393" s="6" t="n">
        <v>1908</v>
      </c>
      <c r="BI393" s="6" t="n">
        <v>1864</v>
      </c>
      <c r="BJ393" s="6" t="n">
        <v>1895</v>
      </c>
      <c r="BK393" s="6" t="n">
        <v>1865</v>
      </c>
      <c r="BL393" s="6" t="n">
        <v>1910</v>
      </c>
      <c r="BM393" s="6" t="n">
        <v>1819</v>
      </c>
      <c r="BN393" s="6" t="n">
        <v>1862</v>
      </c>
      <c r="BO393" s="6" t="n">
        <v>2097</v>
      </c>
      <c r="BP393" s="6" t="n">
        <v>2065</v>
      </c>
      <c r="BQ393" s="6" t="n">
        <v>1627</v>
      </c>
      <c r="BR393" s="6" t="n">
        <v>1674</v>
      </c>
      <c r="BS393" s="6" t="n">
        <v>1533</v>
      </c>
      <c r="BT393" s="6" t="n">
        <v>1390</v>
      </c>
      <c r="BU393" s="6" t="n">
        <v>1182</v>
      </c>
      <c r="BV393" s="6" t="n">
        <v>1205</v>
      </c>
      <c r="BW393" s="6" t="n">
        <v>1129</v>
      </c>
      <c r="BX393" s="6" t="n">
        <v>1146</v>
      </c>
      <c r="BY393" s="6" t="n">
        <v>1064</v>
      </c>
      <c r="BZ393" s="6" t="n">
        <v>999</v>
      </c>
      <c r="CA393" s="6" t="n">
        <v>964</v>
      </c>
      <c r="CB393" s="6" t="n">
        <v>907</v>
      </c>
      <c r="CC393" s="6" t="n">
        <v>856</v>
      </c>
      <c r="CD393" s="6" t="n">
        <v>801</v>
      </c>
      <c r="CE393" s="6" t="n">
        <v>809</v>
      </c>
      <c r="CF393" s="6" t="n">
        <v>800</v>
      </c>
      <c r="CG393" s="6" t="n">
        <v>713</v>
      </c>
      <c r="CH393" s="6" t="n">
        <v>640</v>
      </c>
      <c r="CI393" s="6" t="n">
        <v>558</v>
      </c>
      <c r="CJ393" s="6" t="n">
        <v>542</v>
      </c>
      <c r="CK393" s="6" t="n">
        <v>534</v>
      </c>
      <c r="CL393" s="6" t="n">
        <v>439</v>
      </c>
      <c r="CM393" s="6" t="n">
        <v>403</v>
      </c>
      <c r="CN393" s="6" t="n">
        <v>391</v>
      </c>
      <c r="CO393" s="6" t="n">
        <v>298</v>
      </c>
      <c r="CP393" s="6" t="n">
        <v>269</v>
      </c>
      <c r="CQ393" s="6" t="n">
        <v>233</v>
      </c>
      <c r="CR393" s="6" t="n">
        <v>116</v>
      </c>
      <c r="CS393" s="6" t="n">
        <v>103</v>
      </c>
      <c r="CT393" s="6" t="n">
        <v>74</v>
      </c>
      <c r="CU393" s="6" t="n">
        <v>60</v>
      </c>
      <c r="CV393" s="6" t="n">
        <v>63</v>
      </c>
      <c r="CW393" s="6" t="n">
        <v>36</v>
      </c>
      <c r="CX393" s="6" t="n">
        <v>30</v>
      </c>
      <c r="CY393" s="6" t="n">
        <v>15</v>
      </c>
      <c r="CZ393" s="6" t="n">
        <v>23</v>
      </c>
    </row>
    <row r="394" customFormat="false" ht="13.2" hidden="false" customHeight="false" outlineLevel="0" collapsed="false">
      <c r="A394" s="0" t="s">
        <v>1444</v>
      </c>
      <c r="B394" s="0" t="s">
        <v>635</v>
      </c>
      <c r="C394" s="6" t="n">
        <v>53553</v>
      </c>
      <c r="D394" s="6" t="n">
        <v>480</v>
      </c>
      <c r="E394" s="6" t="n">
        <v>487</v>
      </c>
      <c r="F394" s="6" t="n">
        <v>519</v>
      </c>
      <c r="G394" s="6" t="n">
        <v>540</v>
      </c>
      <c r="H394" s="6" t="n">
        <v>530</v>
      </c>
      <c r="I394" s="6" t="n">
        <v>538</v>
      </c>
      <c r="J394" s="6" t="n">
        <v>522</v>
      </c>
      <c r="K394" s="6" t="n">
        <v>530</v>
      </c>
      <c r="L394" s="6" t="n">
        <v>502</v>
      </c>
      <c r="M394" s="6" t="n">
        <v>558</v>
      </c>
      <c r="N394" s="6" t="n">
        <v>542</v>
      </c>
      <c r="O394" s="6" t="n">
        <v>598</v>
      </c>
      <c r="P394" s="6" t="n">
        <v>621</v>
      </c>
      <c r="Q394" s="6" t="n">
        <v>632</v>
      </c>
      <c r="R394" s="6" t="n">
        <v>662</v>
      </c>
      <c r="S394" s="6" t="n">
        <v>640</v>
      </c>
      <c r="T394" s="6" t="n">
        <v>622</v>
      </c>
      <c r="U394" s="6" t="n">
        <v>676</v>
      </c>
      <c r="V394" s="6" t="n">
        <v>567</v>
      </c>
      <c r="W394" s="6" t="n">
        <v>476</v>
      </c>
      <c r="X394" s="6" t="n">
        <v>448</v>
      </c>
      <c r="Y394" s="6" t="n">
        <v>452</v>
      </c>
      <c r="Z394" s="6" t="n">
        <v>509</v>
      </c>
      <c r="AA394" s="6" t="n">
        <v>487</v>
      </c>
      <c r="AB394" s="6" t="n">
        <v>498</v>
      </c>
      <c r="AC394" s="6" t="n">
        <v>491</v>
      </c>
      <c r="AD394" s="6" t="n">
        <v>491</v>
      </c>
      <c r="AE394" s="6" t="n">
        <v>441</v>
      </c>
      <c r="AF394" s="6" t="n">
        <v>399</v>
      </c>
      <c r="AG394" s="6" t="n">
        <v>422</v>
      </c>
      <c r="AH394" s="6" t="n">
        <v>524</v>
      </c>
      <c r="AI394" s="6" t="n">
        <v>498</v>
      </c>
      <c r="AJ394" s="6" t="n">
        <v>469</v>
      </c>
      <c r="AK394" s="6" t="n">
        <v>432</v>
      </c>
      <c r="AL394" s="6" t="n">
        <v>433</v>
      </c>
      <c r="AM394" s="6" t="n">
        <v>460</v>
      </c>
      <c r="AN394" s="6" t="n">
        <v>505</v>
      </c>
      <c r="AO394" s="6" t="n">
        <v>533</v>
      </c>
      <c r="AP394" s="6" t="n">
        <v>641</v>
      </c>
      <c r="AQ394" s="6" t="n">
        <v>649</v>
      </c>
      <c r="AR394" s="6" t="n">
        <v>655</v>
      </c>
      <c r="AS394" s="6" t="n">
        <v>697</v>
      </c>
      <c r="AT394" s="6" t="n">
        <v>757</v>
      </c>
      <c r="AU394" s="6" t="n">
        <v>735</v>
      </c>
      <c r="AV394" s="6" t="n">
        <v>750</v>
      </c>
      <c r="AW394" s="6" t="n">
        <v>836</v>
      </c>
      <c r="AX394" s="6" t="n">
        <v>890</v>
      </c>
      <c r="AY394" s="6" t="n">
        <v>876</v>
      </c>
      <c r="AZ394" s="6" t="n">
        <v>834</v>
      </c>
      <c r="BA394" s="6" t="n">
        <v>875</v>
      </c>
      <c r="BB394" s="6" t="n">
        <v>820</v>
      </c>
      <c r="BC394" s="6" t="n">
        <v>802</v>
      </c>
      <c r="BD394" s="6" t="n">
        <v>792</v>
      </c>
      <c r="BE394" s="6" t="n">
        <v>780</v>
      </c>
      <c r="BF394" s="6" t="n">
        <v>738</v>
      </c>
      <c r="BG394" s="6" t="n">
        <v>714</v>
      </c>
      <c r="BH394" s="6" t="n">
        <v>775</v>
      </c>
      <c r="BI394" s="6" t="n">
        <v>771</v>
      </c>
      <c r="BJ394" s="6" t="n">
        <v>771</v>
      </c>
      <c r="BK394" s="6" t="n">
        <v>784</v>
      </c>
      <c r="BL394" s="6" t="n">
        <v>797</v>
      </c>
      <c r="BM394" s="6" t="n">
        <v>855</v>
      </c>
      <c r="BN394" s="6" t="n">
        <v>866</v>
      </c>
      <c r="BO394" s="6" t="n">
        <v>985</v>
      </c>
      <c r="BP394" s="6" t="n">
        <v>984</v>
      </c>
      <c r="BQ394" s="6" t="n">
        <v>800</v>
      </c>
      <c r="BR394" s="6" t="n">
        <v>860</v>
      </c>
      <c r="BS394" s="6" t="n">
        <v>779</v>
      </c>
      <c r="BT394" s="6" t="n">
        <v>773</v>
      </c>
      <c r="BU394" s="6" t="n">
        <v>623</v>
      </c>
      <c r="BV394" s="6" t="n">
        <v>592</v>
      </c>
      <c r="BW394" s="6" t="n">
        <v>612</v>
      </c>
      <c r="BX394" s="6" t="n">
        <v>566</v>
      </c>
      <c r="BY394" s="6" t="n">
        <v>538</v>
      </c>
      <c r="BZ394" s="6" t="n">
        <v>536</v>
      </c>
      <c r="CA394" s="6" t="n">
        <v>508</v>
      </c>
      <c r="CB394" s="6" t="n">
        <v>477</v>
      </c>
      <c r="CC394" s="6" t="n">
        <v>430</v>
      </c>
      <c r="CD394" s="6" t="n">
        <v>436</v>
      </c>
      <c r="CE394" s="6" t="n">
        <v>387</v>
      </c>
      <c r="CF394" s="6" t="n">
        <v>396</v>
      </c>
      <c r="CG394" s="6" t="n">
        <v>373</v>
      </c>
      <c r="CH394" s="6" t="n">
        <v>348</v>
      </c>
      <c r="CI394" s="6" t="n">
        <v>310</v>
      </c>
      <c r="CJ394" s="6" t="n">
        <v>277</v>
      </c>
      <c r="CK394" s="6" t="n">
        <v>270</v>
      </c>
      <c r="CL394" s="6" t="n">
        <v>246</v>
      </c>
      <c r="CM394" s="6" t="n">
        <v>219</v>
      </c>
      <c r="CN394" s="6" t="n">
        <v>199</v>
      </c>
      <c r="CO394" s="6" t="n">
        <v>185</v>
      </c>
      <c r="CP394" s="6" t="n">
        <v>174</v>
      </c>
      <c r="CQ394" s="6" t="n">
        <v>126</v>
      </c>
      <c r="CR394" s="6" t="n">
        <v>72</v>
      </c>
      <c r="CS394" s="6" t="n">
        <v>59</v>
      </c>
      <c r="CT394" s="6" t="n">
        <v>53</v>
      </c>
      <c r="CU394" s="6" t="n">
        <v>49</v>
      </c>
      <c r="CV394" s="6" t="n">
        <v>38</v>
      </c>
      <c r="CW394" s="6" t="n">
        <v>34</v>
      </c>
      <c r="CX394" s="6" t="n">
        <v>18</v>
      </c>
      <c r="CY394" s="6" t="n">
        <v>15</v>
      </c>
      <c r="CZ394" s="6" t="n">
        <v>12</v>
      </c>
    </row>
    <row r="395" customFormat="false" ht="13.2" hidden="false" customHeight="false" outlineLevel="0" collapsed="false">
      <c r="A395" s="0" t="s">
        <v>1445</v>
      </c>
      <c r="B395" s="0" t="s">
        <v>645</v>
      </c>
      <c r="C395" s="6" t="n">
        <v>99264</v>
      </c>
      <c r="D395" s="6" t="n">
        <v>833</v>
      </c>
      <c r="E395" s="6" t="n">
        <v>835</v>
      </c>
      <c r="F395" s="6" t="n">
        <v>865</v>
      </c>
      <c r="G395" s="6" t="n">
        <v>917</v>
      </c>
      <c r="H395" s="6" t="n">
        <v>893</v>
      </c>
      <c r="I395" s="6" t="n">
        <v>899</v>
      </c>
      <c r="J395" s="6" t="n">
        <v>841</v>
      </c>
      <c r="K395" s="6" t="n">
        <v>893</v>
      </c>
      <c r="L395" s="6" t="n">
        <v>923</v>
      </c>
      <c r="M395" s="6" t="n">
        <v>959</v>
      </c>
      <c r="N395" s="6" t="n">
        <v>966</v>
      </c>
      <c r="O395" s="6" t="n">
        <v>1098</v>
      </c>
      <c r="P395" s="6" t="n">
        <v>1090</v>
      </c>
      <c r="Q395" s="6" t="n">
        <v>1182</v>
      </c>
      <c r="R395" s="6" t="n">
        <v>1243</v>
      </c>
      <c r="S395" s="6" t="n">
        <v>1291</v>
      </c>
      <c r="T395" s="6" t="n">
        <v>1326</v>
      </c>
      <c r="U395" s="6" t="n">
        <v>1300</v>
      </c>
      <c r="V395" s="6" t="n">
        <v>1137</v>
      </c>
      <c r="W395" s="6" t="n">
        <v>817</v>
      </c>
      <c r="X395" s="6" t="n">
        <v>815</v>
      </c>
      <c r="Y395" s="6" t="n">
        <v>858</v>
      </c>
      <c r="Z395" s="6" t="n">
        <v>823</v>
      </c>
      <c r="AA395" s="6" t="n">
        <v>908</v>
      </c>
      <c r="AB395" s="6" t="n">
        <v>896</v>
      </c>
      <c r="AC395" s="6" t="n">
        <v>763</v>
      </c>
      <c r="AD395" s="6" t="n">
        <v>742</v>
      </c>
      <c r="AE395" s="6" t="n">
        <v>684</v>
      </c>
      <c r="AF395" s="6" t="n">
        <v>704</v>
      </c>
      <c r="AG395" s="6" t="n">
        <v>714</v>
      </c>
      <c r="AH395" s="6" t="n">
        <v>777</v>
      </c>
      <c r="AI395" s="6" t="n">
        <v>813</v>
      </c>
      <c r="AJ395" s="6" t="n">
        <v>783</v>
      </c>
      <c r="AK395" s="6" t="n">
        <v>693</v>
      </c>
      <c r="AL395" s="6" t="n">
        <v>810</v>
      </c>
      <c r="AM395" s="6" t="n">
        <v>874</v>
      </c>
      <c r="AN395" s="6" t="n">
        <v>928</v>
      </c>
      <c r="AO395" s="6" t="n">
        <v>924</v>
      </c>
      <c r="AP395" s="6" t="n">
        <v>1061</v>
      </c>
      <c r="AQ395" s="6" t="n">
        <v>1145</v>
      </c>
      <c r="AR395" s="6" t="n">
        <v>1176</v>
      </c>
      <c r="AS395" s="6" t="n">
        <v>1244</v>
      </c>
      <c r="AT395" s="6" t="n">
        <v>1305</v>
      </c>
      <c r="AU395" s="6" t="n">
        <v>1307</v>
      </c>
      <c r="AV395" s="6" t="n">
        <v>1368</v>
      </c>
      <c r="AW395" s="6" t="n">
        <v>1373</v>
      </c>
      <c r="AX395" s="6" t="n">
        <v>1471</v>
      </c>
      <c r="AY395" s="6" t="n">
        <v>1523</v>
      </c>
      <c r="AZ395" s="6" t="n">
        <v>1518</v>
      </c>
      <c r="BA395" s="6" t="n">
        <v>1486</v>
      </c>
      <c r="BB395" s="6" t="n">
        <v>1358</v>
      </c>
      <c r="BC395" s="6" t="n">
        <v>1339</v>
      </c>
      <c r="BD395" s="6" t="n">
        <v>1430</v>
      </c>
      <c r="BE395" s="6" t="n">
        <v>1440</v>
      </c>
      <c r="BF395" s="6" t="n">
        <v>1331</v>
      </c>
      <c r="BG395" s="6" t="n">
        <v>1297</v>
      </c>
      <c r="BH395" s="6" t="n">
        <v>1411</v>
      </c>
      <c r="BI395" s="6" t="n">
        <v>1395</v>
      </c>
      <c r="BJ395" s="6" t="n">
        <v>1429</v>
      </c>
      <c r="BK395" s="6" t="n">
        <v>1419</v>
      </c>
      <c r="BL395" s="6" t="n">
        <v>1474</v>
      </c>
      <c r="BM395" s="6" t="n">
        <v>1603</v>
      </c>
      <c r="BN395" s="6" t="n">
        <v>1634</v>
      </c>
      <c r="BO395" s="6" t="n">
        <v>1706</v>
      </c>
      <c r="BP395" s="6" t="n">
        <v>1926</v>
      </c>
      <c r="BQ395" s="6" t="n">
        <v>1488</v>
      </c>
      <c r="BR395" s="6" t="n">
        <v>1601</v>
      </c>
      <c r="BS395" s="6" t="n">
        <v>1505</v>
      </c>
      <c r="BT395" s="6" t="n">
        <v>1435</v>
      </c>
      <c r="BU395" s="6" t="n">
        <v>1299</v>
      </c>
      <c r="BV395" s="6" t="n">
        <v>1135</v>
      </c>
      <c r="BW395" s="6" t="n">
        <v>1237</v>
      </c>
      <c r="BX395" s="6" t="n">
        <v>1211</v>
      </c>
      <c r="BY395" s="6" t="n">
        <v>1124</v>
      </c>
      <c r="BZ395" s="6" t="n">
        <v>1066</v>
      </c>
      <c r="CA395" s="6" t="n">
        <v>1050</v>
      </c>
      <c r="CB395" s="6" t="n">
        <v>1048</v>
      </c>
      <c r="CC395" s="6" t="n">
        <v>960</v>
      </c>
      <c r="CD395" s="6" t="n">
        <v>1003</v>
      </c>
      <c r="CE395" s="6" t="n">
        <v>1008</v>
      </c>
      <c r="CF395" s="6" t="n">
        <v>889</v>
      </c>
      <c r="CG395" s="6" t="n">
        <v>856</v>
      </c>
      <c r="CH395" s="6" t="n">
        <v>827</v>
      </c>
      <c r="CI395" s="6" t="n">
        <v>729</v>
      </c>
      <c r="CJ395" s="6" t="n">
        <v>657</v>
      </c>
      <c r="CK395" s="6" t="n">
        <v>626</v>
      </c>
      <c r="CL395" s="6" t="n">
        <v>576</v>
      </c>
      <c r="CM395" s="6" t="n">
        <v>506</v>
      </c>
      <c r="CN395" s="6" t="n">
        <v>460</v>
      </c>
      <c r="CO395" s="6" t="n">
        <v>452</v>
      </c>
      <c r="CP395" s="6" t="n">
        <v>413</v>
      </c>
      <c r="CQ395" s="6" t="n">
        <v>287</v>
      </c>
      <c r="CR395" s="6" t="n">
        <v>208</v>
      </c>
      <c r="CS395" s="6" t="n">
        <v>135</v>
      </c>
      <c r="CT395" s="6" t="n">
        <v>130</v>
      </c>
      <c r="CU395" s="6" t="n">
        <v>84</v>
      </c>
      <c r="CV395" s="6" t="n">
        <v>85</v>
      </c>
      <c r="CW395" s="6" t="n">
        <v>66</v>
      </c>
      <c r="CX395" s="6" t="n">
        <v>46</v>
      </c>
      <c r="CY395" s="6" t="n">
        <v>28</v>
      </c>
      <c r="CZ395" s="6" t="n">
        <v>48</v>
      </c>
    </row>
    <row r="396" customFormat="false" ht="13.2" hidden="false" customHeight="false" outlineLevel="0" collapsed="false">
      <c r="A396" s="0" t="s">
        <v>1446</v>
      </c>
      <c r="B396" s="0" t="s">
        <v>445</v>
      </c>
      <c r="C396" s="6" t="n">
        <v>90720</v>
      </c>
      <c r="D396" s="6" t="n">
        <v>1017</v>
      </c>
      <c r="E396" s="6" t="n">
        <v>1069</v>
      </c>
      <c r="F396" s="6" t="n">
        <v>1044</v>
      </c>
      <c r="G396" s="6" t="n">
        <v>1096</v>
      </c>
      <c r="H396" s="6" t="n">
        <v>1010</v>
      </c>
      <c r="I396" s="6" t="n">
        <v>942</v>
      </c>
      <c r="J396" s="6" t="n">
        <v>1009</v>
      </c>
      <c r="K396" s="6" t="n">
        <v>920</v>
      </c>
      <c r="L396" s="6" t="n">
        <v>918</v>
      </c>
      <c r="M396" s="6" t="n">
        <v>871</v>
      </c>
      <c r="N396" s="6" t="n">
        <v>892</v>
      </c>
      <c r="O396" s="6" t="n">
        <v>1040</v>
      </c>
      <c r="P396" s="6" t="n">
        <v>991</v>
      </c>
      <c r="Q396" s="6" t="n">
        <v>1022</v>
      </c>
      <c r="R396" s="6" t="n">
        <v>1033</v>
      </c>
      <c r="S396" s="6" t="n">
        <v>1126</v>
      </c>
      <c r="T396" s="6" t="n">
        <v>1109</v>
      </c>
      <c r="U396" s="6" t="n">
        <v>1149</v>
      </c>
      <c r="V396" s="6" t="n">
        <v>1205</v>
      </c>
      <c r="W396" s="6" t="n">
        <v>1225</v>
      </c>
      <c r="X396" s="6" t="n">
        <v>1179</v>
      </c>
      <c r="Y396" s="6" t="n">
        <v>1138</v>
      </c>
      <c r="Z396" s="6" t="n">
        <v>1153</v>
      </c>
      <c r="AA396" s="6" t="n">
        <v>1178</v>
      </c>
      <c r="AB396" s="6" t="n">
        <v>1186</v>
      </c>
      <c r="AC396" s="6" t="n">
        <v>1156</v>
      </c>
      <c r="AD396" s="6" t="n">
        <v>1148</v>
      </c>
      <c r="AE396" s="6" t="n">
        <v>1092</v>
      </c>
      <c r="AF396" s="6" t="n">
        <v>1171</v>
      </c>
      <c r="AG396" s="6" t="n">
        <v>1176</v>
      </c>
      <c r="AH396" s="6" t="n">
        <v>1189</v>
      </c>
      <c r="AI396" s="6" t="n">
        <v>1045</v>
      </c>
      <c r="AJ396" s="6" t="n">
        <v>984</v>
      </c>
      <c r="AK396" s="6" t="n">
        <v>931</v>
      </c>
      <c r="AL396" s="6" t="n">
        <v>1008</v>
      </c>
      <c r="AM396" s="6" t="n">
        <v>1053</v>
      </c>
      <c r="AN396" s="6" t="n">
        <v>1018</v>
      </c>
      <c r="AO396" s="6" t="n">
        <v>1094</v>
      </c>
      <c r="AP396" s="6" t="n">
        <v>1125</v>
      </c>
      <c r="AQ396" s="6" t="n">
        <v>1229</v>
      </c>
      <c r="AR396" s="6" t="n">
        <v>1236</v>
      </c>
      <c r="AS396" s="6" t="n">
        <v>1314</v>
      </c>
      <c r="AT396" s="6" t="n">
        <v>1413</v>
      </c>
      <c r="AU396" s="6" t="n">
        <v>1457</v>
      </c>
      <c r="AV396" s="6" t="n">
        <v>1502</v>
      </c>
      <c r="AW396" s="6" t="n">
        <v>1510</v>
      </c>
      <c r="AX396" s="6" t="n">
        <v>1514</v>
      </c>
      <c r="AY396" s="6" t="n">
        <v>1462</v>
      </c>
      <c r="AZ396" s="6" t="n">
        <v>1492</v>
      </c>
      <c r="BA396" s="6" t="n">
        <v>1416</v>
      </c>
      <c r="BB396" s="6" t="n">
        <v>1469</v>
      </c>
      <c r="BC396" s="6" t="n">
        <v>1337</v>
      </c>
      <c r="BD396" s="6" t="n">
        <v>1384</v>
      </c>
      <c r="BE396" s="6" t="n">
        <v>1380</v>
      </c>
      <c r="BF396" s="6" t="n">
        <v>1334</v>
      </c>
      <c r="BG396" s="6" t="n">
        <v>1304</v>
      </c>
      <c r="BH396" s="6" t="n">
        <v>1243</v>
      </c>
      <c r="BI396" s="6" t="n">
        <v>1173</v>
      </c>
      <c r="BJ396" s="6" t="n">
        <v>1119</v>
      </c>
      <c r="BK396" s="6" t="n">
        <v>1132</v>
      </c>
      <c r="BL396" s="6" t="n">
        <v>1121</v>
      </c>
      <c r="BM396" s="6" t="n">
        <v>1068</v>
      </c>
      <c r="BN396" s="6" t="n">
        <v>1143</v>
      </c>
      <c r="BO396" s="6" t="n">
        <v>1187</v>
      </c>
      <c r="BP396" s="6" t="n">
        <v>1153</v>
      </c>
      <c r="BQ396" s="6" t="n">
        <v>933</v>
      </c>
      <c r="BR396" s="6" t="n">
        <v>896</v>
      </c>
      <c r="BS396" s="6" t="n">
        <v>909</v>
      </c>
      <c r="BT396" s="6" t="n">
        <v>846</v>
      </c>
      <c r="BU396" s="6" t="n">
        <v>770</v>
      </c>
      <c r="BV396" s="6" t="n">
        <v>755</v>
      </c>
      <c r="BW396" s="6" t="n">
        <v>806</v>
      </c>
      <c r="BX396" s="6" t="n">
        <v>758</v>
      </c>
      <c r="BY396" s="6" t="n">
        <v>737</v>
      </c>
      <c r="BZ396" s="6" t="n">
        <v>652</v>
      </c>
      <c r="CA396" s="6" t="n">
        <v>675</v>
      </c>
      <c r="CB396" s="6" t="n">
        <v>632</v>
      </c>
      <c r="CC396" s="6" t="n">
        <v>559</v>
      </c>
      <c r="CD396" s="6" t="n">
        <v>621</v>
      </c>
      <c r="CE396" s="6" t="n">
        <v>560</v>
      </c>
      <c r="CF396" s="6" t="n">
        <v>508</v>
      </c>
      <c r="CG396" s="6" t="n">
        <v>440</v>
      </c>
      <c r="CH396" s="6" t="n">
        <v>442</v>
      </c>
      <c r="CI396" s="6" t="n">
        <v>346</v>
      </c>
      <c r="CJ396" s="6" t="n">
        <v>340</v>
      </c>
      <c r="CK396" s="6" t="n">
        <v>302</v>
      </c>
      <c r="CL396" s="6" t="n">
        <v>257</v>
      </c>
      <c r="CM396" s="6" t="n">
        <v>222</v>
      </c>
      <c r="CN396" s="6" t="n">
        <v>179</v>
      </c>
      <c r="CO396" s="6" t="n">
        <v>163</v>
      </c>
      <c r="CP396" s="6" t="n">
        <v>164</v>
      </c>
      <c r="CQ396" s="6" t="n">
        <v>127</v>
      </c>
      <c r="CR396" s="6" t="n">
        <v>78</v>
      </c>
      <c r="CS396" s="6" t="n">
        <v>65</v>
      </c>
      <c r="CT396" s="6" t="n">
        <v>49</v>
      </c>
      <c r="CU396" s="6" t="n">
        <v>47</v>
      </c>
      <c r="CV396" s="6" t="n">
        <v>31</v>
      </c>
      <c r="CW396" s="6" t="n">
        <v>19</v>
      </c>
      <c r="CX396" s="6" t="n">
        <v>6</v>
      </c>
      <c r="CY396" s="6" t="n">
        <v>11</v>
      </c>
      <c r="CZ396" s="6" t="n">
        <v>11</v>
      </c>
    </row>
    <row r="397" customFormat="false" ht="13.2" hidden="false" customHeight="false" outlineLevel="0" collapsed="false">
      <c r="A397" s="0" t="s">
        <v>1447</v>
      </c>
      <c r="B397" s="0" t="s">
        <v>339</v>
      </c>
      <c r="C397" s="6" t="n">
        <v>110685</v>
      </c>
      <c r="D397" s="6" t="n">
        <v>1161</v>
      </c>
      <c r="E397" s="6" t="n">
        <v>1133</v>
      </c>
      <c r="F397" s="6" t="n">
        <v>1199</v>
      </c>
      <c r="G397" s="6" t="n">
        <v>1258</v>
      </c>
      <c r="H397" s="6" t="n">
        <v>1247</v>
      </c>
      <c r="I397" s="6" t="n">
        <v>1198</v>
      </c>
      <c r="J397" s="6" t="n">
        <v>1207</v>
      </c>
      <c r="K397" s="6" t="n">
        <v>1189</v>
      </c>
      <c r="L397" s="6" t="n">
        <v>1154</v>
      </c>
      <c r="M397" s="6" t="n">
        <v>1187</v>
      </c>
      <c r="N397" s="6" t="n">
        <v>1248</v>
      </c>
      <c r="O397" s="6" t="n">
        <v>1340</v>
      </c>
      <c r="P397" s="6" t="n">
        <v>1332</v>
      </c>
      <c r="Q397" s="6" t="n">
        <v>1368</v>
      </c>
      <c r="R397" s="6" t="n">
        <v>1397</v>
      </c>
      <c r="S397" s="6" t="n">
        <v>1355</v>
      </c>
      <c r="T397" s="6" t="n">
        <v>1400</v>
      </c>
      <c r="U397" s="6" t="n">
        <v>1412</v>
      </c>
      <c r="V397" s="6" t="n">
        <v>1633</v>
      </c>
      <c r="W397" s="6" t="n">
        <v>1924</v>
      </c>
      <c r="X397" s="6" t="n">
        <v>1853</v>
      </c>
      <c r="Y397" s="6" t="n">
        <v>1568</v>
      </c>
      <c r="Z397" s="6" t="n">
        <v>1344</v>
      </c>
      <c r="AA397" s="6" t="n">
        <v>1274</v>
      </c>
      <c r="AB397" s="6" t="n">
        <v>1157</v>
      </c>
      <c r="AC397" s="6" t="n">
        <v>1177</v>
      </c>
      <c r="AD397" s="6" t="n">
        <v>1109</v>
      </c>
      <c r="AE397" s="6" t="n">
        <v>1042</v>
      </c>
      <c r="AF397" s="6" t="n">
        <v>1053</v>
      </c>
      <c r="AG397" s="6" t="n">
        <v>1066</v>
      </c>
      <c r="AH397" s="6" t="n">
        <v>979</v>
      </c>
      <c r="AI397" s="6" t="n">
        <v>1069</v>
      </c>
      <c r="AJ397" s="6" t="n">
        <v>991</v>
      </c>
      <c r="AK397" s="6" t="n">
        <v>992</v>
      </c>
      <c r="AL397" s="6" t="n">
        <v>1020</v>
      </c>
      <c r="AM397" s="6" t="n">
        <v>1110</v>
      </c>
      <c r="AN397" s="6" t="n">
        <v>1243</v>
      </c>
      <c r="AO397" s="6" t="n">
        <v>1299</v>
      </c>
      <c r="AP397" s="6" t="n">
        <v>1479</v>
      </c>
      <c r="AQ397" s="6" t="n">
        <v>1530</v>
      </c>
      <c r="AR397" s="6" t="n">
        <v>1564</v>
      </c>
      <c r="AS397" s="6" t="n">
        <v>1596</v>
      </c>
      <c r="AT397" s="6" t="n">
        <v>1620</v>
      </c>
      <c r="AU397" s="6" t="n">
        <v>1584</v>
      </c>
      <c r="AV397" s="6" t="n">
        <v>1644</v>
      </c>
      <c r="AW397" s="6" t="n">
        <v>1738</v>
      </c>
      <c r="AX397" s="6" t="n">
        <v>1734</v>
      </c>
      <c r="AY397" s="6" t="n">
        <v>1701</v>
      </c>
      <c r="AZ397" s="6" t="n">
        <v>1741</v>
      </c>
      <c r="BA397" s="6" t="n">
        <v>1631</v>
      </c>
      <c r="BB397" s="6" t="n">
        <v>1636</v>
      </c>
      <c r="BC397" s="6" t="n">
        <v>1530</v>
      </c>
      <c r="BD397" s="6" t="n">
        <v>1529</v>
      </c>
      <c r="BE397" s="6" t="n">
        <v>1586</v>
      </c>
      <c r="BF397" s="6" t="n">
        <v>1450</v>
      </c>
      <c r="BG397" s="6" t="n">
        <v>1372</v>
      </c>
      <c r="BH397" s="6" t="n">
        <v>1350</v>
      </c>
      <c r="BI397" s="6" t="n">
        <v>1421</v>
      </c>
      <c r="BJ397" s="6" t="n">
        <v>1403</v>
      </c>
      <c r="BK397" s="6" t="n">
        <v>1397</v>
      </c>
      <c r="BL397" s="6" t="n">
        <v>1454</v>
      </c>
      <c r="BM397" s="6" t="n">
        <v>1471</v>
      </c>
      <c r="BN397" s="6" t="n">
        <v>1536</v>
      </c>
      <c r="BO397" s="6" t="n">
        <v>1695</v>
      </c>
      <c r="BP397" s="6" t="n">
        <v>1730</v>
      </c>
      <c r="BQ397" s="6" t="n">
        <v>1320</v>
      </c>
      <c r="BR397" s="6" t="n">
        <v>1377</v>
      </c>
      <c r="BS397" s="6" t="n">
        <v>1363</v>
      </c>
      <c r="BT397" s="6" t="n">
        <v>1270</v>
      </c>
      <c r="BU397" s="6" t="n">
        <v>1140</v>
      </c>
      <c r="BV397" s="6" t="n">
        <v>1085</v>
      </c>
      <c r="BW397" s="6" t="n">
        <v>1022</v>
      </c>
      <c r="BX397" s="6" t="n">
        <v>1098</v>
      </c>
      <c r="BY397" s="6" t="n">
        <v>1033</v>
      </c>
      <c r="BZ397" s="6" t="n">
        <v>1056</v>
      </c>
      <c r="CA397" s="6" t="n">
        <v>905</v>
      </c>
      <c r="CB397" s="6" t="n">
        <v>913</v>
      </c>
      <c r="CC397" s="6" t="n">
        <v>766</v>
      </c>
      <c r="CD397" s="6" t="n">
        <v>743</v>
      </c>
      <c r="CE397" s="6" t="n">
        <v>693</v>
      </c>
      <c r="CF397" s="6" t="n">
        <v>663</v>
      </c>
      <c r="CG397" s="6" t="n">
        <v>614</v>
      </c>
      <c r="CH397" s="6" t="n">
        <v>551</v>
      </c>
      <c r="CI397" s="6" t="n">
        <v>490</v>
      </c>
      <c r="CJ397" s="6" t="n">
        <v>416</v>
      </c>
      <c r="CK397" s="6" t="n">
        <v>384</v>
      </c>
      <c r="CL397" s="6" t="n">
        <v>350</v>
      </c>
      <c r="CM397" s="6" t="n">
        <v>334</v>
      </c>
      <c r="CN397" s="6" t="n">
        <v>262</v>
      </c>
      <c r="CO397" s="6" t="n">
        <v>228</v>
      </c>
      <c r="CP397" s="6" t="n">
        <v>225</v>
      </c>
      <c r="CQ397" s="6" t="n">
        <v>156</v>
      </c>
      <c r="CR397" s="6" t="n">
        <v>93</v>
      </c>
      <c r="CS397" s="6" t="n">
        <v>71</v>
      </c>
      <c r="CT397" s="6" t="n">
        <v>75</v>
      </c>
      <c r="CU397" s="6" t="n">
        <v>54</v>
      </c>
      <c r="CV397" s="6" t="n">
        <v>41</v>
      </c>
      <c r="CW397" s="6" t="n">
        <v>27</v>
      </c>
      <c r="CX397" s="6" t="n">
        <v>20</v>
      </c>
      <c r="CY397" s="6" t="n">
        <v>16</v>
      </c>
      <c r="CZ397" s="6" t="n">
        <v>21</v>
      </c>
    </row>
    <row r="398" customFormat="false" ht="13.2" hidden="false" customHeight="false" outlineLevel="0" collapsed="false">
      <c r="A398" s="0" t="s">
        <v>1448</v>
      </c>
      <c r="B398" s="0" t="s">
        <v>169</v>
      </c>
      <c r="C398" s="6" t="n">
        <v>89250</v>
      </c>
      <c r="D398" s="6" t="n">
        <v>847</v>
      </c>
      <c r="E398" s="6" t="n">
        <v>859</v>
      </c>
      <c r="F398" s="6" t="n">
        <v>887</v>
      </c>
      <c r="G398" s="6" t="n">
        <v>899</v>
      </c>
      <c r="H398" s="6" t="n">
        <v>899</v>
      </c>
      <c r="I398" s="6" t="n">
        <v>919</v>
      </c>
      <c r="J398" s="6" t="n">
        <v>889</v>
      </c>
      <c r="K398" s="6" t="n">
        <v>889</v>
      </c>
      <c r="L398" s="6" t="n">
        <v>902</v>
      </c>
      <c r="M398" s="6" t="n">
        <v>909</v>
      </c>
      <c r="N398" s="6" t="n">
        <v>953</v>
      </c>
      <c r="O398" s="6" t="n">
        <v>1022</v>
      </c>
      <c r="P398" s="6" t="n">
        <v>1112</v>
      </c>
      <c r="Q398" s="6" t="n">
        <v>1119</v>
      </c>
      <c r="R398" s="6" t="n">
        <v>1186</v>
      </c>
      <c r="S398" s="6" t="n">
        <v>1206</v>
      </c>
      <c r="T398" s="6" t="n">
        <v>1228</v>
      </c>
      <c r="U398" s="6" t="n">
        <v>1187</v>
      </c>
      <c r="V398" s="6" t="n">
        <v>1124</v>
      </c>
      <c r="W398" s="6" t="n">
        <v>898</v>
      </c>
      <c r="X398" s="6" t="n">
        <v>806</v>
      </c>
      <c r="Y398" s="6" t="n">
        <v>832</v>
      </c>
      <c r="Z398" s="6" t="n">
        <v>850</v>
      </c>
      <c r="AA398" s="6" t="n">
        <v>849</v>
      </c>
      <c r="AB398" s="6" t="n">
        <v>804</v>
      </c>
      <c r="AC398" s="6" t="n">
        <v>794</v>
      </c>
      <c r="AD398" s="6" t="n">
        <v>781</v>
      </c>
      <c r="AE398" s="6" t="n">
        <v>767</v>
      </c>
      <c r="AF398" s="6" t="n">
        <v>768</v>
      </c>
      <c r="AG398" s="6" t="n">
        <v>805</v>
      </c>
      <c r="AH398" s="6" t="n">
        <v>865</v>
      </c>
      <c r="AI398" s="6" t="n">
        <v>793</v>
      </c>
      <c r="AJ398" s="6" t="n">
        <v>823</v>
      </c>
      <c r="AK398" s="6" t="n">
        <v>759</v>
      </c>
      <c r="AL398" s="6" t="n">
        <v>792</v>
      </c>
      <c r="AM398" s="6" t="n">
        <v>818</v>
      </c>
      <c r="AN398" s="6" t="n">
        <v>858</v>
      </c>
      <c r="AO398" s="6" t="n">
        <v>983</v>
      </c>
      <c r="AP398" s="6" t="n">
        <v>1101</v>
      </c>
      <c r="AQ398" s="6" t="n">
        <v>1183</v>
      </c>
      <c r="AR398" s="6" t="n">
        <v>1266</v>
      </c>
      <c r="AS398" s="6" t="n">
        <v>1278</v>
      </c>
      <c r="AT398" s="6" t="n">
        <v>1338</v>
      </c>
      <c r="AU398" s="6" t="n">
        <v>1311</v>
      </c>
      <c r="AV398" s="6" t="n">
        <v>1408</v>
      </c>
      <c r="AW398" s="6" t="n">
        <v>1444</v>
      </c>
      <c r="AX398" s="6" t="n">
        <v>1444</v>
      </c>
      <c r="AY398" s="6" t="n">
        <v>1449</v>
      </c>
      <c r="AZ398" s="6" t="n">
        <v>1430</v>
      </c>
      <c r="BA398" s="6" t="n">
        <v>1426</v>
      </c>
      <c r="BB398" s="6" t="n">
        <v>1411</v>
      </c>
      <c r="BC398" s="6" t="n">
        <v>1331</v>
      </c>
      <c r="BD398" s="6" t="n">
        <v>1320</v>
      </c>
      <c r="BE398" s="6" t="n">
        <v>1280</v>
      </c>
      <c r="BF398" s="6" t="n">
        <v>1234</v>
      </c>
      <c r="BG398" s="6" t="n">
        <v>1242</v>
      </c>
      <c r="BH398" s="6" t="n">
        <v>1261</v>
      </c>
      <c r="BI398" s="6" t="n">
        <v>1254</v>
      </c>
      <c r="BJ398" s="6" t="n">
        <v>1211</v>
      </c>
      <c r="BK398" s="6" t="n">
        <v>1250</v>
      </c>
      <c r="BL398" s="6" t="n">
        <v>1292</v>
      </c>
      <c r="BM398" s="6" t="n">
        <v>1345</v>
      </c>
      <c r="BN398" s="6" t="n">
        <v>1410</v>
      </c>
      <c r="BO398" s="6" t="n">
        <v>1445</v>
      </c>
      <c r="BP398" s="6" t="n">
        <v>1576</v>
      </c>
      <c r="BQ398" s="6" t="n">
        <v>1231</v>
      </c>
      <c r="BR398" s="6" t="n">
        <v>1295</v>
      </c>
      <c r="BS398" s="6" t="n">
        <v>1248</v>
      </c>
      <c r="BT398" s="6" t="n">
        <v>1205</v>
      </c>
      <c r="BU398" s="6" t="n">
        <v>984</v>
      </c>
      <c r="BV398" s="6" t="n">
        <v>919</v>
      </c>
      <c r="BW398" s="6" t="n">
        <v>933</v>
      </c>
      <c r="BX398" s="6" t="n">
        <v>924</v>
      </c>
      <c r="BY398" s="6" t="n">
        <v>839</v>
      </c>
      <c r="BZ398" s="6" t="n">
        <v>829</v>
      </c>
      <c r="CA398" s="6" t="n">
        <v>790</v>
      </c>
      <c r="CB398" s="6" t="n">
        <v>777</v>
      </c>
      <c r="CC398" s="6" t="n">
        <v>695</v>
      </c>
      <c r="CD398" s="6" t="n">
        <v>625</v>
      </c>
      <c r="CE398" s="6" t="n">
        <v>637</v>
      </c>
      <c r="CF398" s="6" t="n">
        <v>577</v>
      </c>
      <c r="CG398" s="6" t="n">
        <v>575</v>
      </c>
      <c r="CH398" s="6" t="n">
        <v>529</v>
      </c>
      <c r="CI398" s="6" t="n">
        <v>449</v>
      </c>
      <c r="CJ398" s="6" t="n">
        <v>407</v>
      </c>
      <c r="CK398" s="6" t="n">
        <v>360</v>
      </c>
      <c r="CL398" s="6" t="n">
        <v>299</v>
      </c>
      <c r="CM398" s="6" t="n">
        <v>272</v>
      </c>
      <c r="CN398" s="6" t="n">
        <v>250</v>
      </c>
      <c r="CO398" s="6" t="n">
        <v>220</v>
      </c>
      <c r="CP398" s="6" t="n">
        <v>219</v>
      </c>
      <c r="CQ398" s="6" t="n">
        <v>143</v>
      </c>
      <c r="CR398" s="6" t="n">
        <v>84</v>
      </c>
      <c r="CS398" s="6" t="n">
        <v>81</v>
      </c>
      <c r="CT398" s="6" t="n">
        <v>73</v>
      </c>
      <c r="CU398" s="6" t="n">
        <v>48</v>
      </c>
      <c r="CV398" s="6" t="n">
        <v>40</v>
      </c>
      <c r="CW398" s="6" t="n">
        <v>23</v>
      </c>
      <c r="CX398" s="6" t="n">
        <v>18</v>
      </c>
      <c r="CY398" s="6" t="n">
        <v>13</v>
      </c>
      <c r="CZ398" s="6" t="n">
        <v>18</v>
      </c>
    </row>
    <row r="399" customFormat="false" ht="13.2" hidden="false" customHeight="false" outlineLevel="0" collapsed="false">
      <c r="A399" s="0" t="s">
        <v>1449</v>
      </c>
      <c r="B399" s="0" t="s">
        <v>447</v>
      </c>
      <c r="C399" s="6" t="n">
        <v>175118</v>
      </c>
      <c r="D399" s="6" t="n">
        <v>2258</v>
      </c>
      <c r="E399" s="6" t="n">
        <v>2286</v>
      </c>
      <c r="F399" s="6" t="n">
        <v>2332</v>
      </c>
      <c r="G399" s="6" t="n">
        <v>2390</v>
      </c>
      <c r="H399" s="6" t="n">
        <v>2299</v>
      </c>
      <c r="I399" s="6" t="n">
        <v>2208</v>
      </c>
      <c r="J399" s="6" t="n">
        <v>2213</v>
      </c>
      <c r="K399" s="6" t="n">
        <v>2117</v>
      </c>
      <c r="L399" s="6" t="n">
        <v>2061</v>
      </c>
      <c r="M399" s="6" t="n">
        <v>2123</v>
      </c>
      <c r="N399" s="6" t="n">
        <v>2086</v>
      </c>
      <c r="O399" s="6" t="n">
        <v>2074</v>
      </c>
      <c r="P399" s="6" t="n">
        <v>2214</v>
      </c>
      <c r="Q399" s="6" t="n">
        <v>2217</v>
      </c>
      <c r="R399" s="6" t="n">
        <v>2257</v>
      </c>
      <c r="S399" s="6" t="n">
        <v>2318</v>
      </c>
      <c r="T399" s="6" t="n">
        <v>2285</v>
      </c>
      <c r="U399" s="6" t="n">
        <v>2338</v>
      </c>
      <c r="V399" s="6" t="n">
        <v>2089</v>
      </c>
      <c r="W399" s="6" t="n">
        <v>2049</v>
      </c>
      <c r="X399" s="6" t="n">
        <v>2039</v>
      </c>
      <c r="Y399" s="6" t="n">
        <v>1930</v>
      </c>
      <c r="Z399" s="6" t="n">
        <v>2075</v>
      </c>
      <c r="AA399" s="6" t="n">
        <v>2147</v>
      </c>
      <c r="AB399" s="6" t="n">
        <v>2200</v>
      </c>
      <c r="AC399" s="6" t="n">
        <v>2134</v>
      </c>
      <c r="AD399" s="6" t="n">
        <v>2105</v>
      </c>
      <c r="AE399" s="6" t="n">
        <v>2046</v>
      </c>
      <c r="AF399" s="6" t="n">
        <v>2245</v>
      </c>
      <c r="AG399" s="6" t="n">
        <v>2242</v>
      </c>
      <c r="AH399" s="6" t="n">
        <v>2302</v>
      </c>
      <c r="AI399" s="6" t="n">
        <v>2211</v>
      </c>
      <c r="AJ399" s="6" t="n">
        <v>2195</v>
      </c>
      <c r="AK399" s="6" t="n">
        <v>2094</v>
      </c>
      <c r="AL399" s="6" t="n">
        <v>2070</v>
      </c>
      <c r="AM399" s="6" t="n">
        <v>2371</v>
      </c>
      <c r="AN399" s="6" t="n">
        <v>2427</v>
      </c>
      <c r="AO399" s="6" t="n">
        <v>2500</v>
      </c>
      <c r="AP399" s="6" t="n">
        <v>2691</v>
      </c>
      <c r="AQ399" s="6" t="n">
        <v>2899</v>
      </c>
      <c r="AR399" s="6" t="n">
        <v>2859</v>
      </c>
      <c r="AS399" s="6" t="n">
        <v>2924</v>
      </c>
      <c r="AT399" s="6" t="n">
        <v>2984</v>
      </c>
      <c r="AU399" s="6" t="n">
        <v>2963</v>
      </c>
      <c r="AV399" s="6" t="n">
        <v>2999</v>
      </c>
      <c r="AW399" s="6" t="n">
        <v>2917</v>
      </c>
      <c r="AX399" s="6" t="n">
        <v>3073</v>
      </c>
      <c r="AY399" s="6" t="n">
        <v>2859</v>
      </c>
      <c r="AZ399" s="6" t="n">
        <v>2877</v>
      </c>
      <c r="BA399" s="6" t="n">
        <v>2758</v>
      </c>
      <c r="BB399" s="6" t="n">
        <v>2628</v>
      </c>
      <c r="BC399" s="6" t="n">
        <v>2550</v>
      </c>
      <c r="BD399" s="6" t="n">
        <v>2464</v>
      </c>
      <c r="BE399" s="6" t="n">
        <v>2390</v>
      </c>
      <c r="BF399" s="6" t="n">
        <v>2221</v>
      </c>
      <c r="BG399" s="6" t="n">
        <v>2185</v>
      </c>
      <c r="BH399" s="6" t="n">
        <v>2022</v>
      </c>
      <c r="BI399" s="6" t="n">
        <v>2046</v>
      </c>
      <c r="BJ399" s="6" t="n">
        <v>1999</v>
      </c>
      <c r="BK399" s="6" t="n">
        <v>2018</v>
      </c>
      <c r="BL399" s="6" t="n">
        <v>1961</v>
      </c>
      <c r="BM399" s="6" t="n">
        <v>2041</v>
      </c>
      <c r="BN399" s="6" t="n">
        <v>2043</v>
      </c>
      <c r="BO399" s="6" t="n">
        <v>2177</v>
      </c>
      <c r="BP399" s="6" t="n">
        <v>2136</v>
      </c>
      <c r="BQ399" s="6" t="n">
        <v>1664</v>
      </c>
      <c r="BR399" s="6" t="n">
        <v>1698</v>
      </c>
      <c r="BS399" s="6" t="n">
        <v>1645</v>
      </c>
      <c r="BT399" s="6" t="n">
        <v>1546</v>
      </c>
      <c r="BU399" s="6" t="n">
        <v>1481</v>
      </c>
      <c r="BV399" s="6" t="n">
        <v>1354</v>
      </c>
      <c r="BW399" s="6" t="n">
        <v>1317</v>
      </c>
      <c r="BX399" s="6" t="n">
        <v>1349</v>
      </c>
      <c r="BY399" s="6" t="n">
        <v>1195</v>
      </c>
      <c r="BZ399" s="6" t="n">
        <v>1124</v>
      </c>
      <c r="CA399" s="6" t="n">
        <v>1089</v>
      </c>
      <c r="CB399" s="6" t="n">
        <v>1004</v>
      </c>
      <c r="CC399" s="6" t="n">
        <v>857</v>
      </c>
      <c r="CD399" s="6" t="n">
        <v>752</v>
      </c>
      <c r="CE399" s="6" t="n">
        <v>868</v>
      </c>
      <c r="CF399" s="6" t="n">
        <v>668</v>
      </c>
      <c r="CG399" s="6" t="n">
        <v>630</v>
      </c>
      <c r="CH399" s="6" t="n">
        <v>569</v>
      </c>
      <c r="CI399" s="6" t="n">
        <v>471</v>
      </c>
      <c r="CJ399" s="6" t="n">
        <v>471</v>
      </c>
      <c r="CK399" s="6" t="n">
        <v>394</v>
      </c>
      <c r="CL399" s="6" t="n">
        <v>308</v>
      </c>
      <c r="CM399" s="6" t="n">
        <v>325</v>
      </c>
      <c r="CN399" s="6" t="n">
        <v>228</v>
      </c>
      <c r="CO399" s="6" t="n">
        <v>224</v>
      </c>
      <c r="CP399" s="6" t="n">
        <v>170</v>
      </c>
      <c r="CQ399" s="6" t="n">
        <v>131</v>
      </c>
      <c r="CR399" s="6" t="n">
        <v>89</v>
      </c>
      <c r="CS399" s="6" t="n">
        <v>78</v>
      </c>
      <c r="CT399" s="6" t="n">
        <v>49</v>
      </c>
      <c r="CU399" s="6" t="n">
        <v>40</v>
      </c>
      <c r="CV399" s="6" t="n">
        <v>30</v>
      </c>
      <c r="CW399" s="6" t="n">
        <v>20</v>
      </c>
      <c r="CX399" s="6" t="n">
        <v>16</v>
      </c>
      <c r="CY399" s="6" t="n">
        <v>13</v>
      </c>
      <c r="CZ399" s="6" t="n">
        <v>20</v>
      </c>
    </row>
    <row r="400" customFormat="false" ht="13.2" hidden="false" customHeight="false" outlineLevel="0" collapsed="false">
      <c r="A400" s="0" t="s">
        <v>1450</v>
      </c>
      <c r="B400" s="0" t="s">
        <v>557</v>
      </c>
      <c r="C400" s="6" t="n">
        <v>104779</v>
      </c>
      <c r="D400" s="6" t="n">
        <v>1295</v>
      </c>
      <c r="E400" s="6" t="n">
        <v>1307</v>
      </c>
      <c r="F400" s="6" t="n">
        <v>1221</v>
      </c>
      <c r="G400" s="6" t="n">
        <v>1270</v>
      </c>
      <c r="H400" s="6" t="n">
        <v>1269</v>
      </c>
      <c r="I400" s="6" t="n">
        <v>1169</v>
      </c>
      <c r="J400" s="6" t="n">
        <v>1145</v>
      </c>
      <c r="K400" s="6" t="n">
        <v>1215</v>
      </c>
      <c r="L400" s="6" t="n">
        <v>1123</v>
      </c>
      <c r="M400" s="6" t="n">
        <v>1107</v>
      </c>
      <c r="N400" s="6" t="n">
        <v>1137</v>
      </c>
      <c r="O400" s="6" t="n">
        <v>1206</v>
      </c>
      <c r="P400" s="6" t="n">
        <v>1202</v>
      </c>
      <c r="Q400" s="6" t="n">
        <v>1303</v>
      </c>
      <c r="R400" s="6" t="n">
        <v>1208</v>
      </c>
      <c r="S400" s="6" t="n">
        <v>1290</v>
      </c>
      <c r="T400" s="6" t="n">
        <v>1273</v>
      </c>
      <c r="U400" s="6" t="n">
        <v>1257</v>
      </c>
      <c r="V400" s="6" t="n">
        <v>1174</v>
      </c>
      <c r="W400" s="6" t="n">
        <v>1004</v>
      </c>
      <c r="X400" s="6" t="n">
        <v>957</v>
      </c>
      <c r="Y400" s="6" t="n">
        <v>1020</v>
      </c>
      <c r="Z400" s="6" t="n">
        <v>1059</v>
      </c>
      <c r="AA400" s="6" t="n">
        <v>1151</v>
      </c>
      <c r="AB400" s="6" t="n">
        <v>1121</v>
      </c>
      <c r="AC400" s="6" t="n">
        <v>1132</v>
      </c>
      <c r="AD400" s="6" t="n">
        <v>1149</v>
      </c>
      <c r="AE400" s="6" t="n">
        <v>1243</v>
      </c>
      <c r="AF400" s="6" t="n">
        <v>1250</v>
      </c>
      <c r="AG400" s="6" t="n">
        <v>1269</v>
      </c>
      <c r="AH400" s="6" t="n">
        <v>1275</v>
      </c>
      <c r="AI400" s="6" t="n">
        <v>1257</v>
      </c>
      <c r="AJ400" s="6" t="n">
        <v>1259</v>
      </c>
      <c r="AK400" s="6" t="n">
        <v>1172</v>
      </c>
      <c r="AL400" s="6" t="n">
        <v>1199</v>
      </c>
      <c r="AM400" s="6" t="n">
        <v>1217</v>
      </c>
      <c r="AN400" s="6" t="n">
        <v>1271</v>
      </c>
      <c r="AO400" s="6" t="n">
        <v>1390</v>
      </c>
      <c r="AP400" s="6" t="n">
        <v>1503</v>
      </c>
      <c r="AQ400" s="6" t="n">
        <v>1598</v>
      </c>
      <c r="AR400" s="6" t="n">
        <v>1654</v>
      </c>
      <c r="AS400" s="6" t="n">
        <v>1528</v>
      </c>
      <c r="AT400" s="6" t="n">
        <v>1607</v>
      </c>
      <c r="AU400" s="6" t="n">
        <v>1594</v>
      </c>
      <c r="AV400" s="6" t="n">
        <v>1685</v>
      </c>
      <c r="AW400" s="6" t="n">
        <v>1649</v>
      </c>
      <c r="AX400" s="6" t="n">
        <v>1701</v>
      </c>
      <c r="AY400" s="6" t="n">
        <v>1771</v>
      </c>
      <c r="AZ400" s="6" t="n">
        <v>1658</v>
      </c>
      <c r="BA400" s="6" t="n">
        <v>1649</v>
      </c>
      <c r="BB400" s="6" t="n">
        <v>1562</v>
      </c>
      <c r="BC400" s="6" t="n">
        <v>1474</v>
      </c>
      <c r="BD400" s="6" t="n">
        <v>1376</v>
      </c>
      <c r="BE400" s="6" t="n">
        <v>1416</v>
      </c>
      <c r="BF400" s="6" t="n">
        <v>1356</v>
      </c>
      <c r="BG400" s="6" t="n">
        <v>1277</v>
      </c>
      <c r="BH400" s="6" t="n">
        <v>1283</v>
      </c>
      <c r="BI400" s="6" t="n">
        <v>1236</v>
      </c>
      <c r="BJ400" s="6" t="n">
        <v>1222</v>
      </c>
      <c r="BK400" s="6" t="n">
        <v>1205</v>
      </c>
      <c r="BL400" s="6" t="n">
        <v>1302</v>
      </c>
      <c r="BM400" s="6" t="n">
        <v>1361</v>
      </c>
      <c r="BN400" s="6" t="n">
        <v>1370</v>
      </c>
      <c r="BO400" s="6" t="n">
        <v>1472</v>
      </c>
      <c r="BP400" s="6" t="n">
        <v>1442</v>
      </c>
      <c r="BQ400" s="6" t="n">
        <v>1191</v>
      </c>
      <c r="BR400" s="6" t="n">
        <v>1284</v>
      </c>
      <c r="BS400" s="6" t="n">
        <v>1129</v>
      </c>
      <c r="BT400" s="6" t="n">
        <v>1163</v>
      </c>
      <c r="BU400" s="6" t="n">
        <v>918</v>
      </c>
      <c r="BV400" s="6" t="n">
        <v>918</v>
      </c>
      <c r="BW400" s="6" t="n">
        <v>951</v>
      </c>
      <c r="BX400" s="6" t="n">
        <v>902</v>
      </c>
      <c r="BY400" s="6" t="n">
        <v>841</v>
      </c>
      <c r="BZ400" s="6" t="n">
        <v>816</v>
      </c>
      <c r="CA400" s="6" t="n">
        <v>825</v>
      </c>
      <c r="CB400" s="6" t="n">
        <v>733</v>
      </c>
      <c r="CC400" s="6" t="n">
        <v>716</v>
      </c>
      <c r="CD400" s="6" t="n">
        <v>678</v>
      </c>
      <c r="CE400" s="6" t="n">
        <v>667</v>
      </c>
      <c r="CF400" s="6" t="n">
        <v>651</v>
      </c>
      <c r="CG400" s="6" t="n">
        <v>589</v>
      </c>
      <c r="CH400" s="6" t="n">
        <v>612</v>
      </c>
      <c r="CI400" s="6" t="n">
        <v>465</v>
      </c>
      <c r="CJ400" s="6" t="n">
        <v>473</v>
      </c>
      <c r="CK400" s="6" t="n">
        <v>400</v>
      </c>
      <c r="CL400" s="6" t="n">
        <v>397</v>
      </c>
      <c r="CM400" s="6" t="n">
        <v>388</v>
      </c>
      <c r="CN400" s="6" t="n">
        <v>292</v>
      </c>
      <c r="CO400" s="6" t="n">
        <v>279</v>
      </c>
      <c r="CP400" s="6" t="n">
        <v>262</v>
      </c>
      <c r="CQ400" s="6" t="n">
        <v>203</v>
      </c>
      <c r="CR400" s="6" t="n">
        <v>112</v>
      </c>
      <c r="CS400" s="6" t="n">
        <v>84</v>
      </c>
      <c r="CT400" s="6" t="n">
        <v>108</v>
      </c>
      <c r="CU400" s="6" t="n">
        <v>58</v>
      </c>
      <c r="CV400" s="6" t="n">
        <v>52</v>
      </c>
      <c r="CW400" s="6" t="n">
        <v>37</v>
      </c>
      <c r="CX400" s="6" t="n">
        <v>27</v>
      </c>
      <c r="CY400" s="6" t="n">
        <v>19</v>
      </c>
      <c r="CZ400" s="6" t="n">
        <v>22</v>
      </c>
    </row>
    <row r="401" customFormat="false" ht="13.2" hidden="false" customHeight="false" outlineLevel="0" collapsed="false">
      <c r="A401" s="0" t="s">
        <v>1451</v>
      </c>
      <c r="B401" s="0" t="s">
        <v>669</v>
      </c>
      <c r="C401" s="6" t="n">
        <v>34675</v>
      </c>
      <c r="D401" s="6" t="n">
        <v>285</v>
      </c>
      <c r="E401" s="6" t="n">
        <v>287</v>
      </c>
      <c r="F401" s="6" t="n">
        <v>294</v>
      </c>
      <c r="G401" s="6" t="n">
        <v>292</v>
      </c>
      <c r="H401" s="6" t="n">
        <v>286</v>
      </c>
      <c r="I401" s="6" t="n">
        <v>273</v>
      </c>
      <c r="J401" s="6" t="n">
        <v>266</v>
      </c>
      <c r="K401" s="6" t="n">
        <v>294</v>
      </c>
      <c r="L401" s="6" t="n">
        <v>268</v>
      </c>
      <c r="M401" s="6" t="n">
        <v>280</v>
      </c>
      <c r="N401" s="6" t="n">
        <v>297</v>
      </c>
      <c r="O401" s="6" t="n">
        <v>302</v>
      </c>
      <c r="P401" s="6" t="n">
        <v>358</v>
      </c>
      <c r="Q401" s="6" t="n">
        <v>341</v>
      </c>
      <c r="R401" s="6" t="n">
        <v>342</v>
      </c>
      <c r="S401" s="6" t="n">
        <v>366</v>
      </c>
      <c r="T401" s="6" t="n">
        <v>348</v>
      </c>
      <c r="U401" s="6" t="n">
        <v>393</v>
      </c>
      <c r="V401" s="6" t="n">
        <v>369</v>
      </c>
      <c r="W401" s="6" t="n">
        <v>323</v>
      </c>
      <c r="X401" s="6" t="n">
        <v>337</v>
      </c>
      <c r="Y401" s="6" t="n">
        <v>333</v>
      </c>
      <c r="Z401" s="6" t="n">
        <v>370</v>
      </c>
      <c r="AA401" s="6" t="n">
        <v>365</v>
      </c>
      <c r="AB401" s="6" t="n">
        <v>339</v>
      </c>
      <c r="AC401" s="6" t="n">
        <v>324</v>
      </c>
      <c r="AD401" s="6" t="n">
        <v>309</v>
      </c>
      <c r="AE401" s="6" t="n">
        <v>308</v>
      </c>
      <c r="AF401" s="6" t="n">
        <v>305</v>
      </c>
      <c r="AG401" s="6" t="n">
        <v>303</v>
      </c>
      <c r="AH401" s="6" t="n">
        <v>270</v>
      </c>
      <c r="AI401" s="6" t="n">
        <v>255</v>
      </c>
      <c r="AJ401" s="6" t="n">
        <v>273</v>
      </c>
      <c r="AK401" s="6" t="n">
        <v>227</v>
      </c>
      <c r="AL401" s="6" t="n">
        <v>247</v>
      </c>
      <c r="AM401" s="6" t="n">
        <v>229</v>
      </c>
      <c r="AN401" s="6" t="n">
        <v>205</v>
      </c>
      <c r="AO401" s="6" t="n">
        <v>285</v>
      </c>
      <c r="AP401" s="6" t="n">
        <v>316</v>
      </c>
      <c r="AQ401" s="6" t="n">
        <v>341</v>
      </c>
      <c r="AR401" s="6" t="n">
        <v>371</v>
      </c>
      <c r="AS401" s="6" t="n">
        <v>386</v>
      </c>
      <c r="AT401" s="6" t="n">
        <v>400</v>
      </c>
      <c r="AU401" s="6" t="n">
        <v>404</v>
      </c>
      <c r="AV401" s="6" t="n">
        <v>407</v>
      </c>
      <c r="AW401" s="6" t="n">
        <v>442</v>
      </c>
      <c r="AX401" s="6" t="n">
        <v>501</v>
      </c>
      <c r="AY401" s="6" t="n">
        <v>483</v>
      </c>
      <c r="AZ401" s="6" t="n">
        <v>456</v>
      </c>
      <c r="BA401" s="6" t="n">
        <v>460</v>
      </c>
      <c r="BB401" s="6" t="n">
        <v>446</v>
      </c>
      <c r="BC401" s="6" t="n">
        <v>515</v>
      </c>
      <c r="BD401" s="6" t="n">
        <v>509</v>
      </c>
      <c r="BE401" s="6" t="n">
        <v>475</v>
      </c>
      <c r="BF401" s="6" t="n">
        <v>468</v>
      </c>
      <c r="BG401" s="6" t="n">
        <v>478</v>
      </c>
      <c r="BH401" s="6" t="n">
        <v>491</v>
      </c>
      <c r="BI401" s="6" t="n">
        <v>512</v>
      </c>
      <c r="BJ401" s="6" t="n">
        <v>520</v>
      </c>
      <c r="BK401" s="6" t="n">
        <v>553</v>
      </c>
      <c r="BL401" s="6" t="n">
        <v>504</v>
      </c>
      <c r="BM401" s="6" t="n">
        <v>592</v>
      </c>
      <c r="BN401" s="6" t="n">
        <v>578</v>
      </c>
      <c r="BO401" s="6" t="n">
        <v>752</v>
      </c>
      <c r="BP401" s="6" t="n">
        <v>687</v>
      </c>
      <c r="BQ401" s="6" t="n">
        <v>580</v>
      </c>
      <c r="BR401" s="6" t="n">
        <v>613</v>
      </c>
      <c r="BS401" s="6" t="n">
        <v>603</v>
      </c>
      <c r="BT401" s="6" t="n">
        <v>563</v>
      </c>
      <c r="BU401" s="6" t="n">
        <v>493</v>
      </c>
      <c r="BV401" s="6" t="n">
        <v>484</v>
      </c>
      <c r="BW401" s="6" t="n">
        <v>439</v>
      </c>
      <c r="BX401" s="6" t="n">
        <v>515</v>
      </c>
      <c r="BY401" s="6" t="n">
        <v>427</v>
      </c>
      <c r="BZ401" s="6" t="n">
        <v>437</v>
      </c>
      <c r="CA401" s="6" t="n">
        <v>418</v>
      </c>
      <c r="CB401" s="6" t="n">
        <v>419</v>
      </c>
      <c r="CC401" s="6" t="n">
        <v>374</v>
      </c>
      <c r="CD401" s="6" t="n">
        <v>344</v>
      </c>
      <c r="CE401" s="6" t="n">
        <v>346</v>
      </c>
      <c r="CF401" s="6" t="n">
        <v>361</v>
      </c>
      <c r="CG401" s="6" t="n">
        <v>324</v>
      </c>
      <c r="CH401" s="6" t="n">
        <v>282</v>
      </c>
      <c r="CI401" s="6" t="n">
        <v>268</v>
      </c>
      <c r="CJ401" s="6" t="n">
        <v>238</v>
      </c>
      <c r="CK401" s="6" t="n">
        <v>243</v>
      </c>
      <c r="CL401" s="6" t="n">
        <v>244</v>
      </c>
      <c r="CM401" s="6" t="n">
        <v>197</v>
      </c>
      <c r="CN401" s="6" t="n">
        <v>194</v>
      </c>
      <c r="CO401" s="6" t="n">
        <v>143</v>
      </c>
      <c r="CP401" s="6" t="n">
        <v>131</v>
      </c>
      <c r="CQ401" s="6" t="n">
        <v>91</v>
      </c>
      <c r="CR401" s="6" t="n">
        <v>78</v>
      </c>
      <c r="CS401" s="6" t="n">
        <v>52</v>
      </c>
      <c r="CT401" s="6" t="n">
        <v>47</v>
      </c>
      <c r="CU401" s="6" t="n">
        <v>42</v>
      </c>
      <c r="CV401" s="6" t="n">
        <v>29</v>
      </c>
      <c r="CW401" s="6" t="n">
        <v>18</v>
      </c>
      <c r="CX401" s="6" t="n">
        <v>15</v>
      </c>
      <c r="CY401" s="6" t="n">
        <v>10</v>
      </c>
      <c r="CZ401" s="6" t="n">
        <v>18</v>
      </c>
    </row>
    <row r="402" customFormat="false" ht="13.2" hidden="false" customHeight="false" outlineLevel="0" collapsed="false">
      <c r="A402" s="0" t="s">
        <v>1452</v>
      </c>
      <c r="B402" s="0" t="s">
        <v>265</v>
      </c>
      <c r="C402" s="6" t="n">
        <v>219396</v>
      </c>
      <c r="D402" s="6" t="n">
        <v>2808</v>
      </c>
      <c r="E402" s="6" t="n">
        <v>2692</v>
      </c>
      <c r="F402" s="6" t="n">
        <v>2529</v>
      </c>
      <c r="G402" s="6" t="n">
        <v>2390</v>
      </c>
      <c r="H402" s="6" t="n">
        <v>2198</v>
      </c>
      <c r="I402" s="6" t="n">
        <v>2180</v>
      </c>
      <c r="J402" s="6" t="n">
        <v>1984</v>
      </c>
      <c r="K402" s="6" t="n">
        <v>1907</v>
      </c>
      <c r="L402" s="6" t="n">
        <v>1878</v>
      </c>
      <c r="M402" s="6" t="n">
        <v>1777</v>
      </c>
      <c r="N402" s="6" t="n">
        <v>1811</v>
      </c>
      <c r="O402" s="6" t="n">
        <v>1791</v>
      </c>
      <c r="P402" s="6" t="n">
        <v>1719</v>
      </c>
      <c r="Q402" s="6" t="n">
        <v>1691</v>
      </c>
      <c r="R402" s="6" t="n">
        <v>1653</v>
      </c>
      <c r="S402" s="6" t="n">
        <v>1576</v>
      </c>
      <c r="T402" s="6" t="n">
        <v>1601</v>
      </c>
      <c r="U402" s="6" t="n">
        <v>1773</v>
      </c>
      <c r="V402" s="6" t="n">
        <v>2210</v>
      </c>
      <c r="W402" s="6" t="n">
        <v>2837</v>
      </c>
      <c r="X402" s="6" t="n">
        <v>2691</v>
      </c>
      <c r="Y402" s="6" t="n">
        <v>3084</v>
      </c>
      <c r="Z402" s="6" t="n">
        <v>3466</v>
      </c>
      <c r="AA402" s="6" t="n">
        <v>3882</v>
      </c>
      <c r="AB402" s="6" t="n">
        <v>4367</v>
      </c>
      <c r="AC402" s="6" t="n">
        <v>5014</v>
      </c>
      <c r="AD402" s="6" t="n">
        <v>5110</v>
      </c>
      <c r="AE402" s="6" t="n">
        <v>5488</v>
      </c>
      <c r="AF402" s="6" t="n">
        <v>5819</v>
      </c>
      <c r="AG402" s="6" t="n">
        <v>6067</v>
      </c>
      <c r="AH402" s="6" t="n">
        <v>5811</v>
      </c>
      <c r="AI402" s="6" t="n">
        <v>5714</v>
      </c>
      <c r="AJ402" s="6" t="n">
        <v>5455</v>
      </c>
      <c r="AK402" s="6" t="n">
        <v>4984</v>
      </c>
      <c r="AL402" s="6" t="n">
        <v>4757</v>
      </c>
      <c r="AM402" s="6" t="n">
        <v>4365</v>
      </c>
      <c r="AN402" s="6" t="n">
        <v>4410</v>
      </c>
      <c r="AO402" s="6" t="n">
        <v>4193</v>
      </c>
      <c r="AP402" s="6" t="n">
        <v>3967</v>
      </c>
      <c r="AQ402" s="6" t="n">
        <v>3742</v>
      </c>
      <c r="AR402" s="6" t="n">
        <v>3370</v>
      </c>
      <c r="AS402" s="6" t="n">
        <v>3480</v>
      </c>
      <c r="AT402" s="6" t="n">
        <v>3380</v>
      </c>
      <c r="AU402" s="6" t="n">
        <v>3263</v>
      </c>
      <c r="AV402" s="6" t="n">
        <v>3223</v>
      </c>
      <c r="AW402" s="6" t="n">
        <v>2945</v>
      </c>
      <c r="AX402" s="6" t="n">
        <v>2944</v>
      </c>
      <c r="AY402" s="6" t="n">
        <v>2860</v>
      </c>
      <c r="AZ402" s="6" t="n">
        <v>2665</v>
      </c>
      <c r="BA402" s="6" t="n">
        <v>2576</v>
      </c>
      <c r="BB402" s="6" t="n">
        <v>2639</v>
      </c>
      <c r="BC402" s="6" t="n">
        <v>2421</v>
      </c>
      <c r="BD402" s="6" t="n">
        <v>2259</v>
      </c>
      <c r="BE402" s="6" t="n">
        <v>2132</v>
      </c>
      <c r="BF402" s="6" t="n">
        <v>2131</v>
      </c>
      <c r="BG402" s="6" t="n">
        <v>2200</v>
      </c>
      <c r="BH402" s="6" t="n">
        <v>1955</v>
      </c>
      <c r="BI402" s="6" t="n">
        <v>1941</v>
      </c>
      <c r="BJ402" s="6" t="n">
        <v>1954</v>
      </c>
      <c r="BK402" s="6" t="n">
        <v>1948</v>
      </c>
      <c r="BL402" s="6" t="n">
        <v>1823</v>
      </c>
      <c r="BM402" s="6" t="n">
        <v>1847</v>
      </c>
      <c r="BN402" s="6" t="n">
        <v>1860</v>
      </c>
      <c r="BO402" s="6" t="n">
        <v>1850</v>
      </c>
      <c r="BP402" s="6" t="n">
        <v>1825</v>
      </c>
      <c r="BQ402" s="6" t="n">
        <v>1641</v>
      </c>
      <c r="BR402" s="6" t="n">
        <v>1576</v>
      </c>
      <c r="BS402" s="6" t="n">
        <v>1452</v>
      </c>
      <c r="BT402" s="6" t="n">
        <v>1338</v>
      </c>
      <c r="BU402" s="6" t="n">
        <v>1183</v>
      </c>
      <c r="BV402" s="6" t="n">
        <v>1246</v>
      </c>
      <c r="BW402" s="6" t="n">
        <v>1248</v>
      </c>
      <c r="BX402" s="6" t="n">
        <v>1282</v>
      </c>
      <c r="BY402" s="6" t="n">
        <v>1136</v>
      </c>
      <c r="BZ402" s="6" t="n">
        <v>1105</v>
      </c>
      <c r="CA402" s="6" t="n">
        <v>1105</v>
      </c>
      <c r="CB402" s="6" t="n">
        <v>1013</v>
      </c>
      <c r="CC402" s="6" t="n">
        <v>938</v>
      </c>
      <c r="CD402" s="6" t="n">
        <v>926</v>
      </c>
      <c r="CE402" s="6" t="n">
        <v>804</v>
      </c>
      <c r="CF402" s="6" t="n">
        <v>798</v>
      </c>
      <c r="CG402" s="6" t="n">
        <v>737</v>
      </c>
      <c r="CH402" s="6" t="n">
        <v>716</v>
      </c>
      <c r="CI402" s="6" t="n">
        <v>640</v>
      </c>
      <c r="CJ402" s="6" t="n">
        <v>530</v>
      </c>
      <c r="CK402" s="6" t="n">
        <v>523</v>
      </c>
      <c r="CL402" s="6" t="n">
        <v>462</v>
      </c>
      <c r="CM402" s="6" t="n">
        <v>394</v>
      </c>
      <c r="CN402" s="6" t="n">
        <v>356</v>
      </c>
      <c r="CO402" s="6" t="n">
        <v>307</v>
      </c>
      <c r="CP402" s="6" t="n">
        <v>269</v>
      </c>
      <c r="CQ402" s="6" t="n">
        <v>194</v>
      </c>
      <c r="CR402" s="6" t="n">
        <v>118</v>
      </c>
      <c r="CS402" s="6" t="n">
        <v>121</v>
      </c>
      <c r="CT402" s="6" t="n">
        <v>91</v>
      </c>
      <c r="CU402" s="6" t="n">
        <v>87</v>
      </c>
      <c r="CV402" s="6" t="n">
        <v>52</v>
      </c>
      <c r="CW402" s="6" t="n">
        <v>43</v>
      </c>
      <c r="CX402" s="6" t="n">
        <v>31</v>
      </c>
      <c r="CY402" s="6" t="n">
        <v>26</v>
      </c>
      <c r="CZ402" s="6" t="n">
        <v>26</v>
      </c>
    </row>
    <row r="403" customFormat="false" ht="13.2" hidden="false" customHeight="false" outlineLevel="0" collapsed="false">
      <c r="A403" s="0" t="s">
        <v>1453</v>
      </c>
      <c r="B403" s="0" t="s">
        <v>647</v>
      </c>
      <c r="C403" s="6" t="n">
        <v>65167</v>
      </c>
      <c r="D403" s="6" t="n">
        <v>692</v>
      </c>
      <c r="E403" s="6" t="n">
        <v>683</v>
      </c>
      <c r="F403" s="6" t="n">
        <v>648</v>
      </c>
      <c r="G403" s="6" t="n">
        <v>706</v>
      </c>
      <c r="H403" s="6" t="n">
        <v>620</v>
      </c>
      <c r="I403" s="6" t="n">
        <v>655</v>
      </c>
      <c r="J403" s="6" t="n">
        <v>648</v>
      </c>
      <c r="K403" s="6" t="n">
        <v>625</v>
      </c>
      <c r="L403" s="6" t="n">
        <v>655</v>
      </c>
      <c r="M403" s="6" t="n">
        <v>654</v>
      </c>
      <c r="N403" s="6" t="n">
        <v>632</v>
      </c>
      <c r="O403" s="6" t="n">
        <v>666</v>
      </c>
      <c r="P403" s="6" t="n">
        <v>750</v>
      </c>
      <c r="Q403" s="6" t="n">
        <v>739</v>
      </c>
      <c r="R403" s="6" t="n">
        <v>761</v>
      </c>
      <c r="S403" s="6" t="n">
        <v>727</v>
      </c>
      <c r="T403" s="6" t="n">
        <v>719</v>
      </c>
      <c r="U403" s="6" t="n">
        <v>841</v>
      </c>
      <c r="V403" s="6" t="n">
        <v>829</v>
      </c>
      <c r="W403" s="6" t="n">
        <v>779</v>
      </c>
      <c r="X403" s="6" t="n">
        <v>894</v>
      </c>
      <c r="Y403" s="6" t="n">
        <v>791</v>
      </c>
      <c r="Z403" s="6" t="n">
        <v>701</v>
      </c>
      <c r="AA403" s="6" t="n">
        <v>743</v>
      </c>
      <c r="AB403" s="6" t="n">
        <v>759</v>
      </c>
      <c r="AC403" s="6" t="n">
        <v>678</v>
      </c>
      <c r="AD403" s="6" t="n">
        <v>689</v>
      </c>
      <c r="AE403" s="6" t="n">
        <v>671</v>
      </c>
      <c r="AF403" s="6" t="n">
        <v>654</v>
      </c>
      <c r="AG403" s="6" t="n">
        <v>702</v>
      </c>
      <c r="AH403" s="6" t="n">
        <v>769</v>
      </c>
      <c r="AI403" s="6" t="n">
        <v>697</v>
      </c>
      <c r="AJ403" s="6" t="n">
        <v>677</v>
      </c>
      <c r="AK403" s="6" t="n">
        <v>605</v>
      </c>
      <c r="AL403" s="6" t="n">
        <v>615</v>
      </c>
      <c r="AM403" s="6" t="n">
        <v>637</v>
      </c>
      <c r="AN403" s="6" t="n">
        <v>669</v>
      </c>
      <c r="AO403" s="6" t="n">
        <v>727</v>
      </c>
      <c r="AP403" s="6" t="n">
        <v>809</v>
      </c>
      <c r="AQ403" s="6" t="n">
        <v>827</v>
      </c>
      <c r="AR403" s="6" t="n">
        <v>881</v>
      </c>
      <c r="AS403" s="6" t="n">
        <v>856</v>
      </c>
      <c r="AT403" s="6" t="n">
        <v>947</v>
      </c>
      <c r="AU403" s="6" t="n">
        <v>932</v>
      </c>
      <c r="AV403" s="6" t="n">
        <v>945</v>
      </c>
      <c r="AW403" s="6" t="n">
        <v>935</v>
      </c>
      <c r="AX403" s="6" t="n">
        <v>939</v>
      </c>
      <c r="AY403" s="6" t="n">
        <v>1039</v>
      </c>
      <c r="AZ403" s="6" t="n">
        <v>971</v>
      </c>
      <c r="BA403" s="6" t="n">
        <v>964</v>
      </c>
      <c r="BB403" s="6" t="n">
        <v>929</v>
      </c>
      <c r="BC403" s="6" t="n">
        <v>893</v>
      </c>
      <c r="BD403" s="6" t="n">
        <v>910</v>
      </c>
      <c r="BE403" s="6" t="n">
        <v>976</v>
      </c>
      <c r="BF403" s="6" t="n">
        <v>881</v>
      </c>
      <c r="BG403" s="6" t="n">
        <v>844</v>
      </c>
      <c r="BH403" s="6" t="n">
        <v>868</v>
      </c>
      <c r="BI403" s="6" t="n">
        <v>861</v>
      </c>
      <c r="BJ403" s="6" t="n">
        <v>841</v>
      </c>
      <c r="BK403" s="6" t="n">
        <v>881</v>
      </c>
      <c r="BL403" s="6" t="n">
        <v>813</v>
      </c>
      <c r="BM403" s="6" t="n">
        <v>969</v>
      </c>
      <c r="BN403" s="6" t="n">
        <v>952</v>
      </c>
      <c r="BO403" s="6" t="n">
        <v>1092</v>
      </c>
      <c r="BP403" s="6" t="n">
        <v>1090</v>
      </c>
      <c r="BQ403" s="6" t="n">
        <v>862</v>
      </c>
      <c r="BR403" s="6" t="n">
        <v>930</v>
      </c>
      <c r="BS403" s="6" t="n">
        <v>806</v>
      </c>
      <c r="BT403" s="6" t="n">
        <v>809</v>
      </c>
      <c r="BU403" s="6" t="n">
        <v>649</v>
      </c>
      <c r="BV403" s="6" t="n">
        <v>653</v>
      </c>
      <c r="BW403" s="6" t="n">
        <v>599</v>
      </c>
      <c r="BX403" s="6" t="n">
        <v>644</v>
      </c>
      <c r="BY403" s="6" t="n">
        <v>648</v>
      </c>
      <c r="BZ403" s="6" t="n">
        <v>580</v>
      </c>
      <c r="CA403" s="6" t="n">
        <v>530</v>
      </c>
      <c r="CB403" s="6" t="n">
        <v>574</v>
      </c>
      <c r="CC403" s="6" t="n">
        <v>476</v>
      </c>
      <c r="CD403" s="6" t="n">
        <v>456</v>
      </c>
      <c r="CE403" s="6" t="n">
        <v>505</v>
      </c>
      <c r="CF403" s="6" t="n">
        <v>449</v>
      </c>
      <c r="CG403" s="6" t="n">
        <v>450</v>
      </c>
      <c r="CH403" s="6" t="n">
        <v>420</v>
      </c>
      <c r="CI403" s="6" t="n">
        <v>348</v>
      </c>
      <c r="CJ403" s="6" t="n">
        <v>323</v>
      </c>
      <c r="CK403" s="6" t="n">
        <v>312</v>
      </c>
      <c r="CL403" s="6" t="n">
        <v>281</v>
      </c>
      <c r="CM403" s="6" t="n">
        <v>242</v>
      </c>
      <c r="CN403" s="6" t="n">
        <v>223</v>
      </c>
      <c r="CO403" s="6" t="n">
        <v>184</v>
      </c>
      <c r="CP403" s="6" t="n">
        <v>164</v>
      </c>
      <c r="CQ403" s="6" t="n">
        <v>148</v>
      </c>
      <c r="CR403" s="6" t="n">
        <v>92</v>
      </c>
      <c r="CS403" s="6" t="n">
        <v>70</v>
      </c>
      <c r="CT403" s="6" t="n">
        <v>43</v>
      </c>
      <c r="CU403" s="6" t="n">
        <v>40</v>
      </c>
      <c r="CV403" s="6" t="n">
        <v>31</v>
      </c>
      <c r="CW403" s="6" t="n">
        <v>32</v>
      </c>
      <c r="CX403" s="6" t="n">
        <v>11</v>
      </c>
      <c r="CY403" s="6" t="n">
        <v>12</v>
      </c>
      <c r="CZ403" s="6" t="n">
        <v>19</v>
      </c>
    </row>
    <row r="404" customFormat="false" ht="13.2" hidden="false" customHeight="false" outlineLevel="0" collapsed="false">
      <c r="A404" s="0" t="s">
        <v>1454</v>
      </c>
      <c r="B404" s="0" t="s">
        <v>361</v>
      </c>
      <c r="C404" s="6" t="n">
        <v>317849</v>
      </c>
      <c r="D404" s="6" t="n">
        <v>3886</v>
      </c>
      <c r="E404" s="6" t="n">
        <v>4005</v>
      </c>
      <c r="F404" s="6" t="n">
        <v>3982</v>
      </c>
      <c r="G404" s="6" t="n">
        <v>3951</v>
      </c>
      <c r="H404" s="6" t="n">
        <v>3857</v>
      </c>
      <c r="I404" s="6" t="n">
        <v>3858</v>
      </c>
      <c r="J404" s="6" t="n">
        <v>3747</v>
      </c>
      <c r="K404" s="6" t="n">
        <v>3573</v>
      </c>
      <c r="L404" s="6" t="n">
        <v>3403</v>
      </c>
      <c r="M404" s="6" t="n">
        <v>3463</v>
      </c>
      <c r="N404" s="6" t="n">
        <v>3545</v>
      </c>
      <c r="O404" s="6" t="n">
        <v>3603</v>
      </c>
      <c r="P404" s="6" t="n">
        <v>3653</v>
      </c>
      <c r="Q404" s="6" t="n">
        <v>3580</v>
      </c>
      <c r="R404" s="6" t="n">
        <v>3889</v>
      </c>
      <c r="S404" s="6" t="n">
        <v>4029</v>
      </c>
      <c r="T404" s="6" t="n">
        <v>3857</v>
      </c>
      <c r="U404" s="6" t="n">
        <v>4207</v>
      </c>
      <c r="V404" s="6" t="n">
        <v>3924</v>
      </c>
      <c r="W404" s="6" t="n">
        <v>3553</v>
      </c>
      <c r="X404" s="6" t="n">
        <v>3668</v>
      </c>
      <c r="Y404" s="6" t="n">
        <v>3717</v>
      </c>
      <c r="Z404" s="6" t="n">
        <v>3950</v>
      </c>
      <c r="AA404" s="6" t="n">
        <v>3924</v>
      </c>
      <c r="AB404" s="6" t="n">
        <v>4051</v>
      </c>
      <c r="AC404" s="6" t="n">
        <v>4078</v>
      </c>
      <c r="AD404" s="6" t="n">
        <v>4088</v>
      </c>
      <c r="AE404" s="6" t="n">
        <v>4051</v>
      </c>
      <c r="AF404" s="6" t="n">
        <v>3998</v>
      </c>
      <c r="AG404" s="6" t="n">
        <v>3959</v>
      </c>
      <c r="AH404" s="6" t="n">
        <v>4016</v>
      </c>
      <c r="AI404" s="6" t="n">
        <v>3993</v>
      </c>
      <c r="AJ404" s="6" t="n">
        <v>3770</v>
      </c>
      <c r="AK404" s="6" t="n">
        <v>3630</v>
      </c>
      <c r="AL404" s="6" t="n">
        <v>3621</v>
      </c>
      <c r="AM404" s="6" t="n">
        <v>3749</v>
      </c>
      <c r="AN404" s="6" t="n">
        <v>4077</v>
      </c>
      <c r="AO404" s="6" t="n">
        <v>4206</v>
      </c>
      <c r="AP404" s="6" t="n">
        <v>4452</v>
      </c>
      <c r="AQ404" s="6" t="n">
        <v>4977</v>
      </c>
      <c r="AR404" s="6" t="n">
        <v>5135</v>
      </c>
      <c r="AS404" s="6" t="n">
        <v>5030</v>
      </c>
      <c r="AT404" s="6" t="n">
        <v>5146</v>
      </c>
      <c r="AU404" s="6" t="n">
        <v>5093</v>
      </c>
      <c r="AV404" s="6" t="n">
        <v>5217</v>
      </c>
      <c r="AW404" s="6" t="n">
        <v>5057</v>
      </c>
      <c r="AX404" s="6" t="n">
        <v>5229</v>
      </c>
      <c r="AY404" s="6" t="n">
        <v>4924</v>
      </c>
      <c r="AZ404" s="6" t="n">
        <v>4805</v>
      </c>
      <c r="BA404" s="6" t="n">
        <v>4735</v>
      </c>
      <c r="BB404" s="6" t="n">
        <v>4463</v>
      </c>
      <c r="BC404" s="6" t="n">
        <v>4191</v>
      </c>
      <c r="BD404" s="6" t="n">
        <v>4203</v>
      </c>
      <c r="BE404" s="6" t="n">
        <v>4025</v>
      </c>
      <c r="BF404" s="6" t="n">
        <v>3896</v>
      </c>
      <c r="BG404" s="6" t="n">
        <v>3646</v>
      </c>
      <c r="BH404" s="6" t="n">
        <v>3607</v>
      </c>
      <c r="BI404" s="6" t="n">
        <v>3825</v>
      </c>
      <c r="BJ404" s="6" t="n">
        <v>3622</v>
      </c>
      <c r="BK404" s="6" t="n">
        <v>3612</v>
      </c>
      <c r="BL404" s="6" t="n">
        <v>3757</v>
      </c>
      <c r="BM404" s="6" t="n">
        <v>4046</v>
      </c>
      <c r="BN404" s="6" t="n">
        <v>4188</v>
      </c>
      <c r="BO404" s="6" t="n">
        <v>4671</v>
      </c>
      <c r="BP404" s="6" t="n">
        <v>4537</v>
      </c>
      <c r="BQ404" s="6" t="n">
        <v>3501</v>
      </c>
      <c r="BR404" s="6" t="n">
        <v>3738</v>
      </c>
      <c r="BS404" s="6" t="n">
        <v>3444</v>
      </c>
      <c r="BT404" s="6" t="n">
        <v>3492</v>
      </c>
      <c r="BU404" s="6" t="n">
        <v>3006</v>
      </c>
      <c r="BV404" s="6" t="n">
        <v>2687</v>
      </c>
      <c r="BW404" s="6" t="n">
        <v>2885</v>
      </c>
      <c r="BX404" s="6" t="n">
        <v>2699</v>
      </c>
      <c r="BY404" s="6" t="n">
        <v>2507</v>
      </c>
      <c r="BZ404" s="6" t="n">
        <v>2360</v>
      </c>
      <c r="CA404" s="6" t="n">
        <v>2138</v>
      </c>
      <c r="CB404" s="6" t="n">
        <v>2131</v>
      </c>
      <c r="CC404" s="6" t="n">
        <v>1820</v>
      </c>
      <c r="CD404" s="6" t="n">
        <v>1756</v>
      </c>
      <c r="CE404" s="6" t="n">
        <v>1696</v>
      </c>
      <c r="CF404" s="6" t="n">
        <v>1552</v>
      </c>
      <c r="CG404" s="6" t="n">
        <v>1368</v>
      </c>
      <c r="CH404" s="6" t="n">
        <v>1259</v>
      </c>
      <c r="CI404" s="6" t="n">
        <v>1089</v>
      </c>
      <c r="CJ404" s="6" t="n">
        <v>1121</v>
      </c>
      <c r="CK404" s="6" t="n">
        <v>945</v>
      </c>
      <c r="CL404" s="6" t="n">
        <v>864</v>
      </c>
      <c r="CM404" s="6" t="n">
        <v>700</v>
      </c>
      <c r="CN404" s="6" t="n">
        <v>590</v>
      </c>
      <c r="CO404" s="6" t="n">
        <v>583</v>
      </c>
      <c r="CP404" s="6" t="n">
        <v>483</v>
      </c>
      <c r="CQ404" s="6" t="n">
        <v>369</v>
      </c>
      <c r="CR404" s="6" t="n">
        <v>219</v>
      </c>
      <c r="CS404" s="6" t="n">
        <v>151</v>
      </c>
      <c r="CT404" s="6" t="n">
        <v>146</v>
      </c>
      <c r="CU404" s="6" t="n">
        <v>103</v>
      </c>
      <c r="CV404" s="6" t="n">
        <v>99</v>
      </c>
      <c r="CW404" s="6" t="n">
        <v>51</v>
      </c>
      <c r="CX404" s="6" t="n">
        <v>37</v>
      </c>
      <c r="CY404" s="6" t="n">
        <v>26</v>
      </c>
      <c r="CZ404" s="6" t="n">
        <v>34</v>
      </c>
    </row>
    <row r="405" customFormat="false" ht="13.2" hidden="false" customHeight="false" outlineLevel="0" collapsed="false">
      <c r="A405" s="0" t="s">
        <v>1455</v>
      </c>
      <c r="B405" s="0" t="s">
        <v>619</v>
      </c>
      <c r="C405" s="6" t="n">
        <v>470981</v>
      </c>
      <c r="D405" s="6" t="n">
        <v>5638</v>
      </c>
      <c r="E405" s="6" t="n">
        <v>5562</v>
      </c>
      <c r="F405" s="6" t="n">
        <v>5798</v>
      </c>
      <c r="G405" s="6" t="n">
        <v>5586</v>
      </c>
      <c r="H405" s="6" t="n">
        <v>5789</v>
      </c>
      <c r="I405" s="6" t="n">
        <v>5571</v>
      </c>
      <c r="J405" s="6" t="n">
        <v>5362</v>
      </c>
      <c r="K405" s="6" t="n">
        <v>5655</v>
      </c>
      <c r="L405" s="6" t="n">
        <v>5345</v>
      </c>
      <c r="M405" s="6" t="n">
        <v>5266</v>
      </c>
      <c r="N405" s="6" t="n">
        <v>5501</v>
      </c>
      <c r="O405" s="6" t="n">
        <v>5741</v>
      </c>
      <c r="P405" s="6" t="n">
        <v>5864</v>
      </c>
      <c r="Q405" s="6" t="n">
        <v>6035</v>
      </c>
      <c r="R405" s="6" t="n">
        <v>6135</v>
      </c>
      <c r="S405" s="6" t="n">
        <v>6120</v>
      </c>
      <c r="T405" s="6" t="n">
        <v>6303</v>
      </c>
      <c r="U405" s="6" t="n">
        <v>6129</v>
      </c>
      <c r="V405" s="6" t="n">
        <v>5781</v>
      </c>
      <c r="W405" s="6" t="n">
        <v>4864</v>
      </c>
      <c r="X405" s="6" t="n">
        <v>4459</v>
      </c>
      <c r="Y405" s="6" t="n">
        <v>4636</v>
      </c>
      <c r="Z405" s="6" t="n">
        <v>5087</v>
      </c>
      <c r="AA405" s="6" t="n">
        <v>5272</v>
      </c>
      <c r="AB405" s="6" t="n">
        <v>5266</v>
      </c>
      <c r="AC405" s="6" t="n">
        <v>5146</v>
      </c>
      <c r="AD405" s="6" t="n">
        <v>5089</v>
      </c>
      <c r="AE405" s="6" t="n">
        <v>5040</v>
      </c>
      <c r="AF405" s="6" t="n">
        <v>5117</v>
      </c>
      <c r="AG405" s="6" t="n">
        <v>5079</v>
      </c>
      <c r="AH405" s="6" t="n">
        <v>5122</v>
      </c>
      <c r="AI405" s="6" t="n">
        <v>5275</v>
      </c>
      <c r="AJ405" s="6" t="n">
        <v>4953</v>
      </c>
      <c r="AK405" s="6" t="n">
        <v>4869</v>
      </c>
      <c r="AL405" s="6" t="n">
        <v>4859</v>
      </c>
      <c r="AM405" s="6" t="n">
        <v>5326</v>
      </c>
      <c r="AN405" s="6" t="n">
        <v>5625</v>
      </c>
      <c r="AO405" s="6" t="n">
        <v>6010</v>
      </c>
      <c r="AP405" s="6" t="n">
        <v>6585</v>
      </c>
      <c r="AQ405" s="6" t="n">
        <v>6843</v>
      </c>
      <c r="AR405" s="6" t="n">
        <v>7007</v>
      </c>
      <c r="AS405" s="6" t="n">
        <v>7136</v>
      </c>
      <c r="AT405" s="6" t="n">
        <v>7267</v>
      </c>
      <c r="AU405" s="6" t="n">
        <v>7231</v>
      </c>
      <c r="AV405" s="6" t="n">
        <v>7489</v>
      </c>
      <c r="AW405" s="6" t="n">
        <v>7570</v>
      </c>
      <c r="AX405" s="6" t="n">
        <v>7525</v>
      </c>
      <c r="AY405" s="6" t="n">
        <v>7389</v>
      </c>
      <c r="AZ405" s="6" t="n">
        <v>7184</v>
      </c>
      <c r="BA405" s="6" t="n">
        <v>7149</v>
      </c>
      <c r="BB405" s="6" t="n">
        <v>6957</v>
      </c>
      <c r="BC405" s="6" t="n">
        <v>6683</v>
      </c>
      <c r="BD405" s="6" t="n">
        <v>6662</v>
      </c>
      <c r="BE405" s="6" t="n">
        <v>6357</v>
      </c>
      <c r="BF405" s="6" t="n">
        <v>6075</v>
      </c>
      <c r="BG405" s="6" t="n">
        <v>5863</v>
      </c>
      <c r="BH405" s="6" t="n">
        <v>5706</v>
      </c>
      <c r="BI405" s="6" t="n">
        <v>5819</v>
      </c>
      <c r="BJ405" s="6" t="n">
        <v>5730</v>
      </c>
      <c r="BK405" s="6" t="n">
        <v>5745</v>
      </c>
      <c r="BL405" s="6" t="n">
        <v>5700</v>
      </c>
      <c r="BM405" s="6" t="n">
        <v>5744</v>
      </c>
      <c r="BN405" s="6" t="n">
        <v>6215</v>
      </c>
      <c r="BO405" s="6" t="n">
        <v>6823</v>
      </c>
      <c r="BP405" s="6" t="n">
        <v>6764</v>
      </c>
      <c r="BQ405" s="6" t="n">
        <v>5181</v>
      </c>
      <c r="BR405" s="6" t="n">
        <v>5569</v>
      </c>
      <c r="BS405" s="6" t="n">
        <v>5212</v>
      </c>
      <c r="BT405" s="6" t="n">
        <v>4866</v>
      </c>
      <c r="BU405" s="6" t="n">
        <v>4307</v>
      </c>
      <c r="BV405" s="6" t="n">
        <v>4048</v>
      </c>
      <c r="BW405" s="6" t="n">
        <v>4207</v>
      </c>
      <c r="BX405" s="6" t="n">
        <v>4077</v>
      </c>
      <c r="BY405" s="6" t="n">
        <v>3888</v>
      </c>
      <c r="BZ405" s="6" t="n">
        <v>3715</v>
      </c>
      <c r="CA405" s="6" t="n">
        <v>3560</v>
      </c>
      <c r="CB405" s="6" t="n">
        <v>3423</v>
      </c>
      <c r="CC405" s="6" t="n">
        <v>3127</v>
      </c>
      <c r="CD405" s="6" t="n">
        <v>3110</v>
      </c>
      <c r="CE405" s="6" t="n">
        <v>2969</v>
      </c>
      <c r="CF405" s="6" t="n">
        <v>2731</v>
      </c>
      <c r="CG405" s="6" t="n">
        <v>2693</v>
      </c>
      <c r="CH405" s="6" t="n">
        <v>2427</v>
      </c>
      <c r="CI405" s="6" t="n">
        <v>2241</v>
      </c>
      <c r="CJ405" s="6" t="n">
        <v>2175</v>
      </c>
      <c r="CK405" s="6" t="n">
        <v>1835</v>
      </c>
      <c r="CL405" s="6" t="n">
        <v>1643</v>
      </c>
      <c r="CM405" s="6" t="n">
        <v>1582</v>
      </c>
      <c r="CN405" s="6" t="n">
        <v>1372</v>
      </c>
      <c r="CO405" s="6" t="n">
        <v>1293</v>
      </c>
      <c r="CP405" s="6" t="n">
        <v>1239</v>
      </c>
      <c r="CQ405" s="6" t="n">
        <v>837</v>
      </c>
      <c r="CR405" s="6" t="n">
        <v>534</v>
      </c>
      <c r="CS405" s="6" t="n">
        <v>384</v>
      </c>
      <c r="CT405" s="6" t="n">
        <v>349</v>
      </c>
      <c r="CU405" s="6" t="n">
        <v>249</v>
      </c>
      <c r="CV405" s="6" t="n">
        <v>211</v>
      </c>
      <c r="CW405" s="6" t="n">
        <v>161</v>
      </c>
      <c r="CX405" s="6" t="n">
        <v>100</v>
      </c>
      <c r="CY405" s="6" t="n">
        <v>73</v>
      </c>
      <c r="CZ405" s="6" t="n">
        <v>100</v>
      </c>
    </row>
    <row r="406" customFormat="false" ht="13.2" hidden="false" customHeight="false" outlineLevel="0" collapsed="false">
      <c r="A406" s="0" t="s">
        <v>1456</v>
      </c>
      <c r="B406" s="0" t="s">
        <v>523</v>
      </c>
      <c r="C406" s="6" t="n">
        <v>116595</v>
      </c>
      <c r="D406" s="6" t="n">
        <v>1246</v>
      </c>
      <c r="E406" s="6" t="n">
        <v>1230</v>
      </c>
      <c r="F406" s="6" t="n">
        <v>1307</v>
      </c>
      <c r="G406" s="6" t="n">
        <v>1374</v>
      </c>
      <c r="H406" s="6" t="n">
        <v>1423</v>
      </c>
      <c r="I406" s="6" t="n">
        <v>1346</v>
      </c>
      <c r="J406" s="6" t="n">
        <v>1287</v>
      </c>
      <c r="K406" s="6" t="n">
        <v>1338</v>
      </c>
      <c r="L406" s="6" t="n">
        <v>1220</v>
      </c>
      <c r="M406" s="6" t="n">
        <v>1306</v>
      </c>
      <c r="N406" s="6" t="n">
        <v>1318</v>
      </c>
      <c r="O406" s="6" t="n">
        <v>1328</v>
      </c>
      <c r="P406" s="6" t="n">
        <v>1355</v>
      </c>
      <c r="Q406" s="6" t="n">
        <v>1473</v>
      </c>
      <c r="R406" s="6" t="n">
        <v>1479</v>
      </c>
      <c r="S406" s="6" t="n">
        <v>1455</v>
      </c>
      <c r="T406" s="6" t="n">
        <v>1532</v>
      </c>
      <c r="U406" s="6" t="n">
        <v>1721</v>
      </c>
      <c r="V406" s="6" t="n">
        <v>1655</v>
      </c>
      <c r="W406" s="6" t="n">
        <v>1771</v>
      </c>
      <c r="X406" s="6" t="n">
        <v>1946</v>
      </c>
      <c r="Y406" s="6" t="n">
        <v>1761</v>
      </c>
      <c r="Z406" s="6" t="n">
        <v>1398</v>
      </c>
      <c r="AA406" s="6" t="n">
        <v>1314</v>
      </c>
      <c r="AB406" s="6" t="n">
        <v>1098</v>
      </c>
      <c r="AC406" s="6" t="n">
        <v>1142</v>
      </c>
      <c r="AD406" s="6" t="n">
        <v>1094</v>
      </c>
      <c r="AE406" s="6" t="n">
        <v>1121</v>
      </c>
      <c r="AF406" s="6" t="n">
        <v>1106</v>
      </c>
      <c r="AG406" s="6" t="n">
        <v>1172</v>
      </c>
      <c r="AH406" s="6" t="n">
        <v>1188</v>
      </c>
      <c r="AI406" s="6" t="n">
        <v>1291</v>
      </c>
      <c r="AJ406" s="6" t="n">
        <v>1246</v>
      </c>
      <c r="AK406" s="6" t="n">
        <v>1253</v>
      </c>
      <c r="AL406" s="6" t="n">
        <v>1253</v>
      </c>
      <c r="AM406" s="6" t="n">
        <v>1269</v>
      </c>
      <c r="AN406" s="6" t="n">
        <v>1449</v>
      </c>
      <c r="AO406" s="6" t="n">
        <v>1500</v>
      </c>
      <c r="AP406" s="6" t="n">
        <v>1551</v>
      </c>
      <c r="AQ406" s="6" t="n">
        <v>1722</v>
      </c>
      <c r="AR406" s="6" t="n">
        <v>1651</v>
      </c>
      <c r="AS406" s="6" t="n">
        <v>1510</v>
      </c>
      <c r="AT406" s="6" t="n">
        <v>1634</v>
      </c>
      <c r="AU406" s="6" t="n">
        <v>1734</v>
      </c>
      <c r="AV406" s="6" t="n">
        <v>1759</v>
      </c>
      <c r="AW406" s="6" t="n">
        <v>1789</v>
      </c>
      <c r="AX406" s="6" t="n">
        <v>1812</v>
      </c>
      <c r="AY406" s="6" t="n">
        <v>1779</v>
      </c>
      <c r="AZ406" s="6" t="n">
        <v>1800</v>
      </c>
      <c r="BA406" s="6" t="n">
        <v>1719</v>
      </c>
      <c r="BB406" s="6" t="n">
        <v>1722</v>
      </c>
      <c r="BC406" s="6" t="n">
        <v>1545</v>
      </c>
      <c r="BD406" s="6" t="n">
        <v>1486</v>
      </c>
      <c r="BE406" s="6" t="n">
        <v>1660</v>
      </c>
      <c r="BF406" s="6" t="n">
        <v>1572</v>
      </c>
      <c r="BG406" s="6" t="n">
        <v>1399</v>
      </c>
      <c r="BH406" s="6" t="n">
        <v>1392</v>
      </c>
      <c r="BI406" s="6" t="n">
        <v>1386</v>
      </c>
      <c r="BJ406" s="6" t="n">
        <v>1363</v>
      </c>
      <c r="BK406" s="6" t="n">
        <v>1394</v>
      </c>
      <c r="BL406" s="6" t="n">
        <v>1486</v>
      </c>
      <c r="BM406" s="6" t="n">
        <v>1406</v>
      </c>
      <c r="BN406" s="6" t="n">
        <v>1470</v>
      </c>
      <c r="BO406" s="6" t="n">
        <v>1617</v>
      </c>
      <c r="BP406" s="6" t="n">
        <v>1693</v>
      </c>
      <c r="BQ406" s="6" t="n">
        <v>1337</v>
      </c>
      <c r="BR406" s="6" t="n">
        <v>1424</v>
      </c>
      <c r="BS406" s="6" t="n">
        <v>1257</v>
      </c>
      <c r="BT406" s="6" t="n">
        <v>1171</v>
      </c>
      <c r="BU406" s="6" t="n">
        <v>1004</v>
      </c>
      <c r="BV406" s="6" t="n">
        <v>995</v>
      </c>
      <c r="BW406" s="6" t="n">
        <v>1083</v>
      </c>
      <c r="BX406" s="6" t="n">
        <v>1006</v>
      </c>
      <c r="BY406" s="6" t="n">
        <v>990</v>
      </c>
      <c r="BZ406" s="6" t="n">
        <v>897</v>
      </c>
      <c r="CA406" s="6" t="n">
        <v>890</v>
      </c>
      <c r="CB406" s="6" t="n">
        <v>821</v>
      </c>
      <c r="CC406" s="6" t="n">
        <v>786</v>
      </c>
      <c r="CD406" s="6" t="n">
        <v>793</v>
      </c>
      <c r="CE406" s="6" t="n">
        <v>756</v>
      </c>
      <c r="CF406" s="6" t="n">
        <v>731</v>
      </c>
      <c r="CG406" s="6" t="n">
        <v>666</v>
      </c>
      <c r="CH406" s="6" t="n">
        <v>689</v>
      </c>
      <c r="CI406" s="6" t="n">
        <v>633</v>
      </c>
      <c r="CJ406" s="6" t="n">
        <v>567</v>
      </c>
      <c r="CK406" s="6" t="n">
        <v>480</v>
      </c>
      <c r="CL406" s="6" t="n">
        <v>469</v>
      </c>
      <c r="CM406" s="6" t="n">
        <v>395</v>
      </c>
      <c r="CN406" s="6" t="n">
        <v>403</v>
      </c>
      <c r="CO406" s="6" t="n">
        <v>322</v>
      </c>
      <c r="CP406" s="6" t="n">
        <v>301</v>
      </c>
      <c r="CQ406" s="6" t="n">
        <v>223</v>
      </c>
      <c r="CR406" s="6" t="n">
        <v>156</v>
      </c>
      <c r="CS406" s="6" t="n">
        <v>123</v>
      </c>
      <c r="CT406" s="6" t="n">
        <v>110</v>
      </c>
      <c r="CU406" s="6" t="n">
        <v>91</v>
      </c>
      <c r="CV406" s="6" t="n">
        <v>63</v>
      </c>
      <c r="CW406" s="6" t="n">
        <v>43</v>
      </c>
      <c r="CX406" s="6" t="n">
        <v>39</v>
      </c>
      <c r="CY406" s="6" t="n">
        <v>25</v>
      </c>
      <c r="CZ406" s="6" t="n">
        <v>40</v>
      </c>
    </row>
    <row r="407" customFormat="false" ht="13.2" hidden="false" customHeight="false" outlineLevel="0" collapsed="false">
      <c r="A407" s="0" t="s">
        <v>1457</v>
      </c>
      <c r="B407" s="0" t="s">
        <v>471</v>
      </c>
      <c r="C407" s="6" t="n">
        <v>144560</v>
      </c>
      <c r="D407" s="6" t="n">
        <v>1835</v>
      </c>
      <c r="E407" s="6" t="n">
        <v>1936</v>
      </c>
      <c r="F407" s="6" t="n">
        <v>1912</v>
      </c>
      <c r="G407" s="6" t="n">
        <v>1838</v>
      </c>
      <c r="H407" s="6" t="n">
        <v>1844</v>
      </c>
      <c r="I407" s="6" t="n">
        <v>1830</v>
      </c>
      <c r="J407" s="6" t="n">
        <v>1715</v>
      </c>
      <c r="K407" s="6" t="n">
        <v>1707</v>
      </c>
      <c r="L407" s="6" t="n">
        <v>1695</v>
      </c>
      <c r="M407" s="6" t="n">
        <v>1637</v>
      </c>
      <c r="N407" s="6" t="n">
        <v>1684</v>
      </c>
      <c r="O407" s="6" t="n">
        <v>1723</v>
      </c>
      <c r="P407" s="6" t="n">
        <v>1740</v>
      </c>
      <c r="Q407" s="6" t="n">
        <v>1867</v>
      </c>
      <c r="R407" s="6" t="n">
        <v>1849</v>
      </c>
      <c r="S407" s="6" t="n">
        <v>1848</v>
      </c>
      <c r="T407" s="6" t="n">
        <v>1977</v>
      </c>
      <c r="U407" s="6" t="n">
        <v>1933</v>
      </c>
      <c r="V407" s="6" t="n">
        <v>1570</v>
      </c>
      <c r="W407" s="6" t="n">
        <v>1015</v>
      </c>
      <c r="X407" s="6" t="n">
        <v>1115</v>
      </c>
      <c r="Y407" s="6" t="n">
        <v>1271</v>
      </c>
      <c r="Z407" s="6" t="n">
        <v>1495</v>
      </c>
      <c r="AA407" s="6" t="n">
        <v>1564</v>
      </c>
      <c r="AB407" s="6" t="n">
        <v>1666</v>
      </c>
      <c r="AC407" s="6" t="n">
        <v>1711</v>
      </c>
      <c r="AD407" s="6" t="n">
        <v>1761</v>
      </c>
      <c r="AE407" s="6" t="n">
        <v>1760</v>
      </c>
      <c r="AF407" s="6" t="n">
        <v>1663</v>
      </c>
      <c r="AG407" s="6" t="n">
        <v>1946</v>
      </c>
      <c r="AH407" s="6" t="n">
        <v>1928</v>
      </c>
      <c r="AI407" s="6" t="n">
        <v>1952</v>
      </c>
      <c r="AJ407" s="6" t="n">
        <v>1876</v>
      </c>
      <c r="AK407" s="6" t="n">
        <v>1942</v>
      </c>
      <c r="AL407" s="6" t="n">
        <v>1980</v>
      </c>
      <c r="AM407" s="6" t="n">
        <v>1956</v>
      </c>
      <c r="AN407" s="6" t="n">
        <v>2119</v>
      </c>
      <c r="AO407" s="6" t="n">
        <v>2078</v>
      </c>
      <c r="AP407" s="6" t="n">
        <v>2201</v>
      </c>
      <c r="AQ407" s="6" t="n">
        <v>2272</v>
      </c>
      <c r="AR407" s="6" t="n">
        <v>2376</v>
      </c>
      <c r="AS407" s="6" t="n">
        <v>2272</v>
      </c>
      <c r="AT407" s="6" t="n">
        <v>2362</v>
      </c>
      <c r="AU407" s="6" t="n">
        <v>2309</v>
      </c>
      <c r="AV407" s="6" t="n">
        <v>2326</v>
      </c>
      <c r="AW407" s="6" t="n">
        <v>2321</v>
      </c>
      <c r="AX407" s="6" t="n">
        <v>2317</v>
      </c>
      <c r="AY407" s="6" t="n">
        <v>2169</v>
      </c>
      <c r="AZ407" s="6" t="n">
        <v>2251</v>
      </c>
      <c r="BA407" s="6" t="n">
        <v>2137</v>
      </c>
      <c r="BB407" s="6" t="n">
        <v>2072</v>
      </c>
      <c r="BC407" s="6" t="n">
        <v>1878</v>
      </c>
      <c r="BD407" s="6" t="n">
        <v>1878</v>
      </c>
      <c r="BE407" s="6" t="n">
        <v>1862</v>
      </c>
      <c r="BF407" s="6" t="n">
        <v>1689</v>
      </c>
      <c r="BG407" s="6" t="n">
        <v>1624</v>
      </c>
      <c r="BH407" s="6" t="n">
        <v>1641</v>
      </c>
      <c r="BI407" s="6" t="n">
        <v>1632</v>
      </c>
      <c r="BJ407" s="6" t="n">
        <v>1607</v>
      </c>
      <c r="BK407" s="6" t="n">
        <v>1657</v>
      </c>
      <c r="BL407" s="6" t="n">
        <v>1560</v>
      </c>
      <c r="BM407" s="6" t="n">
        <v>1638</v>
      </c>
      <c r="BN407" s="6" t="n">
        <v>1677</v>
      </c>
      <c r="BO407" s="6" t="n">
        <v>1950</v>
      </c>
      <c r="BP407" s="6" t="n">
        <v>1867</v>
      </c>
      <c r="BQ407" s="6" t="n">
        <v>1447</v>
      </c>
      <c r="BR407" s="6" t="n">
        <v>1589</v>
      </c>
      <c r="BS407" s="6" t="n">
        <v>1445</v>
      </c>
      <c r="BT407" s="6" t="n">
        <v>1350</v>
      </c>
      <c r="BU407" s="6" t="n">
        <v>1112</v>
      </c>
      <c r="BV407" s="6" t="n">
        <v>1066</v>
      </c>
      <c r="BW407" s="6" t="n">
        <v>1197</v>
      </c>
      <c r="BX407" s="6" t="n">
        <v>1091</v>
      </c>
      <c r="BY407" s="6" t="n">
        <v>1108</v>
      </c>
      <c r="BZ407" s="6" t="n">
        <v>1019</v>
      </c>
      <c r="CA407" s="6" t="n">
        <v>980</v>
      </c>
      <c r="CB407" s="6" t="n">
        <v>967</v>
      </c>
      <c r="CC407" s="6" t="n">
        <v>917</v>
      </c>
      <c r="CD407" s="6" t="n">
        <v>912</v>
      </c>
      <c r="CE407" s="6" t="n">
        <v>841</v>
      </c>
      <c r="CF407" s="6" t="n">
        <v>877</v>
      </c>
      <c r="CG407" s="6" t="n">
        <v>765</v>
      </c>
      <c r="CH407" s="6" t="n">
        <v>682</v>
      </c>
      <c r="CI407" s="6" t="n">
        <v>636</v>
      </c>
      <c r="CJ407" s="6" t="n">
        <v>587</v>
      </c>
      <c r="CK407" s="6" t="n">
        <v>533</v>
      </c>
      <c r="CL407" s="6" t="n">
        <v>491</v>
      </c>
      <c r="CM407" s="6" t="n">
        <v>450</v>
      </c>
      <c r="CN407" s="6" t="n">
        <v>413</v>
      </c>
      <c r="CO407" s="6" t="n">
        <v>356</v>
      </c>
      <c r="CP407" s="6" t="n">
        <v>312</v>
      </c>
      <c r="CQ407" s="6" t="n">
        <v>254</v>
      </c>
      <c r="CR407" s="6" t="n">
        <v>154</v>
      </c>
      <c r="CS407" s="6" t="n">
        <v>117</v>
      </c>
      <c r="CT407" s="6" t="n">
        <v>120</v>
      </c>
      <c r="CU407" s="6" t="n">
        <v>92</v>
      </c>
      <c r="CV407" s="6" t="n">
        <v>59</v>
      </c>
      <c r="CW407" s="6" t="n">
        <v>44</v>
      </c>
      <c r="CX407" s="6" t="n">
        <v>47</v>
      </c>
      <c r="CY407" s="6" t="n">
        <v>21</v>
      </c>
      <c r="CZ407" s="6" t="n">
        <v>26</v>
      </c>
    </row>
    <row r="408" customFormat="false" ht="13.2" hidden="false" customHeight="false" outlineLevel="0" collapsed="false">
      <c r="A408" s="0" t="s">
        <v>1458</v>
      </c>
      <c r="B408" s="0" t="s">
        <v>371</v>
      </c>
      <c r="C408" s="6" t="n">
        <v>319783</v>
      </c>
      <c r="D408" s="6" t="n">
        <v>3667</v>
      </c>
      <c r="E408" s="6" t="n">
        <v>3670</v>
      </c>
      <c r="F408" s="6" t="n">
        <v>3665</v>
      </c>
      <c r="G408" s="6" t="n">
        <v>3769</v>
      </c>
      <c r="H408" s="6" t="n">
        <v>3743</v>
      </c>
      <c r="I408" s="6" t="n">
        <v>3716</v>
      </c>
      <c r="J408" s="6" t="n">
        <v>3544</v>
      </c>
      <c r="K408" s="6" t="n">
        <v>3531</v>
      </c>
      <c r="L408" s="6" t="n">
        <v>3403</v>
      </c>
      <c r="M408" s="6" t="n">
        <v>3483</v>
      </c>
      <c r="N408" s="6" t="n">
        <v>3581</v>
      </c>
      <c r="O408" s="6" t="n">
        <v>3653</v>
      </c>
      <c r="P408" s="6" t="n">
        <v>3872</v>
      </c>
      <c r="Q408" s="6" t="n">
        <v>3902</v>
      </c>
      <c r="R408" s="6" t="n">
        <v>3997</v>
      </c>
      <c r="S408" s="6" t="n">
        <v>4089</v>
      </c>
      <c r="T408" s="6" t="n">
        <v>4172</v>
      </c>
      <c r="U408" s="6" t="n">
        <v>4264</v>
      </c>
      <c r="V408" s="6" t="n">
        <v>3824</v>
      </c>
      <c r="W408" s="6" t="n">
        <v>3514</v>
      </c>
      <c r="X408" s="6" t="n">
        <v>3432</v>
      </c>
      <c r="Y408" s="6" t="n">
        <v>3405</v>
      </c>
      <c r="Z408" s="6" t="n">
        <v>3691</v>
      </c>
      <c r="AA408" s="6" t="n">
        <v>3904</v>
      </c>
      <c r="AB408" s="6" t="n">
        <v>3637</v>
      </c>
      <c r="AC408" s="6" t="n">
        <v>3679</v>
      </c>
      <c r="AD408" s="6" t="n">
        <v>3632</v>
      </c>
      <c r="AE408" s="6" t="n">
        <v>3570</v>
      </c>
      <c r="AF408" s="6" t="n">
        <v>3511</v>
      </c>
      <c r="AG408" s="6" t="n">
        <v>3547</v>
      </c>
      <c r="AH408" s="6" t="n">
        <v>3596</v>
      </c>
      <c r="AI408" s="6" t="n">
        <v>3565</v>
      </c>
      <c r="AJ408" s="6" t="n">
        <v>3436</v>
      </c>
      <c r="AK408" s="6" t="n">
        <v>3197</v>
      </c>
      <c r="AL408" s="6" t="n">
        <v>3318</v>
      </c>
      <c r="AM408" s="6" t="n">
        <v>3563</v>
      </c>
      <c r="AN408" s="6" t="n">
        <v>3540</v>
      </c>
      <c r="AO408" s="6" t="n">
        <v>3583</v>
      </c>
      <c r="AP408" s="6" t="n">
        <v>4109</v>
      </c>
      <c r="AQ408" s="6" t="n">
        <v>4366</v>
      </c>
      <c r="AR408" s="6" t="n">
        <v>4442</v>
      </c>
      <c r="AS408" s="6" t="n">
        <v>4455</v>
      </c>
      <c r="AT408" s="6" t="n">
        <v>4534</v>
      </c>
      <c r="AU408" s="6" t="n">
        <v>4691</v>
      </c>
      <c r="AV408" s="6" t="n">
        <v>4597</v>
      </c>
      <c r="AW408" s="6" t="n">
        <v>4823</v>
      </c>
      <c r="AX408" s="6" t="n">
        <v>4902</v>
      </c>
      <c r="AY408" s="6" t="n">
        <v>4966</v>
      </c>
      <c r="AZ408" s="6" t="n">
        <v>4846</v>
      </c>
      <c r="BA408" s="6" t="n">
        <v>4823</v>
      </c>
      <c r="BB408" s="6" t="n">
        <v>4723</v>
      </c>
      <c r="BC408" s="6" t="n">
        <v>4544</v>
      </c>
      <c r="BD408" s="6" t="n">
        <v>4474</v>
      </c>
      <c r="BE408" s="6" t="n">
        <v>4436</v>
      </c>
      <c r="BF408" s="6" t="n">
        <v>4218</v>
      </c>
      <c r="BG408" s="6" t="n">
        <v>4050</v>
      </c>
      <c r="BH408" s="6" t="n">
        <v>4045</v>
      </c>
      <c r="BI408" s="6" t="n">
        <v>4132</v>
      </c>
      <c r="BJ408" s="6" t="n">
        <v>3961</v>
      </c>
      <c r="BK408" s="6" t="n">
        <v>4075</v>
      </c>
      <c r="BL408" s="6" t="n">
        <v>4064</v>
      </c>
      <c r="BM408" s="6" t="n">
        <v>4201</v>
      </c>
      <c r="BN408" s="6" t="n">
        <v>4229</v>
      </c>
      <c r="BO408" s="6" t="n">
        <v>4584</v>
      </c>
      <c r="BP408" s="6" t="n">
        <v>4662</v>
      </c>
      <c r="BQ408" s="6" t="n">
        <v>3457</v>
      </c>
      <c r="BR408" s="6" t="n">
        <v>3732</v>
      </c>
      <c r="BS408" s="6" t="n">
        <v>3459</v>
      </c>
      <c r="BT408" s="6" t="n">
        <v>3380</v>
      </c>
      <c r="BU408" s="6" t="n">
        <v>3007</v>
      </c>
      <c r="BV408" s="6" t="n">
        <v>2983</v>
      </c>
      <c r="BW408" s="6" t="n">
        <v>3036</v>
      </c>
      <c r="BX408" s="6" t="n">
        <v>2902</v>
      </c>
      <c r="BY408" s="6" t="n">
        <v>2742</v>
      </c>
      <c r="BZ408" s="6" t="n">
        <v>2621</v>
      </c>
      <c r="CA408" s="6" t="n">
        <v>2610</v>
      </c>
      <c r="CB408" s="6" t="n">
        <v>2464</v>
      </c>
      <c r="CC408" s="6" t="n">
        <v>2378</v>
      </c>
      <c r="CD408" s="6" t="n">
        <v>2275</v>
      </c>
      <c r="CE408" s="6" t="n">
        <v>2291</v>
      </c>
      <c r="CF408" s="6" t="n">
        <v>2109</v>
      </c>
      <c r="CG408" s="6" t="n">
        <v>2069</v>
      </c>
      <c r="CH408" s="6" t="n">
        <v>1916</v>
      </c>
      <c r="CI408" s="6" t="n">
        <v>1631</v>
      </c>
      <c r="CJ408" s="6" t="n">
        <v>1570</v>
      </c>
      <c r="CK408" s="6" t="n">
        <v>1415</v>
      </c>
      <c r="CL408" s="6" t="n">
        <v>1178</v>
      </c>
      <c r="CM408" s="6" t="n">
        <v>1049</v>
      </c>
      <c r="CN408" s="6" t="n">
        <v>939</v>
      </c>
      <c r="CO408" s="6" t="n">
        <v>900</v>
      </c>
      <c r="CP408" s="6" t="n">
        <v>770</v>
      </c>
      <c r="CQ408" s="6" t="n">
        <v>572</v>
      </c>
      <c r="CR408" s="6" t="n">
        <v>356</v>
      </c>
      <c r="CS408" s="6" t="n">
        <v>280</v>
      </c>
      <c r="CT408" s="6" t="n">
        <v>224</v>
      </c>
      <c r="CU408" s="6" t="n">
        <v>196</v>
      </c>
      <c r="CV408" s="6" t="n">
        <v>178</v>
      </c>
      <c r="CW408" s="6" t="n">
        <v>107</v>
      </c>
      <c r="CX408" s="6" t="n">
        <v>62</v>
      </c>
      <c r="CY408" s="6" t="n">
        <v>38</v>
      </c>
      <c r="CZ408" s="6" t="n">
        <v>70</v>
      </c>
    </row>
    <row r="409" customFormat="false" ht="13.2" hidden="false" customHeight="false" outlineLevel="0" collapsed="false">
      <c r="A409" s="0" t="s">
        <v>1459</v>
      </c>
      <c r="B409" s="0" t="s">
        <v>579</v>
      </c>
      <c r="C409" s="6" t="n">
        <v>99198</v>
      </c>
      <c r="D409" s="6" t="n">
        <v>1505</v>
      </c>
      <c r="E409" s="6" t="n">
        <v>1477</v>
      </c>
      <c r="F409" s="6" t="n">
        <v>1455</v>
      </c>
      <c r="G409" s="6" t="n">
        <v>1454</v>
      </c>
      <c r="H409" s="6" t="n">
        <v>1387</v>
      </c>
      <c r="I409" s="6" t="n">
        <v>1332</v>
      </c>
      <c r="J409" s="6" t="n">
        <v>1232</v>
      </c>
      <c r="K409" s="6" t="n">
        <v>1158</v>
      </c>
      <c r="L409" s="6" t="n">
        <v>1112</v>
      </c>
      <c r="M409" s="6" t="n">
        <v>1169</v>
      </c>
      <c r="N409" s="6" t="n">
        <v>1150</v>
      </c>
      <c r="O409" s="6" t="n">
        <v>1062</v>
      </c>
      <c r="P409" s="6" t="n">
        <v>1161</v>
      </c>
      <c r="Q409" s="6" t="n">
        <v>1133</v>
      </c>
      <c r="R409" s="6" t="n">
        <v>1072</v>
      </c>
      <c r="S409" s="6" t="n">
        <v>1154</v>
      </c>
      <c r="T409" s="6" t="n">
        <v>1105</v>
      </c>
      <c r="U409" s="6" t="n">
        <v>1158</v>
      </c>
      <c r="V409" s="6" t="n">
        <v>1043</v>
      </c>
      <c r="W409" s="6" t="n">
        <v>860</v>
      </c>
      <c r="X409" s="6" t="n">
        <v>832</v>
      </c>
      <c r="Y409" s="6" t="n">
        <v>807</v>
      </c>
      <c r="Z409" s="6" t="n">
        <v>1026</v>
      </c>
      <c r="AA409" s="6" t="n">
        <v>1169</v>
      </c>
      <c r="AB409" s="6" t="n">
        <v>1127</v>
      </c>
      <c r="AC409" s="6" t="n">
        <v>1254</v>
      </c>
      <c r="AD409" s="6" t="n">
        <v>1291</v>
      </c>
      <c r="AE409" s="6" t="n">
        <v>1342</v>
      </c>
      <c r="AF409" s="6" t="n">
        <v>1416</v>
      </c>
      <c r="AG409" s="6" t="n">
        <v>1509</v>
      </c>
      <c r="AH409" s="6" t="n">
        <v>1608</v>
      </c>
      <c r="AI409" s="6" t="n">
        <v>1571</v>
      </c>
      <c r="AJ409" s="6" t="n">
        <v>1554</v>
      </c>
      <c r="AK409" s="6" t="n">
        <v>1541</v>
      </c>
      <c r="AL409" s="6" t="n">
        <v>1529</v>
      </c>
      <c r="AM409" s="6" t="n">
        <v>1657</v>
      </c>
      <c r="AN409" s="6" t="n">
        <v>1645</v>
      </c>
      <c r="AO409" s="6" t="n">
        <v>1633</v>
      </c>
      <c r="AP409" s="6" t="n">
        <v>1587</v>
      </c>
      <c r="AQ409" s="6" t="n">
        <v>1581</v>
      </c>
      <c r="AR409" s="6" t="n">
        <v>1591</v>
      </c>
      <c r="AS409" s="6" t="n">
        <v>1485</v>
      </c>
      <c r="AT409" s="6" t="n">
        <v>1573</v>
      </c>
      <c r="AU409" s="6" t="n">
        <v>1508</v>
      </c>
      <c r="AV409" s="6" t="n">
        <v>1530</v>
      </c>
      <c r="AW409" s="6" t="n">
        <v>1535</v>
      </c>
      <c r="AX409" s="6" t="n">
        <v>1535</v>
      </c>
      <c r="AY409" s="6" t="n">
        <v>1505</v>
      </c>
      <c r="AZ409" s="6" t="n">
        <v>1490</v>
      </c>
      <c r="BA409" s="6" t="n">
        <v>1353</v>
      </c>
      <c r="BB409" s="6" t="n">
        <v>1382</v>
      </c>
      <c r="BC409" s="6" t="n">
        <v>1302</v>
      </c>
      <c r="BD409" s="6" t="n">
        <v>1301</v>
      </c>
      <c r="BE409" s="6" t="n">
        <v>1290</v>
      </c>
      <c r="BF409" s="6" t="n">
        <v>1219</v>
      </c>
      <c r="BG409" s="6" t="n">
        <v>1143</v>
      </c>
      <c r="BH409" s="6" t="n">
        <v>1118</v>
      </c>
      <c r="BI409" s="6" t="n">
        <v>1044</v>
      </c>
      <c r="BJ409" s="6" t="n">
        <v>1110</v>
      </c>
      <c r="BK409" s="6" t="n">
        <v>1028</v>
      </c>
      <c r="BL409" s="6" t="n">
        <v>1046</v>
      </c>
      <c r="BM409" s="6" t="n">
        <v>1067</v>
      </c>
      <c r="BN409" s="6" t="n">
        <v>1086</v>
      </c>
      <c r="BO409" s="6" t="n">
        <v>1143</v>
      </c>
      <c r="BP409" s="6" t="n">
        <v>1113</v>
      </c>
      <c r="BQ409" s="6" t="n">
        <v>892</v>
      </c>
      <c r="BR409" s="6" t="n">
        <v>917</v>
      </c>
      <c r="BS409" s="6" t="n">
        <v>831</v>
      </c>
      <c r="BT409" s="6" t="n">
        <v>743</v>
      </c>
      <c r="BU409" s="6" t="n">
        <v>707</v>
      </c>
      <c r="BV409" s="6" t="n">
        <v>660</v>
      </c>
      <c r="BW409" s="6" t="n">
        <v>648</v>
      </c>
      <c r="BX409" s="6" t="n">
        <v>655</v>
      </c>
      <c r="BY409" s="6" t="n">
        <v>668</v>
      </c>
      <c r="BZ409" s="6" t="n">
        <v>659</v>
      </c>
      <c r="CA409" s="6" t="n">
        <v>656</v>
      </c>
      <c r="CB409" s="6" t="n">
        <v>547</v>
      </c>
      <c r="CC409" s="6" t="n">
        <v>578</v>
      </c>
      <c r="CD409" s="6" t="n">
        <v>564</v>
      </c>
      <c r="CE409" s="6" t="n">
        <v>538</v>
      </c>
      <c r="CF409" s="6" t="n">
        <v>534</v>
      </c>
      <c r="CG409" s="6" t="n">
        <v>511</v>
      </c>
      <c r="CH409" s="6" t="n">
        <v>450</v>
      </c>
      <c r="CI409" s="6" t="n">
        <v>362</v>
      </c>
      <c r="CJ409" s="6" t="n">
        <v>397</v>
      </c>
      <c r="CK409" s="6" t="n">
        <v>365</v>
      </c>
      <c r="CL409" s="6" t="n">
        <v>368</v>
      </c>
      <c r="CM409" s="6" t="n">
        <v>280</v>
      </c>
      <c r="CN409" s="6" t="n">
        <v>260</v>
      </c>
      <c r="CO409" s="6" t="n">
        <v>254</v>
      </c>
      <c r="CP409" s="6" t="n">
        <v>210</v>
      </c>
      <c r="CQ409" s="6" t="n">
        <v>154</v>
      </c>
      <c r="CR409" s="6" t="n">
        <v>97</v>
      </c>
      <c r="CS409" s="6" t="n">
        <v>72</v>
      </c>
      <c r="CT409" s="6" t="n">
        <v>77</v>
      </c>
      <c r="CU409" s="6" t="n">
        <v>55</v>
      </c>
      <c r="CV409" s="6" t="n">
        <v>32</v>
      </c>
      <c r="CW409" s="6" t="n">
        <v>36</v>
      </c>
      <c r="CX409" s="6" t="n">
        <v>21</v>
      </c>
      <c r="CY409" s="6" t="n">
        <v>19</v>
      </c>
      <c r="CZ409" s="6" t="n">
        <v>26</v>
      </c>
    </row>
    <row r="410" customFormat="false" ht="13.2" hidden="false" customHeight="false" outlineLevel="0" collapsed="false">
      <c r="A410" s="0" t="s">
        <v>1460</v>
      </c>
      <c r="B410" s="0" t="s">
        <v>473</v>
      </c>
      <c r="C410" s="6" t="n">
        <v>154380</v>
      </c>
      <c r="D410" s="6" t="n">
        <v>2009</v>
      </c>
      <c r="E410" s="6" t="n">
        <v>1913</v>
      </c>
      <c r="F410" s="6" t="n">
        <v>2016</v>
      </c>
      <c r="G410" s="6" t="n">
        <v>2072</v>
      </c>
      <c r="H410" s="6" t="n">
        <v>2021</v>
      </c>
      <c r="I410" s="6" t="n">
        <v>1926</v>
      </c>
      <c r="J410" s="6" t="n">
        <v>1936</v>
      </c>
      <c r="K410" s="6" t="n">
        <v>1896</v>
      </c>
      <c r="L410" s="6" t="n">
        <v>1901</v>
      </c>
      <c r="M410" s="6" t="n">
        <v>1892</v>
      </c>
      <c r="N410" s="6" t="n">
        <v>1869</v>
      </c>
      <c r="O410" s="6" t="n">
        <v>1999</v>
      </c>
      <c r="P410" s="6" t="n">
        <v>2035</v>
      </c>
      <c r="Q410" s="6" t="n">
        <v>1953</v>
      </c>
      <c r="R410" s="6" t="n">
        <v>1884</v>
      </c>
      <c r="S410" s="6" t="n">
        <v>2048</v>
      </c>
      <c r="T410" s="6" t="n">
        <v>2043</v>
      </c>
      <c r="U410" s="6" t="n">
        <v>2047</v>
      </c>
      <c r="V410" s="6" t="n">
        <v>1855</v>
      </c>
      <c r="W410" s="6" t="n">
        <v>1494</v>
      </c>
      <c r="X410" s="6" t="n">
        <v>1303</v>
      </c>
      <c r="Y410" s="6" t="n">
        <v>1305</v>
      </c>
      <c r="Z410" s="6" t="n">
        <v>1560</v>
      </c>
      <c r="AA410" s="6" t="n">
        <v>1687</v>
      </c>
      <c r="AB410" s="6" t="n">
        <v>1573</v>
      </c>
      <c r="AC410" s="6" t="n">
        <v>1668</v>
      </c>
      <c r="AD410" s="6" t="n">
        <v>1607</v>
      </c>
      <c r="AE410" s="6" t="n">
        <v>1527</v>
      </c>
      <c r="AF410" s="6" t="n">
        <v>1591</v>
      </c>
      <c r="AG410" s="6" t="n">
        <v>1678</v>
      </c>
      <c r="AH410" s="6" t="n">
        <v>1874</v>
      </c>
      <c r="AI410" s="6" t="n">
        <v>1921</v>
      </c>
      <c r="AJ410" s="6" t="n">
        <v>1862</v>
      </c>
      <c r="AK410" s="6" t="n">
        <v>1985</v>
      </c>
      <c r="AL410" s="6" t="n">
        <v>2140</v>
      </c>
      <c r="AM410" s="6" t="n">
        <v>2085</v>
      </c>
      <c r="AN410" s="6" t="n">
        <v>2256</v>
      </c>
      <c r="AO410" s="6" t="n">
        <v>2281</v>
      </c>
      <c r="AP410" s="6" t="n">
        <v>2462</v>
      </c>
      <c r="AQ410" s="6" t="n">
        <v>2415</v>
      </c>
      <c r="AR410" s="6" t="n">
        <v>2456</v>
      </c>
      <c r="AS410" s="6" t="n">
        <v>2497</v>
      </c>
      <c r="AT410" s="6" t="n">
        <v>2440</v>
      </c>
      <c r="AU410" s="6" t="n">
        <v>2490</v>
      </c>
      <c r="AV410" s="6" t="n">
        <v>2577</v>
      </c>
      <c r="AW410" s="6" t="n">
        <v>2517</v>
      </c>
      <c r="AX410" s="6" t="n">
        <v>2603</v>
      </c>
      <c r="AY410" s="6" t="n">
        <v>2618</v>
      </c>
      <c r="AZ410" s="6" t="n">
        <v>2507</v>
      </c>
      <c r="BA410" s="6" t="n">
        <v>2535</v>
      </c>
      <c r="BB410" s="6" t="n">
        <v>2437</v>
      </c>
      <c r="BC410" s="6" t="n">
        <v>2235</v>
      </c>
      <c r="BD410" s="6" t="n">
        <v>2215</v>
      </c>
      <c r="BE410" s="6" t="n">
        <v>2245</v>
      </c>
      <c r="BF410" s="6" t="n">
        <v>2041</v>
      </c>
      <c r="BG410" s="6" t="n">
        <v>1889</v>
      </c>
      <c r="BH410" s="6" t="n">
        <v>1888</v>
      </c>
      <c r="BI410" s="6" t="n">
        <v>1809</v>
      </c>
      <c r="BJ410" s="6" t="n">
        <v>1771</v>
      </c>
      <c r="BK410" s="6" t="n">
        <v>1806</v>
      </c>
      <c r="BL410" s="6" t="n">
        <v>1716</v>
      </c>
      <c r="BM410" s="6" t="n">
        <v>1787</v>
      </c>
      <c r="BN410" s="6" t="n">
        <v>1815</v>
      </c>
      <c r="BO410" s="6" t="n">
        <v>2060</v>
      </c>
      <c r="BP410" s="6" t="n">
        <v>2048</v>
      </c>
      <c r="BQ410" s="6" t="n">
        <v>1519</v>
      </c>
      <c r="BR410" s="6" t="n">
        <v>1633</v>
      </c>
      <c r="BS410" s="6" t="n">
        <v>1534</v>
      </c>
      <c r="BT410" s="6" t="n">
        <v>1370</v>
      </c>
      <c r="BU410" s="6" t="n">
        <v>1281</v>
      </c>
      <c r="BV410" s="6" t="n">
        <v>1124</v>
      </c>
      <c r="BW410" s="6" t="n">
        <v>1175</v>
      </c>
      <c r="BX410" s="6" t="n">
        <v>1187</v>
      </c>
      <c r="BY410" s="6" t="n">
        <v>1129</v>
      </c>
      <c r="BZ410" s="6" t="n">
        <v>1100</v>
      </c>
      <c r="CA410" s="6" t="n">
        <v>1021</v>
      </c>
      <c r="CB410" s="6" t="n">
        <v>976</v>
      </c>
      <c r="CC410" s="6" t="n">
        <v>909</v>
      </c>
      <c r="CD410" s="6" t="n">
        <v>874</v>
      </c>
      <c r="CE410" s="6" t="n">
        <v>857</v>
      </c>
      <c r="CF410" s="6" t="n">
        <v>814</v>
      </c>
      <c r="CG410" s="6" t="n">
        <v>692</v>
      </c>
      <c r="CH410" s="6" t="n">
        <v>649</v>
      </c>
      <c r="CI410" s="6" t="n">
        <v>544</v>
      </c>
      <c r="CJ410" s="6" t="n">
        <v>455</v>
      </c>
      <c r="CK410" s="6" t="n">
        <v>471</v>
      </c>
      <c r="CL410" s="6" t="n">
        <v>387</v>
      </c>
      <c r="CM410" s="6" t="n">
        <v>398</v>
      </c>
      <c r="CN410" s="6" t="n">
        <v>326</v>
      </c>
      <c r="CO410" s="6" t="n">
        <v>314</v>
      </c>
      <c r="CP410" s="6" t="n">
        <v>286</v>
      </c>
      <c r="CQ410" s="6" t="n">
        <v>195</v>
      </c>
      <c r="CR410" s="6" t="n">
        <v>131</v>
      </c>
      <c r="CS410" s="6" t="n">
        <v>78</v>
      </c>
      <c r="CT410" s="6" t="n">
        <v>99</v>
      </c>
      <c r="CU410" s="6" t="n">
        <v>77</v>
      </c>
      <c r="CV410" s="6" t="n">
        <v>70</v>
      </c>
      <c r="CW410" s="6" t="n">
        <v>37</v>
      </c>
      <c r="CX410" s="6" t="n">
        <v>25</v>
      </c>
      <c r="CY410" s="6" t="n">
        <v>19</v>
      </c>
      <c r="CZ410" s="6" t="n">
        <v>33</v>
      </c>
    </row>
    <row r="411" customFormat="false" ht="13.2" hidden="false" customHeight="false" outlineLevel="0" collapsed="false">
      <c r="A411" s="0" t="s">
        <v>1461</v>
      </c>
      <c r="B411" s="0" t="s">
        <v>779</v>
      </c>
      <c r="C411" s="6" t="n">
        <v>249470</v>
      </c>
      <c r="D411" s="6" t="n">
        <v>3543</v>
      </c>
      <c r="E411" s="6" t="n">
        <v>3449</v>
      </c>
      <c r="F411" s="6" t="n">
        <v>3226</v>
      </c>
      <c r="G411" s="6" t="n">
        <v>3307</v>
      </c>
      <c r="H411" s="6" t="n">
        <v>3162</v>
      </c>
      <c r="I411" s="6" t="n">
        <v>3055</v>
      </c>
      <c r="J411" s="6" t="n">
        <v>3031</v>
      </c>
      <c r="K411" s="6" t="n">
        <v>2885</v>
      </c>
      <c r="L411" s="6" t="n">
        <v>2727</v>
      </c>
      <c r="M411" s="6" t="n">
        <v>2744</v>
      </c>
      <c r="N411" s="6" t="n">
        <v>2751</v>
      </c>
      <c r="O411" s="6" t="n">
        <v>2931</v>
      </c>
      <c r="P411" s="6" t="n">
        <v>3041</v>
      </c>
      <c r="Q411" s="6" t="n">
        <v>3117</v>
      </c>
      <c r="R411" s="6" t="n">
        <v>3255</v>
      </c>
      <c r="S411" s="6" t="n">
        <v>3199</v>
      </c>
      <c r="T411" s="6" t="n">
        <v>3234</v>
      </c>
      <c r="U411" s="6" t="n">
        <v>3471</v>
      </c>
      <c r="V411" s="6" t="n">
        <v>3352</v>
      </c>
      <c r="W411" s="6" t="n">
        <v>3472</v>
      </c>
      <c r="X411" s="6" t="n">
        <v>3615</v>
      </c>
      <c r="Y411" s="6" t="n">
        <v>3502</v>
      </c>
      <c r="Z411" s="6" t="n">
        <v>3656</v>
      </c>
      <c r="AA411" s="6" t="n">
        <v>3660</v>
      </c>
      <c r="AB411" s="6" t="n">
        <v>3555</v>
      </c>
      <c r="AC411" s="6" t="n">
        <v>3690</v>
      </c>
      <c r="AD411" s="6" t="n">
        <v>3612</v>
      </c>
      <c r="AE411" s="6" t="n">
        <v>3637</v>
      </c>
      <c r="AF411" s="6" t="n">
        <v>3597</v>
      </c>
      <c r="AG411" s="6" t="n">
        <v>3411</v>
      </c>
      <c r="AH411" s="6" t="n">
        <v>3549</v>
      </c>
      <c r="AI411" s="6" t="n">
        <v>3490</v>
      </c>
      <c r="AJ411" s="6" t="n">
        <v>3268</v>
      </c>
      <c r="AK411" s="6" t="n">
        <v>3045</v>
      </c>
      <c r="AL411" s="6" t="n">
        <v>3084</v>
      </c>
      <c r="AM411" s="6" t="n">
        <v>3044</v>
      </c>
      <c r="AN411" s="6" t="n">
        <v>3228</v>
      </c>
      <c r="AO411" s="6" t="n">
        <v>3331</v>
      </c>
      <c r="AP411" s="6" t="n">
        <v>3446</v>
      </c>
      <c r="AQ411" s="6" t="n">
        <v>3695</v>
      </c>
      <c r="AR411" s="6" t="n">
        <v>3846</v>
      </c>
      <c r="AS411" s="6" t="n">
        <v>3608</v>
      </c>
      <c r="AT411" s="6" t="n">
        <v>3598</v>
      </c>
      <c r="AU411" s="6" t="n">
        <v>3625</v>
      </c>
      <c r="AV411" s="6" t="n">
        <v>3542</v>
      </c>
      <c r="AW411" s="6" t="n">
        <v>3614</v>
      </c>
      <c r="AX411" s="6" t="n">
        <v>3520</v>
      </c>
      <c r="AY411" s="6" t="n">
        <v>3393</v>
      </c>
      <c r="AZ411" s="6" t="n">
        <v>3475</v>
      </c>
      <c r="BA411" s="6" t="n">
        <v>3368</v>
      </c>
      <c r="BB411" s="6" t="n">
        <v>3186</v>
      </c>
      <c r="BC411" s="6" t="n">
        <v>3010</v>
      </c>
      <c r="BD411" s="6" t="n">
        <v>2967</v>
      </c>
      <c r="BE411" s="6" t="n">
        <v>2911</v>
      </c>
      <c r="BF411" s="6" t="n">
        <v>2875</v>
      </c>
      <c r="BG411" s="6" t="n">
        <v>2664</v>
      </c>
      <c r="BH411" s="6" t="n">
        <v>2631</v>
      </c>
      <c r="BI411" s="6" t="n">
        <v>2710</v>
      </c>
      <c r="BJ411" s="6" t="n">
        <v>2616</v>
      </c>
      <c r="BK411" s="6" t="n">
        <v>2634</v>
      </c>
      <c r="BL411" s="6" t="n">
        <v>2614</v>
      </c>
      <c r="BM411" s="6" t="n">
        <v>2562</v>
      </c>
      <c r="BN411" s="6" t="n">
        <v>2539</v>
      </c>
      <c r="BO411" s="6" t="n">
        <v>2730</v>
      </c>
      <c r="BP411" s="6" t="n">
        <v>2536</v>
      </c>
      <c r="BQ411" s="6" t="n">
        <v>2179</v>
      </c>
      <c r="BR411" s="6" t="n">
        <v>2185</v>
      </c>
      <c r="BS411" s="6" t="n">
        <v>2370</v>
      </c>
      <c r="BT411" s="6" t="n">
        <v>2171</v>
      </c>
      <c r="BU411" s="6" t="n">
        <v>1948</v>
      </c>
      <c r="BV411" s="6" t="n">
        <v>1951</v>
      </c>
      <c r="BW411" s="6" t="n">
        <v>2034</v>
      </c>
      <c r="BX411" s="6" t="n">
        <v>1968</v>
      </c>
      <c r="BY411" s="6" t="n">
        <v>1900</v>
      </c>
      <c r="BZ411" s="6" t="n">
        <v>1859</v>
      </c>
      <c r="CA411" s="6" t="n">
        <v>1737</v>
      </c>
      <c r="CB411" s="6" t="n">
        <v>1752</v>
      </c>
      <c r="CC411" s="6" t="n">
        <v>1560</v>
      </c>
      <c r="CD411" s="6" t="n">
        <v>1582</v>
      </c>
      <c r="CE411" s="6" t="n">
        <v>1515</v>
      </c>
      <c r="CF411" s="6" t="n">
        <v>1456</v>
      </c>
      <c r="CG411" s="6" t="n">
        <v>1419</v>
      </c>
      <c r="CH411" s="6" t="n">
        <v>1276</v>
      </c>
      <c r="CI411" s="6" t="n">
        <v>1152</v>
      </c>
      <c r="CJ411" s="6" t="n">
        <v>1019</v>
      </c>
      <c r="CK411" s="6" t="n">
        <v>977</v>
      </c>
      <c r="CL411" s="6" t="n">
        <v>859</v>
      </c>
      <c r="CM411" s="6" t="n">
        <v>727</v>
      </c>
      <c r="CN411" s="6" t="n">
        <v>630</v>
      </c>
      <c r="CO411" s="6" t="n">
        <v>575</v>
      </c>
      <c r="CP411" s="6" t="n">
        <v>488</v>
      </c>
      <c r="CQ411" s="6" t="n">
        <v>357</v>
      </c>
      <c r="CR411" s="6" t="n">
        <v>233</v>
      </c>
      <c r="CS411" s="6" t="n">
        <v>186</v>
      </c>
      <c r="CT411" s="6" t="n">
        <v>171</v>
      </c>
      <c r="CU411" s="6" t="n">
        <v>112</v>
      </c>
      <c r="CV411" s="6" t="n">
        <v>102</v>
      </c>
      <c r="CW411" s="6" t="n">
        <v>70</v>
      </c>
      <c r="CX411" s="6" t="n">
        <v>39</v>
      </c>
      <c r="CY411" s="6" t="n">
        <v>27</v>
      </c>
      <c r="CZ411" s="6" t="n">
        <v>43</v>
      </c>
    </row>
    <row r="412" customFormat="false" ht="13.2" hidden="false" customHeight="false" outlineLevel="0" collapsed="false">
      <c r="A412" s="0" t="s">
        <v>1462</v>
      </c>
      <c r="B412" s="0" t="s">
        <v>761</v>
      </c>
      <c r="C412" s="6" t="n">
        <v>98768</v>
      </c>
      <c r="D412" s="6" t="n">
        <v>1335</v>
      </c>
      <c r="E412" s="6" t="n">
        <v>1306</v>
      </c>
      <c r="F412" s="6" t="n">
        <v>1270</v>
      </c>
      <c r="G412" s="6" t="n">
        <v>1264</v>
      </c>
      <c r="H412" s="6" t="n">
        <v>1184</v>
      </c>
      <c r="I412" s="6" t="n">
        <v>1197</v>
      </c>
      <c r="J412" s="6" t="n">
        <v>1119</v>
      </c>
      <c r="K412" s="6" t="n">
        <v>1110</v>
      </c>
      <c r="L412" s="6" t="n">
        <v>1051</v>
      </c>
      <c r="M412" s="6" t="n">
        <v>1095</v>
      </c>
      <c r="N412" s="6" t="n">
        <v>1013</v>
      </c>
      <c r="O412" s="6" t="n">
        <v>1091</v>
      </c>
      <c r="P412" s="6" t="n">
        <v>1058</v>
      </c>
      <c r="Q412" s="6" t="n">
        <v>1146</v>
      </c>
      <c r="R412" s="6" t="n">
        <v>1137</v>
      </c>
      <c r="S412" s="6" t="n">
        <v>1101</v>
      </c>
      <c r="T412" s="6" t="n">
        <v>1127</v>
      </c>
      <c r="U412" s="6" t="n">
        <v>1205</v>
      </c>
      <c r="V412" s="6" t="n">
        <v>1441</v>
      </c>
      <c r="W412" s="6" t="n">
        <v>1701</v>
      </c>
      <c r="X412" s="6" t="n">
        <v>1797</v>
      </c>
      <c r="Y412" s="6" t="n">
        <v>1607</v>
      </c>
      <c r="Z412" s="6" t="n">
        <v>1360</v>
      </c>
      <c r="AA412" s="6" t="n">
        <v>1328</v>
      </c>
      <c r="AB412" s="6" t="n">
        <v>1325</v>
      </c>
      <c r="AC412" s="6" t="n">
        <v>1373</v>
      </c>
      <c r="AD412" s="6" t="n">
        <v>1393</v>
      </c>
      <c r="AE412" s="6" t="n">
        <v>1435</v>
      </c>
      <c r="AF412" s="6" t="n">
        <v>1438</v>
      </c>
      <c r="AG412" s="6" t="n">
        <v>1441</v>
      </c>
      <c r="AH412" s="6" t="n">
        <v>1552</v>
      </c>
      <c r="AI412" s="6" t="n">
        <v>1408</v>
      </c>
      <c r="AJ412" s="6" t="n">
        <v>1442</v>
      </c>
      <c r="AK412" s="6" t="n">
        <v>1339</v>
      </c>
      <c r="AL412" s="6" t="n">
        <v>1198</v>
      </c>
      <c r="AM412" s="6" t="n">
        <v>1318</v>
      </c>
      <c r="AN412" s="6" t="n">
        <v>1363</v>
      </c>
      <c r="AO412" s="6" t="n">
        <v>1428</v>
      </c>
      <c r="AP412" s="6" t="n">
        <v>1415</v>
      </c>
      <c r="AQ412" s="6" t="n">
        <v>1504</v>
      </c>
      <c r="AR412" s="6" t="n">
        <v>1488</v>
      </c>
      <c r="AS412" s="6" t="n">
        <v>1511</v>
      </c>
      <c r="AT412" s="6" t="n">
        <v>1562</v>
      </c>
      <c r="AU412" s="6" t="n">
        <v>1436</v>
      </c>
      <c r="AV412" s="6" t="n">
        <v>1466</v>
      </c>
      <c r="AW412" s="6" t="n">
        <v>1476</v>
      </c>
      <c r="AX412" s="6" t="n">
        <v>1494</v>
      </c>
      <c r="AY412" s="6" t="n">
        <v>1439</v>
      </c>
      <c r="AZ412" s="6" t="n">
        <v>1447</v>
      </c>
      <c r="BA412" s="6" t="n">
        <v>1392</v>
      </c>
      <c r="BB412" s="6" t="n">
        <v>1316</v>
      </c>
      <c r="BC412" s="6" t="n">
        <v>1235</v>
      </c>
      <c r="BD412" s="6" t="n">
        <v>1244</v>
      </c>
      <c r="BE412" s="6" t="n">
        <v>1145</v>
      </c>
      <c r="BF412" s="6" t="n">
        <v>1089</v>
      </c>
      <c r="BG412" s="6" t="n">
        <v>1131</v>
      </c>
      <c r="BH412" s="6" t="n">
        <v>1054</v>
      </c>
      <c r="BI412" s="6" t="n">
        <v>1135</v>
      </c>
      <c r="BJ412" s="6" t="n">
        <v>1102</v>
      </c>
      <c r="BK412" s="6" t="n">
        <v>1022</v>
      </c>
      <c r="BL412" s="6" t="n">
        <v>1072</v>
      </c>
      <c r="BM412" s="6" t="n">
        <v>1058</v>
      </c>
      <c r="BN412" s="6" t="n">
        <v>1083</v>
      </c>
      <c r="BO412" s="6" t="n">
        <v>1174</v>
      </c>
      <c r="BP412" s="6" t="n">
        <v>1173</v>
      </c>
      <c r="BQ412" s="6" t="n">
        <v>859</v>
      </c>
      <c r="BR412" s="6" t="n">
        <v>945</v>
      </c>
      <c r="BS412" s="6" t="n">
        <v>858</v>
      </c>
      <c r="BT412" s="6" t="n">
        <v>855</v>
      </c>
      <c r="BU412" s="6" t="n">
        <v>731</v>
      </c>
      <c r="BV412" s="6" t="n">
        <v>724</v>
      </c>
      <c r="BW412" s="6" t="n">
        <v>712</v>
      </c>
      <c r="BX412" s="6" t="n">
        <v>676</v>
      </c>
      <c r="BY412" s="6" t="n">
        <v>697</v>
      </c>
      <c r="BZ412" s="6" t="n">
        <v>643</v>
      </c>
      <c r="CA412" s="6" t="n">
        <v>670</v>
      </c>
      <c r="CB412" s="6" t="n">
        <v>593</v>
      </c>
      <c r="CC412" s="6" t="n">
        <v>577</v>
      </c>
      <c r="CD412" s="6" t="n">
        <v>499</v>
      </c>
      <c r="CE412" s="6" t="n">
        <v>562</v>
      </c>
      <c r="CF412" s="6" t="n">
        <v>482</v>
      </c>
      <c r="CG412" s="6" t="n">
        <v>459</v>
      </c>
      <c r="CH412" s="6" t="n">
        <v>384</v>
      </c>
      <c r="CI412" s="6" t="n">
        <v>364</v>
      </c>
      <c r="CJ412" s="6" t="n">
        <v>327</v>
      </c>
      <c r="CK412" s="6" t="n">
        <v>307</v>
      </c>
      <c r="CL412" s="6" t="n">
        <v>272</v>
      </c>
      <c r="CM412" s="6" t="n">
        <v>245</v>
      </c>
      <c r="CN412" s="6" t="n">
        <v>249</v>
      </c>
      <c r="CO412" s="6" t="n">
        <v>232</v>
      </c>
      <c r="CP412" s="6" t="n">
        <v>167</v>
      </c>
      <c r="CQ412" s="6" t="n">
        <v>147</v>
      </c>
      <c r="CR412" s="6" t="n">
        <v>89</v>
      </c>
      <c r="CS412" s="6" t="n">
        <v>59</v>
      </c>
      <c r="CT412" s="6" t="n">
        <v>62</v>
      </c>
      <c r="CU412" s="6" t="n">
        <v>65</v>
      </c>
      <c r="CV412" s="6" t="n">
        <v>28</v>
      </c>
      <c r="CW412" s="6" t="n">
        <v>23</v>
      </c>
      <c r="CX412" s="6" t="n">
        <v>21</v>
      </c>
      <c r="CY412" s="6" t="n">
        <v>12</v>
      </c>
      <c r="CZ412" s="6" t="n">
        <v>14</v>
      </c>
    </row>
    <row r="413" customFormat="false" ht="13.2" hidden="false" customHeight="false" outlineLevel="0" collapsed="false">
      <c r="A413" s="0" t="s">
        <v>1463</v>
      </c>
      <c r="B413" s="0" t="s">
        <v>593</v>
      </c>
      <c r="C413" s="6" t="n">
        <v>104640</v>
      </c>
      <c r="D413" s="6" t="n">
        <v>1257</v>
      </c>
      <c r="E413" s="6" t="n">
        <v>1267</v>
      </c>
      <c r="F413" s="6" t="n">
        <v>1265</v>
      </c>
      <c r="G413" s="6" t="n">
        <v>1285</v>
      </c>
      <c r="H413" s="6" t="n">
        <v>1272</v>
      </c>
      <c r="I413" s="6" t="n">
        <v>1169</v>
      </c>
      <c r="J413" s="6" t="n">
        <v>1136</v>
      </c>
      <c r="K413" s="6" t="n">
        <v>1133</v>
      </c>
      <c r="L413" s="6" t="n">
        <v>1043</v>
      </c>
      <c r="M413" s="6" t="n">
        <v>1078</v>
      </c>
      <c r="N413" s="6" t="n">
        <v>1053</v>
      </c>
      <c r="O413" s="6" t="n">
        <v>1092</v>
      </c>
      <c r="P413" s="6" t="n">
        <v>1154</v>
      </c>
      <c r="Q413" s="6" t="n">
        <v>1191</v>
      </c>
      <c r="R413" s="6" t="n">
        <v>1094</v>
      </c>
      <c r="S413" s="6" t="n">
        <v>1180</v>
      </c>
      <c r="T413" s="6" t="n">
        <v>1159</v>
      </c>
      <c r="U413" s="6" t="n">
        <v>1111</v>
      </c>
      <c r="V413" s="6" t="n">
        <v>1180</v>
      </c>
      <c r="W413" s="6" t="n">
        <v>1029</v>
      </c>
      <c r="X413" s="6" t="n">
        <v>1063</v>
      </c>
      <c r="Y413" s="6" t="n">
        <v>1102</v>
      </c>
      <c r="Z413" s="6" t="n">
        <v>1045</v>
      </c>
      <c r="AA413" s="6" t="n">
        <v>1228</v>
      </c>
      <c r="AB413" s="6" t="n">
        <v>1059</v>
      </c>
      <c r="AC413" s="6" t="n">
        <v>1162</v>
      </c>
      <c r="AD413" s="6" t="n">
        <v>1216</v>
      </c>
      <c r="AE413" s="6" t="n">
        <v>1156</v>
      </c>
      <c r="AF413" s="6" t="n">
        <v>1212</v>
      </c>
      <c r="AG413" s="6" t="n">
        <v>1267</v>
      </c>
      <c r="AH413" s="6" t="n">
        <v>1340</v>
      </c>
      <c r="AI413" s="6" t="n">
        <v>1319</v>
      </c>
      <c r="AJ413" s="6" t="n">
        <v>1261</v>
      </c>
      <c r="AK413" s="6" t="n">
        <v>1254</v>
      </c>
      <c r="AL413" s="6" t="n">
        <v>1241</v>
      </c>
      <c r="AM413" s="6" t="n">
        <v>1239</v>
      </c>
      <c r="AN413" s="6" t="n">
        <v>1304</v>
      </c>
      <c r="AO413" s="6" t="n">
        <v>1441</v>
      </c>
      <c r="AP413" s="6" t="n">
        <v>1447</v>
      </c>
      <c r="AQ413" s="6" t="n">
        <v>1507</v>
      </c>
      <c r="AR413" s="6" t="n">
        <v>1605</v>
      </c>
      <c r="AS413" s="6" t="n">
        <v>1497</v>
      </c>
      <c r="AT413" s="6" t="n">
        <v>1637</v>
      </c>
      <c r="AU413" s="6" t="n">
        <v>1570</v>
      </c>
      <c r="AV413" s="6" t="n">
        <v>1624</v>
      </c>
      <c r="AW413" s="6" t="n">
        <v>1608</v>
      </c>
      <c r="AX413" s="6" t="n">
        <v>1635</v>
      </c>
      <c r="AY413" s="6" t="n">
        <v>1668</v>
      </c>
      <c r="AZ413" s="6" t="n">
        <v>1554</v>
      </c>
      <c r="BA413" s="6" t="n">
        <v>1454</v>
      </c>
      <c r="BB413" s="6" t="n">
        <v>1476</v>
      </c>
      <c r="BC413" s="6" t="n">
        <v>1374</v>
      </c>
      <c r="BD413" s="6" t="n">
        <v>1404</v>
      </c>
      <c r="BE413" s="6" t="n">
        <v>1275</v>
      </c>
      <c r="BF413" s="6" t="n">
        <v>1246</v>
      </c>
      <c r="BG413" s="6" t="n">
        <v>1169</v>
      </c>
      <c r="BH413" s="6" t="n">
        <v>1216</v>
      </c>
      <c r="BI413" s="6" t="n">
        <v>1145</v>
      </c>
      <c r="BJ413" s="6" t="n">
        <v>1131</v>
      </c>
      <c r="BK413" s="6" t="n">
        <v>1191</v>
      </c>
      <c r="BL413" s="6" t="n">
        <v>1135</v>
      </c>
      <c r="BM413" s="6" t="n">
        <v>1188</v>
      </c>
      <c r="BN413" s="6" t="n">
        <v>1336</v>
      </c>
      <c r="BO413" s="6" t="n">
        <v>1442</v>
      </c>
      <c r="BP413" s="6" t="n">
        <v>1475</v>
      </c>
      <c r="BQ413" s="6" t="n">
        <v>1119</v>
      </c>
      <c r="BR413" s="6" t="n">
        <v>1139</v>
      </c>
      <c r="BS413" s="6" t="n">
        <v>1122</v>
      </c>
      <c r="BT413" s="6" t="n">
        <v>1104</v>
      </c>
      <c r="BU413" s="6" t="n">
        <v>860</v>
      </c>
      <c r="BV413" s="6" t="n">
        <v>880</v>
      </c>
      <c r="BW413" s="6" t="n">
        <v>976</v>
      </c>
      <c r="BX413" s="6" t="n">
        <v>906</v>
      </c>
      <c r="BY413" s="6" t="n">
        <v>896</v>
      </c>
      <c r="BZ413" s="6" t="n">
        <v>939</v>
      </c>
      <c r="CA413" s="6" t="n">
        <v>833</v>
      </c>
      <c r="CB413" s="6" t="n">
        <v>825</v>
      </c>
      <c r="CC413" s="6" t="n">
        <v>794</v>
      </c>
      <c r="CD413" s="6" t="n">
        <v>755</v>
      </c>
      <c r="CE413" s="6" t="n">
        <v>779</v>
      </c>
      <c r="CF413" s="6" t="n">
        <v>830</v>
      </c>
      <c r="CG413" s="6" t="n">
        <v>762</v>
      </c>
      <c r="CH413" s="6" t="n">
        <v>715</v>
      </c>
      <c r="CI413" s="6" t="n">
        <v>605</v>
      </c>
      <c r="CJ413" s="6" t="n">
        <v>657</v>
      </c>
      <c r="CK413" s="6" t="n">
        <v>571</v>
      </c>
      <c r="CL413" s="6" t="n">
        <v>554</v>
      </c>
      <c r="CM413" s="6" t="n">
        <v>501</v>
      </c>
      <c r="CN413" s="6" t="n">
        <v>422</v>
      </c>
      <c r="CO413" s="6" t="n">
        <v>456</v>
      </c>
      <c r="CP413" s="6" t="n">
        <v>410</v>
      </c>
      <c r="CQ413" s="6" t="n">
        <v>295</v>
      </c>
      <c r="CR413" s="6" t="n">
        <v>151</v>
      </c>
      <c r="CS413" s="6" t="n">
        <v>149</v>
      </c>
      <c r="CT413" s="6" t="n">
        <v>124</v>
      </c>
      <c r="CU413" s="6" t="n">
        <v>134</v>
      </c>
      <c r="CV413" s="6" t="n">
        <v>75</v>
      </c>
      <c r="CW413" s="6" t="n">
        <v>71</v>
      </c>
      <c r="CX413" s="6" t="n">
        <v>71</v>
      </c>
      <c r="CY413" s="6" t="n">
        <v>30</v>
      </c>
      <c r="CZ413" s="6" t="n">
        <v>64</v>
      </c>
    </row>
    <row r="414" customFormat="false" ht="13.2" hidden="false" customHeight="false" outlineLevel="0" collapsed="false">
      <c r="A414" s="0" t="s">
        <v>1464</v>
      </c>
      <c r="B414" s="0" t="s">
        <v>685</v>
      </c>
      <c r="C414" s="6" t="n">
        <v>134844</v>
      </c>
      <c r="D414" s="6" t="n">
        <v>1863</v>
      </c>
      <c r="E414" s="6" t="n">
        <v>1734</v>
      </c>
      <c r="F414" s="6" t="n">
        <v>1822</v>
      </c>
      <c r="G414" s="6" t="n">
        <v>1722</v>
      </c>
      <c r="H414" s="6" t="n">
        <v>1688</v>
      </c>
      <c r="I414" s="6" t="n">
        <v>1715</v>
      </c>
      <c r="J414" s="6" t="n">
        <v>1569</v>
      </c>
      <c r="K414" s="6" t="n">
        <v>1501</v>
      </c>
      <c r="L414" s="6" t="n">
        <v>1412</v>
      </c>
      <c r="M414" s="6" t="n">
        <v>1420</v>
      </c>
      <c r="N414" s="6" t="n">
        <v>1563</v>
      </c>
      <c r="O414" s="6" t="n">
        <v>1570</v>
      </c>
      <c r="P414" s="6" t="n">
        <v>1541</v>
      </c>
      <c r="Q414" s="6" t="n">
        <v>1552</v>
      </c>
      <c r="R414" s="6" t="n">
        <v>1510</v>
      </c>
      <c r="S414" s="6" t="n">
        <v>1636</v>
      </c>
      <c r="T414" s="6" t="n">
        <v>1593</v>
      </c>
      <c r="U414" s="6" t="n">
        <v>1626</v>
      </c>
      <c r="V414" s="6" t="n">
        <v>1615</v>
      </c>
      <c r="W414" s="6" t="n">
        <v>1573</v>
      </c>
      <c r="X414" s="6" t="n">
        <v>1610</v>
      </c>
      <c r="Y414" s="6" t="n">
        <v>1621</v>
      </c>
      <c r="Z414" s="6" t="n">
        <v>1719</v>
      </c>
      <c r="AA414" s="6" t="n">
        <v>1744</v>
      </c>
      <c r="AB414" s="6" t="n">
        <v>1745</v>
      </c>
      <c r="AC414" s="6" t="n">
        <v>1725</v>
      </c>
      <c r="AD414" s="6" t="n">
        <v>1796</v>
      </c>
      <c r="AE414" s="6" t="n">
        <v>1738</v>
      </c>
      <c r="AF414" s="6" t="n">
        <v>1784</v>
      </c>
      <c r="AG414" s="6" t="n">
        <v>1782</v>
      </c>
      <c r="AH414" s="6" t="n">
        <v>1821</v>
      </c>
      <c r="AI414" s="6" t="n">
        <v>1766</v>
      </c>
      <c r="AJ414" s="6" t="n">
        <v>1578</v>
      </c>
      <c r="AK414" s="6" t="n">
        <v>1464</v>
      </c>
      <c r="AL414" s="6" t="n">
        <v>1583</v>
      </c>
      <c r="AM414" s="6" t="n">
        <v>1568</v>
      </c>
      <c r="AN414" s="6" t="n">
        <v>1613</v>
      </c>
      <c r="AO414" s="6" t="n">
        <v>1735</v>
      </c>
      <c r="AP414" s="6" t="n">
        <v>1876</v>
      </c>
      <c r="AQ414" s="6" t="n">
        <v>2021</v>
      </c>
      <c r="AR414" s="6" t="n">
        <v>2043</v>
      </c>
      <c r="AS414" s="6" t="n">
        <v>1990</v>
      </c>
      <c r="AT414" s="6" t="n">
        <v>1976</v>
      </c>
      <c r="AU414" s="6" t="n">
        <v>1942</v>
      </c>
      <c r="AV414" s="6" t="n">
        <v>2020</v>
      </c>
      <c r="AW414" s="6" t="n">
        <v>1914</v>
      </c>
      <c r="AX414" s="6" t="n">
        <v>2029</v>
      </c>
      <c r="AY414" s="6" t="n">
        <v>1977</v>
      </c>
      <c r="AZ414" s="6" t="n">
        <v>1946</v>
      </c>
      <c r="BA414" s="6" t="n">
        <v>1859</v>
      </c>
      <c r="BB414" s="6" t="n">
        <v>1747</v>
      </c>
      <c r="BC414" s="6" t="n">
        <v>1768</v>
      </c>
      <c r="BD414" s="6" t="n">
        <v>1680</v>
      </c>
      <c r="BE414" s="6" t="n">
        <v>1727</v>
      </c>
      <c r="BF414" s="6" t="n">
        <v>1718</v>
      </c>
      <c r="BG414" s="6" t="n">
        <v>1665</v>
      </c>
      <c r="BH414" s="6" t="n">
        <v>1603</v>
      </c>
      <c r="BI414" s="6" t="n">
        <v>1721</v>
      </c>
      <c r="BJ414" s="6" t="n">
        <v>1715</v>
      </c>
      <c r="BK414" s="6" t="n">
        <v>1581</v>
      </c>
      <c r="BL414" s="6" t="n">
        <v>1607</v>
      </c>
      <c r="BM414" s="6" t="n">
        <v>1736</v>
      </c>
      <c r="BN414" s="6" t="n">
        <v>1764</v>
      </c>
      <c r="BO414" s="6" t="n">
        <v>1918</v>
      </c>
      <c r="BP414" s="6" t="n">
        <v>1833</v>
      </c>
      <c r="BQ414" s="6" t="n">
        <v>1495</v>
      </c>
      <c r="BR414" s="6" t="n">
        <v>1498</v>
      </c>
      <c r="BS414" s="6" t="n">
        <v>1457</v>
      </c>
      <c r="BT414" s="6" t="n">
        <v>1399</v>
      </c>
      <c r="BU414" s="6" t="n">
        <v>1277</v>
      </c>
      <c r="BV414" s="6" t="n">
        <v>1181</v>
      </c>
      <c r="BW414" s="6" t="n">
        <v>1098</v>
      </c>
      <c r="BX414" s="6" t="n">
        <v>1114</v>
      </c>
      <c r="BY414" s="6" t="n">
        <v>1024</v>
      </c>
      <c r="BZ414" s="6" t="n">
        <v>973</v>
      </c>
      <c r="CA414" s="6" t="n">
        <v>961</v>
      </c>
      <c r="CB414" s="6" t="n">
        <v>848</v>
      </c>
      <c r="CC414" s="6" t="n">
        <v>813</v>
      </c>
      <c r="CD414" s="6" t="n">
        <v>833</v>
      </c>
      <c r="CE414" s="6" t="n">
        <v>801</v>
      </c>
      <c r="CF414" s="6" t="n">
        <v>750</v>
      </c>
      <c r="CG414" s="6" t="n">
        <v>658</v>
      </c>
      <c r="CH414" s="6" t="n">
        <v>632</v>
      </c>
      <c r="CI414" s="6" t="n">
        <v>611</v>
      </c>
      <c r="CJ414" s="6" t="n">
        <v>551</v>
      </c>
      <c r="CK414" s="6" t="n">
        <v>487</v>
      </c>
      <c r="CL414" s="6" t="n">
        <v>419</v>
      </c>
      <c r="CM414" s="6" t="n">
        <v>357</v>
      </c>
      <c r="CN414" s="6" t="n">
        <v>299</v>
      </c>
      <c r="CO414" s="6" t="n">
        <v>296</v>
      </c>
      <c r="CP414" s="6" t="n">
        <v>268</v>
      </c>
      <c r="CQ414" s="6" t="n">
        <v>212</v>
      </c>
      <c r="CR414" s="6" t="n">
        <v>139</v>
      </c>
      <c r="CS414" s="6" t="n">
        <v>91</v>
      </c>
      <c r="CT414" s="6" t="n">
        <v>81</v>
      </c>
      <c r="CU414" s="6" t="n">
        <v>68</v>
      </c>
      <c r="CV414" s="6" t="n">
        <v>58</v>
      </c>
      <c r="CW414" s="6" t="n">
        <v>27</v>
      </c>
      <c r="CX414" s="6" t="n">
        <v>31</v>
      </c>
      <c r="CY414" s="6" t="n">
        <v>18</v>
      </c>
      <c r="CZ414" s="6" t="n">
        <v>26</v>
      </c>
    </row>
    <row r="415" customFormat="false" ht="13.2" hidden="false" customHeight="false" outlineLevel="0" collapsed="false">
      <c r="A415" s="0" t="s">
        <v>1465</v>
      </c>
      <c r="B415" s="0" t="s">
        <v>763</v>
      </c>
      <c r="C415" s="6" t="n">
        <v>116944</v>
      </c>
      <c r="D415" s="6" t="n">
        <v>1105</v>
      </c>
      <c r="E415" s="6" t="n">
        <v>1087</v>
      </c>
      <c r="F415" s="6" t="n">
        <v>1164</v>
      </c>
      <c r="G415" s="6" t="n">
        <v>1204</v>
      </c>
      <c r="H415" s="6" t="n">
        <v>1183</v>
      </c>
      <c r="I415" s="6" t="n">
        <v>1237</v>
      </c>
      <c r="J415" s="6" t="n">
        <v>1180</v>
      </c>
      <c r="K415" s="6" t="n">
        <v>1251</v>
      </c>
      <c r="L415" s="6" t="n">
        <v>1152</v>
      </c>
      <c r="M415" s="6" t="n">
        <v>1201</v>
      </c>
      <c r="N415" s="6" t="n">
        <v>1239</v>
      </c>
      <c r="O415" s="6" t="n">
        <v>1310</v>
      </c>
      <c r="P415" s="6" t="n">
        <v>1334</v>
      </c>
      <c r="Q415" s="6" t="n">
        <v>1393</v>
      </c>
      <c r="R415" s="6" t="n">
        <v>1403</v>
      </c>
      <c r="S415" s="6" t="n">
        <v>1462</v>
      </c>
      <c r="T415" s="6" t="n">
        <v>1444</v>
      </c>
      <c r="U415" s="6" t="n">
        <v>1412</v>
      </c>
      <c r="V415" s="6" t="n">
        <v>1291</v>
      </c>
      <c r="W415" s="6" t="n">
        <v>1110</v>
      </c>
      <c r="X415" s="6" t="n">
        <v>960</v>
      </c>
      <c r="Y415" s="6" t="n">
        <v>1051</v>
      </c>
      <c r="Z415" s="6" t="n">
        <v>1108</v>
      </c>
      <c r="AA415" s="6" t="n">
        <v>1107</v>
      </c>
      <c r="AB415" s="6" t="n">
        <v>1135</v>
      </c>
      <c r="AC415" s="6" t="n">
        <v>1141</v>
      </c>
      <c r="AD415" s="6" t="n">
        <v>1046</v>
      </c>
      <c r="AE415" s="6" t="n">
        <v>1104</v>
      </c>
      <c r="AF415" s="6" t="n">
        <v>1059</v>
      </c>
      <c r="AG415" s="6" t="n">
        <v>1018</v>
      </c>
      <c r="AH415" s="6" t="n">
        <v>1127</v>
      </c>
      <c r="AI415" s="6" t="n">
        <v>1119</v>
      </c>
      <c r="AJ415" s="6" t="n">
        <v>1093</v>
      </c>
      <c r="AK415" s="6" t="n">
        <v>1046</v>
      </c>
      <c r="AL415" s="6" t="n">
        <v>1070</v>
      </c>
      <c r="AM415" s="6" t="n">
        <v>1180</v>
      </c>
      <c r="AN415" s="6" t="n">
        <v>1239</v>
      </c>
      <c r="AO415" s="6" t="n">
        <v>1314</v>
      </c>
      <c r="AP415" s="6" t="n">
        <v>1578</v>
      </c>
      <c r="AQ415" s="6" t="n">
        <v>1561</v>
      </c>
      <c r="AR415" s="6" t="n">
        <v>1673</v>
      </c>
      <c r="AS415" s="6" t="n">
        <v>1716</v>
      </c>
      <c r="AT415" s="6" t="n">
        <v>1751</v>
      </c>
      <c r="AU415" s="6" t="n">
        <v>1853</v>
      </c>
      <c r="AV415" s="6" t="n">
        <v>1873</v>
      </c>
      <c r="AW415" s="6" t="n">
        <v>1829</v>
      </c>
      <c r="AX415" s="6" t="n">
        <v>1828</v>
      </c>
      <c r="AY415" s="6" t="n">
        <v>1929</v>
      </c>
      <c r="AZ415" s="6" t="n">
        <v>1885</v>
      </c>
      <c r="BA415" s="6" t="n">
        <v>1869</v>
      </c>
      <c r="BB415" s="6" t="n">
        <v>1703</v>
      </c>
      <c r="BC415" s="6" t="n">
        <v>1682</v>
      </c>
      <c r="BD415" s="6" t="n">
        <v>1677</v>
      </c>
      <c r="BE415" s="6" t="n">
        <v>1668</v>
      </c>
      <c r="BF415" s="6" t="n">
        <v>1593</v>
      </c>
      <c r="BG415" s="6" t="n">
        <v>1587</v>
      </c>
      <c r="BH415" s="6" t="n">
        <v>1605</v>
      </c>
      <c r="BI415" s="6" t="n">
        <v>1623</v>
      </c>
      <c r="BJ415" s="6" t="n">
        <v>1639</v>
      </c>
      <c r="BK415" s="6" t="n">
        <v>1634</v>
      </c>
      <c r="BL415" s="6" t="n">
        <v>1636</v>
      </c>
      <c r="BM415" s="6" t="n">
        <v>1711</v>
      </c>
      <c r="BN415" s="6" t="n">
        <v>1787</v>
      </c>
      <c r="BO415" s="6" t="n">
        <v>1970</v>
      </c>
      <c r="BP415" s="6" t="n">
        <v>1990</v>
      </c>
      <c r="BQ415" s="6" t="n">
        <v>1567</v>
      </c>
      <c r="BR415" s="6" t="n">
        <v>1678</v>
      </c>
      <c r="BS415" s="6" t="n">
        <v>1580</v>
      </c>
      <c r="BT415" s="6" t="n">
        <v>1412</v>
      </c>
      <c r="BU415" s="6" t="n">
        <v>1254</v>
      </c>
      <c r="BV415" s="6" t="n">
        <v>1183</v>
      </c>
      <c r="BW415" s="6" t="n">
        <v>1306</v>
      </c>
      <c r="BX415" s="6" t="n">
        <v>1192</v>
      </c>
      <c r="BY415" s="6" t="n">
        <v>1180</v>
      </c>
      <c r="BZ415" s="6" t="n">
        <v>1105</v>
      </c>
      <c r="CA415" s="6" t="n">
        <v>1037</v>
      </c>
      <c r="CB415" s="6" t="n">
        <v>919</v>
      </c>
      <c r="CC415" s="6" t="n">
        <v>886</v>
      </c>
      <c r="CD415" s="6" t="n">
        <v>901</v>
      </c>
      <c r="CE415" s="6" t="n">
        <v>860</v>
      </c>
      <c r="CF415" s="6" t="n">
        <v>834</v>
      </c>
      <c r="CG415" s="6" t="n">
        <v>794</v>
      </c>
      <c r="CH415" s="6" t="n">
        <v>653</v>
      </c>
      <c r="CI415" s="6" t="n">
        <v>648</v>
      </c>
      <c r="CJ415" s="6" t="n">
        <v>600</v>
      </c>
      <c r="CK415" s="6" t="n">
        <v>575</v>
      </c>
      <c r="CL415" s="6" t="n">
        <v>491</v>
      </c>
      <c r="CM415" s="6" t="n">
        <v>459</v>
      </c>
      <c r="CN415" s="6" t="n">
        <v>389</v>
      </c>
      <c r="CO415" s="6" t="n">
        <v>330</v>
      </c>
      <c r="CP415" s="6" t="n">
        <v>341</v>
      </c>
      <c r="CQ415" s="6" t="n">
        <v>217</v>
      </c>
      <c r="CR415" s="6" t="n">
        <v>152</v>
      </c>
      <c r="CS415" s="6" t="n">
        <v>117</v>
      </c>
      <c r="CT415" s="6" t="n">
        <v>97</v>
      </c>
      <c r="CU415" s="6" t="n">
        <v>85</v>
      </c>
      <c r="CV415" s="6" t="n">
        <v>62</v>
      </c>
      <c r="CW415" s="6" t="n">
        <v>45</v>
      </c>
      <c r="CX415" s="6" t="n">
        <v>26</v>
      </c>
      <c r="CY415" s="6" t="n">
        <v>13</v>
      </c>
      <c r="CZ415" s="6" t="n">
        <v>27</v>
      </c>
    </row>
    <row r="416" customFormat="false" ht="13.2" hidden="false" customHeight="false" outlineLevel="0" collapsed="false">
      <c r="A416" s="0" t="s">
        <v>1466</v>
      </c>
      <c r="B416" s="0" t="s">
        <v>491</v>
      </c>
      <c r="C416" s="6" t="n">
        <v>171644</v>
      </c>
      <c r="D416" s="6" t="n">
        <v>2255</v>
      </c>
      <c r="E416" s="6" t="n">
        <v>2122</v>
      </c>
      <c r="F416" s="6" t="n">
        <v>2313</v>
      </c>
      <c r="G416" s="6" t="n">
        <v>2226</v>
      </c>
      <c r="H416" s="6" t="n">
        <v>2167</v>
      </c>
      <c r="I416" s="6" t="n">
        <v>2262</v>
      </c>
      <c r="J416" s="6" t="n">
        <v>2217</v>
      </c>
      <c r="K416" s="6" t="n">
        <v>2044</v>
      </c>
      <c r="L416" s="6" t="n">
        <v>2093</v>
      </c>
      <c r="M416" s="6" t="n">
        <v>2102</v>
      </c>
      <c r="N416" s="6" t="n">
        <v>2127</v>
      </c>
      <c r="O416" s="6" t="n">
        <v>2255</v>
      </c>
      <c r="P416" s="6" t="n">
        <v>2099</v>
      </c>
      <c r="Q416" s="6" t="n">
        <v>2198</v>
      </c>
      <c r="R416" s="6" t="n">
        <v>2177</v>
      </c>
      <c r="S416" s="6" t="n">
        <v>2200</v>
      </c>
      <c r="T416" s="6" t="n">
        <v>2263</v>
      </c>
      <c r="U416" s="6" t="n">
        <v>2239</v>
      </c>
      <c r="V416" s="6" t="n">
        <v>2082</v>
      </c>
      <c r="W416" s="6" t="n">
        <v>2044</v>
      </c>
      <c r="X416" s="6" t="n">
        <v>2108</v>
      </c>
      <c r="Y416" s="6" t="n">
        <v>2046</v>
      </c>
      <c r="Z416" s="6" t="n">
        <v>2148</v>
      </c>
      <c r="AA416" s="6" t="n">
        <v>2049</v>
      </c>
      <c r="AB416" s="6" t="n">
        <v>2053</v>
      </c>
      <c r="AC416" s="6" t="n">
        <v>2066</v>
      </c>
      <c r="AD416" s="6" t="n">
        <v>2057</v>
      </c>
      <c r="AE416" s="6" t="n">
        <v>2137</v>
      </c>
      <c r="AF416" s="6" t="n">
        <v>2148</v>
      </c>
      <c r="AG416" s="6" t="n">
        <v>2207</v>
      </c>
      <c r="AH416" s="6" t="n">
        <v>2240</v>
      </c>
      <c r="AI416" s="6" t="n">
        <v>2284</v>
      </c>
      <c r="AJ416" s="6" t="n">
        <v>2182</v>
      </c>
      <c r="AK416" s="6" t="n">
        <v>2199</v>
      </c>
      <c r="AL416" s="6" t="n">
        <v>2222</v>
      </c>
      <c r="AM416" s="6" t="n">
        <v>2188</v>
      </c>
      <c r="AN416" s="6" t="n">
        <v>2259</v>
      </c>
      <c r="AO416" s="6" t="n">
        <v>2405</v>
      </c>
      <c r="AP416" s="6" t="n">
        <v>2562</v>
      </c>
      <c r="AQ416" s="6" t="n">
        <v>2575</v>
      </c>
      <c r="AR416" s="6" t="n">
        <v>2639</v>
      </c>
      <c r="AS416" s="6" t="n">
        <v>2666</v>
      </c>
      <c r="AT416" s="6" t="n">
        <v>2616</v>
      </c>
      <c r="AU416" s="6" t="n">
        <v>2666</v>
      </c>
      <c r="AV416" s="6" t="n">
        <v>2687</v>
      </c>
      <c r="AW416" s="6" t="n">
        <v>2593</v>
      </c>
      <c r="AX416" s="6" t="n">
        <v>2651</v>
      </c>
      <c r="AY416" s="6" t="n">
        <v>2617</v>
      </c>
      <c r="AZ416" s="6" t="n">
        <v>2465</v>
      </c>
      <c r="BA416" s="6" t="n">
        <v>2444</v>
      </c>
      <c r="BB416" s="6" t="n">
        <v>2354</v>
      </c>
      <c r="BC416" s="6" t="n">
        <v>2207</v>
      </c>
      <c r="BD416" s="6" t="n">
        <v>2172</v>
      </c>
      <c r="BE416" s="6" t="n">
        <v>2157</v>
      </c>
      <c r="BF416" s="6" t="n">
        <v>2010</v>
      </c>
      <c r="BG416" s="6" t="n">
        <v>2041</v>
      </c>
      <c r="BH416" s="6" t="n">
        <v>2022</v>
      </c>
      <c r="BI416" s="6" t="n">
        <v>1975</v>
      </c>
      <c r="BJ416" s="6" t="n">
        <v>1974</v>
      </c>
      <c r="BK416" s="6" t="n">
        <v>1918</v>
      </c>
      <c r="BL416" s="6" t="n">
        <v>1837</v>
      </c>
      <c r="BM416" s="6" t="n">
        <v>1942</v>
      </c>
      <c r="BN416" s="6" t="n">
        <v>1881</v>
      </c>
      <c r="BO416" s="6" t="n">
        <v>2109</v>
      </c>
      <c r="BP416" s="6" t="n">
        <v>2185</v>
      </c>
      <c r="BQ416" s="6" t="n">
        <v>1599</v>
      </c>
      <c r="BR416" s="6" t="n">
        <v>1863</v>
      </c>
      <c r="BS416" s="6" t="n">
        <v>1679</v>
      </c>
      <c r="BT416" s="6" t="n">
        <v>1690</v>
      </c>
      <c r="BU416" s="6" t="n">
        <v>1361</v>
      </c>
      <c r="BV416" s="6" t="n">
        <v>1230</v>
      </c>
      <c r="BW416" s="6" t="n">
        <v>1372</v>
      </c>
      <c r="BX416" s="6" t="n">
        <v>1326</v>
      </c>
      <c r="BY416" s="6" t="n">
        <v>1259</v>
      </c>
      <c r="BZ416" s="6" t="n">
        <v>1218</v>
      </c>
      <c r="CA416" s="6" t="n">
        <v>1178</v>
      </c>
      <c r="CB416" s="6" t="n">
        <v>1119</v>
      </c>
      <c r="CC416" s="6" t="n">
        <v>1073</v>
      </c>
      <c r="CD416" s="6" t="n">
        <v>1008</v>
      </c>
      <c r="CE416" s="6" t="n">
        <v>980</v>
      </c>
      <c r="CF416" s="6" t="n">
        <v>890</v>
      </c>
      <c r="CG416" s="6" t="n">
        <v>848</v>
      </c>
      <c r="CH416" s="6" t="n">
        <v>757</v>
      </c>
      <c r="CI416" s="6" t="n">
        <v>680</v>
      </c>
      <c r="CJ416" s="6" t="n">
        <v>621</v>
      </c>
      <c r="CK416" s="6" t="n">
        <v>521</v>
      </c>
      <c r="CL416" s="6" t="n">
        <v>492</v>
      </c>
      <c r="CM416" s="6" t="n">
        <v>474</v>
      </c>
      <c r="CN416" s="6" t="n">
        <v>398</v>
      </c>
      <c r="CO416" s="6" t="n">
        <v>360</v>
      </c>
      <c r="CP416" s="6" t="n">
        <v>315</v>
      </c>
      <c r="CQ416" s="6" t="n">
        <v>253</v>
      </c>
      <c r="CR416" s="6" t="n">
        <v>127</v>
      </c>
      <c r="CS416" s="6" t="n">
        <v>102</v>
      </c>
      <c r="CT416" s="6" t="n">
        <v>121</v>
      </c>
      <c r="CU416" s="6" t="n">
        <v>65</v>
      </c>
      <c r="CV416" s="6" t="n">
        <v>74</v>
      </c>
      <c r="CW416" s="6" t="n">
        <v>58</v>
      </c>
      <c r="CX416" s="6" t="n">
        <v>35</v>
      </c>
      <c r="CY416" s="6" t="n">
        <v>22</v>
      </c>
      <c r="CZ416" s="6" t="n">
        <v>28</v>
      </c>
    </row>
    <row r="417" customFormat="false" ht="13.2" hidden="false" customHeight="false" outlineLevel="0" collapsed="false">
      <c r="A417" s="0" t="s">
        <v>1467</v>
      </c>
      <c r="B417" s="0" t="s">
        <v>341</v>
      </c>
      <c r="C417" s="6" t="n">
        <v>107749</v>
      </c>
      <c r="D417" s="6" t="n">
        <v>938</v>
      </c>
      <c r="E417" s="6" t="n">
        <v>1018</v>
      </c>
      <c r="F417" s="6" t="n">
        <v>969</v>
      </c>
      <c r="G417" s="6" t="n">
        <v>1051</v>
      </c>
      <c r="H417" s="6" t="n">
        <v>1070</v>
      </c>
      <c r="I417" s="6" t="n">
        <v>1047</v>
      </c>
      <c r="J417" s="6" t="n">
        <v>1067</v>
      </c>
      <c r="K417" s="6" t="n">
        <v>1040</v>
      </c>
      <c r="L417" s="6" t="n">
        <v>990</v>
      </c>
      <c r="M417" s="6" t="n">
        <v>1020</v>
      </c>
      <c r="N417" s="6" t="n">
        <v>1131</v>
      </c>
      <c r="O417" s="6" t="n">
        <v>1074</v>
      </c>
      <c r="P417" s="6" t="n">
        <v>1149</v>
      </c>
      <c r="Q417" s="6" t="n">
        <v>1186</v>
      </c>
      <c r="R417" s="6" t="n">
        <v>1248</v>
      </c>
      <c r="S417" s="6" t="n">
        <v>1284</v>
      </c>
      <c r="T417" s="6" t="n">
        <v>1335</v>
      </c>
      <c r="U417" s="6" t="n">
        <v>1434</v>
      </c>
      <c r="V417" s="6" t="n">
        <v>1340</v>
      </c>
      <c r="W417" s="6" t="n">
        <v>1170</v>
      </c>
      <c r="X417" s="6" t="n">
        <v>1092</v>
      </c>
      <c r="Y417" s="6" t="n">
        <v>1059</v>
      </c>
      <c r="Z417" s="6" t="n">
        <v>1056</v>
      </c>
      <c r="AA417" s="6" t="n">
        <v>1086</v>
      </c>
      <c r="AB417" s="6" t="n">
        <v>1094</v>
      </c>
      <c r="AC417" s="6" t="n">
        <v>1001</v>
      </c>
      <c r="AD417" s="6" t="n">
        <v>1047</v>
      </c>
      <c r="AE417" s="6" t="n">
        <v>951</v>
      </c>
      <c r="AF417" s="6" t="n">
        <v>926</v>
      </c>
      <c r="AG417" s="6" t="n">
        <v>944</v>
      </c>
      <c r="AH417" s="6" t="n">
        <v>1047</v>
      </c>
      <c r="AI417" s="6" t="n">
        <v>1020</v>
      </c>
      <c r="AJ417" s="6" t="n">
        <v>934</v>
      </c>
      <c r="AK417" s="6" t="n">
        <v>934</v>
      </c>
      <c r="AL417" s="6" t="n">
        <v>859</v>
      </c>
      <c r="AM417" s="6" t="n">
        <v>938</v>
      </c>
      <c r="AN417" s="6" t="n">
        <v>971</v>
      </c>
      <c r="AO417" s="6" t="n">
        <v>1091</v>
      </c>
      <c r="AP417" s="6" t="n">
        <v>1225</v>
      </c>
      <c r="AQ417" s="6" t="n">
        <v>1275</v>
      </c>
      <c r="AR417" s="6" t="n">
        <v>1432</v>
      </c>
      <c r="AS417" s="6" t="n">
        <v>1388</v>
      </c>
      <c r="AT417" s="6" t="n">
        <v>1541</v>
      </c>
      <c r="AU417" s="6" t="n">
        <v>1478</v>
      </c>
      <c r="AV417" s="6" t="n">
        <v>1583</v>
      </c>
      <c r="AW417" s="6" t="n">
        <v>1593</v>
      </c>
      <c r="AX417" s="6" t="n">
        <v>1645</v>
      </c>
      <c r="AY417" s="6" t="n">
        <v>1553</v>
      </c>
      <c r="AZ417" s="6" t="n">
        <v>1571</v>
      </c>
      <c r="BA417" s="6" t="n">
        <v>1606</v>
      </c>
      <c r="BB417" s="6" t="n">
        <v>1600</v>
      </c>
      <c r="BC417" s="6" t="n">
        <v>1537</v>
      </c>
      <c r="BD417" s="6" t="n">
        <v>1439</v>
      </c>
      <c r="BE417" s="6" t="n">
        <v>1471</v>
      </c>
      <c r="BF417" s="6" t="n">
        <v>1458</v>
      </c>
      <c r="BG417" s="6" t="n">
        <v>1393</v>
      </c>
      <c r="BH417" s="6" t="n">
        <v>1404</v>
      </c>
      <c r="BI417" s="6" t="n">
        <v>1401</v>
      </c>
      <c r="BJ417" s="6" t="n">
        <v>1375</v>
      </c>
      <c r="BK417" s="6" t="n">
        <v>1383</v>
      </c>
      <c r="BL417" s="6" t="n">
        <v>1431</v>
      </c>
      <c r="BM417" s="6" t="n">
        <v>1476</v>
      </c>
      <c r="BN417" s="6" t="n">
        <v>1630</v>
      </c>
      <c r="BO417" s="6" t="n">
        <v>1759</v>
      </c>
      <c r="BP417" s="6" t="n">
        <v>1866</v>
      </c>
      <c r="BQ417" s="6" t="n">
        <v>1473</v>
      </c>
      <c r="BR417" s="6" t="n">
        <v>1524</v>
      </c>
      <c r="BS417" s="6" t="n">
        <v>1515</v>
      </c>
      <c r="BT417" s="6" t="n">
        <v>1500</v>
      </c>
      <c r="BU417" s="6" t="n">
        <v>1335</v>
      </c>
      <c r="BV417" s="6" t="n">
        <v>1272</v>
      </c>
      <c r="BW417" s="6" t="n">
        <v>1391</v>
      </c>
      <c r="BX417" s="6" t="n">
        <v>1305</v>
      </c>
      <c r="BY417" s="6" t="n">
        <v>1259</v>
      </c>
      <c r="BZ417" s="6" t="n">
        <v>1247</v>
      </c>
      <c r="CA417" s="6" t="n">
        <v>1135</v>
      </c>
      <c r="CB417" s="6" t="n">
        <v>1124</v>
      </c>
      <c r="CC417" s="6" t="n">
        <v>1055</v>
      </c>
      <c r="CD417" s="6" t="n">
        <v>947</v>
      </c>
      <c r="CE417" s="6" t="n">
        <v>946</v>
      </c>
      <c r="CF417" s="6" t="n">
        <v>974</v>
      </c>
      <c r="CG417" s="6" t="n">
        <v>852</v>
      </c>
      <c r="CH417" s="6" t="n">
        <v>853</v>
      </c>
      <c r="CI417" s="6" t="n">
        <v>697</v>
      </c>
      <c r="CJ417" s="6" t="n">
        <v>645</v>
      </c>
      <c r="CK417" s="6" t="n">
        <v>561</v>
      </c>
      <c r="CL417" s="6" t="n">
        <v>560</v>
      </c>
      <c r="CM417" s="6" t="n">
        <v>479</v>
      </c>
      <c r="CN417" s="6" t="n">
        <v>462</v>
      </c>
      <c r="CO417" s="6" t="n">
        <v>367</v>
      </c>
      <c r="CP417" s="6" t="n">
        <v>323</v>
      </c>
      <c r="CQ417" s="6" t="n">
        <v>209</v>
      </c>
      <c r="CR417" s="6" t="n">
        <v>138</v>
      </c>
      <c r="CS417" s="6" t="n">
        <v>109</v>
      </c>
      <c r="CT417" s="6" t="n">
        <v>107</v>
      </c>
      <c r="CU417" s="6" t="n">
        <v>76</v>
      </c>
      <c r="CV417" s="6" t="n">
        <v>65</v>
      </c>
      <c r="CW417" s="6" t="n">
        <v>44</v>
      </c>
      <c r="CX417" s="6" t="n">
        <v>21</v>
      </c>
      <c r="CY417" s="6" t="n">
        <v>22</v>
      </c>
      <c r="CZ417" s="6" t="n">
        <v>33</v>
      </c>
    </row>
    <row r="418" customFormat="false" ht="13.2" hidden="false" customHeight="false" outlineLevel="0" collapsed="false">
      <c r="A418" s="0" t="s">
        <v>1468</v>
      </c>
      <c r="B418" s="0" t="s">
        <v>765</v>
      </c>
      <c r="C418" s="6" t="n">
        <v>97975</v>
      </c>
      <c r="D418" s="6" t="n">
        <v>1114</v>
      </c>
      <c r="E418" s="6" t="n">
        <v>1012</v>
      </c>
      <c r="F418" s="6" t="n">
        <v>1030</v>
      </c>
      <c r="G418" s="6" t="n">
        <v>1064</v>
      </c>
      <c r="H418" s="6" t="n">
        <v>1036</v>
      </c>
      <c r="I418" s="6" t="n">
        <v>1027</v>
      </c>
      <c r="J418" s="6" t="n">
        <v>984</v>
      </c>
      <c r="K418" s="6" t="n">
        <v>977</v>
      </c>
      <c r="L418" s="6" t="n">
        <v>1001</v>
      </c>
      <c r="M418" s="6" t="n">
        <v>982</v>
      </c>
      <c r="N418" s="6" t="n">
        <v>974</v>
      </c>
      <c r="O418" s="6" t="n">
        <v>1062</v>
      </c>
      <c r="P418" s="6" t="n">
        <v>1123</v>
      </c>
      <c r="Q418" s="6" t="n">
        <v>1108</v>
      </c>
      <c r="R418" s="6" t="n">
        <v>1149</v>
      </c>
      <c r="S418" s="6" t="n">
        <v>1142</v>
      </c>
      <c r="T418" s="6" t="n">
        <v>1073</v>
      </c>
      <c r="U418" s="6" t="n">
        <v>1192</v>
      </c>
      <c r="V418" s="6" t="n">
        <v>1128</v>
      </c>
      <c r="W418" s="6" t="n">
        <v>999</v>
      </c>
      <c r="X418" s="6" t="n">
        <v>973</v>
      </c>
      <c r="Y418" s="6" t="n">
        <v>1001</v>
      </c>
      <c r="Z418" s="6" t="n">
        <v>1040</v>
      </c>
      <c r="AA418" s="6" t="n">
        <v>1087</v>
      </c>
      <c r="AB418" s="6" t="n">
        <v>1041</v>
      </c>
      <c r="AC418" s="6" t="n">
        <v>1074</v>
      </c>
      <c r="AD418" s="6" t="n">
        <v>1082</v>
      </c>
      <c r="AE418" s="6" t="n">
        <v>1042</v>
      </c>
      <c r="AF418" s="6" t="n">
        <v>1041</v>
      </c>
      <c r="AG418" s="6" t="n">
        <v>1032</v>
      </c>
      <c r="AH418" s="6" t="n">
        <v>1068</v>
      </c>
      <c r="AI418" s="6" t="n">
        <v>1026</v>
      </c>
      <c r="AJ418" s="6" t="n">
        <v>975</v>
      </c>
      <c r="AK418" s="6" t="n">
        <v>986</v>
      </c>
      <c r="AL418" s="6" t="n">
        <v>1016</v>
      </c>
      <c r="AM418" s="6" t="n">
        <v>1041</v>
      </c>
      <c r="AN418" s="6" t="n">
        <v>1155</v>
      </c>
      <c r="AO418" s="6" t="n">
        <v>1237</v>
      </c>
      <c r="AP418" s="6" t="n">
        <v>1325</v>
      </c>
      <c r="AQ418" s="6" t="n">
        <v>1303</v>
      </c>
      <c r="AR418" s="6" t="n">
        <v>1424</v>
      </c>
      <c r="AS418" s="6" t="n">
        <v>1440</v>
      </c>
      <c r="AT418" s="6" t="n">
        <v>1472</v>
      </c>
      <c r="AU418" s="6" t="n">
        <v>1448</v>
      </c>
      <c r="AV418" s="6" t="n">
        <v>1567</v>
      </c>
      <c r="AW418" s="6" t="n">
        <v>1419</v>
      </c>
      <c r="AX418" s="6" t="n">
        <v>1478</v>
      </c>
      <c r="AY418" s="6" t="n">
        <v>1471</v>
      </c>
      <c r="AZ418" s="6" t="n">
        <v>1418</v>
      </c>
      <c r="BA418" s="6" t="n">
        <v>1343</v>
      </c>
      <c r="BB418" s="6" t="n">
        <v>1270</v>
      </c>
      <c r="BC418" s="6" t="n">
        <v>1241</v>
      </c>
      <c r="BD418" s="6" t="n">
        <v>1217</v>
      </c>
      <c r="BE418" s="6" t="n">
        <v>1278</v>
      </c>
      <c r="BF418" s="6" t="n">
        <v>1155</v>
      </c>
      <c r="BG418" s="6" t="n">
        <v>1228</v>
      </c>
      <c r="BH418" s="6" t="n">
        <v>1224</v>
      </c>
      <c r="BI418" s="6" t="n">
        <v>1303</v>
      </c>
      <c r="BJ418" s="6" t="n">
        <v>1273</v>
      </c>
      <c r="BK418" s="6" t="n">
        <v>1317</v>
      </c>
      <c r="BL418" s="6" t="n">
        <v>1380</v>
      </c>
      <c r="BM418" s="6" t="n">
        <v>1412</v>
      </c>
      <c r="BN418" s="6" t="n">
        <v>1615</v>
      </c>
      <c r="BO418" s="6" t="n">
        <v>1747</v>
      </c>
      <c r="BP418" s="6" t="n">
        <v>1650</v>
      </c>
      <c r="BQ418" s="6" t="n">
        <v>1376</v>
      </c>
      <c r="BR418" s="6" t="n">
        <v>1512</v>
      </c>
      <c r="BS418" s="6" t="n">
        <v>1416</v>
      </c>
      <c r="BT418" s="6" t="n">
        <v>1289</v>
      </c>
      <c r="BU418" s="6" t="n">
        <v>1099</v>
      </c>
      <c r="BV418" s="6" t="n">
        <v>997</v>
      </c>
      <c r="BW418" s="6" t="n">
        <v>1003</v>
      </c>
      <c r="BX418" s="6" t="n">
        <v>1032</v>
      </c>
      <c r="BY418" s="6" t="n">
        <v>982</v>
      </c>
      <c r="BZ418" s="6" t="n">
        <v>898</v>
      </c>
      <c r="CA418" s="6" t="n">
        <v>831</v>
      </c>
      <c r="CB418" s="6" t="n">
        <v>795</v>
      </c>
      <c r="CC418" s="6" t="n">
        <v>763</v>
      </c>
      <c r="CD418" s="6" t="n">
        <v>670</v>
      </c>
      <c r="CE418" s="6" t="n">
        <v>659</v>
      </c>
      <c r="CF418" s="6" t="n">
        <v>605</v>
      </c>
      <c r="CG418" s="6" t="n">
        <v>541</v>
      </c>
      <c r="CH418" s="6" t="n">
        <v>528</v>
      </c>
      <c r="CI418" s="6" t="n">
        <v>505</v>
      </c>
      <c r="CJ418" s="6" t="n">
        <v>455</v>
      </c>
      <c r="CK418" s="6" t="n">
        <v>416</v>
      </c>
      <c r="CL418" s="6" t="n">
        <v>375</v>
      </c>
      <c r="CM418" s="6" t="n">
        <v>317</v>
      </c>
      <c r="CN418" s="6" t="n">
        <v>286</v>
      </c>
      <c r="CO418" s="6" t="n">
        <v>279</v>
      </c>
      <c r="CP418" s="6" t="n">
        <v>211</v>
      </c>
      <c r="CQ418" s="6" t="n">
        <v>174</v>
      </c>
      <c r="CR418" s="6" t="n">
        <v>98</v>
      </c>
      <c r="CS418" s="6" t="n">
        <v>68</v>
      </c>
      <c r="CT418" s="6" t="n">
        <v>79</v>
      </c>
      <c r="CU418" s="6" t="n">
        <v>58</v>
      </c>
      <c r="CV418" s="6" t="n">
        <v>39</v>
      </c>
      <c r="CW418" s="6" t="n">
        <v>38</v>
      </c>
      <c r="CX418" s="6" t="n">
        <v>29</v>
      </c>
      <c r="CY418" s="6" t="n">
        <v>15</v>
      </c>
      <c r="CZ418" s="6" t="n">
        <v>25</v>
      </c>
    </row>
    <row r="419" customFormat="false" ht="13.2" hidden="false" customHeight="false" outlineLevel="0" collapsed="false">
      <c r="A419" s="0" t="s">
        <v>1469</v>
      </c>
      <c r="B419" s="0" t="s">
        <v>791</v>
      </c>
      <c r="C419" s="6" t="n">
        <v>198051</v>
      </c>
      <c r="D419" s="6" t="n">
        <v>2187</v>
      </c>
      <c r="E419" s="6" t="n">
        <v>2178</v>
      </c>
      <c r="F419" s="6" t="n">
        <v>2042</v>
      </c>
      <c r="G419" s="6" t="n">
        <v>2133</v>
      </c>
      <c r="H419" s="6" t="n">
        <v>2137</v>
      </c>
      <c r="I419" s="6" t="n">
        <v>1950</v>
      </c>
      <c r="J419" s="6" t="n">
        <v>1967</v>
      </c>
      <c r="K419" s="6" t="n">
        <v>1830</v>
      </c>
      <c r="L419" s="6" t="n">
        <v>1771</v>
      </c>
      <c r="M419" s="6" t="n">
        <v>1830</v>
      </c>
      <c r="N419" s="6" t="n">
        <v>1848</v>
      </c>
      <c r="O419" s="6" t="n">
        <v>1838</v>
      </c>
      <c r="P419" s="6" t="n">
        <v>1990</v>
      </c>
      <c r="Q419" s="6" t="n">
        <v>2001</v>
      </c>
      <c r="R419" s="6" t="n">
        <v>2035</v>
      </c>
      <c r="S419" s="6" t="n">
        <v>2039</v>
      </c>
      <c r="T419" s="6" t="n">
        <v>2038</v>
      </c>
      <c r="U419" s="6" t="n">
        <v>2141</v>
      </c>
      <c r="V419" s="6" t="n">
        <v>3018</v>
      </c>
      <c r="W419" s="6" t="n">
        <v>4861</v>
      </c>
      <c r="X419" s="6" t="n">
        <v>5292</v>
      </c>
      <c r="Y419" s="6" t="n">
        <v>4477</v>
      </c>
      <c r="Z419" s="6" t="n">
        <v>3599</v>
      </c>
      <c r="AA419" s="6" t="n">
        <v>3418</v>
      </c>
      <c r="AB419" s="6" t="n">
        <v>2960</v>
      </c>
      <c r="AC419" s="6" t="n">
        <v>2887</v>
      </c>
      <c r="AD419" s="6" t="n">
        <v>2993</v>
      </c>
      <c r="AE419" s="6" t="n">
        <v>2766</v>
      </c>
      <c r="AF419" s="6" t="n">
        <v>2696</v>
      </c>
      <c r="AG419" s="6" t="n">
        <v>2817</v>
      </c>
      <c r="AH419" s="6" t="n">
        <v>2677</v>
      </c>
      <c r="AI419" s="6" t="n">
        <v>2692</v>
      </c>
      <c r="AJ419" s="6" t="n">
        <v>2494</v>
      </c>
      <c r="AK419" s="6" t="n">
        <v>2352</v>
      </c>
      <c r="AL419" s="6" t="n">
        <v>2337</v>
      </c>
      <c r="AM419" s="6" t="n">
        <v>2274</v>
      </c>
      <c r="AN419" s="6" t="n">
        <v>2470</v>
      </c>
      <c r="AO419" s="6" t="n">
        <v>2422</v>
      </c>
      <c r="AP419" s="6" t="n">
        <v>2559</v>
      </c>
      <c r="AQ419" s="6" t="n">
        <v>2785</v>
      </c>
      <c r="AR419" s="6" t="n">
        <v>2821</v>
      </c>
      <c r="AS419" s="6" t="n">
        <v>2712</v>
      </c>
      <c r="AT419" s="6" t="n">
        <v>2797</v>
      </c>
      <c r="AU419" s="6" t="n">
        <v>2719</v>
      </c>
      <c r="AV419" s="6" t="n">
        <v>2707</v>
      </c>
      <c r="AW419" s="6" t="n">
        <v>2732</v>
      </c>
      <c r="AX419" s="6" t="n">
        <v>2788</v>
      </c>
      <c r="AY419" s="6" t="n">
        <v>2860</v>
      </c>
      <c r="AZ419" s="6" t="n">
        <v>2623</v>
      </c>
      <c r="BA419" s="6" t="n">
        <v>2694</v>
      </c>
      <c r="BB419" s="6" t="n">
        <v>2523</v>
      </c>
      <c r="BC419" s="6" t="n">
        <v>2443</v>
      </c>
      <c r="BD419" s="6" t="n">
        <v>2384</v>
      </c>
      <c r="BE419" s="6" t="n">
        <v>2397</v>
      </c>
      <c r="BF419" s="6" t="n">
        <v>2270</v>
      </c>
      <c r="BG419" s="6" t="n">
        <v>2123</v>
      </c>
      <c r="BH419" s="6" t="n">
        <v>2202</v>
      </c>
      <c r="BI419" s="6" t="n">
        <v>2123</v>
      </c>
      <c r="BJ419" s="6" t="n">
        <v>2119</v>
      </c>
      <c r="BK419" s="6" t="n">
        <v>2082</v>
      </c>
      <c r="BL419" s="6" t="n">
        <v>2154</v>
      </c>
      <c r="BM419" s="6" t="n">
        <v>2174</v>
      </c>
      <c r="BN419" s="6" t="n">
        <v>2282</v>
      </c>
      <c r="BO419" s="6" t="n">
        <v>2480</v>
      </c>
      <c r="BP419" s="6" t="n">
        <v>2626</v>
      </c>
      <c r="BQ419" s="6" t="n">
        <v>1951</v>
      </c>
      <c r="BR419" s="6" t="n">
        <v>1963</v>
      </c>
      <c r="BS419" s="6" t="n">
        <v>1842</v>
      </c>
      <c r="BT419" s="6" t="n">
        <v>1766</v>
      </c>
      <c r="BU419" s="6" t="n">
        <v>1600</v>
      </c>
      <c r="BV419" s="6" t="n">
        <v>1517</v>
      </c>
      <c r="BW419" s="6" t="n">
        <v>1593</v>
      </c>
      <c r="BX419" s="6" t="n">
        <v>1576</v>
      </c>
      <c r="BY419" s="6" t="n">
        <v>1580</v>
      </c>
      <c r="BZ419" s="6" t="n">
        <v>1541</v>
      </c>
      <c r="CA419" s="6" t="n">
        <v>1475</v>
      </c>
      <c r="CB419" s="6" t="n">
        <v>1374</v>
      </c>
      <c r="CC419" s="6" t="n">
        <v>1303</v>
      </c>
      <c r="CD419" s="6" t="n">
        <v>1238</v>
      </c>
      <c r="CE419" s="6" t="n">
        <v>1199</v>
      </c>
      <c r="CF419" s="6" t="n">
        <v>1151</v>
      </c>
      <c r="CG419" s="6" t="n">
        <v>1071</v>
      </c>
      <c r="CH419" s="6" t="n">
        <v>995</v>
      </c>
      <c r="CI419" s="6" t="n">
        <v>923</v>
      </c>
      <c r="CJ419" s="6" t="n">
        <v>900</v>
      </c>
      <c r="CK419" s="6" t="n">
        <v>785</v>
      </c>
      <c r="CL419" s="6" t="n">
        <v>675</v>
      </c>
      <c r="CM419" s="6" t="n">
        <v>595</v>
      </c>
      <c r="CN419" s="6" t="n">
        <v>616</v>
      </c>
      <c r="CO419" s="6" t="n">
        <v>529</v>
      </c>
      <c r="CP419" s="6" t="n">
        <v>476</v>
      </c>
      <c r="CQ419" s="6" t="n">
        <v>348</v>
      </c>
      <c r="CR419" s="6" t="n">
        <v>209</v>
      </c>
      <c r="CS419" s="6" t="n">
        <v>135</v>
      </c>
      <c r="CT419" s="6" t="n">
        <v>143</v>
      </c>
      <c r="CU419" s="6" t="n">
        <v>110</v>
      </c>
      <c r="CV419" s="6" t="n">
        <v>72</v>
      </c>
      <c r="CW419" s="6" t="n">
        <v>62</v>
      </c>
      <c r="CX419" s="6" t="n">
        <v>36</v>
      </c>
      <c r="CY419" s="6" t="n">
        <v>25</v>
      </c>
      <c r="CZ419" s="6" t="n">
        <v>41</v>
      </c>
    </row>
    <row r="424" customFormat="false" ht="13.2" hidden="false" customHeight="false" outlineLevel="0" collapsed="false">
      <c r="B424" s="0" t="s">
        <v>1470</v>
      </c>
    </row>
    <row r="425" customFormat="false" ht="13.2" hidden="false" customHeight="false" outlineLevel="0" collapsed="false">
      <c r="B425" s="0" t="s">
        <v>1471</v>
      </c>
    </row>
    <row r="426" customFormat="false" ht="13.2" hidden="false" customHeight="false" outlineLevel="0" collapsed="false">
      <c r="B426" s="0" t="s">
        <v>1472</v>
      </c>
    </row>
    <row r="427" customFormat="false" ht="13.2" hidden="false" customHeight="false" outlineLevel="0" collapsed="false">
      <c r="B427" s="0" t="s">
        <v>1472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422"/>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pane xSplit="0" ySplit="12" topLeftCell="A212" activePane="bottomLeft" state="frozen"/>
      <selection pane="topLeft" activeCell="A1" activeCellId="0" sqref="A1"/>
      <selection pane="bottomLeft" activeCell="G6" activeCellId="0" sqref="G6"/>
    </sheetView>
  </sheetViews>
  <sheetFormatPr defaultRowHeight="13.2" zeroHeight="false" outlineLevelRow="0" outlineLevelCol="0"/>
  <cols>
    <col collapsed="false" customWidth="true" hidden="false" outlineLevel="0" max="1" min="1" style="0" width="33"/>
    <col collapsed="false" customWidth="true" hidden="false" outlineLevel="0" max="2" min="2" style="0" width="11"/>
    <col collapsed="false" customWidth="true" hidden="false" outlineLevel="0" max="3" min="3" style="0" width="17.89"/>
    <col collapsed="false" customWidth="true" hidden="false" outlineLevel="0" max="4" min="4" style="0" width="13.33"/>
    <col collapsed="false" customWidth="true" hidden="false" outlineLevel="0" max="5" min="5" style="0" width="13.11"/>
    <col collapsed="false" customWidth="true" hidden="false" outlineLevel="0" max="6" min="6" style="0" width="13.66"/>
    <col collapsed="false" customWidth="true" hidden="false" outlineLevel="0" max="7" min="7" style="0" width="14.89"/>
    <col collapsed="false" customWidth="true" hidden="false" outlineLevel="0" max="8" min="8" style="0" width="14.33"/>
    <col collapsed="false" customWidth="true" hidden="false" outlineLevel="0" max="9" min="9" style="0" width="14.11"/>
    <col collapsed="false" customWidth="true" hidden="false" outlineLevel="0" max="10" min="10" style="0" width="13.89"/>
    <col collapsed="false" customWidth="true" hidden="false" outlineLevel="0" max="1025" min="11" style="0" width="8.59"/>
  </cols>
  <sheetData>
    <row r="1" customFormat="false" ht="15.6" hidden="false" customHeight="false" outlineLevel="0" collapsed="false">
      <c r="A1" s="37" t="s">
        <v>1473</v>
      </c>
      <c r="B1" s="38"/>
      <c r="C1" s="38"/>
      <c r="D1" s="38"/>
      <c r="E1" s="38"/>
      <c r="F1" s="38"/>
      <c r="G1" s="38"/>
      <c r="H1" s="38"/>
      <c r="I1" s="38"/>
      <c r="J1" s="38"/>
      <c r="K1" s="10"/>
      <c r="L1" s="10"/>
      <c r="M1" s="10"/>
      <c r="N1" s="10"/>
      <c r="O1" s="10"/>
    </row>
    <row r="2" customFormat="false" ht="13.8" hidden="false" customHeight="false" outlineLevel="0" collapsed="false">
      <c r="A2" s="39" t="s">
        <v>827</v>
      </c>
      <c r="B2" s="38"/>
      <c r="C2" s="38"/>
      <c r="D2" s="38"/>
      <c r="E2" s="38"/>
      <c r="F2" s="38"/>
      <c r="G2" s="38"/>
      <c r="H2" s="38"/>
      <c r="I2" s="38"/>
      <c r="J2" s="38"/>
      <c r="K2" s="10"/>
      <c r="L2" s="10"/>
      <c r="M2" s="10"/>
      <c r="N2" s="10"/>
      <c r="O2" s="10"/>
    </row>
    <row r="3" customFormat="false" ht="13.2" hidden="false" customHeight="false" outlineLevel="0" collapsed="false">
      <c r="A3" s="10"/>
      <c r="B3" s="10"/>
      <c r="C3" s="10"/>
      <c r="D3" s="10"/>
      <c r="E3" s="10"/>
      <c r="F3" s="10"/>
      <c r="G3" s="10"/>
      <c r="H3" s="10"/>
      <c r="I3" s="10"/>
      <c r="J3" s="10"/>
      <c r="K3" s="10"/>
      <c r="L3" s="10"/>
      <c r="M3" s="10"/>
      <c r="N3" s="10"/>
      <c r="O3" s="10"/>
    </row>
    <row r="4" customFormat="false" ht="13.8" hidden="false" customHeight="false" outlineLevel="0" collapsed="false">
      <c r="A4" s="40" t="s">
        <v>828</v>
      </c>
      <c r="B4" s="40" t="s">
        <v>1474</v>
      </c>
      <c r="C4" s="38"/>
      <c r="D4" s="38"/>
      <c r="E4" s="38"/>
      <c r="F4" s="38"/>
      <c r="G4" s="38"/>
      <c r="H4" s="38"/>
      <c r="I4" s="38"/>
      <c r="J4" s="38"/>
      <c r="K4" s="10"/>
      <c r="L4" s="10"/>
      <c r="M4" s="10"/>
      <c r="N4" s="10"/>
      <c r="O4" s="10"/>
    </row>
    <row r="5" customFormat="false" ht="13.8" hidden="false" customHeight="false" outlineLevel="0" collapsed="false">
      <c r="A5" s="40" t="s">
        <v>830</v>
      </c>
      <c r="B5" s="40" t="s">
        <v>831</v>
      </c>
      <c r="C5" s="38"/>
      <c r="D5" s="38"/>
      <c r="E5" s="38"/>
      <c r="F5" s="38"/>
      <c r="G5" s="38"/>
      <c r="H5" s="38"/>
      <c r="I5" s="38"/>
      <c r="J5" s="38"/>
      <c r="K5" s="10"/>
      <c r="L5" s="10"/>
      <c r="M5" s="10"/>
      <c r="N5" s="10"/>
      <c r="O5" s="10"/>
    </row>
    <row r="6" customFormat="false" ht="13.8" hidden="false" customHeight="false" outlineLevel="0" collapsed="false">
      <c r="A6" s="40" t="s">
        <v>832</v>
      </c>
      <c r="B6" s="40" t="n">
        <v>2011</v>
      </c>
      <c r="C6" s="38"/>
      <c r="D6" s="38"/>
      <c r="E6" s="38"/>
      <c r="F6" s="38"/>
      <c r="G6" s="38"/>
      <c r="H6" s="38"/>
      <c r="I6" s="38"/>
      <c r="J6" s="38"/>
      <c r="K6" s="10"/>
      <c r="L6" s="10"/>
      <c r="M6" s="10"/>
      <c r="N6" s="10"/>
      <c r="O6" s="10"/>
    </row>
    <row r="7" customFormat="false" ht="13.2" hidden="false" customHeight="false" outlineLevel="0" collapsed="false">
      <c r="A7" s="10"/>
      <c r="B7" s="10"/>
      <c r="C7" s="10"/>
      <c r="D7" s="10"/>
      <c r="E7" s="10"/>
      <c r="F7" s="10"/>
      <c r="G7" s="10"/>
      <c r="H7" s="10"/>
      <c r="I7" s="10"/>
      <c r="J7" s="10"/>
      <c r="K7" s="10"/>
      <c r="L7" s="10"/>
      <c r="M7" s="10"/>
      <c r="N7" s="10"/>
      <c r="O7" s="10"/>
    </row>
    <row r="8" customFormat="false" ht="39.6" hidden="false" customHeight="false" outlineLevel="0" collapsed="false">
      <c r="A8" s="41" t="s">
        <v>4</v>
      </c>
      <c r="B8" s="42"/>
      <c r="C8" s="43" t="s">
        <v>1475</v>
      </c>
      <c r="D8" s="43" t="s">
        <v>1476</v>
      </c>
      <c r="E8" s="43" t="s">
        <v>1477</v>
      </c>
      <c r="F8" s="43" t="s">
        <v>1478</v>
      </c>
      <c r="G8" s="43" t="s">
        <v>1479</v>
      </c>
      <c r="H8" s="43" t="s">
        <v>1480</v>
      </c>
      <c r="I8" s="43" t="s">
        <v>1481</v>
      </c>
      <c r="J8" s="43" t="s">
        <v>1482</v>
      </c>
      <c r="K8" s="10"/>
      <c r="L8" s="10"/>
      <c r="M8" s="10"/>
      <c r="N8" s="10"/>
      <c r="O8" s="10"/>
    </row>
    <row r="9" customFormat="false" ht="13.2" hidden="false" customHeight="false" outlineLevel="0" collapsed="false">
      <c r="A9" s="44" t="s">
        <v>1060</v>
      </c>
      <c r="B9" s="44" t="s">
        <v>839</v>
      </c>
      <c r="C9" s="45" t="n">
        <v>42989620</v>
      </c>
      <c r="D9" s="45" t="n">
        <v>9656810</v>
      </c>
      <c r="E9" s="45" t="n">
        <v>5714441</v>
      </c>
      <c r="F9" s="45" t="n">
        <v>6544614</v>
      </c>
      <c r="G9" s="45" t="n">
        <v>1532934</v>
      </c>
      <c r="H9" s="45" t="n">
        <v>5309631</v>
      </c>
      <c r="I9" s="45" t="n">
        <v>11769361</v>
      </c>
      <c r="J9" s="45" t="n">
        <v>2461829</v>
      </c>
      <c r="K9" s="10"/>
      <c r="L9" s="10"/>
      <c r="M9" s="10"/>
      <c r="N9" s="10"/>
      <c r="O9" s="10"/>
    </row>
    <row r="10" customFormat="false" ht="13.2" hidden="false" customHeight="false" outlineLevel="0" collapsed="false">
      <c r="A10" s="44" t="s">
        <v>1061</v>
      </c>
      <c r="B10" s="44" t="s">
        <v>373</v>
      </c>
      <c r="C10" s="45" t="n">
        <v>1431540</v>
      </c>
      <c r="D10" s="45" t="n">
        <v>416851</v>
      </c>
      <c r="E10" s="45" t="n">
        <v>164798</v>
      </c>
      <c r="F10" s="45" t="n">
        <v>213570</v>
      </c>
      <c r="G10" s="45" t="n">
        <v>60462</v>
      </c>
      <c r="H10" s="45" t="n">
        <v>176110</v>
      </c>
      <c r="I10" s="45" t="n">
        <v>338544</v>
      </c>
      <c r="J10" s="45" t="n">
        <v>61205</v>
      </c>
      <c r="K10" s="10"/>
      <c r="L10" s="10"/>
      <c r="M10" s="10"/>
      <c r="N10" s="10"/>
      <c r="O10" s="10"/>
    </row>
    <row r="11" customFormat="false" ht="13.2" hidden="false" customHeight="false" outlineLevel="0" collapsed="false">
      <c r="A11" s="44" t="s">
        <v>1062</v>
      </c>
      <c r="B11" s="44" t="s">
        <v>393</v>
      </c>
      <c r="C11" s="45" t="n">
        <v>4379072</v>
      </c>
      <c r="D11" s="45" t="n">
        <v>1173116</v>
      </c>
      <c r="E11" s="45" t="n">
        <v>1010875</v>
      </c>
      <c r="F11" s="45" t="n">
        <v>627423</v>
      </c>
      <c r="G11" s="45" t="s">
        <v>1483</v>
      </c>
      <c r="H11" s="45" t="n">
        <v>424996</v>
      </c>
      <c r="I11" s="45" t="n">
        <v>1142662</v>
      </c>
      <c r="J11" s="45" t="s">
        <v>1483</v>
      </c>
      <c r="K11" s="10"/>
      <c r="L11" s="10"/>
      <c r="M11" s="10"/>
      <c r="N11" s="10"/>
      <c r="O11" s="10"/>
    </row>
    <row r="12" customFormat="false" ht="13.2" hidden="false" customHeight="false" outlineLevel="0" collapsed="false">
      <c r="A12" s="44" t="s">
        <v>1063</v>
      </c>
      <c r="B12" s="44" t="s">
        <v>673</v>
      </c>
      <c r="C12" s="45" t="n">
        <v>2507160</v>
      </c>
      <c r="D12" s="45" t="n">
        <v>650517</v>
      </c>
      <c r="E12" s="45" t="n">
        <v>332943</v>
      </c>
      <c r="F12" s="45" t="n">
        <v>393819</v>
      </c>
      <c r="G12" s="45" t="n">
        <v>98843</v>
      </c>
      <c r="H12" s="45" t="n">
        <v>308171</v>
      </c>
      <c r="I12" s="45" t="n">
        <v>614116</v>
      </c>
      <c r="J12" s="45" t="n">
        <v>108751</v>
      </c>
      <c r="K12" s="10"/>
      <c r="L12" s="10"/>
      <c r="M12" s="10"/>
      <c r="N12" s="10"/>
      <c r="O12" s="10"/>
    </row>
    <row r="13" customFormat="false" ht="13.2" hidden="false" customHeight="false" outlineLevel="0" collapsed="false">
      <c r="L13" s="10"/>
      <c r="M13" s="10"/>
      <c r="N13" s="10"/>
      <c r="O13" s="10"/>
    </row>
    <row r="14" customFormat="false" ht="13.2" hidden="false" customHeight="false" outlineLevel="0" collapsed="false">
      <c r="A14" s="46" t="s">
        <v>1064</v>
      </c>
      <c r="B14" s="46" t="s">
        <v>435</v>
      </c>
      <c r="C14" s="47" t="n">
        <v>190658</v>
      </c>
      <c r="D14" s="47" t="n">
        <v>38459</v>
      </c>
      <c r="E14" s="47" t="n">
        <v>41913</v>
      </c>
      <c r="F14" s="47" t="n">
        <v>28688</v>
      </c>
      <c r="G14" s="47" t="s">
        <v>1483</v>
      </c>
      <c r="H14" s="47" t="n">
        <v>18377</v>
      </c>
      <c r="I14" s="47" t="n">
        <v>63221</v>
      </c>
      <c r="J14" s="47" t="s">
        <v>1483</v>
      </c>
      <c r="K14" s="10"/>
      <c r="L14" s="10"/>
      <c r="M14" s="10"/>
      <c r="N14" s="10"/>
      <c r="O14" s="10"/>
    </row>
    <row r="15" customFormat="false" ht="13.2" hidden="false" customHeight="false" outlineLevel="0" collapsed="false">
      <c r="A15" s="46" t="s">
        <v>1065</v>
      </c>
      <c r="B15" s="46" t="s">
        <v>437</v>
      </c>
      <c r="C15" s="47" t="n">
        <v>205584</v>
      </c>
      <c r="D15" s="47" t="n">
        <v>48427</v>
      </c>
      <c r="E15" s="47" t="n">
        <v>52539</v>
      </c>
      <c r="F15" s="47" t="n">
        <v>28320</v>
      </c>
      <c r="G15" s="47" t="s">
        <v>1483</v>
      </c>
      <c r="H15" s="47" t="n">
        <v>20880</v>
      </c>
      <c r="I15" s="47" t="n">
        <v>55418</v>
      </c>
      <c r="J15" s="47" t="s">
        <v>1483</v>
      </c>
      <c r="K15" s="10"/>
      <c r="L15" s="10"/>
      <c r="M15" s="10"/>
      <c r="N15" s="10"/>
      <c r="O15" s="10"/>
    </row>
    <row r="16" customFormat="false" ht="13.2" hidden="false" customHeight="false" outlineLevel="0" collapsed="false">
      <c r="A16" s="46" t="s">
        <v>1066</v>
      </c>
      <c r="B16" s="46" t="s">
        <v>581</v>
      </c>
      <c r="C16" s="47" t="n">
        <v>50579</v>
      </c>
      <c r="D16" s="47" t="n">
        <v>12936</v>
      </c>
      <c r="E16" s="47" t="n">
        <v>8063</v>
      </c>
      <c r="F16" s="47" t="n">
        <v>8324</v>
      </c>
      <c r="G16" s="47" t="n">
        <v>2207</v>
      </c>
      <c r="H16" s="47" t="n">
        <v>5655</v>
      </c>
      <c r="I16" s="47" t="n">
        <v>11122</v>
      </c>
      <c r="J16" s="47" t="n">
        <v>2272</v>
      </c>
      <c r="K16" s="10"/>
      <c r="L16" s="10"/>
      <c r="M16" s="10"/>
      <c r="N16" s="10"/>
      <c r="O16" s="10"/>
    </row>
    <row r="17" customFormat="false" ht="13.2" hidden="false" customHeight="false" outlineLevel="0" collapsed="false">
      <c r="A17" s="46" t="s">
        <v>1067</v>
      </c>
      <c r="B17" s="46" t="s">
        <v>307</v>
      </c>
      <c r="C17" s="47" t="n">
        <v>80155</v>
      </c>
      <c r="D17" s="47" t="n">
        <v>21636</v>
      </c>
      <c r="E17" s="47" t="n">
        <v>10960</v>
      </c>
      <c r="F17" s="47" t="n">
        <v>12969</v>
      </c>
      <c r="G17" s="47" t="n">
        <v>4020</v>
      </c>
      <c r="H17" s="47" t="n">
        <v>9236</v>
      </c>
      <c r="I17" s="47" t="n">
        <v>18254</v>
      </c>
      <c r="J17" s="47" t="n">
        <v>3080</v>
      </c>
      <c r="K17" s="10"/>
      <c r="L17" s="10"/>
      <c r="M17" s="10"/>
      <c r="N17" s="10"/>
      <c r="O17" s="10"/>
    </row>
    <row r="18" customFormat="false" ht="13.2" hidden="false" customHeight="false" outlineLevel="0" collapsed="false">
      <c r="A18" s="46" t="s">
        <v>1068</v>
      </c>
      <c r="B18" s="46" t="s">
        <v>127</v>
      </c>
      <c r="C18" s="47" t="n">
        <v>100841</v>
      </c>
      <c r="D18" s="47" t="n">
        <v>27220</v>
      </c>
      <c r="E18" s="47" t="n">
        <v>13986</v>
      </c>
      <c r="F18" s="47" t="n">
        <v>15627</v>
      </c>
      <c r="G18" s="47" t="n">
        <v>4683</v>
      </c>
      <c r="H18" s="47" t="n">
        <v>12086</v>
      </c>
      <c r="I18" s="47" t="n">
        <v>23346</v>
      </c>
      <c r="J18" s="47" t="n">
        <v>3893</v>
      </c>
      <c r="K18" s="10"/>
      <c r="L18" s="10"/>
      <c r="M18" s="10"/>
      <c r="N18" s="10"/>
      <c r="O18" s="10"/>
    </row>
    <row r="19" customFormat="false" ht="13.2" hidden="false" customHeight="false" outlineLevel="0" collapsed="false">
      <c r="A19" s="46" t="s">
        <v>1069</v>
      </c>
      <c r="B19" s="46" t="s">
        <v>675</v>
      </c>
      <c r="C19" s="47" t="n">
        <v>57890</v>
      </c>
      <c r="D19" s="47" t="n">
        <v>13991</v>
      </c>
      <c r="E19" s="47" t="n">
        <v>7342</v>
      </c>
      <c r="F19" s="47" t="n">
        <v>9406</v>
      </c>
      <c r="G19" s="47" t="n">
        <v>2739</v>
      </c>
      <c r="H19" s="47" t="n">
        <v>6887</v>
      </c>
      <c r="I19" s="47" t="n">
        <v>15098</v>
      </c>
      <c r="J19" s="47" t="n">
        <v>2427</v>
      </c>
      <c r="K19" s="10"/>
      <c r="L19" s="10"/>
      <c r="M19" s="10"/>
      <c r="N19" s="10"/>
      <c r="O19" s="10"/>
    </row>
    <row r="20" customFormat="false" ht="13.2" hidden="false" customHeight="false" outlineLevel="0" collapsed="false">
      <c r="A20" s="46" t="s">
        <v>1070</v>
      </c>
      <c r="B20" s="46" t="s">
        <v>449</v>
      </c>
      <c r="C20" s="47" t="n">
        <v>95720</v>
      </c>
      <c r="D20" s="47" t="n">
        <v>26163</v>
      </c>
      <c r="E20" s="47" t="n">
        <v>23744</v>
      </c>
      <c r="F20" s="47" t="n">
        <v>12760</v>
      </c>
      <c r="G20" s="47" t="s">
        <v>1483</v>
      </c>
      <c r="H20" s="47" t="n">
        <v>10431</v>
      </c>
      <c r="I20" s="47" t="n">
        <v>22622</v>
      </c>
      <c r="J20" s="47" t="s">
        <v>1483</v>
      </c>
      <c r="K20" s="10"/>
      <c r="L20" s="10"/>
      <c r="M20" s="10"/>
      <c r="N20" s="10"/>
      <c r="O20" s="10"/>
    </row>
    <row r="21" customFormat="false" ht="13.2" hidden="false" customHeight="false" outlineLevel="0" collapsed="false">
      <c r="A21" s="46" t="s">
        <v>1071</v>
      </c>
      <c r="B21" s="46" t="s">
        <v>842</v>
      </c>
      <c r="C21" s="47" t="n">
        <v>41479</v>
      </c>
      <c r="D21" s="47" t="n">
        <v>10904</v>
      </c>
      <c r="E21" s="47" t="n">
        <v>5097</v>
      </c>
      <c r="F21" s="47" t="n">
        <v>6863</v>
      </c>
      <c r="G21" s="47" t="n">
        <v>1873</v>
      </c>
      <c r="H21" s="47" t="n">
        <v>4979</v>
      </c>
      <c r="I21" s="47" t="n">
        <v>9828</v>
      </c>
      <c r="J21" s="47" t="n">
        <v>1935</v>
      </c>
      <c r="K21" s="10"/>
      <c r="L21" s="10"/>
      <c r="M21" s="10"/>
      <c r="N21" s="10"/>
      <c r="O21" s="10"/>
    </row>
    <row r="22" customFormat="false" ht="13.2" hidden="false" customHeight="false" outlineLevel="0" collapsed="false">
      <c r="A22" s="46" t="s">
        <v>1072</v>
      </c>
      <c r="B22" s="46" t="s">
        <v>844</v>
      </c>
      <c r="C22" s="47" t="n">
        <v>62813</v>
      </c>
      <c r="D22" s="47" t="n">
        <v>16755</v>
      </c>
      <c r="E22" s="47" t="n">
        <v>8030</v>
      </c>
      <c r="F22" s="47" t="n">
        <v>10318</v>
      </c>
      <c r="G22" s="47" t="n">
        <v>3507</v>
      </c>
      <c r="H22" s="47" t="n">
        <v>7747</v>
      </c>
      <c r="I22" s="47" t="n">
        <v>14010</v>
      </c>
      <c r="J22" s="47" t="n">
        <v>2446</v>
      </c>
      <c r="K22" s="10"/>
      <c r="L22" s="10"/>
      <c r="M22" s="10"/>
      <c r="N22" s="10"/>
      <c r="O22" s="10"/>
    </row>
    <row r="23" customFormat="false" ht="13.2" hidden="false" customHeight="false" outlineLevel="0" collapsed="false">
      <c r="A23" s="46" t="s">
        <v>1073</v>
      </c>
      <c r="B23" s="46" t="s">
        <v>439</v>
      </c>
      <c r="C23" s="47" t="n">
        <v>73731</v>
      </c>
      <c r="D23" s="47" t="n">
        <v>18234</v>
      </c>
      <c r="E23" s="47" t="n">
        <v>16778</v>
      </c>
      <c r="F23" s="47" t="n">
        <v>10946</v>
      </c>
      <c r="G23" s="47" t="s">
        <v>1483</v>
      </c>
      <c r="H23" s="47" t="n">
        <v>6496</v>
      </c>
      <c r="I23" s="47" t="n">
        <v>21277</v>
      </c>
      <c r="J23" s="47" t="s">
        <v>1483</v>
      </c>
      <c r="K23" s="10"/>
      <c r="L23" s="10"/>
      <c r="M23" s="10"/>
      <c r="N23" s="10"/>
      <c r="O23" s="10"/>
    </row>
    <row r="24" customFormat="false" ht="13.2" hidden="false" customHeight="false" outlineLevel="0" collapsed="false">
      <c r="A24" s="46" t="s">
        <v>1074</v>
      </c>
      <c r="B24" s="46" t="s">
        <v>846</v>
      </c>
      <c r="C24" s="47" t="n">
        <v>46195</v>
      </c>
      <c r="D24" s="47" t="n">
        <v>14021</v>
      </c>
      <c r="E24" s="47" t="n">
        <v>5139</v>
      </c>
      <c r="F24" s="47" t="n">
        <v>7072</v>
      </c>
      <c r="G24" s="47" t="n">
        <v>1977</v>
      </c>
      <c r="H24" s="47" t="n">
        <v>5411</v>
      </c>
      <c r="I24" s="47" t="n">
        <v>10267</v>
      </c>
      <c r="J24" s="47" t="n">
        <v>2308</v>
      </c>
      <c r="K24" s="10"/>
      <c r="L24" s="10"/>
      <c r="M24" s="10"/>
      <c r="N24" s="10"/>
      <c r="O24" s="10"/>
    </row>
    <row r="25" customFormat="false" ht="13.2" hidden="false" customHeight="false" outlineLevel="0" collapsed="false">
      <c r="A25" s="46" t="s">
        <v>1075</v>
      </c>
      <c r="B25" s="46" t="s">
        <v>583</v>
      </c>
      <c r="C25" s="47" t="n">
        <v>126164</v>
      </c>
      <c r="D25" s="47" t="n">
        <v>31364</v>
      </c>
      <c r="E25" s="47" t="n">
        <v>17871</v>
      </c>
      <c r="F25" s="47" t="n">
        <v>21159</v>
      </c>
      <c r="G25" s="47" t="n">
        <v>5019</v>
      </c>
      <c r="H25" s="47" t="n">
        <v>14610</v>
      </c>
      <c r="I25" s="47" t="n">
        <v>28732</v>
      </c>
      <c r="J25" s="47" t="n">
        <v>7409</v>
      </c>
      <c r="K25" s="10"/>
      <c r="L25" s="10"/>
      <c r="M25" s="10"/>
      <c r="N25" s="10"/>
      <c r="O25" s="10"/>
    </row>
    <row r="26" customFormat="false" ht="13.2" hidden="false" customHeight="false" outlineLevel="0" collapsed="false">
      <c r="A26" s="46" t="s">
        <v>1076</v>
      </c>
      <c r="B26" s="46" t="s">
        <v>185</v>
      </c>
      <c r="C26" s="47" t="n">
        <v>96698</v>
      </c>
      <c r="D26" s="47" t="n">
        <v>30345</v>
      </c>
      <c r="E26" s="47" t="n">
        <v>15846</v>
      </c>
      <c r="F26" s="47" t="n">
        <v>15901</v>
      </c>
      <c r="G26" s="47" t="n">
        <v>4174</v>
      </c>
      <c r="H26" s="47" t="n">
        <v>11626</v>
      </c>
      <c r="I26" s="47" t="n">
        <v>14595</v>
      </c>
      <c r="J26" s="47" t="n">
        <v>4211</v>
      </c>
      <c r="K26" s="10"/>
      <c r="L26" s="10"/>
      <c r="M26" s="10"/>
      <c r="N26" s="10"/>
      <c r="O26" s="10"/>
    </row>
    <row r="27" customFormat="false" ht="13.2" hidden="false" customHeight="false" outlineLevel="0" collapsed="false">
      <c r="A27" s="46" t="s">
        <v>1077</v>
      </c>
      <c r="B27" s="46" t="s">
        <v>525</v>
      </c>
      <c r="C27" s="47" t="n">
        <v>93411</v>
      </c>
      <c r="D27" s="47" t="n">
        <v>19777</v>
      </c>
      <c r="E27" s="47" t="n">
        <v>14578</v>
      </c>
      <c r="F27" s="47" t="n">
        <v>16639</v>
      </c>
      <c r="G27" s="47" t="n">
        <v>3602</v>
      </c>
      <c r="H27" s="47" t="n">
        <v>11229</v>
      </c>
      <c r="I27" s="47" t="n">
        <v>23007</v>
      </c>
      <c r="J27" s="47" t="n">
        <v>4579</v>
      </c>
      <c r="K27" s="10"/>
      <c r="L27" s="10"/>
      <c r="M27" s="10"/>
      <c r="N27" s="10"/>
      <c r="O27" s="10"/>
    </row>
    <row r="28" customFormat="false" ht="13.2" hidden="false" customHeight="false" outlineLevel="0" collapsed="false">
      <c r="A28" s="46" t="s">
        <v>1078</v>
      </c>
      <c r="B28" s="46" t="s">
        <v>485</v>
      </c>
      <c r="C28" s="47" t="n">
        <v>138567</v>
      </c>
      <c r="D28" s="47" t="n">
        <v>24059</v>
      </c>
      <c r="E28" s="47" t="n">
        <v>19099</v>
      </c>
      <c r="F28" s="47" t="n">
        <v>22857</v>
      </c>
      <c r="G28" s="47" t="n">
        <v>5014</v>
      </c>
      <c r="H28" s="47" t="n">
        <v>16894</v>
      </c>
      <c r="I28" s="47" t="n">
        <v>44291</v>
      </c>
      <c r="J28" s="47" t="n">
        <v>6353</v>
      </c>
      <c r="K28" s="10"/>
      <c r="L28" s="10"/>
      <c r="M28" s="10"/>
      <c r="N28" s="10"/>
      <c r="O28" s="10"/>
    </row>
    <row r="29" customFormat="false" ht="13.2" hidden="false" customHeight="false" outlineLevel="0" collapsed="false">
      <c r="A29" s="46" t="s">
        <v>1079</v>
      </c>
      <c r="B29" s="46" t="s">
        <v>95</v>
      </c>
      <c r="C29" s="47" t="n">
        <v>71821</v>
      </c>
      <c r="D29" s="47" t="n">
        <v>16367</v>
      </c>
      <c r="E29" s="47" t="n">
        <v>10385</v>
      </c>
      <c r="F29" s="47" t="n">
        <v>12560</v>
      </c>
      <c r="G29" s="47" t="n">
        <v>2818</v>
      </c>
      <c r="H29" s="47" t="n">
        <v>8337</v>
      </c>
      <c r="I29" s="47" t="n">
        <v>18539</v>
      </c>
      <c r="J29" s="47" t="n">
        <v>2815</v>
      </c>
      <c r="K29" s="10"/>
      <c r="L29" s="10"/>
      <c r="M29" s="10"/>
      <c r="N29" s="10"/>
      <c r="O29" s="10"/>
    </row>
    <row r="30" customFormat="false" ht="13.2" hidden="false" customHeight="false" outlineLevel="0" collapsed="false">
      <c r="A30" s="46" t="s">
        <v>1080</v>
      </c>
      <c r="B30" s="46" t="s">
        <v>848</v>
      </c>
      <c r="C30" s="47" t="n">
        <v>51185</v>
      </c>
      <c r="D30" s="47" t="n">
        <v>16116</v>
      </c>
      <c r="E30" s="47" t="n">
        <v>5540</v>
      </c>
      <c r="F30" s="47" t="n">
        <v>7595</v>
      </c>
      <c r="G30" s="47" t="n">
        <v>2357</v>
      </c>
      <c r="H30" s="47" t="n">
        <v>5914</v>
      </c>
      <c r="I30" s="47" t="n">
        <v>11263</v>
      </c>
      <c r="J30" s="47" t="n">
        <v>2400</v>
      </c>
      <c r="K30" s="10"/>
      <c r="L30" s="10"/>
      <c r="M30" s="10"/>
      <c r="N30" s="10"/>
      <c r="O30" s="10"/>
    </row>
    <row r="31" customFormat="false" ht="13.2" hidden="false" customHeight="false" outlineLevel="0" collapsed="false">
      <c r="A31" s="46" t="s">
        <v>1081</v>
      </c>
      <c r="B31" s="46" t="s">
        <v>850</v>
      </c>
      <c r="C31" s="47" t="n">
        <v>24608</v>
      </c>
      <c r="D31" s="47" t="n">
        <v>8229</v>
      </c>
      <c r="E31" s="47" t="n">
        <v>2914</v>
      </c>
      <c r="F31" s="47" t="n">
        <v>3987</v>
      </c>
      <c r="G31" s="47" t="n">
        <v>1165</v>
      </c>
      <c r="H31" s="47" t="n">
        <v>2886</v>
      </c>
      <c r="I31" s="47" t="n">
        <v>4521</v>
      </c>
      <c r="J31" s="47" t="n">
        <v>906</v>
      </c>
      <c r="K31" s="10"/>
      <c r="L31" s="10"/>
      <c r="M31" s="10"/>
      <c r="N31" s="10"/>
      <c r="O31" s="10"/>
    </row>
    <row r="32" customFormat="false" ht="13.2" hidden="false" customHeight="false" outlineLevel="0" collapsed="false">
      <c r="A32" s="46" t="s">
        <v>1082</v>
      </c>
      <c r="B32" s="46" t="s">
        <v>852</v>
      </c>
      <c r="C32" s="47" t="n">
        <v>37527</v>
      </c>
      <c r="D32" s="47" t="n">
        <v>10440</v>
      </c>
      <c r="E32" s="47" t="n">
        <v>4525</v>
      </c>
      <c r="F32" s="47" t="n">
        <v>5855</v>
      </c>
      <c r="G32" s="47" t="n">
        <v>1689</v>
      </c>
      <c r="H32" s="47" t="n">
        <v>4630</v>
      </c>
      <c r="I32" s="47" t="n">
        <v>8924</v>
      </c>
      <c r="J32" s="47" t="n">
        <v>1464</v>
      </c>
      <c r="K32" s="10"/>
      <c r="L32" s="10"/>
      <c r="M32" s="10"/>
      <c r="N32" s="10"/>
      <c r="O32" s="10"/>
    </row>
    <row r="33" customFormat="false" ht="13.2" hidden="false" customHeight="false" outlineLevel="0" collapsed="false">
      <c r="A33" s="46" t="s">
        <v>1083</v>
      </c>
      <c r="B33" s="46" t="s">
        <v>203</v>
      </c>
      <c r="C33" s="47" t="n">
        <v>137613</v>
      </c>
      <c r="D33" s="47" t="n">
        <v>38396</v>
      </c>
      <c r="E33" s="47" t="n">
        <v>20904</v>
      </c>
      <c r="F33" s="47" t="n">
        <v>20617</v>
      </c>
      <c r="G33" s="47" t="n">
        <v>2888</v>
      </c>
      <c r="H33" s="47" t="n">
        <v>12759</v>
      </c>
      <c r="I33" s="47" t="n">
        <v>28715</v>
      </c>
      <c r="J33" s="47" t="n">
        <v>13334</v>
      </c>
      <c r="K33" s="10"/>
      <c r="L33" s="10"/>
      <c r="M33" s="10"/>
      <c r="N33" s="10"/>
      <c r="O33" s="10"/>
    </row>
    <row r="34" customFormat="false" ht="13.2" hidden="false" customHeight="false" outlineLevel="0" collapsed="false">
      <c r="A34" s="46" t="s">
        <v>1084</v>
      </c>
      <c r="B34" s="46" t="s">
        <v>205</v>
      </c>
      <c r="C34" s="47" t="n">
        <v>282152</v>
      </c>
      <c r="D34" s="47" t="n">
        <v>43833</v>
      </c>
      <c r="E34" s="47" t="n">
        <v>27240</v>
      </c>
      <c r="F34" s="47" t="n">
        <v>34028</v>
      </c>
      <c r="G34" s="47" t="n">
        <v>3778</v>
      </c>
      <c r="H34" s="47" t="n">
        <v>28742</v>
      </c>
      <c r="I34" s="47" t="n">
        <v>113815</v>
      </c>
      <c r="J34" s="47" t="n">
        <v>30716</v>
      </c>
      <c r="K34" s="10"/>
      <c r="L34" s="10"/>
      <c r="M34" s="10"/>
      <c r="N34" s="10"/>
      <c r="O34" s="10"/>
    </row>
    <row r="35" customFormat="false" ht="13.2" hidden="false" customHeight="false" outlineLevel="0" collapsed="false">
      <c r="A35" s="46" t="s">
        <v>1085</v>
      </c>
      <c r="B35" s="46" t="s">
        <v>807</v>
      </c>
      <c r="C35" s="47" t="n">
        <v>188335</v>
      </c>
      <c r="D35" s="47" t="n">
        <v>60890</v>
      </c>
      <c r="E35" s="47" t="n">
        <v>26913</v>
      </c>
      <c r="F35" s="47" t="n">
        <v>30550</v>
      </c>
      <c r="G35" s="47" t="n">
        <v>7716</v>
      </c>
      <c r="H35" s="47" t="n">
        <v>21342</v>
      </c>
      <c r="I35" s="47" t="n">
        <v>32724</v>
      </c>
      <c r="J35" s="47" t="n">
        <v>8200</v>
      </c>
      <c r="K35" s="10"/>
      <c r="L35" s="10"/>
      <c r="M35" s="10"/>
      <c r="N35" s="10"/>
      <c r="O35" s="10"/>
    </row>
    <row r="36" customFormat="false" ht="13.2" hidden="false" customHeight="false" outlineLevel="0" collapsed="false">
      <c r="A36" s="46" t="s">
        <v>1086</v>
      </c>
      <c r="B36" s="46" t="s">
        <v>309</v>
      </c>
      <c r="C36" s="47" t="n">
        <v>56796</v>
      </c>
      <c r="D36" s="47" t="n">
        <v>14422</v>
      </c>
      <c r="E36" s="47" t="n">
        <v>7710</v>
      </c>
      <c r="F36" s="47" t="n">
        <v>8912</v>
      </c>
      <c r="G36" s="47" t="n">
        <v>5229</v>
      </c>
      <c r="H36" s="47" t="n">
        <v>7791</v>
      </c>
      <c r="I36" s="47" t="n">
        <v>10785</v>
      </c>
      <c r="J36" s="47" t="n">
        <v>1947</v>
      </c>
      <c r="K36" s="10"/>
      <c r="L36" s="10"/>
      <c r="M36" s="10"/>
      <c r="N36" s="10"/>
      <c r="O36" s="10"/>
    </row>
    <row r="37" customFormat="false" ht="13.2" hidden="false" customHeight="false" outlineLevel="0" collapsed="false">
      <c r="A37" s="46" t="s">
        <v>1087</v>
      </c>
      <c r="B37" s="46" t="s">
        <v>45</v>
      </c>
      <c r="C37" s="47" t="n">
        <v>139198</v>
      </c>
      <c r="D37" s="47" t="n">
        <v>37084</v>
      </c>
      <c r="E37" s="47" t="n">
        <v>25629</v>
      </c>
      <c r="F37" s="47" t="n">
        <v>24568</v>
      </c>
      <c r="G37" s="47" t="n">
        <v>4986</v>
      </c>
      <c r="H37" s="47" t="n">
        <v>14961</v>
      </c>
      <c r="I37" s="47" t="n">
        <v>25939</v>
      </c>
      <c r="J37" s="47" t="n">
        <v>6031</v>
      </c>
      <c r="K37" s="10"/>
      <c r="L37" s="10"/>
      <c r="M37" s="10"/>
      <c r="N37" s="10"/>
      <c r="O37" s="10"/>
    </row>
    <row r="38" customFormat="false" ht="13.2" hidden="false" customHeight="false" outlineLevel="0" collapsed="false">
      <c r="A38" s="46" t="s">
        <v>1088</v>
      </c>
      <c r="B38" s="46" t="s">
        <v>503</v>
      </c>
      <c r="C38" s="47" t="n">
        <v>133947</v>
      </c>
      <c r="D38" s="47" t="n">
        <v>23226</v>
      </c>
      <c r="E38" s="47" t="n">
        <v>19647</v>
      </c>
      <c r="F38" s="47" t="n">
        <v>21918</v>
      </c>
      <c r="G38" s="47" t="n">
        <v>5152</v>
      </c>
      <c r="H38" s="47" t="n">
        <v>16902</v>
      </c>
      <c r="I38" s="47" t="n">
        <v>40793</v>
      </c>
      <c r="J38" s="47" t="n">
        <v>6309</v>
      </c>
      <c r="K38" s="10"/>
      <c r="L38" s="10"/>
      <c r="M38" s="10"/>
      <c r="N38" s="10"/>
      <c r="O38" s="10"/>
    </row>
    <row r="39" customFormat="false" ht="13.2" hidden="false" customHeight="false" outlineLevel="0" collapsed="false">
      <c r="A39" s="46" t="s">
        <v>1089</v>
      </c>
      <c r="B39" s="46" t="s">
        <v>187</v>
      </c>
      <c r="C39" s="47" t="n">
        <v>92702</v>
      </c>
      <c r="D39" s="47" t="n">
        <v>26393</v>
      </c>
      <c r="E39" s="47" t="n">
        <v>13513</v>
      </c>
      <c r="F39" s="47" t="n">
        <v>15245</v>
      </c>
      <c r="G39" s="47" t="n">
        <v>3847</v>
      </c>
      <c r="H39" s="47" t="n">
        <v>10453</v>
      </c>
      <c r="I39" s="47" t="n">
        <v>18761</v>
      </c>
      <c r="J39" s="47" t="n">
        <v>4490</v>
      </c>
      <c r="K39" s="10"/>
      <c r="L39" s="10"/>
      <c r="M39" s="10"/>
      <c r="N39" s="10"/>
      <c r="O39" s="10"/>
    </row>
    <row r="40" customFormat="false" ht="13.2" hidden="false" customHeight="false" outlineLevel="0" collapsed="false">
      <c r="A40" s="46" t="s">
        <v>1090</v>
      </c>
      <c r="B40" s="46" t="s">
        <v>597</v>
      </c>
      <c r="C40" s="47" t="n">
        <v>146439</v>
      </c>
      <c r="D40" s="47" t="n">
        <v>25140</v>
      </c>
      <c r="E40" s="47" t="n">
        <v>16175</v>
      </c>
      <c r="F40" s="47" t="n">
        <v>20828</v>
      </c>
      <c r="G40" s="47" t="n">
        <v>5472</v>
      </c>
      <c r="H40" s="47" t="n">
        <v>24095</v>
      </c>
      <c r="I40" s="47" t="n">
        <v>48910</v>
      </c>
      <c r="J40" s="47" t="n">
        <v>5819</v>
      </c>
      <c r="K40" s="10"/>
      <c r="L40" s="10"/>
      <c r="M40" s="10"/>
      <c r="N40" s="10"/>
      <c r="O40" s="10"/>
    </row>
    <row r="41" customFormat="false" ht="13.2" hidden="false" customHeight="false" outlineLevel="0" collapsed="false">
      <c r="A41" s="46" t="s">
        <v>1091</v>
      </c>
      <c r="B41" s="46" t="s">
        <v>31</v>
      </c>
      <c r="C41" s="47" t="n">
        <v>125871</v>
      </c>
      <c r="D41" s="47" t="n">
        <v>25645</v>
      </c>
      <c r="E41" s="47" t="n">
        <v>17313</v>
      </c>
      <c r="F41" s="47" t="n">
        <v>19129</v>
      </c>
      <c r="G41" s="47" t="n">
        <v>4939</v>
      </c>
      <c r="H41" s="47" t="n">
        <v>14882</v>
      </c>
      <c r="I41" s="47" t="n">
        <v>35417</v>
      </c>
      <c r="J41" s="47" t="n">
        <v>8546</v>
      </c>
      <c r="K41" s="10"/>
      <c r="L41" s="10"/>
      <c r="M41" s="10"/>
      <c r="N41" s="10"/>
      <c r="O41" s="10"/>
    </row>
    <row r="42" customFormat="false" ht="13.2" hidden="false" customHeight="false" outlineLevel="0" collapsed="false">
      <c r="A42" s="46" t="s">
        <v>1092</v>
      </c>
      <c r="B42" s="46" t="s">
        <v>854</v>
      </c>
      <c r="C42" s="47" t="n">
        <v>228679</v>
      </c>
      <c r="D42" s="47" t="n">
        <v>69498</v>
      </c>
      <c r="E42" s="47" t="n">
        <v>24585</v>
      </c>
      <c r="F42" s="47" t="n">
        <v>28773</v>
      </c>
      <c r="G42" s="47" t="n">
        <v>7444</v>
      </c>
      <c r="H42" s="47" t="n">
        <v>30052</v>
      </c>
      <c r="I42" s="47" t="n">
        <v>59536</v>
      </c>
      <c r="J42" s="47" t="n">
        <v>8791</v>
      </c>
      <c r="K42" s="10"/>
      <c r="L42" s="10"/>
      <c r="M42" s="10"/>
      <c r="N42" s="10"/>
      <c r="O42" s="10"/>
    </row>
    <row r="43" customFormat="false" ht="13.2" hidden="false" customHeight="false" outlineLevel="0" collapsed="false">
      <c r="A43" s="46" t="s">
        <v>1093</v>
      </c>
      <c r="B43" s="46" t="s">
        <v>207</v>
      </c>
      <c r="C43" s="47" t="n">
        <v>184431</v>
      </c>
      <c r="D43" s="47" t="n">
        <v>42366</v>
      </c>
      <c r="E43" s="47" t="n">
        <v>31049</v>
      </c>
      <c r="F43" s="47" t="n">
        <v>32694</v>
      </c>
      <c r="G43" s="47" t="n">
        <v>6951</v>
      </c>
      <c r="H43" s="47" t="n">
        <v>21334</v>
      </c>
      <c r="I43" s="47" t="n">
        <v>40146</v>
      </c>
      <c r="J43" s="47" t="n">
        <v>9891</v>
      </c>
      <c r="K43" s="10"/>
      <c r="L43" s="10"/>
      <c r="M43" s="10"/>
      <c r="N43" s="10"/>
      <c r="O43" s="10"/>
    </row>
    <row r="44" customFormat="false" ht="13.2" hidden="false" customHeight="false" outlineLevel="0" collapsed="false">
      <c r="A44" s="46" t="s">
        <v>1094</v>
      </c>
      <c r="B44" s="46" t="s">
        <v>767</v>
      </c>
      <c r="C44" s="47" t="n">
        <v>828363</v>
      </c>
      <c r="D44" s="47" t="n">
        <v>233835</v>
      </c>
      <c r="E44" s="47" t="n">
        <v>110158</v>
      </c>
      <c r="F44" s="47" t="n">
        <v>113967</v>
      </c>
      <c r="G44" s="47" t="n">
        <v>17654</v>
      </c>
      <c r="H44" s="47" t="n">
        <v>107913</v>
      </c>
      <c r="I44" s="47" t="n">
        <v>190335</v>
      </c>
      <c r="J44" s="47" t="n">
        <v>54501</v>
      </c>
      <c r="K44" s="10"/>
      <c r="L44" s="10"/>
      <c r="M44" s="10"/>
      <c r="N44" s="10"/>
      <c r="O44" s="10"/>
    </row>
    <row r="45" customFormat="false" ht="13.2" hidden="false" customHeight="false" outlineLevel="0" collapsed="false">
      <c r="A45" s="46" t="s">
        <v>1095</v>
      </c>
      <c r="B45" s="46" t="s">
        <v>143</v>
      </c>
      <c r="C45" s="47" t="n">
        <v>76334</v>
      </c>
      <c r="D45" s="47" t="n">
        <v>16964</v>
      </c>
      <c r="E45" s="47" t="n">
        <v>11097</v>
      </c>
      <c r="F45" s="47" t="n">
        <v>12257</v>
      </c>
      <c r="G45" s="47" t="n">
        <v>4360</v>
      </c>
      <c r="H45" s="47" t="n">
        <v>9378</v>
      </c>
      <c r="I45" s="47" t="n">
        <v>18988</v>
      </c>
      <c r="J45" s="47" t="n">
        <v>3290</v>
      </c>
      <c r="K45" s="10"/>
      <c r="L45" s="10"/>
      <c r="M45" s="10"/>
      <c r="N45" s="10"/>
      <c r="O45" s="10"/>
    </row>
    <row r="46" customFormat="false" ht="13.2" hidden="false" customHeight="false" outlineLevel="0" collapsed="false">
      <c r="A46" s="46" t="s">
        <v>1096</v>
      </c>
      <c r="B46" s="46" t="s">
        <v>299</v>
      </c>
      <c r="C46" s="47" t="n">
        <v>113122</v>
      </c>
      <c r="D46" s="47" t="n">
        <v>32485</v>
      </c>
      <c r="E46" s="47" t="n">
        <v>16211</v>
      </c>
      <c r="F46" s="47" t="n">
        <v>17221</v>
      </c>
      <c r="G46" s="47" t="n">
        <v>4428</v>
      </c>
      <c r="H46" s="47" t="n">
        <v>12923</v>
      </c>
      <c r="I46" s="47" t="n">
        <v>22416</v>
      </c>
      <c r="J46" s="47" t="n">
        <v>7438</v>
      </c>
      <c r="K46" s="10"/>
      <c r="L46" s="10"/>
      <c r="M46" s="10"/>
      <c r="N46" s="10"/>
      <c r="O46" s="10"/>
    </row>
    <row r="47" customFormat="false" ht="13.2" hidden="false" customHeight="false" outlineLevel="0" collapsed="false">
      <c r="A47" s="46" t="s">
        <v>1097</v>
      </c>
      <c r="B47" s="46" t="s">
        <v>301</v>
      </c>
      <c r="C47" s="47" t="n">
        <v>116699</v>
      </c>
      <c r="D47" s="47" t="n">
        <v>36559</v>
      </c>
      <c r="E47" s="47" t="n">
        <v>18129</v>
      </c>
      <c r="F47" s="47" t="n">
        <v>19993</v>
      </c>
      <c r="G47" s="47" t="n">
        <v>4886</v>
      </c>
      <c r="H47" s="47" t="n">
        <v>13546</v>
      </c>
      <c r="I47" s="47" t="n">
        <v>18098</v>
      </c>
      <c r="J47" s="47" t="n">
        <v>5488</v>
      </c>
      <c r="K47" s="10"/>
      <c r="L47" s="10"/>
      <c r="M47" s="10"/>
      <c r="N47" s="10"/>
      <c r="O47" s="10"/>
    </row>
    <row r="48" customFormat="false" ht="13.2" hidden="false" customHeight="false" outlineLevel="0" collapsed="false">
      <c r="A48" s="46" t="s">
        <v>1098</v>
      </c>
      <c r="B48" s="46" t="s">
        <v>707</v>
      </c>
      <c r="C48" s="47" t="n">
        <v>57321</v>
      </c>
      <c r="D48" s="47" t="n">
        <v>20662</v>
      </c>
      <c r="E48" s="47" t="n">
        <v>9035</v>
      </c>
      <c r="F48" s="47" t="n">
        <v>8879</v>
      </c>
      <c r="G48" s="47" t="n">
        <v>2032</v>
      </c>
      <c r="H48" s="47" t="n">
        <v>5644</v>
      </c>
      <c r="I48" s="47" t="n">
        <v>8689</v>
      </c>
      <c r="J48" s="47" t="n">
        <v>2380</v>
      </c>
      <c r="K48" s="10"/>
      <c r="L48" s="10"/>
      <c r="M48" s="10"/>
      <c r="N48" s="10"/>
      <c r="O48" s="10"/>
    </row>
    <row r="49" customFormat="false" ht="13.2" hidden="false" customHeight="false" outlineLevel="0" collapsed="false">
      <c r="A49" s="46" t="s">
        <v>1099</v>
      </c>
      <c r="B49" s="46" t="s">
        <v>129</v>
      </c>
      <c r="C49" s="47" t="n">
        <v>62192</v>
      </c>
      <c r="D49" s="47" t="n">
        <v>20455</v>
      </c>
      <c r="E49" s="47" t="n">
        <v>9520</v>
      </c>
      <c r="F49" s="47" t="n">
        <v>10195</v>
      </c>
      <c r="G49" s="47" t="n">
        <v>2308</v>
      </c>
      <c r="H49" s="47" t="n">
        <v>7064</v>
      </c>
      <c r="I49" s="47" t="n">
        <v>9853</v>
      </c>
      <c r="J49" s="47" t="n">
        <v>2797</v>
      </c>
      <c r="K49" s="10"/>
      <c r="L49" s="10"/>
      <c r="M49" s="10"/>
      <c r="N49" s="10"/>
      <c r="O49" s="10"/>
    </row>
    <row r="50" customFormat="false" ht="13.2" hidden="false" customHeight="false" outlineLevel="0" collapsed="false">
      <c r="A50" s="46" t="s">
        <v>1100</v>
      </c>
      <c r="B50" s="46" t="s">
        <v>343</v>
      </c>
      <c r="C50" s="47" t="n">
        <v>219710</v>
      </c>
      <c r="D50" s="47" t="n">
        <v>57888</v>
      </c>
      <c r="E50" s="47" t="n">
        <v>31152</v>
      </c>
      <c r="F50" s="47" t="n">
        <v>34731</v>
      </c>
      <c r="G50" s="47" t="n">
        <v>9396</v>
      </c>
      <c r="H50" s="47" t="n">
        <v>26408</v>
      </c>
      <c r="I50" s="47" t="n">
        <v>48688</v>
      </c>
      <c r="J50" s="47" t="n">
        <v>11447</v>
      </c>
      <c r="K50" s="10"/>
      <c r="L50" s="10"/>
      <c r="M50" s="10"/>
      <c r="N50" s="10"/>
      <c r="O50" s="10"/>
    </row>
    <row r="51" customFormat="false" ht="13.2" hidden="false" customHeight="false" outlineLevel="0" collapsed="false">
      <c r="A51" s="46" t="s">
        <v>1101</v>
      </c>
      <c r="B51" s="46" t="s">
        <v>157</v>
      </c>
      <c r="C51" s="47" t="n">
        <v>53275</v>
      </c>
      <c r="D51" s="47" t="n">
        <v>17421</v>
      </c>
      <c r="E51" s="47" t="n">
        <v>7705</v>
      </c>
      <c r="F51" s="47" t="n">
        <v>8126</v>
      </c>
      <c r="G51" s="47" t="n">
        <v>1745</v>
      </c>
      <c r="H51" s="47" t="n">
        <v>4954</v>
      </c>
      <c r="I51" s="47" t="n">
        <v>8060</v>
      </c>
      <c r="J51" s="47" t="n">
        <v>5264</v>
      </c>
      <c r="K51" s="10"/>
      <c r="L51" s="10"/>
      <c r="M51" s="10"/>
      <c r="N51" s="10"/>
      <c r="O51" s="10"/>
    </row>
    <row r="52" customFormat="false" ht="13.2" hidden="false" customHeight="false" outlineLevel="0" collapsed="false">
      <c r="A52" s="46" t="s">
        <v>1102</v>
      </c>
      <c r="B52" s="46" t="s">
        <v>609</v>
      </c>
      <c r="C52" s="47" t="n">
        <v>155224</v>
      </c>
      <c r="D52" s="47" t="n">
        <v>29720</v>
      </c>
      <c r="E52" s="47" t="n">
        <v>20105</v>
      </c>
      <c r="F52" s="47" t="n">
        <v>24086</v>
      </c>
      <c r="G52" s="47" t="n">
        <v>5852</v>
      </c>
      <c r="H52" s="47" t="n">
        <v>24412</v>
      </c>
      <c r="I52" s="47" t="n">
        <v>40951</v>
      </c>
      <c r="J52" s="47" t="n">
        <v>10098</v>
      </c>
      <c r="K52" s="10"/>
      <c r="L52" s="10"/>
      <c r="M52" s="10"/>
      <c r="N52" s="10"/>
      <c r="O52" s="10"/>
    </row>
    <row r="53" customFormat="false" ht="13.2" hidden="false" customHeight="false" outlineLevel="0" collapsed="false">
      <c r="A53" s="46" t="s">
        <v>1103</v>
      </c>
      <c r="B53" s="46" t="s">
        <v>463</v>
      </c>
      <c r="C53" s="47" t="n">
        <v>89743</v>
      </c>
      <c r="D53" s="47" t="n">
        <v>14639</v>
      </c>
      <c r="E53" s="47" t="n">
        <v>13755</v>
      </c>
      <c r="F53" s="47" t="n">
        <v>15191</v>
      </c>
      <c r="G53" s="47" t="n">
        <v>3032</v>
      </c>
      <c r="H53" s="47" t="n">
        <v>11389</v>
      </c>
      <c r="I53" s="47" t="n">
        <v>27197</v>
      </c>
      <c r="J53" s="47" t="n">
        <v>4540</v>
      </c>
      <c r="K53" s="10"/>
      <c r="L53" s="10"/>
      <c r="M53" s="10"/>
      <c r="N53" s="10"/>
      <c r="O53" s="10"/>
    </row>
    <row r="54" customFormat="false" ht="13.2" hidden="false" customHeight="false" outlineLevel="0" collapsed="false">
      <c r="A54" s="46" t="s">
        <v>1104</v>
      </c>
      <c r="B54" s="46" t="s">
        <v>815</v>
      </c>
      <c r="C54" s="47" t="n">
        <v>400121</v>
      </c>
      <c r="D54" s="47" t="n">
        <v>110892</v>
      </c>
      <c r="E54" s="47" t="n">
        <v>56413</v>
      </c>
      <c r="F54" s="47" t="n">
        <v>59350</v>
      </c>
      <c r="G54" s="47" t="n">
        <v>15131</v>
      </c>
      <c r="H54" s="47" t="n">
        <v>45101</v>
      </c>
      <c r="I54" s="47" t="n">
        <v>87397</v>
      </c>
      <c r="J54" s="47" t="n">
        <v>25837</v>
      </c>
      <c r="K54" s="10"/>
      <c r="L54" s="10"/>
      <c r="M54" s="10"/>
      <c r="N54" s="10"/>
      <c r="O54" s="10"/>
    </row>
    <row r="55" customFormat="false" ht="13.2" hidden="false" customHeight="false" outlineLevel="0" collapsed="false">
      <c r="A55" s="46" t="s">
        <v>1105</v>
      </c>
      <c r="B55" s="46" t="s">
        <v>47</v>
      </c>
      <c r="C55" s="47" t="n">
        <v>118098</v>
      </c>
      <c r="D55" s="47" t="n">
        <v>26958</v>
      </c>
      <c r="E55" s="47" t="n">
        <v>19524</v>
      </c>
      <c r="F55" s="47" t="n">
        <v>21412</v>
      </c>
      <c r="G55" s="47" t="n">
        <v>4604</v>
      </c>
      <c r="H55" s="47" t="n">
        <v>14154</v>
      </c>
      <c r="I55" s="47" t="n">
        <v>26212</v>
      </c>
      <c r="J55" s="47" t="n">
        <v>5234</v>
      </c>
      <c r="K55" s="10"/>
      <c r="L55" s="10"/>
      <c r="M55" s="10"/>
      <c r="N55" s="10"/>
      <c r="O55" s="10"/>
    </row>
    <row r="56" customFormat="false" ht="13.2" hidden="false" customHeight="false" outlineLevel="0" collapsed="false">
      <c r="A56" s="46" t="s">
        <v>1106</v>
      </c>
      <c r="B56" s="46" t="s">
        <v>81</v>
      </c>
      <c r="C56" s="47" t="n">
        <v>107507</v>
      </c>
      <c r="D56" s="47" t="n">
        <v>30057</v>
      </c>
      <c r="E56" s="47" t="n">
        <v>16104</v>
      </c>
      <c r="F56" s="47" t="n">
        <v>18149</v>
      </c>
      <c r="G56" s="47" t="n">
        <v>4276</v>
      </c>
      <c r="H56" s="47" t="n">
        <v>11917</v>
      </c>
      <c r="I56" s="47" t="n">
        <v>20046</v>
      </c>
      <c r="J56" s="47" t="n">
        <v>6958</v>
      </c>
      <c r="K56" s="10"/>
      <c r="L56" s="10"/>
      <c r="M56" s="10"/>
      <c r="N56" s="10"/>
      <c r="O56" s="10"/>
    </row>
    <row r="57" customFormat="false" ht="13.2" hidden="false" customHeight="false" outlineLevel="0" collapsed="false">
      <c r="A57" s="46" t="s">
        <v>1107</v>
      </c>
      <c r="B57" s="46" t="s">
        <v>209</v>
      </c>
      <c r="C57" s="47" t="n">
        <v>248458</v>
      </c>
      <c r="D57" s="47" t="n">
        <v>47721</v>
      </c>
      <c r="E57" s="47" t="n">
        <v>25718</v>
      </c>
      <c r="F57" s="47" t="n">
        <v>26967</v>
      </c>
      <c r="G57" s="47" t="n">
        <v>3059</v>
      </c>
      <c r="H57" s="47" t="n">
        <v>24163</v>
      </c>
      <c r="I57" s="47" t="n">
        <v>82619</v>
      </c>
      <c r="J57" s="47" t="n">
        <v>38211</v>
      </c>
      <c r="K57" s="10"/>
      <c r="L57" s="10"/>
      <c r="M57" s="10"/>
      <c r="N57" s="10"/>
      <c r="O57" s="10"/>
    </row>
    <row r="58" customFormat="false" ht="13.2" hidden="false" customHeight="false" outlineLevel="0" collapsed="false">
      <c r="A58" s="46" t="s">
        <v>1108</v>
      </c>
      <c r="B58" s="46" t="s">
        <v>49</v>
      </c>
      <c r="C58" s="47" t="n">
        <v>60115</v>
      </c>
      <c r="D58" s="47" t="n">
        <v>11651</v>
      </c>
      <c r="E58" s="47" t="n">
        <v>8543</v>
      </c>
      <c r="F58" s="47" t="n">
        <v>10328</v>
      </c>
      <c r="G58" s="47" t="n">
        <v>1979</v>
      </c>
      <c r="H58" s="47" t="n">
        <v>6867</v>
      </c>
      <c r="I58" s="47" t="n">
        <v>18441</v>
      </c>
      <c r="J58" s="47" t="n">
        <v>2306</v>
      </c>
      <c r="K58" s="10"/>
      <c r="L58" s="10"/>
      <c r="M58" s="10"/>
      <c r="N58" s="10"/>
      <c r="O58" s="10"/>
    </row>
    <row r="59" customFormat="false" ht="13.2" hidden="false" customHeight="false" outlineLevel="0" collapsed="false">
      <c r="A59" s="46" t="s">
        <v>1109</v>
      </c>
      <c r="B59" s="46" t="s">
        <v>697</v>
      </c>
      <c r="C59" s="47" t="n">
        <v>113890</v>
      </c>
      <c r="D59" s="47" t="n">
        <v>32282</v>
      </c>
      <c r="E59" s="47" t="n">
        <v>15932</v>
      </c>
      <c r="F59" s="47" t="n">
        <v>18198</v>
      </c>
      <c r="G59" s="47" t="n">
        <v>4748</v>
      </c>
      <c r="H59" s="47" t="n">
        <v>12328</v>
      </c>
      <c r="I59" s="47" t="n">
        <v>25699</v>
      </c>
      <c r="J59" s="47" t="n">
        <v>4703</v>
      </c>
      <c r="K59" s="10"/>
      <c r="L59" s="10"/>
      <c r="M59" s="10"/>
      <c r="N59" s="10"/>
      <c r="O59" s="10"/>
    </row>
    <row r="60" customFormat="false" ht="13.2" hidden="false" customHeight="false" outlineLevel="0" collapsed="false">
      <c r="A60" s="46" t="s">
        <v>1110</v>
      </c>
      <c r="B60" s="46" t="s">
        <v>477</v>
      </c>
      <c r="C60" s="47" t="n">
        <v>229024</v>
      </c>
      <c r="D60" s="47" t="n">
        <v>36775</v>
      </c>
      <c r="E60" s="47" t="n">
        <v>25190</v>
      </c>
      <c r="F60" s="47" t="n">
        <v>28769</v>
      </c>
      <c r="G60" s="47" t="n">
        <v>4854</v>
      </c>
      <c r="H60" s="47" t="n">
        <v>36599</v>
      </c>
      <c r="I60" s="47" t="n">
        <v>84423</v>
      </c>
      <c r="J60" s="47" t="n">
        <v>12414</v>
      </c>
      <c r="K60" s="10"/>
      <c r="L60" s="10"/>
      <c r="M60" s="10"/>
      <c r="N60" s="10"/>
      <c r="O60" s="10"/>
    </row>
    <row r="61" customFormat="false" ht="13.2" hidden="false" customHeight="false" outlineLevel="0" collapsed="false">
      <c r="A61" s="46" t="s">
        <v>1111</v>
      </c>
      <c r="B61" s="46" t="s">
        <v>599</v>
      </c>
      <c r="C61" s="47" t="n">
        <v>349653</v>
      </c>
      <c r="D61" s="47" t="n">
        <v>70478</v>
      </c>
      <c r="E61" s="47" t="n">
        <v>41487</v>
      </c>
      <c r="F61" s="47" t="n">
        <v>44592</v>
      </c>
      <c r="G61" s="47" t="n">
        <v>10260</v>
      </c>
      <c r="H61" s="47" t="n">
        <v>51006</v>
      </c>
      <c r="I61" s="47" t="n">
        <v>114621</v>
      </c>
      <c r="J61" s="47" t="n">
        <v>17209</v>
      </c>
      <c r="K61" s="10"/>
      <c r="L61" s="10"/>
      <c r="M61" s="10"/>
      <c r="N61" s="10"/>
      <c r="O61" s="10"/>
    </row>
    <row r="62" customFormat="false" ht="13.2" hidden="false" customHeight="false" outlineLevel="0" collapsed="false">
      <c r="A62" s="46" t="s">
        <v>1112</v>
      </c>
      <c r="B62" s="46" t="s">
        <v>83</v>
      </c>
      <c r="C62" s="47" t="n">
        <v>103657</v>
      </c>
      <c r="D62" s="47" t="n">
        <v>23744</v>
      </c>
      <c r="E62" s="47" t="n">
        <v>15328</v>
      </c>
      <c r="F62" s="47" t="n">
        <v>18098</v>
      </c>
      <c r="G62" s="47" t="n">
        <v>5651</v>
      </c>
      <c r="H62" s="47" t="n">
        <v>12388</v>
      </c>
      <c r="I62" s="47" t="n">
        <v>24026</v>
      </c>
      <c r="J62" s="47" t="n">
        <v>4422</v>
      </c>
      <c r="K62" s="10"/>
      <c r="L62" s="10"/>
      <c r="M62" s="10"/>
      <c r="N62" s="10"/>
      <c r="O62" s="10"/>
    </row>
    <row r="63" customFormat="false" ht="13.2" hidden="false" customHeight="false" outlineLevel="0" collapsed="false">
      <c r="A63" s="46" t="s">
        <v>1113</v>
      </c>
      <c r="B63" s="46" t="s">
        <v>211</v>
      </c>
      <c r="C63" s="47" t="n">
        <v>248806</v>
      </c>
      <c r="D63" s="47" t="n">
        <v>44572</v>
      </c>
      <c r="E63" s="47" t="n">
        <v>33858</v>
      </c>
      <c r="F63" s="47" t="n">
        <v>40025</v>
      </c>
      <c r="G63" s="47" t="n">
        <v>6773</v>
      </c>
      <c r="H63" s="47" t="n">
        <v>28644</v>
      </c>
      <c r="I63" s="47" t="n">
        <v>82304</v>
      </c>
      <c r="J63" s="47" t="n">
        <v>12630</v>
      </c>
      <c r="K63" s="10"/>
      <c r="L63" s="10"/>
      <c r="M63" s="10"/>
      <c r="N63" s="10"/>
      <c r="O63" s="10"/>
    </row>
    <row r="64" customFormat="false" ht="13.2" hidden="false" customHeight="false" outlineLevel="0" collapsed="false">
      <c r="A64" s="46" t="s">
        <v>1114</v>
      </c>
      <c r="B64" s="46" t="s">
        <v>755</v>
      </c>
      <c r="C64" s="47" t="n">
        <v>77107</v>
      </c>
      <c r="D64" s="47" t="n">
        <v>16413</v>
      </c>
      <c r="E64" s="47" t="n">
        <v>9875</v>
      </c>
      <c r="F64" s="47" t="n">
        <v>12191</v>
      </c>
      <c r="G64" s="47" t="n">
        <v>3139</v>
      </c>
      <c r="H64" s="47" t="n">
        <v>9056</v>
      </c>
      <c r="I64" s="47" t="n">
        <v>23551</v>
      </c>
      <c r="J64" s="47" t="n">
        <v>2882</v>
      </c>
      <c r="K64" s="10"/>
      <c r="L64" s="10"/>
      <c r="M64" s="10"/>
      <c r="N64" s="10"/>
      <c r="O64" s="10"/>
    </row>
    <row r="65" customFormat="false" ht="13.2" hidden="false" customHeight="false" outlineLevel="0" collapsed="false">
      <c r="A65" s="46" t="s">
        <v>1115</v>
      </c>
      <c r="B65" s="46" t="s">
        <v>69</v>
      </c>
      <c r="C65" s="47" t="n">
        <v>74850</v>
      </c>
      <c r="D65" s="47" t="n">
        <v>19122</v>
      </c>
      <c r="E65" s="47" t="n">
        <v>13262</v>
      </c>
      <c r="F65" s="47" t="n">
        <v>12871</v>
      </c>
      <c r="G65" s="47" t="n">
        <v>2741</v>
      </c>
      <c r="H65" s="47" t="n">
        <v>8401</v>
      </c>
      <c r="I65" s="47" t="n">
        <v>14394</v>
      </c>
      <c r="J65" s="47" t="n">
        <v>4059</v>
      </c>
      <c r="K65" s="10"/>
      <c r="L65" s="10"/>
      <c r="M65" s="10"/>
      <c r="N65" s="10"/>
      <c r="O65" s="10"/>
    </row>
    <row r="66" customFormat="false" ht="13.2" hidden="false" customHeight="false" outlineLevel="0" collapsed="false">
      <c r="A66" s="46" t="s">
        <v>1116</v>
      </c>
      <c r="B66" s="46" t="s">
        <v>189</v>
      </c>
      <c r="C66" s="47" t="n">
        <v>90938</v>
      </c>
      <c r="D66" s="47" t="n">
        <v>21031</v>
      </c>
      <c r="E66" s="47" t="n">
        <v>11721</v>
      </c>
      <c r="F66" s="47" t="n">
        <v>13547</v>
      </c>
      <c r="G66" s="47" t="n">
        <v>4079</v>
      </c>
      <c r="H66" s="47" t="n">
        <v>11046</v>
      </c>
      <c r="I66" s="47" t="n">
        <v>25678</v>
      </c>
      <c r="J66" s="47" t="n">
        <v>3836</v>
      </c>
      <c r="K66" s="10"/>
      <c r="L66" s="10"/>
      <c r="M66" s="10"/>
      <c r="N66" s="10"/>
      <c r="O66" s="10"/>
    </row>
    <row r="67" customFormat="false" ht="13.2" hidden="false" customHeight="false" outlineLevel="0" collapsed="false">
      <c r="A67" s="46" t="s">
        <v>1117</v>
      </c>
      <c r="B67" s="46" t="s">
        <v>319</v>
      </c>
      <c r="C67" s="47" t="n">
        <v>69915</v>
      </c>
      <c r="D67" s="47" t="n">
        <v>20512</v>
      </c>
      <c r="E67" s="47" t="n">
        <v>10075</v>
      </c>
      <c r="F67" s="47" t="n">
        <v>11046</v>
      </c>
      <c r="G67" s="47" t="n">
        <v>3251</v>
      </c>
      <c r="H67" s="47" t="n">
        <v>8606</v>
      </c>
      <c r="I67" s="47" t="n">
        <v>13092</v>
      </c>
      <c r="J67" s="47" t="n">
        <v>3333</v>
      </c>
      <c r="K67" s="10"/>
      <c r="L67" s="10"/>
      <c r="M67" s="10"/>
      <c r="N67" s="10"/>
      <c r="O67" s="10"/>
    </row>
    <row r="68" customFormat="false" ht="13.2" hidden="false" customHeight="false" outlineLevel="0" collapsed="false">
      <c r="A68" s="46" t="s">
        <v>1118</v>
      </c>
      <c r="B68" s="46" t="s">
        <v>345</v>
      </c>
      <c r="C68" s="47" t="n">
        <v>147935</v>
      </c>
      <c r="D68" s="47" t="n">
        <v>33377</v>
      </c>
      <c r="E68" s="47" t="n">
        <v>20823</v>
      </c>
      <c r="F68" s="47" t="n">
        <v>25408</v>
      </c>
      <c r="G68" s="47" t="n">
        <v>5235</v>
      </c>
      <c r="H68" s="47" t="n">
        <v>18217</v>
      </c>
      <c r="I68" s="47" t="n">
        <v>37989</v>
      </c>
      <c r="J68" s="47" t="n">
        <v>6886</v>
      </c>
      <c r="K68" s="10"/>
      <c r="L68" s="10"/>
      <c r="M68" s="10"/>
      <c r="N68" s="10"/>
      <c r="O68" s="10"/>
    </row>
    <row r="69" customFormat="false" ht="13.2" hidden="false" customHeight="false" outlineLevel="0" collapsed="false">
      <c r="A69" s="46" t="s">
        <v>1119</v>
      </c>
      <c r="B69" s="46" t="s">
        <v>705</v>
      </c>
      <c r="C69" s="47" t="n">
        <v>143825</v>
      </c>
      <c r="D69" s="47" t="n">
        <v>45102</v>
      </c>
      <c r="E69" s="47" t="n">
        <v>21459</v>
      </c>
      <c r="F69" s="47" t="n">
        <v>23361</v>
      </c>
      <c r="G69" s="47" t="n">
        <v>5595</v>
      </c>
      <c r="H69" s="47" t="n">
        <v>16154</v>
      </c>
      <c r="I69" s="47" t="n">
        <v>26843</v>
      </c>
      <c r="J69" s="47" t="n">
        <v>5311</v>
      </c>
      <c r="K69" s="10"/>
      <c r="L69" s="10"/>
      <c r="M69" s="10"/>
      <c r="N69" s="10"/>
      <c r="O69" s="10"/>
    </row>
    <row r="70" customFormat="false" ht="13.2" hidden="false" customHeight="false" outlineLevel="0" collapsed="false">
      <c r="A70" s="46" t="s">
        <v>1120</v>
      </c>
      <c r="B70" s="46" t="s">
        <v>817</v>
      </c>
      <c r="C70" s="47" t="n">
        <v>163645</v>
      </c>
      <c r="D70" s="47" t="n">
        <v>38943</v>
      </c>
      <c r="E70" s="47" t="n">
        <v>22314</v>
      </c>
      <c r="F70" s="47" t="n">
        <v>26507</v>
      </c>
      <c r="G70" s="47" t="n">
        <v>7989</v>
      </c>
      <c r="H70" s="47" t="n">
        <v>20079</v>
      </c>
      <c r="I70" s="47" t="n">
        <v>40881</v>
      </c>
      <c r="J70" s="47" t="n">
        <v>6932</v>
      </c>
      <c r="K70" s="10"/>
      <c r="L70" s="10"/>
      <c r="M70" s="10"/>
      <c r="N70" s="10"/>
      <c r="O70" s="10"/>
    </row>
    <row r="71" customFormat="false" ht="13.2" hidden="false" customHeight="false" outlineLevel="0" collapsed="false">
      <c r="A71" s="46" t="s">
        <v>1121</v>
      </c>
      <c r="B71" s="46" t="s">
        <v>35</v>
      </c>
      <c r="C71" s="47" t="n">
        <v>106007</v>
      </c>
      <c r="D71" s="47" t="n">
        <v>12606</v>
      </c>
      <c r="E71" s="47" t="n">
        <v>7294</v>
      </c>
      <c r="F71" s="47" t="n">
        <v>9159</v>
      </c>
      <c r="G71" s="47" t="n">
        <v>2024</v>
      </c>
      <c r="H71" s="47" t="n">
        <v>17943</v>
      </c>
      <c r="I71" s="47" t="n">
        <v>50169</v>
      </c>
      <c r="J71" s="47" t="n">
        <v>6812</v>
      </c>
      <c r="K71" s="10"/>
      <c r="L71" s="10"/>
      <c r="M71" s="10"/>
      <c r="N71" s="10"/>
      <c r="O71" s="10"/>
    </row>
    <row r="72" customFormat="false" ht="13.2" hidden="false" customHeight="false" outlineLevel="0" collapsed="false">
      <c r="A72" s="46" t="s">
        <v>1122</v>
      </c>
      <c r="B72" s="46" t="s">
        <v>213</v>
      </c>
      <c r="C72" s="47" t="n">
        <v>184873</v>
      </c>
      <c r="D72" s="47" t="n">
        <v>23451</v>
      </c>
      <c r="E72" s="47" t="n">
        <v>12556</v>
      </c>
      <c r="F72" s="47" t="n">
        <v>14454</v>
      </c>
      <c r="G72" s="47" t="n">
        <v>1558</v>
      </c>
      <c r="H72" s="47" t="n">
        <v>22340</v>
      </c>
      <c r="I72" s="47" t="n">
        <v>93453</v>
      </c>
      <c r="J72" s="47" t="n">
        <v>17061</v>
      </c>
      <c r="K72" s="10"/>
      <c r="L72" s="10"/>
      <c r="M72" s="10"/>
      <c r="N72" s="10"/>
      <c r="O72" s="10"/>
    </row>
    <row r="73" customFormat="false" ht="13.2" hidden="false" customHeight="false" outlineLevel="0" collapsed="false">
      <c r="A73" s="46" t="s">
        <v>1123</v>
      </c>
      <c r="B73" s="46" t="s">
        <v>729</v>
      </c>
      <c r="C73" s="47" t="n">
        <v>79027</v>
      </c>
      <c r="D73" s="47" t="n">
        <v>22278</v>
      </c>
      <c r="E73" s="47" t="n">
        <v>12884</v>
      </c>
      <c r="F73" s="47" t="n">
        <v>14034</v>
      </c>
      <c r="G73" s="47" t="n">
        <v>2861</v>
      </c>
      <c r="H73" s="47" t="n">
        <v>10021</v>
      </c>
      <c r="I73" s="47" t="n">
        <v>13606</v>
      </c>
      <c r="J73" s="47" t="n">
        <v>3343</v>
      </c>
      <c r="K73" s="10"/>
      <c r="L73" s="10"/>
      <c r="M73" s="10"/>
      <c r="N73" s="10"/>
      <c r="O73" s="10"/>
    </row>
    <row r="74" customFormat="false" ht="13.2" hidden="false" customHeight="false" outlineLevel="0" collapsed="false">
      <c r="A74" s="46" t="s">
        <v>1124</v>
      </c>
      <c r="B74" s="46" t="s">
        <v>527</v>
      </c>
      <c r="C74" s="47" t="n">
        <v>125971</v>
      </c>
      <c r="D74" s="47" t="n">
        <v>25778</v>
      </c>
      <c r="E74" s="47" t="n">
        <v>14824</v>
      </c>
      <c r="F74" s="47" t="n">
        <v>18056</v>
      </c>
      <c r="G74" s="47" t="n">
        <v>4212</v>
      </c>
      <c r="H74" s="47" t="n">
        <v>22117</v>
      </c>
      <c r="I74" s="47" t="n">
        <v>34385</v>
      </c>
      <c r="J74" s="47" t="n">
        <v>6599</v>
      </c>
      <c r="K74" s="10"/>
      <c r="L74" s="10"/>
      <c r="M74" s="10"/>
      <c r="N74" s="10"/>
      <c r="O74" s="10"/>
    </row>
    <row r="75" customFormat="false" ht="13.2" hidden="false" customHeight="false" outlineLevel="0" collapsed="false">
      <c r="A75" s="46" t="s">
        <v>1125</v>
      </c>
      <c r="B75" s="46" t="s">
        <v>701</v>
      </c>
      <c r="C75" s="47" t="n">
        <v>283115</v>
      </c>
      <c r="D75" s="47" t="n">
        <v>58688</v>
      </c>
      <c r="E75" s="47" t="n">
        <v>31039</v>
      </c>
      <c r="F75" s="47" t="n">
        <v>36812</v>
      </c>
      <c r="G75" s="47" t="n">
        <v>7882</v>
      </c>
      <c r="H75" s="47" t="n">
        <v>43037</v>
      </c>
      <c r="I75" s="47" t="n">
        <v>91522</v>
      </c>
      <c r="J75" s="47" t="n">
        <v>14135</v>
      </c>
      <c r="K75" s="10"/>
      <c r="L75" s="10"/>
      <c r="M75" s="10"/>
      <c r="N75" s="10"/>
      <c r="O75" s="10"/>
    </row>
    <row r="76" customFormat="false" ht="13.2" hidden="false" customHeight="false" outlineLevel="0" collapsed="false">
      <c r="A76" s="46" t="s">
        <v>1126</v>
      </c>
      <c r="B76" s="46" t="s">
        <v>311</v>
      </c>
      <c r="C76" s="47" t="n">
        <v>89042</v>
      </c>
      <c r="D76" s="47" t="n">
        <v>22164</v>
      </c>
      <c r="E76" s="47" t="n">
        <v>13199</v>
      </c>
      <c r="F76" s="47" t="n">
        <v>14560</v>
      </c>
      <c r="G76" s="47" t="n">
        <v>4103</v>
      </c>
      <c r="H76" s="47" t="n">
        <v>11177</v>
      </c>
      <c r="I76" s="47" t="n">
        <v>19766</v>
      </c>
      <c r="J76" s="47" t="n">
        <v>4073</v>
      </c>
      <c r="K76" s="10"/>
      <c r="L76" s="10"/>
      <c r="M76" s="10"/>
      <c r="N76" s="10"/>
      <c r="O76" s="10"/>
    </row>
    <row r="77" customFormat="false" ht="13.2" hidden="false" customHeight="false" outlineLevel="0" collapsed="false">
      <c r="A77" s="46" t="s">
        <v>1127</v>
      </c>
      <c r="B77" s="46" t="s">
        <v>691</v>
      </c>
      <c r="C77" s="47" t="n">
        <v>150763</v>
      </c>
      <c r="D77" s="47" t="n">
        <v>40334</v>
      </c>
      <c r="E77" s="47" t="n">
        <v>19683</v>
      </c>
      <c r="F77" s="47" t="n">
        <v>24748</v>
      </c>
      <c r="G77" s="47" t="n">
        <v>6514</v>
      </c>
      <c r="H77" s="47" t="n">
        <v>16832</v>
      </c>
      <c r="I77" s="47" t="n">
        <v>36036</v>
      </c>
      <c r="J77" s="47" t="n">
        <v>6616</v>
      </c>
      <c r="K77" s="10"/>
      <c r="L77" s="10"/>
      <c r="M77" s="10"/>
      <c r="N77" s="10"/>
      <c r="O77" s="10"/>
    </row>
    <row r="78" customFormat="false" ht="13.2" hidden="false" customHeight="false" outlineLevel="0" collapsed="false">
      <c r="A78" s="46" t="s">
        <v>1128</v>
      </c>
      <c r="B78" s="46" t="s">
        <v>856</v>
      </c>
      <c r="C78" s="47" t="n">
        <v>31409</v>
      </c>
      <c r="D78" s="47" t="n">
        <v>7992</v>
      </c>
      <c r="E78" s="47" t="n">
        <v>4037</v>
      </c>
      <c r="F78" s="47" t="n">
        <v>5074</v>
      </c>
      <c r="G78" s="47" t="n">
        <v>1741</v>
      </c>
      <c r="H78" s="47" t="n">
        <v>4108</v>
      </c>
      <c r="I78" s="47" t="n">
        <v>7325</v>
      </c>
      <c r="J78" s="47" t="n">
        <v>1132</v>
      </c>
      <c r="K78" s="10"/>
      <c r="L78" s="10"/>
      <c r="M78" s="10"/>
      <c r="N78" s="10"/>
      <c r="O78" s="10"/>
    </row>
    <row r="79" customFormat="false" ht="13.2" hidden="false" customHeight="false" outlineLevel="0" collapsed="false">
      <c r="A79" s="46" t="s">
        <v>1129</v>
      </c>
      <c r="B79" s="46" t="s">
        <v>51</v>
      </c>
      <c r="C79" s="47" t="n">
        <v>73142</v>
      </c>
      <c r="D79" s="47" t="n">
        <v>21885</v>
      </c>
      <c r="E79" s="47" t="n">
        <v>13177</v>
      </c>
      <c r="F79" s="47" t="n">
        <v>12997</v>
      </c>
      <c r="G79" s="47" t="n">
        <v>3393</v>
      </c>
      <c r="H79" s="47" t="n">
        <v>7780</v>
      </c>
      <c r="I79" s="47" t="n">
        <v>10693</v>
      </c>
      <c r="J79" s="47" t="n">
        <v>3217</v>
      </c>
      <c r="K79" s="10"/>
      <c r="L79" s="10"/>
      <c r="M79" s="10"/>
      <c r="N79" s="10"/>
      <c r="O79" s="10"/>
    </row>
    <row r="80" customFormat="false" ht="13.2" hidden="false" customHeight="false" outlineLevel="0" collapsed="false">
      <c r="A80" s="46" t="s">
        <v>1130</v>
      </c>
      <c r="B80" s="46" t="s">
        <v>858</v>
      </c>
      <c r="C80" s="47" t="n">
        <v>54400</v>
      </c>
      <c r="D80" s="47" t="n">
        <v>12918</v>
      </c>
      <c r="E80" s="47" t="n">
        <v>6086</v>
      </c>
      <c r="F80" s="47" t="n">
        <v>7991</v>
      </c>
      <c r="G80" s="47" t="n">
        <v>2553</v>
      </c>
      <c r="H80" s="47" t="n">
        <v>6598</v>
      </c>
      <c r="I80" s="47" t="n">
        <v>16304</v>
      </c>
      <c r="J80" s="47" t="n">
        <v>1950</v>
      </c>
      <c r="K80" s="10"/>
      <c r="L80" s="10"/>
      <c r="M80" s="10"/>
      <c r="N80" s="10"/>
      <c r="O80" s="10"/>
    </row>
    <row r="81" customFormat="false" ht="13.2" hidden="false" customHeight="false" outlineLevel="0" collapsed="false">
      <c r="A81" s="46" t="s">
        <v>1131</v>
      </c>
      <c r="B81" s="46" t="s">
        <v>33</v>
      </c>
      <c r="C81" s="47" t="n">
        <v>204602</v>
      </c>
      <c r="D81" s="47" t="n">
        <v>39644</v>
      </c>
      <c r="E81" s="47" t="n">
        <v>30583</v>
      </c>
      <c r="F81" s="47" t="n">
        <v>34714</v>
      </c>
      <c r="G81" s="47" t="n">
        <v>9623</v>
      </c>
      <c r="H81" s="47" t="n">
        <v>25869</v>
      </c>
      <c r="I81" s="47" t="n">
        <v>55793</v>
      </c>
      <c r="J81" s="47" t="n">
        <v>8376</v>
      </c>
      <c r="K81" s="10"/>
      <c r="L81" s="10"/>
      <c r="M81" s="10"/>
      <c r="N81" s="10"/>
      <c r="O81" s="10"/>
    </row>
    <row r="82" customFormat="false" ht="13.2" hidden="false" customHeight="false" outlineLevel="0" collapsed="false">
      <c r="A82" s="46" t="s">
        <v>1132</v>
      </c>
      <c r="B82" s="46" t="s">
        <v>687</v>
      </c>
      <c r="C82" s="47" t="n">
        <v>64692</v>
      </c>
      <c r="D82" s="47" t="n">
        <v>12824</v>
      </c>
      <c r="E82" s="47" t="n">
        <v>6811</v>
      </c>
      <c r="F82" s="47" t="n">
        <v>9676</v>
      </c>
      <c r="G82" s="47" t="n">
        <v>2094</v>
      </c>
      <c r="H82" s="47" t="n">
        <v>12451</v>
      </c>
      <c r="I82" s="47" t="n">
        <v>18064</v>
      </c>
      <c r="J82" s="47" t="n">
        <v>2772</v>
      </c>
      <c r="K82" s="10"/>
      <c r="L82" s="10"/>
      <c r="M82" s="10"/>
      <c r="N82" s="10"/>
      <c r="O82" s="10"/>
    </row>
    <row r="83" customFormat="false" ht="13.2" hidden="false" customHeight="false" outlineLevel="0" collapsed="false">
      <c r="A83" s="46" t="s">
        <v>1133</v>
      </c>
      <c r="B83" s="46" t="s">
        <v>145</v>
      </c>
      <c r="C83" s="47" t="n">
        <v>137878</v>
      </c>
      <c r="D83" s="47" t="n">
        <v>28265</v>
      </c>
      <c r="E83" s="47" t="n">
        <v>16740</v>
      </c>
      <c r="F83" s="47" t="n">
        <v>19685</v>
      </c>
      <c r="G83" s="47" t="n">
        <v>6586</v>
      </c>
      <c r="H83" s="47" t="n">
        <v>23470</v>
      </c>
      <c r="I83" s="47" t="n">
        <v>36916</v>
      </c>
      <c r="J83" s="47" t="n">
        <v>6216</v>
      </c>
      <c r="K83" s="10"/>
      <c r="L83" s="10"/>
      <c r="M83" s="10"/>
      <c r="N83" s="10"/>
      <c r="O83" s="10"/>
    </row>
    <row r="84" customFormat="false" ht="13.2" hidden="false" customHeight="false" outlineLevel="0" collapsed="false">
      <c r="A84" s="46" t="s">
        <v>1134</v>
      </c>
      <c r="B84" s="46" t="s">
        <v>53</v>
      </c>
      <c r="C84" s="47" t="n">
        <v>137003</v>
      </c>
      <c r="D84" s="47" t="n">
        <v>25844</v>
      </c>
      <c r="E84" s="47" t="n">
        <v>20510</v>
      </c>
      <c r="F84" s="47" t="n">
        <v>23744</v>
      </c>
      <c r="G84" s="47" t="n">
        <v>4977</v>
      </c>
      <c r="H84" s="47" t="n">
        <v>17085</v>
      </c>
      <c r="I84" s="47" t="n">
        <v>39452</v>
      </c>
      <c r="J84" s="47" t="n">
        <v>5391</v>
      </c>
      <c r="K84" s="10"/>
      <c r="L84" s="10"/>
      <c r="M84" s="10"/>
      <c r="N84" s="10"/>
      <c r="O84" s="10"/>
    </row>
    <row r="85" customFormat="false" ht="13.2" hidden="false" customHeight="false" outlineLevel="0" collapsed="false">
      <c r="A85" s="46" t="s">
        <v>1135</v>
      </c>
      <c r="B85" s="46" t="s">
        <v>649</v>
      </c>
      <c r="C85" s="47" t="n">
        <v>96008</v>
      </c>
      <c r="D85" s="47" t="n">
        <v>15904</v>
      </c>
      <c r="E85" s="47" t="n">
        <v>10906</v>
      </c>
      <c r="F85" s="47" t="n">
        <v>13778</v>
      </c>
      <c r="G85" s="47" t="n">
        <v>3021</v>
      </c>
      <c r="H85" s="47" t="n">
        <v>13216</v>
      </c>
      <c r="I85" s="47" t="n">
        <v>34782</v>
      </c>
      <c r="J85" s="47" t="n">
        <v>4401</v>
      </c>
      <c r="K85" s="10"/>
      <c r="L85" s="10"/>
      <c r="M85" s="10"/>
      <c r="N85" s="10"/>
      <c r="O85" s="10"/>
    </row>
    <row r="86" customFormat="false" ht="13.2" hidden="false" customHeight="false" outlineLevel="0" collapsed="false">
      <c r="A86" s="46" t="s">
        <v>1136</v>
      </c>
      <c r="B86" s="46" t="s">
        <v>549</v>
      </c>
      <c r="C86" s="47" t="n">
        <v>113422</v>
      </c>
      <c r="D86" s="47" t="n">
        <v>22331</v>
      </c>
      <c r="E86" s="47" t="n">
        <v>17202</v>
      </c>
      <c r="F86" s="47" t="n">
        <v>17949</v>
      </c>
      <c r="G86" s="47" t="n">
        <v>4671</v>
      </c>
      <c r="H86" s="47" t="n">
        <v>13210</v>
      </c>
      <c r="I86" s="47" t="n">
        <v>31830</v>
      </c>
      <c r="J86" s="47" t="n">
        <v>6229</v>
      </c>
      <c r="K86" s="10"/>
      <c r="L86" s="10"/>
      <c r="M86" s="10"/>
      <c r="N86" s="10"/>
      <c r="O86" s="10"/>
    </row>
    <row r="87" customFormat="false" ht="13.2" hidden="false" customHeight="false" outlineLevel="0" collapsed="false">
      <c r="A87" s="46" t="s">
        <v>1137</v>
      </c>
      <c r="B87" s="46" t="s">
        <v>303</v>
      </c>
      <c r="C87" s="47" t="n">
        <v>304374</v>
      </c>
      <c r="D87" s="47" t="n">
        <v>59806</v>
      </c>
      <c r="E87" s="47" t="n">
        <v>36823</v>
      </c>
      <c r="F87" s="47" t="n">
        <v>48576</v>
      </c>
      <c r="G87" s="47" t="n">
        <v>12395</v>
      </c>
      <c r="H87" s="47" t="n">
        <v>37854</v>
      </c>
      <c r="I87" s="47" t="n">
        <v>97248</v>
      </c>
      <c r="J87" s="47" t="n">
        <v>11672</v>
      </c>
      <c r="K87" s="10"/>
      <c r="L87" s="10"/>
      <c r="M87" s="10"/>
      <c r="N87" s="10"/>
      <c r="O87" s="10"/>
    </row>
    <row r="88" customFormat="false" ht="13.2" hidden="false" customHeight="false" outlineLevel="0" collapsed="false">
      <c r="A88" s="46" t="s">
        <v>1138</v>
      </c>
      <c r="B88" s="46" t="s">
        <v>305</v>
      </c>
      <c r="C88" s="47" t="n">
        <v>271473</v>
      </c>
      <c r="D88" s="47" t="n">
        <v>56940</v>
      </c>
      <c r="E88" s="47" t="n">
        <v>36010</v>
      </c>
      <c r="F88" s="47" t="n">
        <v>42655</v>
      </c>
      <c r="G88" s="47" t="n">
        <v>10727</v>
      </c>
      <c r="H88" s="47" t="n">
        <v>35042</v>
      </c>
      <c r="I88" s="47" t="n">
        <v>79712</v>
      </c>
      <c r="J88" s="47" t="n">
        <v>10387</v>
      </c>
      <c r="K88" s="10"/>
      <c r="L88" s="10"/>
      <c r="M88" s="10"/>
      <c r="N88" s="10"/>
      <c r="O88" s="10"/>
    </row>
    <row r="89" customFormat="false" ht="13.2" hidden="false" customHeight="false" outlineLevel="0" collapsed="false">
      <c r="A89" s="46" t="s">
        <v>1139</v>
      </c>
      <c r="B89" s="46" t="s">
        <v>131</v>
      </c>
      <c r="C89" s="47" t="n">
        <v>85595</v>
      </c>
      <c r="D89" s="47" t="n">
        <v>23618</v>
      </c>
      <c r="E89" s="47" t="n">
        <v>12252</v>
      </c>
      <c r="F89" s="47" t="n">
        <v>14567</v>
      </c>
      <c r="G89" s="47" t="n">
        <v>3441</v>
      </c>
      <c r="H89" s="47" t="n">
        <v>10342</v>
      </c>
      <c r="I89" s="47" t="n">
        <v>17994</v>
      </c>
      <c r="J89" s="47" t="n">
        <v>3381</v>
      </c>
      <c r="K89" s="10"/>
      <c r="L89" s="10"/>
      <c r="M89" s="10"/>
      <c r="N89" s="10"/>
      <c r="O89" s="10"/>
    </row>
    <row r="90" customFormat="false" ht="13.2" hidden="false" customHeight="false" outlineLevel="0" collapsed="false">
      <c r="A90" s="46" t="s">
        <v>1140</v>
      </c>
      <c r="B90" s="46" t="s">
        <v>585</v>
      </c>
      <c r="C90" s="47" t="n">
        <v>95161</v>
      </c>
      <c r="D90" s="47" t="n">
        <v>18566</v>
      </c>
      <c r="E90" s="47" t="n">
        <v>11035</v>
      </c>
      <c r="F90" s="47" t="n">
        <v>15164</v>
      </c>
      <c r="G90" s="47" t="n">
        <v>3252</v>
      </c>
      <c r="H90" s="47" t="n">
        <v>12149</v>
      </c>
      <c r="I90" s="47" t="n">
        <v>30820</v>
      </c>
      <c r="J90" s="47" t="n">
        <v>4175</v>
      </c>
      <c r="K90" s="10"/>
      <c r="L90" s="10"/>
      <c r="M90" s="10"/>
      <c r="N90" s="10"/>
      <c r="O90" s="10"/>
    </row>
    <row r="91" customFormat="false" ht="13.2" hidden="false" customHeight="false" outlineLevel="0" collapsed="false">
      <c r="A91" s="46" t="s">
        <v>1141</v>
      </c>
      <c r="B91" s="46" t="s">
        <v>487</v>
      </c>
      <c r="C91" s="47" t="n">
        <v>73679</v>
      </c>
      <c r="D91" s="47" t="n">
        <v>10864</v>
      </c>
      <c r="E91" s="47" t="n">
        <v>7858</v>
      </c>
      <c r="F91" s="47" t="n">
        <v>11150</v>
      </c>
      <c r="G91" s="47" t="n">
        <v>2420</v>
      </c>
      <c r="H91" s="47" t="n">
        <v>8143</v>
      </c>
      <c r="I91" s="47" t="n">
        <v>30179</v>
      </c>
      <c r="J91" s="47" t="n">
        <v>3065</v>
      </c>
      <c r="K91" s="10"/>
      <c r="L91" s="10"/>
      <c r="M91" s="10"/>
      <c r="N91" s="10"/>
      <c r="O91" s="10"/>
    </row>
    <row r="92" customFormat="false" ht="13.2" hidden="false" customHeight="false" outlineLevel="0" collapsed="false">
      <c r="A92" s="46" t="s">
        <v>1142</v>
      </c>
      <c r="B92" s="46" t="s">
        <v>321</v>
      </c>
      <c r="C92" s="47" t="n">
        <v>87532</v>
      </c>
      <c r="D92" s="47" t="n">
        <v>18594</v>
      </c>
      <c r="E92" s="47" t="n">
        <v>11760</v>
      </c>
      <c r="F92" s="47" t="n">
        <v>14210</v>
      </c>
      <c r="G92" s="47" t="n">
        <v>4225</v>
      </c>
      <c r="H92" s="47" t="n">
        <v>11052</v>
      </c>
      <c r="I92" s="47" t="n">
        <v>24361</v>
      </c>
      <c r="J92" s="47" t="n">
        <v>3330</v>
      </c>
      <c r="K92" s="10"/>
      <c r="L92" s="10"/>
      <c r="M92" s="10"/>
      <c r="N92" s="10"/>
      <c r="O92" s="10"/>
    </row>
    <row r="93" customFormat="false" ht="13.2" hidden="false" customHeight="false" outlineLevel="0" collapsed="false">
      <c r="A93" s="46" t="s">
        <v>1143</v>
      </c>
      <c r="B93" s="46" t="s">
        <v>637</v>
      </c>
      <c r="C93" s="47" t="n">
        <v>40289</v>
      </c>
      <c r="D93" s="47" t="n">
        <v>9421</v>
      </c>
      <c r="E93" s="47" t="n">
        <v>5509</v>
      </c>
      <c r="F93" s="47" t="n">
        <v>6718</v>
      </c>
      <c r="G93" s="47" t="n">
        <v>2110</v>
      </c>
      <c r="H93" s="47" t="n">
        <v>4556</v>
      </c>
      <c r="I93" s="47" t="n">
        <v>10132</v>
      </c>
      <c r="J93" s="47" t="n">
        <v>1843</v>
      </c>
      <c r="K93" s="10"/>
      <c r="L93" s="10"/>
      <c r="M93" s="10"/>
      <c r="N93" s="10"/>
      <c r="O93" s="10"/>
    </row>
    <row r="94" customFormat="false" ht="13.2" hidden="false" customHeight="false" outlineLevel="0" collapsed="false">
      <c r="A94" s="46" t="s">
        <v>1144</v>
      </c>
      <c r="B94" s="46" t="s">
        <v>201</v>
      </c>
      <c r="C94" s="47" t="n">
        <v>6755</v>
      </c>
      <c r="D94" s="47" t="n">
        <v>454</v>
      </c>
      <c r="E94" s="47" t="n">
        <v>291</v>
      </c>
      <c r="F94" s="47" t="n">
        <v>445</v>
      </c>
      <c r="G94" s="47" t="n">
        <v>47</v>
      </c>
      <c r="H94" s="47" t="n">
        <v>484</v>
      </c>
      <c r="I94" s="47" t="n">
        <v>4618</v>
      </c>
      <c r="J94" s="47" t="n">
        <v>416</v>
      </c>
      <c r="K94" s="10"/>
      <c r="L94" s="10"/>
      <c r="M94" s="10"/>
      <c r="N94" s="10"/>
      <c r="O94" s="10"/>
    </row>
    <row r="95" customFormat="false" ht="13.2" hidden="false" customHeight="false" outlineLevel="0" collapsed="false">
      <c r="A95" s="46" t="s">
        <v>1145</v>
      </c>
      <c r="B95" s="46" t="s">
        <v>395</v>
      </c>
      <c r="C95" s="47" t="n">
        <v>42109</v>
      </c>
      <c r="D95" s="47" t="n">
        <v>12028</v>
      </c>
      <c r="E95" s="47" t="n">
        <v>10751</v>
      </c>
      <c r="F95" s="47" t="n">
        <v>5820</v>
      </c>
      <c r="G95" s="47" t="s">
        <v>1483</v>
      </c>
      <c r="H95" s="47" t="n">
        <v>4278</v>
      </c>
      <c r="I95" s="47" t="n">
        <v>9232</v>
      </c>
      <c r="J95" s="47" t="s">
        <v>1483</v>
      </c>
      <c r="K95" s="10"/>
      <c r="L95" s="10"/>
      <c r="M95" s="10"/>
      <c r="N95" s="10"/>
      <c r="O95" s="10"/>
    </row>
    <row r="96" customFormat="false" ht="13.2" hidden="false" customHeight="false" outlineLevel="0" collapsed="false">
      <c r="A96" s="46" t="s">
        <v>1146</v>
      </c>
      <c r="B96" s="46" t="s">
        <v>55</v>
      </c>
      <c r="C96" s="47" t="n">
        <v>141427</v>
      </c>
      <c r="D96" s="47" t="n">
        <v>27440</v>
      </c>
      <c r="E96" s="47" t="n">
        <v>20294</v>
      </c>
      <c r="F96" s="47" t="n">
        <v>23629</v>
      </c>
      <c r="G96" s="47" t="n">
        <v>4772</v>
      </c>
      <c r="H96" s="47" t="n">
        <v>19572</v>
      </c>
      <c r="I96" s="47" t="n">
        <v>38412</v>
      </c>
      <c r="J96" s="47" t="n">
        <v>7308</v>
      </c>
      <c r="K96" s="10"/>
      <c r="L96" s="10"/>
      <c r="M96" s="10"/>
      <c r="N96" s="10"/>
      <c r="O96" s="10"/>
    </row>
    <row r="97" customFormat="false" ht="13.2" hidden="false" customHeight="false" outlineLevel="0" collapsed="false">
      <c r="A97" s="46" t="s">
        <v>1147</v>
      </c>
      <c r="B97" s="46" t="s">
        <v>860</v>
      </c>
      <c r="C97" s="47" t="n">
        <v>47617</v>
      </c>
      <c r="D97" s="47" t="n">
        <v>13612</v>
      </c>
      <c r="E97" s="47" t="n">
        <v>5347</v>
      </c>
      <c r="F97" s="47" t="n">
        <v>7116</v>
      </c>
      <c r="G97" s="47" t="n">
        <v>1734</v>
      </c>
      <c r="H97" s="47" t="n">
        <v>6189</v>
      </c>
      <c r="I97" s="47" t="n">
        <v>11646</v>
      </c>
      <c r="J97" s="47" t="n">
        <v>1973</v>
      </c>
      <c r="K97" s="10"/>
      <c r="L97" s="10"/>
      <c r="M97" s="10"/>
      <c r="N97" s="10"/>
      <c r="O97" s="10"/>
    </row>
    <row r="98" customFormat="false" ht="13.2" hidden="false" customHeight="false" outlineLevel="0" collapsed="false">
      <c r="A98" s="46" t="s">
        <v>1148</v>
      </c>
      <c r="B98" s="46" t="s">
        <v>679</v>
      </c>
      <c r="C98" s="47" t="n">
        <v>96102</v>
      </c>
      <c r="D98" s="47" t="n">
        <v>24577</v>
      </c>
      <c r="E98" s="47" t="n">
        <v>12553</v>
      </c>
      <c r="F98" s="47" t="n">
        <v>15472</v>
      </c>
      <c r="G98" s="47" t="n">
        <v>3786</v>
      </c>
      <c r="H98" s="47" t="n">
        <v>10841</v>
      </c>
      <c r="I98" s="47" t="n">
        <v>24473</v>
      </c>
      <c r="J98" s="47" t="n">
        <v>4400</v>
      </c>
      <c r="K98" s="10"/>
      <c r="L98" s="10"/>
      <c r="M98" s="10"/>
      <c r="N98" s="10"/>
      <c r="O98" s="10"/>
    </row>
    <row r="99" customFormat="false" ht="13.2" hidden="false" customHeight="false" outlineLevel="0" collapsed="false">
      <c r="A99" s="46" t="s">
        <v>1149</v>
      </c>
      <c r="B99" s="46" t="s">
        <v>862</v>
      </c>
      <c r="C99" s="47" t="n">
        <v>28719</v>
      </c>
      <c r="D99" s="47" t="n">
        <v>9667</v>
      </c>
      <c r="E99" s="47" t="n">
        <v>3364</v>
      </c>
      <c r="F99" s="47" t="n">
        <v>4359</v>
      </c>
      <c r="G99" s="47" t="n">
        <v>1165</v>
      </c>
      <c r="H99" s="47" t="n">
        <v>3356</v>
      </c>
      <c r="I99" s="47" t="n">
        <v>5421</v>
      </c>
      <c r="J99" s="47" t="n">
        <v>1387</v>
      </c>
      <c r="K99" s="10"/>
      <c r="L99" s="10"/>
      <c r="M99" s="10"/>
      <c r="N99" s="10"/>
      <c r="O99" s="10"/>
    </row>
    <row r="100" customFormat="false" ht="13.2" hidden="false" customHeight="false" outlineLevel="0" collapsed="false">
      <c r="A100" s="46" t="s">
        <v>1150</v>
      </c>
      <c r="B100" s="46" t="s">
        <v>313</v>
      </c>
      <c r="C100" s="47" t="n">
        <v>58613</v>
      </c>
      <c r="D100" s="47" t="n">
        <v>15800</v>
      </c>
      <c r="E100" s="47" t="n">
        <v>8335</v>
      </c>
      <c r="F100" s="47" t="n">
        <v>9178</v>
      </c>
      <c r="G100" s="47" t="n">
        <v>3439</v>
      </c>
      <c r="H100" s="47" t="n">
        <v>7289</v>
      </c>
      <c r="I100" s="47" t="n">
        <v>12307</v>
      </c>
      <c r="J100" s="47" t="n">
        <v>2265</v>
      </c>
      <c r="K100" s="10"/>
      <c r="L100" s="10"/>
      <c r="M100" s="10"/>
      <c r="N100" s="10"/>
      <c r="O100" s="10"/>
    </row>
    <row r="101" customFormat="false" ht="13.2" hidden="false" customHeight="false" outlineLevel="0" collapsed="false">
      <c r="A101" s="46" t="s">
        <v>1151</v>
      </c>
      <c r="B101" s="46" t="s">
        <v>171</v>
      </c>
      <c r="C101" s="47" t="n">
        <v>48637</v>
      </c>
      <c r="D101" s="47" t="n">
        <v>13439</v>
      </c>
      <c r="E101" s="47" t="n">
        <v>8405</v>
      </c>
      <c r="F101" s="47" t="n">
        <v>8330</v>
      </c>
      <c r="G101" s="47" t="n">
        <v>2005</v>
      </c>
      <c r="H101" s="47" t="n">
        <v>5393</v>
      </c>
      <c r="I101" s="47" t="n">
        <v>7254</v>
      </c>
      <c r="J101" s="47" t="n">
        <v>3811</v>
      </c>
      <c r="K101" s="10"/>
      <c r="L101" s="10"/>
      <c r="M101" s="10"/>
      <c r="N101" s="10"/>
      <c r="O101" s="10"/>
    </row>
    <row r="102" customFormat="false" ht="13.2" hidden="false" customHeight="false" outlineLevel="0" collapsed="false">
      <c r="A102" s="46" t="s">
        <v>1152</v>
      </c>
      <c r="B102" s="46" t="s">
        <v>615</v>
      </c>
      <c r="C102" s="47" t="n">
        <v>442332</v>
      </c>
      <c r="D102" s="47" t="n">
        <v>99237</v>
      </c>
      <c r="E102" s="47" t="n">
        <v>59206</v>
      </c>
      <c r="F102" s="47" t="n">
        <v>76782</v>
      </c>
      <c r="G102" s="47" t="n">
        <v>20102</v>
      </c>
      <c r="H102" s="47" t="n">
        <v>57917</v>
      </c>
      <c r="I102" s="47" t="n">
        <v>110518</v>
      </c>
      <c r="J102" s="47" t="n">
        <v>18570</v>
      </c>
      <c r="K102" s="10"/>
      <c r="L102" s="10"/>
      <c r="M102" s="10"/>
      <c r="N102" s="10"/>
      <c r="O102" s="10"/>
    </row>
    <row r="103" customFormat="false" ht="13.2" hidden="false" customHeight="false" outlineLevel="0" collapsed="false">
      <c r="A103" s="46" t="s">
        <v>1153</v>
      </c>
      <c r="B103" s="46" t="s">
        <v>651</v>
      </c>
      <c r="C103" s="47" t="n">
        <v>69138</v>
      </c>
      <c r="D103" s="47" t="n">
        <v>12758</v>
      </c>
      <c r="E103" s="47" t="n">
        <v>8865</v>
      </c>
      <c r="F103" s="47" t="n">
        <v>10957</v>
      </c>
      <c r="G103" s="47" t="n">
        <v>2236</v>
      </c>
      <c r="H103" s="47" t="n">
        <v>8225</v>
      </c>
      <c r="I103" s="47" t="n">
        <v>23267</v>
      </c>
      <c r="J103" s="47" t="n">
        <v>2830</v>
      </c>
      <c r="K103" s="10"/>
      <c r="L103" s="10"/>
      <c r="M103" s="10"/>
      <c r="N103" s="10"/>
      <c r="O103" s="10"/>
    </row>
    <row r="104" customFormat="false" ht="13.2" hidden="false" customHeight="false" outlineLevel="0" collapsed="false">
      <c r="A104" s="46" t="s">
        <v>1154</v>
      </c>
      <c r="B104" s="46" t="s">
        <v>279</v>
      </c>
      <c r="C104" s="47" t="n">
        <v>425258</v>
      </c>
      <c r="D104" s="47" t="n">
        <v>116948</v>
      </c>
      <c r="E104" s="47" t="n">
        <v>57032</v>
      </c>
      <c r="F104" s="47" t="n">
        <v>67905</v>
      </c>
      <c r="G104" s="47" t="n">
        <v>17694</v>
      </c>
      <c r="H104" s="47" t="n">
        <v>57957</v>
      </c>
      <c r="I104" s="47" t="n">
        <v>91249</v>
      </c>
      <c r="J104" s="47" t="n">
        <v>16473</v>
      </c>
      <c r="K104" s="10"/>
      <c r="L104" s="10"/>
      <c r="M104" s="10"/>
      <c r="N104" s="10"/>
      <c r="O104" s="10"/>
    </row>
    <row r="105" customFormat="false" ht="13.2" hidden="false" customHeight="false" outlineLevel="0" collapsed="false">
      <c r="A105" s="46" t="s">
        <v>1155</v>
      </c>
      <c r="B105" s="46" t="s">
        <v>769</v>
      </c>
      <c r="C105" s="47" t="n">
        <v>254106</v>
      </c>
      <c r="D105" s="47" t="n">
        <v>60799</v>
      </c>
      <c r="E105" s="47" t="n">
        <v>33782</v>
      </c>
      <c r="F105" s="47" t="n">
        <v>35777</v>
      </c>
      <c r="G105" s="47" t="n">
        <v>10256</v>
      </c>
      <c r="H105" s="47" t="n">
        <v>36184</v>
      </c>
      <c r="I105" s="47" t="n">
        <v>58566</v>
      </c>
      <c r="J105" s="47" t="n">
        <v>18742</v>
      </c>
      <c r="K105" s="10"/>
      <c r="L105" s="10"/>
      <c r="M105" s="10"/>
      <c r="N105" s="10"/>
      <c r="O105" s="10"/>
    </row>
    <row r="106" customFormat="false" ht="13.2" hidden="false" customHeight="false" outlineLevel="0" collapsed="false">
      <c r="A106" s="46" t="s">
        <v>1156</v>
      </c>
      <c r="B106" s="46" t="s">
        <v>864</v>
      </c>
      <c r="C106" s="47" t="n">
        <v>72503</v>
      </c>
      <c r="D106" s="47" t="n">
        <v>22178</v>
      </c>
      <c r="E106" s="47" t="n">
        <v>8503</v>
      </c>
      <c r="F106" s="47" t="n">
        <v>11358</v>
      </c>
      <c r="G106" s="47" t="n">
        <v>2767</v>
      </c>
      <c r="H106" s="47" t="n">
        <v>8334</v>
      </c>
      <c r="I106" s="47" t="n">
        <v>15311</v>
      </c>
      <c r="J106" s="47" t="n">
        <v>4052</v>
      </c>
      <c r="K106" s="10"/>
      <c r="L106" s="10"/>
      <c r="M106" s="10"/>
      <c r="N106" s="10"/>
      <c r="O106" s="10"/>
    </row>
    <row r="107" customFormat="false" ht="13.2" hidden="false" customHeight="false" outlineLevel="0" collapsed="false">
      <c r="A107" s="46" t="s">
        <v>1157</v>
      </c>
      <c r="B107" s="46" t="s">
        <v>793</v>
      </c>
      <c r="C107" s="47" t="n">
        <v>46161</v>
      </c>
      <c r="D107" s="47" t="n">
        <v>9356</v>
      </c>
      <c r="E107" s="47" t="n">
        <v>5418</v>
      </c>
      <c r="F107" s="47" t="n">
        <v>7263</v>
      </c>
      <c r="G107" s="47" t="n">
        <v>2103</v>
      </c>
      <c r="H107" s="47" t="n">
        <v>5655</v>
      </c>
      <c r="I107" s="47" t="n">
        <v>14663</v>
      </c>
      <c r="J107" s="47" t="n">
        <v>1703</v>
      </c>
      <c r="K107" s="10"/>
      <c r="L107" s="10"/>
      <c r="M107" s="10"/>
      <c r="N107" s="10"/>
      <c r="O107" s="10"/>
    </row>
    <row r="108" customFormat="false" ht="13.2" hidden="false" customHeight="false" outlineLevel="0" collapsed="false">
      <c r="A108" s="46" t="s">
        <v>1158</v>
      </c>
      <c r="B108" s="46" t="s">
        <v>587</v>
      </c>
      <c r="C108" s="47" t="n">
        <v>84549</v>
      </c>
      <c r="D108" s="47" t="n">
        <v>16995</v>
      </c>
      <c r="E108" s="47" t="n">
        <v>15257</v>
      </c>
      <c r="F108" s="47" t="n">
        <v>14427</v>
      </c>
      <c r="G108" s="47" t="n">
        <v>2887</v>
      </c>
      <c r="H108" s="47" t="n">
        <v>9555</v>
      </c>
      <c r="I108" s="47" t="n">
        <v>18214</v>
      </c>
      <c r="J108" s="47" t="n">
        <v>7214</v>
      </c>
      <c r="K108" s="10"/>
      <c r="L108" s="10"/>
      <c r="M108" s="10"/>
      <c r="N108" s="10"/>
      <c r="O108" s="10"/>
    </row>
    <row r="109" customFormat="false" ht="13.2" hidden="false" customHeight="false" outlineLevel="0" collapsed="false">
      <c r="A109" s="46" t="s">
        <v>1159</v>
      </c>
      <c r="B109" s="46" t="s">
        <v>215</v>
      </c>
      <c r="C109" s="47" t="n">
        <v>284268</v>
      </c>
      <c r="D109" s="47" t="n">
        <v>50081</v>
      </c>
      <c r="E109" s="47" t="n">
        <v>39285</v>
      </c>
      <c r="F109" s="47" t="n">
        <v>43299</v>
      </c>
      <c r="G109" s="47" t="n">
        <v>6018</v>
      </c>
      <c r="H109" s="47" t="n">
        <v>32498</v>
      </c>
      <c r="I109" s="47" t="n">
        <v>90321</v>
      </c>
      <c r="J109" s="47" t="n">
        <v>22766</v>
      </c>
      <c r="K109" s="10"/>
      <c r="L109" s="10"/>
      <c r="M109" s="10"/>
      <c r="N109" s="10"/>
      <c r="O109" s="10"/>
    </row>
    <row r="110" customFormat="false" ht="13.2" hidden="false" customHeight="false" outlineLevel="0" collapsed="false">
      <c r="A110" s="46" t="s">
        <v>1160</v>
      </c>
      <c r="B110" s="46" t="s">
        <v>71</v>
      </c>
      <c r="C110" s="47" t="n">
        <v>115983</v>
      </c>
      <c r="D110" s="47" t="n">
        <v>21768</v>
      </c>
      <c r="E110" s="47" t="n">
        <v>17067</v>
      </c>
      <c r="F110" s="47" t="n">
        <v>18714</v>
      </c>
      <c r="G110" s="47" t="n">
        <v>4023</v>
      </c>
      <c r="H110" s="47" t="n">
        <v>13410</v>
      </c>
      <c r="I110" s="47" t="n">
        <v>35872</v>
      </c>
      <c r="J110" s="47" t="n">
        <v>5129</v>
      </c>
      <c r="K110" s="10"/>
      <c r="L110" s="10"/>
      <c r="M110" s="10"/>
      <c r="N110" s="10"/>
      <c r="O110" s="10"/>
    </row>
    <row r="111" customFormat="false" ht="13.2" hidden="false" customHeight="false" outlineLevel="0" collapsed="false">
      <c r="A111" s="46" t="s">
        <v>1161</v>
      </c>
      <c r="B111" s="46" t="s">
        <v>277</v>
      </c>
      <c r="C111" s="47" t="n">
        <v>85357</v>
      </c>
      <c r="D111" s="47" t="n">
        <v>21179</v>
      </c>
      <c r="E111" s="47" t="n">
        <v>11445</v>
      </c>
      <c r="F111" s="47" t="n">
        <v>13568</v>
      </c>
      <c r="G111" s="47" t="n">
        <v>4350</v>
      </c>
      <c r="H111" s="47" t="n">
        <v>10883</v>
      </c>
      <c r="I111" s="47" t="n">
        <v>20244</v>
      </c>
      <c r="J111" s="47" t="n">
        <v>3688</v>
      </c>
      <c r="K111" s="10"/>
      <c r="L111" s="10"/>
      <c r="M111" s="10"/>
      <c r="N111" s="10"/>
      <c r="O111" s="10"/>
    </row>
    <row r="112" customFormat="false" ht="13.2" hidden="false" customHeight="false" outlineLevel="0" collapsed="false">
      <c r="A112" s="46" t="s">
        <v>1162</v>
      </c>
      <c r="B112" s="46" t="s">
        <v>529</v>
      </c>
      <c r="C112" s="47" t="n">
        <v>77342</v>
      </c>
      <c r="D112" s="47" t="n">
        <v>16334</v>
      </c>
      <c r="E112" s="47" t="n">
        <v>13410</v>
      </c>
      <c r="F112" s="47" t="n">
        <v>14036</v>
      </c>
      <c r="G112" s="47" t="n">
        <v>3310</v>
      </c>
      <c r="H112" s="47" t="n">
        <v>8930</v>
      </c>
      <c r="I112" s="47" t="n">
        <v>17053</v>
      </c>
      <c r="J112" s="47" t="n">
        <v>4269</v>
      </c>
      <c r="K112" s="10"/>
      <c r="L112" s="10"/>
      <c r="M112" s="10"/>
      <c r="N112" s="10"/>
      <c r="O112" s="10"/>
    </row>
    <row r="113" customFormat="false" ht="13.2" hidden="false" customHeight="false" outlineLevel="0" collapsed="false">
      <c r="A113" s="46" t="s">
        <v>1163</v>
      </c>
      <c r="B113" s="46" t="s">
        <v>173</v>
      </c>
      <c r="C113" s="47" t="n">
        <v>63031</v>
      </c>
      <c r="D113" s="47" t="n">
        <v>11918</v>
      </c>
      <c r="E113" s="47" t="n">
        <v>9337</v>
      </c>
      <c r="F113" s="47" t="n">
        <v>10742</v>
      </c>
      <c r="G113" s="47" t="n">
        <v>2762</v>
      </c>
      <c r="H113" s="47" t="n">
        <v>7416</v>
      </c>
      <c r="I113" s="47" t="n">
        <v>18158</v>
      </c>
      <c r="J113" s="47" t="n">
        <v>2698</v>
      </c>
      <c r="K113" s="10"/>
      <c r="L113" s="10"/>
      <c r="M113" s="10"/>
      <c r="N113" s="10"/>
      <c r="O113" s="10"/>
    </row>
    <row r="114" customFormat="false" ht="13.2" hidden="false" customHeight="false" outlineLevel="0" collapsed="false">
      <c r="A114" s="46" t="s">
        <v>1164</v>
      </c>
      <c r="B114" s="46" t="s">
        <v>681</v>
      </c>
      <c r="C114" s="47" t="n">
        <v>76781</v>
      </c>
      <c r="D114" s="47" t="n">
        <v>19540</v>
      </c>
      <c r="E114" s="47" t="n">
        <v>10723</v>
      </c>
      <c r="F114" s="47" t="n">
        <v>12888</v>
      </c>
      <c r="G114" s="47" t="n">
        <v>2929</v>
      </c>
      <c r="H114" s="47" t="n">
        <v>8762</v>
      </c>
      <c r="I114" s="47" t="n">
        <v>18615</v>
      </c>
      <c r="J114" s="47" t="n">
        <v>3324</v>
      </c>
      <c r="K114" s="10"/>
      <c r="L114" s="10"/>
      <c r="M114" s="10"/>
      <c r="N114" s="10"/>
      <c r="O114" s="10"/>
    </row>
    <row r="115" customFormat="false" ht="13.2" hidden="false" customHeight="false" outlineLevel="0" collapsed="false">
      <c r="A115" s="46" t="s">
        <v>1165</v>
      </c>
      <c r="B115" s="46" t="s">
        <v>119</v>
      </c>
      <c r="C115" s="47" t="n">
        <v>198076</v>
      </c>
      <c r="D115" s="47" t="n">
        <v>47731</v>
      </c>
      <c r="E115" s="47" t="n">
        <v>26294</v>
      </c>
      <c r="F115" s="47" t="n">
        <v>28681</v>
      </c>
      <c r="G115" s="47" t="n">
        <v>9793</v>
      </c>
      <c r="H115" s="47" t="n">
        <v>25838</v>
      </c>
      <c r="I115" s="47" t="n">
        <v>47955</v>
      </c>
      <c r="J115" s="47" t="n">
        <v>11784</v>
      </c>
      <c r="K115" s="10"/>
      <c r="L115" s="10"/>
      <c r="M115" s="10"/>
      <c r="N115" s="10"/>
      <c r="O115" s="10"/>
    </row>
    <row r="116" customFormat="false" ht="13.2" hidden="false" customHeight="false" outlineLevel="0" collapsed="false">
      <c r="A116" s="46" t="s">
        <v>1166</v>
      </c>
      <c r="B116" s="46" t="s">
        <v>133</v>
      </c>
      <c r="C116" s="47" t="n">
        <v>59299</v>
      </c>
      <c r="D116" s="47" t="n">
        <v>12773</v>
      </c>
      <c r="E116" s="47" t="n">
        <v>7088</v>
      </c>
      <c r="F116" s="47" t="n">
        <v>8870</v>
      </c>
      <c r="G116" s="47" t="n">
        <v>1992</v>
      </c>
      <c r="H116" s="47" t="n">
        <v>6572</v>
      </c>
      <c r="I116" s="47" t="n">
        <v>19816</v>
      </c>
      <c r="J116" s="47" t="n">
        <v>2188</v>
      </c>
      <c r="K116" s="10"/>
      <c r="L116" s="10"/>
      <c r="M116" s="10"/>
      <c r="N116" s="10"/>
      <c r="O116" s="10"/>
    </row>
    <row r="117" customFormat="false" ht="13.2" hidden="false" customHeight="false" outlineLevel="0" collapsed="false">
      <c r="A117" s="46" t="s">
        <v>1167</v>
      </c>
      <c r="B117" s="46" t="s">
        <v>866</v>
      </c>
      <c r="C117" s="47" t="n">
        <v>83663</v>
      </c>
      <c r="D117" s="47" t="n">
        <v>27285</v>
      </c>
      <c r="E117" s="47" t="n">
        <v>9795</v>
      </c>
      <c r="F117" s="47" t="n">
        <v>12316</v>
      </c>
      <c r="G117" s="47" t="n">
        <v>2946</v>
      </c>
      <c r="H117" s="47" t="n">
        <v>10294</v>
      </c>
      <c r="I117" s="47" t="n">
        <v>18272</v>
      </c>
      <c r="J117" s="47" t="n">
        <v>2755</v>
      </c>
      <c r="K117" s="10"/>
      <c r="L117" s="10"/>
      <c r="M117" s="10"/>
      <c r="N117" s="10"/>
      <c r="O117" s="10"/>
    </row>
    <row r="118" customFormat="false" ht="13.2" hidden="false" customHeight="false" outlineLevel="0" collapsed="false">
      <c r="A118" s="46" t="s">
        <v>1168</v>
      </c>
      <c r="B118" s="46" t="s">
        <v>809</v>
      </c>
      <c r="C118" s="47" t="n">
        <v>244909</v>
      </c>
      <c r="D118" s="47" t="n">
        <v>74119</v>
      </c>
      <c r="E118" s="47" t="n">
        <v>37763</v>
      </c>
      <c r="F118" s="47" t="n">
        <v>41607</v>
      </c>
      <c r="G118" s="47" t="n">
        <v>10958</v>
      </c>
      <c r="H118" s="47" t="n">
        <v>26126</v>
      </c>
      <c r="I118" s="47" t="n">
        <v>41714</v>
      </c>
      <c r="J118" s="47" t="n">
        <v>12622</v>
      </c>
      <c r="K118" s="10"/>
      <c r="L118" s="10"/>
      <c r="M118" s="10"/>
      <c r="N118" s="10"/>
      <c r="O118" s="10"/>
    </row>
    <row r="119" customFormat="false" ht="13.2" hidden="false" customHeight="false" outlineLevel="0" collapsed="false">
      <c r="A119" s="46" t="s">
        <v>1169</v>
      </c>
      <c r="B119" s="46" t="s">
        <v>531</v>
      </c>
      <c r="C119" s="47" t="n">
        <v>91382</v>
      </c>
      <c r="D119" s="47" t="n">
        <v>22885</v>
      </c>
      <c r="E119" s="47" t="n">
        <v>13376</v>
      </c>
      <c r="F119" s="47" t="n">
        <v>15941</v>
      </c>
      <c r="G119" s="47" t="n">
        <v>3371</v>
      </c>
      <c r="H119" s="47" t="n">
        <v>11049</v>
      </c>
      <c r="I119" s="47" t="n">
        <v>20071</v>
      </c>
      <c r="J119" s="47" t="n">
        <v>4689</v>
      </c>
      <c r="K119" s="10"/>
      <c r="L119" s="10"/>
      <c r="M119" s="10"/>
      <c r="N119" s="10"/>
      <c r="O119" s="10"/>
    </row>
    <row r="120" customFormat="false" ht="13.2" hidden="false" customHeight="false" outlineLevel="0" collapsed="false">
      <c r="A120" s="46" t="s">
        <v>1170</v>
      </c>
      <c r="B120" s="46" t="s">
        <v>868</v>
      </c>
      <c r="C120" s="47" t="n">
        <v>54746</v>
      </c>
      <c r="D120" s="47" t="n">
        <v>14199</v>
      </c>
      <c r="E120" s="47" t="n">
        <v>6077</v>
      </c>
      <c r="F120" s="47" t="n">
        <v>8802</v>
      </c>
      <c r="G120" s="47" t="n">
        <v>2825</v>
      </c>
      <c r="H120" s="47" t="n">
        <v>7006</v>
      </c>
      <c r="I120" s="47" t="n">
        <v>13749</v>
      </c>
      <c r="J120" s="47" t="n">
        <v>2088</v>
      </c>
      <c r="K120" s="10"/>
      <c r="L120" s="10"/>
      <c r="M120" s="10"/>
      <c r="N120" s="10"/>
      <c r="O120" s="10"/>
    </row>
    <row r="121" customFormat="false" ht="13.2" hidden="false" customHeight="false" outlineLevel="0" collapsed="false">
      <c r="A121" s="46" t="s">
        <v>1171</v>
      </c>
      <c r="B121" s="46" t="s">
        <v>771</v>
      </c>
      <c r="C121" s="47" t="n">
        <v>253421</v>
      </c>
      <c r="D121" s="47" t="n">
        <v>75980</v>
      </c>
      <c r="E121" s="47" t="n">
        <v>36286</v>
      </c>
      <c r="F121" s="47" t="n">
        <v>42371</v>
      </c>
      <c r="G121" s="47" t="n">
        <v>8888</v>
      </c>
      <c r="H121" s="47" t="n">
        <v>30056</v>
      </c>
      <c r="I121" s="47" t="n">
        <v>48584</v>
      </c>
      <c r="J121" s="47" t="n">
        <v>11256</v>
      </c>
      <c r="K121" s="10"/>
      <c r="L121" s="10"/>
      <c r="M121" s="10"/>
      <c r="N121" s="10"/>
      <c r="O121" s="10"/>
    </row>
    <row r="122" customFormat="false" ht="13.2" hidden="false" customHeight="false" outlineLevel="0" collapsed="false">
      <c r="A122" s="46" t="s">
        <v>1172</v>
      </c>
      <c r="B122" s="46" t="s">
        <v>397</v>
      </c>
      <c r="C122" s="47" t="n">
        <v>126160</v>
      </c>
      <c r="D122" s="47" t="n">
        <v>41563</v>
      </c>
      <c r="E122" s="47" t="n">
        <v>31078</v>
      </c>
      <c r="F122" s="47" t="n">
        <v>16771</v>
      </c>
      <c r="G122" s="47" t="s">
        <v>1483</v>
      </c>
      <c r="H122" s="47" t="n">
        <v>9614</v>
      </c>
      <c r="I122" s="47" t="n">
        <v>27134</v>
      </c>
      <c r="J122" s="47" t="s">
        <v>1483</v>
      </c>
      <c r="K122" s="10"/>
      <c r="L122" s="10"/>
      <c r="M122" s="10"/>
      <c r="N122" s="10"/>
      <c r="O122" s="10"/>
    </row>
    <row r="123" customFormat="false" ht="13.2" hidden="false" customHeight="false" outlineLevel="0" collapsed="false">
      <c r="A123" s="46" t="s">
        <v>1173</v>
      </c>
      <c r="B123" s="46" t="s">
        <v>451</v>
      </c>
      <c r="C123" s="47" t="n">
        <v>123564</v>
      </c>
      <c r="D123" s="47" t="n">
        <v>33208</v>
      </c>
      <c r="E123" s="47" t="n">
        <v>28185</v>
      </c>
      <c r="F123" s="47" t="n">
        <v>19238</v>
      </c>
      <c r="G123" s="47" t="s">
        <v>1483</v>
      </c>
      <c r="H123" s="47" t="n">
        <v>12278</v>
      </c>
      <c r="I123" s="47" t="n">
        <v>30655</v>
      </c>
      <c r="J123" s="47" t="s">
        <v>1483</v>
      </c>
      <c r="K123" s="10"/>
      <c r="L123" s="10"/>
      <c r="M123" s="10"/>
      <c r="N123" s="10"/>
      <c r="O123" s="10"/>
    </row>
    <row r="124" customFormat="false" ht="13.2" hidden="false" customHeight="false" outlineLevel="0" collapsed="false">
      <c r="A124" s="46" t="s">
        <v>1174</v>
      </c>
      <c r="B124" s="46" t="s">
        <v>870</v>
      </c>
      <c r="C124" s="47" t="n">
        <v>44467</v>
      </c>
      <c r="D124" s="47" t="n">
        <v>13813</v>
      </c>
      <c r="E124" s="47" t="n">
        <v>4769</v>
      </c>
      <c r="F124" s="47" t="n">
        <v>6390</v>
      </c>
      <c r="G124" s="47" t="n">
        <v>1617</v>
      </c>
      <c r="H124" s="47" t="n">
        <v>5053</v>
      </c>
      <c r="I124" s="47" t="n">
        <v>9415</v>
      </c>
      <c r="J124" s="47" t="n">
        <v>3410</v>
      </c>
      <c r="K124" s="10"/>
      <c r="L124" s="10"/>
      <c r="M124" s="10"/>
      <c r="N124" s="10"/>
      <c r="O124" s="10"/>
    </row>
    <row r="125" customFormat="false" ht="13.2" hidden="false" customHeight="false" outlineLevel="0" collapsed="false">
      <c r="A125" s="46" t="s">
        <v>1175</v>
      </c>
      <c r="B125" s="46" t="s">
        <v>217</v>
      </c>
      <c r="C125" s="47" t="n">
        <v>269572</v>
      </c>
      <c r="D125" s="47" t="n">
        <v>44366</v>
      </c>
      <c r="E125" s="47" t="n">
        <v>26592</v>
      </c>
      <c r="F125" s="47" t="n">
        <v>28237</v>
      </c>
      <c r="G125" s="47" t="n">
        <v>3905</v>
      </c>
      <c r="H125" s="47" t="n">
        <v>25887</v>
      </c>
      <c r="I125" s="47" t="n">
        <v>99836</v>
      </c>
      <c r="J125" s="47" t="n">
        <v>40749</v>
      </c>
      <c r="K125" s="10"/>
      <c r="L125" s="10"/>
      <c r="M125" s="10"/>
      <c r="N125" s="10"/>
      <c r="O125" s="10"/>
    </row>
    <row r="126" customFormat="false" ht="13.2" hidden="false" customHeight="false" outlineLevel="0" collapsed="false">
      <c r="A126" s="46" t="s">
        <v>1176</v>
      </c>
      <c r="B126" s="46" t="s">
        <v>399</v>
      </c>
      <c r="C126" s="47" t="n">
        <v>101168</v>
      </c>
      <c r="D126" s="47" t="n">
        <v>34507</v>
      </c>
      <c r="E126" s="47" t="n">
        <v>24651</v>
      </c>
      <c r="F126" s="47" t="n">
        <v>13793</v>
      </c>
      <c r="G126" s="47" t="s">
        <v>1483</v>
      </c>
      <c r="H126" s="47" t="n">
        <v>10092</v>
      </c>
      <c r="I126" s="47" t="n">
        <v>18125</v>
      </c>
      <c r="J126" s="47" t="s">
        <v>1483</v>
      </c>
      <c r="K126" s="10"/>
      <c r="L126" s="10"/>
      <c r="M126" s="10"/>
      <c r="N126" s="10"/>
      <c r="O126" s="10"/>
    </row>
    <row r="127" customFormat="false" ht="13.2" hidden="false" customHeight="false" outlineLevel="0" collapsed="false">
      <c r="A127" s="46" t="s">
        <v>1177</v>
      </c>
      <c r="B127" s="46" t="s">
        <v>37</v>
      </c>
      <c r="C127" s="47" t="n">
        <v>67481</v>
      </c>
      <c r="D127" s="47" t="n">
        <v>14127</v>
      </c>
      <c r="E127" s="47" t="n">
        <v>8844</v>
      </c>
      <c r="F127" s="47" t="n">
        <v>10556</v>
      </c>
      <c r="G127" s="47" t="n">
        <v>2928</v>
      </c>
      <c r="H127" s="47" t="n">
        <v>7700</v>
      </c>
      <c r="I127" s="47" t="n">
        <v>19583</v>
      </c>
      <c r="J127" s="47" t="n">
        <v>3743</v>
      </c>
      <c r="K127" s="10"/>
      <c r="L127" s="10"/>
      <c r="M127" s="10"/>
      <c r="N127" s="10"/>
      <c r="O127" s="10"/>
    </row>
    <row r="128" customFormat="false" ht="13.2" hidden="false" customHeight="false" outlineLevel="0" collapsed="false">
      <c r="A128" s="46" t="s">
        <v>1178</v>
      </c>
      <c r="B128" s="46" t="s">
        <v>621</v>
      </c>
      <c r="C128" s="47" t="n">
        <v>112002</v>
      </c>
      <c r="D128" s="47" t="n">
        <v>23597</v>
      </c>
      <c r="E128" s="47" t="n">
        <v>14651</v>
      </c>
      <c r="F128" s="47" t="n">
        <v>19009</v>
      </c>
      <c r="G128" s="47" t="n">
        <v>4625</v>
      </c>
      <c r="H128" s="47" t="n">
        <v>12708</v>
      </c>
      <c r="I128" s="47" t="n">
        <v>32573</v>
      </c>
      <c r="J128" s="47" t="n">
        <v>4839</v>
      </c>
      <c r="K128" s="10"/>
      <c r="L128" s="10"/>
      <c r="M128" s="10"/>
      <c r="N128" s="10"/>
      <c r="O128" s="10"/>
    </row>
    <row r="129" customFormat="false" ht="13.2" hidden="false" customHeight="false" outlineLevel="0" collapsed="false">
      <c r="A129" s="46" t="s">
        <v>1179</v>
      </c>
      <c r="B129" s="46" t="s">
        <v>639</v>
      </c>
      <c r="C129" s="47" t="n">
        <v>73557</v>
      </c>
      <c r="D129" s="47" t="n">
        <v>15830</v>
      </c>
      <c r="E129" s="47" t="n">
        <v>9897</v>
      </c>
      <c r="F129" s="47" t="n">
        <v>12047</v>
      </c>
      <c r="G129" s="47" t="n">
        <v>3884</v>
      </c>
      <c r="H129" s="47" t="n">
        <v>8505</v>
      </c>
      <c r="I129" s="47" t="n">
        <v>20364</v>
      </c>
      <c r="J129" s="47" t="n">
        <v>3030</v>
      </c>
      <c r="K129" s="10"/>
      <c r="L129" s="10"/>
      <c r="M129" s="10"/>
      <c r="N129" s="10"/>
      <c r="O129" s="10"/>
    </row>
    <row r="130" customFormat="false" ht="13.2" hidden="false" customHeight="false" outlineLevel="0" collapsed="false">
      <c r="A130" s="46" t="s">
        <v>1180</v>
      </c>
      <c r="B130" s="46" t="s">
        <v>455</v>
      </c>
      <c r="C130" s="47" t="n">
        <v>86312</v>
      </c>
      <c r="D130" s="47" t="n">
        <v>17181</v>
      </c>
      <c r="E130" s="47" t="n">
        <v>16626</v>
      </c>
      <c r="F130" s="47" t="n">
        <v>14035</v>
      </c>
      <c r="G130" s="47" t="s">
        <v>1483</v>
      </c>
      <c r="H130" s="47" t="n">
        <v>8428</v>
      </c>
      <c r="I130" s="47" t="n">
        <v>30042</v>
      </c>
      <c r="J130" s="47" t="s">
        <v>1483</v>
      </c>
      <c r="K130" s="10"/>
      <c r="L130" s="10"/>
      <c r="M130" s="10"/>
      <c r="N130" s="10"/>
      <c r="O130" s="10"/>
    </row>
    <row r="131" customFormat="false" ht="13.2" hidden="false" customHeight="false" outlineLevel="0" collapsed="false">
      <c r="A131" s="46" t="s">
        <v>1181</v>
      </c>
      <c r="B131" s="46" t="s">
        <v>505</v>
      </c>
      <c r="C131" s="47" t="n">
        <v>94019</v>
      </c>
      <c r="D131" s="47" t="n">
        <v>15857</v>
      </c>
      <c r="E131" s="47" t="n">
        <v>11719</v>
      </c>
      <c r="F131" s="47" t="n">
        <v>15640</v>
      </c>
      <c r="G131" s="47" t="n">
        <v>3338</v>
      </c>
      <c r="H131" s="47" t="n">
        <v>11986</v>
      </c>
      <c r="I131" s="47" t="n">
        <v>31844</v>
      </c>
      <c r="J131" s="47" t="n">
        <v>3635</v>
      </c>
      <c r="K131" s="10"/>
      <c r="L131" s="10"/>
      <c r="M131" s="10"/>
      <c r="N131" s="10"/>
      <c r="O131" s="10"/>
    </row>
    <row r="132" customFormat="false" ht="13.2" hidden="false" customHeight="false" outlineLevel="0" collapsed="false">
      <c r="A132" s="46" t="s">
        <v>1182</v>
      </c>
      <c r="B132" s="46" t="s">
        <v>113</v>
      </c>
      <c r="C132" s="47" t="n">
        <v>110139</v>
      </c>
      <c r="D132" s="47" t="n">
        <v>18959</v>
      </c>
      <c r="E132" s="47" t="n">
        <v>14893</v>
      </c>
      <c r="F132" s="47" t="n">
        <v>18440</v>
      </c>
      <c r="G132" s="47" t="n">
        <v>3481</v>
      </c>
      <c r="H132" s="47" t="n">
        <v>13145</v>
      </c>
      <c r="I132" s="47" t="n">
        <v>36867</v>
      </c>
      <c r="J132" s="47" t="n">
        <v>4354</v>
      </c>
      <c r="K132" s="10"/>
      <c r="L132" s="10"/>
      <c r="M132" s="10"/>
      <c r="N132" s="10"/>
      <c r="O132" s="10"/>
    </row>
    <row r="133" customFormat="false" ht="13.2" hidden="false" customHeight="false" outlineLevel="0" collapsed="false">
      <c r="A133" s="46" t="s">
        <v>1183</v>
      </c>
      <c r="B133" s="46" t="s">
        <v>159</v>
      </c>
      <c r="C133" s="47" t="n">
        <v>115418</v>
      </c>
      <c r="D133" s="47" t="n">
        <v>37648</v>
      </c>
      <c r="E133" s="47" t="n">
        <v>16355</v>
      </c>
      <c r="F133" s="47" t="n">
        <v>18058</v>
      </c>
      <c r="G133" s="47" t="n">
        <v>4922</v>
      </c>
      <c r="H133" s="47" t="n">
        <v>12071</v>
      </c>
      <c r="I133" s="47" t="n">
        <v>20849</v>
      </c>
      <c r="J133" s="47" t="n">
        <v>5515</v>
      </c>
      <c r="K133" s="10"/>
      <c r="L133" s="10"/>
      <c r="M133" s="10"/>
      <c r="N133" s="10"/>
      <c r="O133" s="10"/>
    </row>
    <row r="134" customFormat="false" ht="13.2" hidden="false" customHeight="false" outlineLevel="0" collapsed="false">
      <c r="A134" s="46" t="s">
        <v>1184</v>
      </c>
      <c r="B134" s="46" t="s">
        <v>401</v>
      </c>
      <c r="C134" s="47" t="n">
        <v>81089</v>
      </c>
      <c r="D134" s="47" t="n">
        <v>20368</v>
      </c>
      <c r="E134" s="47" t="n">
        <v>20248</v>
      </c>
      <c r="F134" s="47" t="n">
        <v>11607</v>
      </c>
      <c r="G134" s="47" t="s">
        <v>1483</v>
      </c>
      <c r="H134" s="47" t="n">
        <v>6985</v>
      </c>
      <c r="I134" s="47" t="n">
        <v>21881</v>
      </c>
      <c r="J134" s="47" t="s">
        <v>1483</v>
      </c>
      <c r="K134" s="10"/>
      <c r="L134" s="10"/>
      <c r="M134" s="10"/>
      <c r="N134" s="10"/>
      <c r="O134" s="10"/>
    </row>
    <row r="135" customFormat="false" ht="13.2" hidden="false" customHeight="false" outlineLevel="0" collapsed="false">
      <c r="A135" s="46" t="s">
        <v>1185</v>
      </c>
      <c r="B135" s="46" t="s">
        <v>175</v>
      </c>
      <c r="C135" s="47" t="n">
        <v>69576</v>
      </c>
      <c r="D135" s="47" t="n">
        <v>15506</v>
      </c>
      <c r="E135" s="47" t="n">
        <v>10629</v>
      </c>
      <c r="F135" s="47" t="n">
        <v>12222</v>
      </c>
      <c r="G135" s="47" t="n">
        <v>3085</v>
      </c>
      <c r="H135" s="47" t="n">
        <v>8220</v>
      </c>
      <c r="I135" s="47" t="n">
        <v>16866</v>
      </c>
      <c r="J135" s="47" t="n">
        <v>3048</v>
      </c>
      <c r="K135" s="10"/>
      <c r="L135" s="10"/>
      <c r="M135" s="10"/>
      <c r="N135" s="10"/>
      <c r="O135" s="10"/>
    </row>
    <row r="136" customFormat="false" ht="13.2" hidden="false" customHeight="false" outlineLevel="0" collapsed="false">
      <c r="A136" s="46" t="s">
        <v>1186</v>
      </c>
      <c r="B136" s="46" t="s">
        <v>403</v>
      </c>
      <c r="C136" s="47" t="n">
        <v>72673</v>
      </c>
      <c r="D136" s="47" t="n">
        <v>13966</v>
      </c>
      <c r="E136" s="47" t="n">
        <v>13369</v>
      </c>
      <c r="F136" s="47" t="n">
        <v>12515</v>
      </c>
      <c r="G136" s="47" t="s">
        <v>1483</v>
      </c>
      <c r="H136" s="47" t="n">
        <v>7214</v>
      </c>
      <c r="I136" s="47" t="n">
        <v>25609</v>
      </c>
      <c r="J136" s="47" t="s">
        <v>1483</v>
      </c>
      <c r="K136" s="10"/>
      <c r="L136" s="10"/>
      <c r="M136" s="10"/>
      <c r="N136" s="10"/>
      <c r="O136" s="10"/>
    </row>
    <row r="137" customFormat="false" ht="13.2" hidden="false" customHeight="false" outlineLevel="0" collapsed="false">
      <c r="A137" s="46" t="s">
        <v>1187</v>
      </c>
      <c r="B137" s="46" t="s">
        <v>785</v>
      </c>
      <c r="C137" s="47" t="n">
        <v>278333</v>
      </c>
      <c r="D137" s="47" t="n">
        <v>65035</v>
      </c>
      <c r="E137" s="47" t="n">
        <v>36228</v>
      </c>
      <c r="F137" s="47" t="n">
        <v>45111</v>
      </c>
      <c r="G137" s="47" t="n">
        <v>14051</v>
      </c>
      <c r="H137" s="47" t="n">
        <v>33672</v>
      </c>
      <c r="I137" s="47" t="n">
        <v>72004</v>
      </c>
      <c r="J137" s="47" t="n">
        <v>12232</v>
      </c>
      <c r="K137" s="10"/>
      <c r="L137" s="10"/>
      <c r="M137" s="10"/>
      <c r="N137" s="10"/>
      <c r="O137" s="10"/>
    </row>
    <row r="138" customFormat="false" ht="13.2" hidden="false" customHeight="false" outlineLevel="0" collapsed="false">
      <c r="A138" s="46" t="s">
        <v>1188</v>
      </c>
      <c r="B138" s="46" t="s">
        <v>731</v>
      </c>
      <c r="C138" s="47" t="n">
        <v>91821</v>
      </c>
      <c r="D138" s="47" t="n">
        <v>22671</v>
      </c>
      <c r="E138" s="47" t="n">
        <v>13019</v>
      </c>
      <c r="F138" s="47" t="n">
        <v>14802</v>
      </c>
      <c r="G138" s="47" t="n">
        <v>3849</v>
      </c>
      <c r="H138" s="47" t="n">
        <v>10752</v>
      </c>
      <c r="I138" s="47" t="n">
        <v>21466</v>
      </c>
      <c r="J138" s="47" t="n">
        <v>5262</v>
      </c>
      <c r="K138" s="10"/>
      <c r="L138" s="10"/>
      <c r="M138" s="10"/>
      <c r="N138" s="10"/>
      <c r="O138" s="10"/>
    </row>
    <row r="139" customFormat="false" ht="13.2" hidden="false" customHeight="false" outlineLevel="0" collapsed="false">
      <c r="A139" s="46" t="s">
        <v>1189</v>
      </c>
      <c r="B139" s="46" t="s">
        <v>493</v>
      </c>
      <c r="C139" s="47" t="n">
        <v>82691</v>
      </c>
      <c r="D139" s="47" t="n">
        <v>19215</v>
      </c>
      <c r="E139" s="47" t="n">
        <v>11408</v>
      </c>
      <c r="F139" s="47" t="n">
        <v>13763</v>
      </c>
      <c r="G139" s="47" t="n">
        <v>2899</v>
      </c>
      <c r="H139" s="47" t="n">
        <v>10418</v>
      </c>
      <c r="I139" s="47" t="n">
        <v>20194</v>
      </c>
      <c r="J139" s="47" t="n">
        <v>4794</v>
      </c>
      <c r="K139" s="10"/>
      <c r="L139" s="10"/>
      <c r="M139" s="10"/>
      <c r="N139" s="10"/>
      <c r="O139" s="10"/>
    </row>
    <row r="140" customFormat="false" ht="13.2" hidden="false" customHeight="false" outlineLevel="0" collapsed="false">
      <c r="A140" s="46" t="s">
        <v>1190</v>
      </c>
      <c r="B140" s="46" t="s">
        <v>507</v>
      </c>
      <c r="C140" s="47" t="n">
        <v>101482</v>
      </c>
      <c r="D140" s="47" t="n">
        <v>17907</v>
      </c>
      <c r="E140" s="47" t="n">
        <v>14410</v>
      </c>
      <c r="F140" s="47" t="n">
        <v>17461</v>
      </c>
      <c r="G140" s="47" t="n">
        <v>5779</v>
      </c>
      <c r="H140" s="47" t="n">
        <v>13524</v>
      </c>
      <c r="I140" s="47" t="n">
        <v>28326</v>
      </c>
      <c r="J140" s="47" t="n">
        <v>4075</v>
      </c>
      <c r="K140" s="10"/>
      <c r="L140" s="10"/>
      <c r="M140" s="10"/>
      <c r="N140" s="10"/>
      <c r="O140" s="10"/>
    </row>
    <row r="141" customFormat="false" ht="13.2" hidden="false" customHeight="false" outlineLevel="0" collapsed="false">
      <c r="A141" s="46" t="s">
        <v>1191</v>
      </c>
      <c r="B141" s="46" t="s">
        <v>315</v>
      </c>
      <c r="C141" s="47" t="n">
        <v>43976</v>
      </c>
      <c r="D141" s="47" t="n">
        <v>9968</v>
      </c>
      <c r="E141" s="47" t="n">
        <v>5914</v>
      </c>
      <c r="F141" s="47" t="n">
        <v>7253</v>
      </c>
      <c r="G141" s="47" t="n">
        <v>1637</v>
      </c>
      <c r="H141" s="47" t="n">
        <v>5286</v>
      </c>
      <c r="I141" s="47" t="n">
        <v>12059</v>
      </c>
      <c r="J141" s="47" t="n">
        <v>1859</v>
      </c>
      <c r="K141" s="10"/>
      <c r="L141" s="10"/>
      <c r="M141" s="10"/>
      <c r="N141" s="10"/>
      <c r="O141" s="10"/>
    </row>
    <row r="142" customFormat="false" ht="13.2" hidden="false" customHeight="false" outlineLevel="0" collapsed="false">
      <c r="A142" s="46" t="s">
        <v>1192</v>
      </c>
      <c r="B142" s="46" t="s">
        <v>441</v>
      </c>
      <c r="C142" s="47" t="n">
        <v>404424</v>
      </c>
      <c r="D142" s="47" t="n">
        <v>69306</v>
      </c>
      <c r="E142" s="47" t="n">
        <v>74970</v>
      </c>
      <c r="F142" s="47" t="n">
        <v>62021</v>
      </c>
      <c r="G142" s="47" t="s">
        <v>1483</v>
      </c>
      <c r="H142" s="47" t="n">
        <v>30544</v>
      </c>
      <c r="I142" s="47" t="n">
        <v>167583</v>
      </c>
      <c r="J142" s="47" t="s">
        <v>1483</v>
      </c>
      <c r="K142" s="10"/>
      <c r="L142" s="10"/>
      <c r="M142" s="10"/>
      <c r="N142" s="10"/>
      <c r="O142" s="10"/>
    </row>
    <row r="143" customFormat="false" ht="13.2" hidden="false" customHeight="false" outlineLevel="0" collapsed="false">
      <c r="A143" s="46" t="s">
        <v>1193</v>
      </c>
      <c r="B143" s="46" t="s">
        <v>405</v>
      </c>
      <c r="C143" s="47" t="n">
        <v>23006</v>
      </c>
      <c r="D143" s="47" t="n">
        <v>6907</v>
      </c>
      <c r="E143" s="47" t="n">
        <v>4735</v>
      </c>
      <c r="F143" s="47" t="n">
        <v>3143</v>
      </c>
      <c r="G143" s="47" t="s">
        <v>1483</v>
      </c>
      <c r="H143" s="47" t="n">
        <v>2144</v>
      </c>
      <c r="I143" s="47" t="n">
        <v>6077</v>
      </c>
      <c r="J143" s="47" t="s">
        <v>1483</v>
      </c>
      <c r="K143" s="10"/>
      <c r="L143" s="10"/>
      <c r="M143" s="10"/>
      <c r="N143" s="10"/>
      <c r="O143" s="10"/>
    </row>
    <row r="144" customFormat="false" ht="13.2" hidden="false" customHeight="false" outlineLevel="0" collapsed="false">
      <c r="A144" s="46" t="s">
        <v>1194</v>
      </c>
      <c r="B144" s="46" t="s">
        <v>559</v>
      </c>
      <c r="C144" s="47" t="n">
        <v>103005</v>
      </c>
      <c r="D144" s="47" t="n">
        <v>13628</v>
      </c>
      <c r="E144" s="47" t="n">
        <v>10451</v>
      </c>
      <c r="F144" s="47" t="n">
        <v>14320</v>
      </c>
      <c r="G144" s="47" t="n">
        <v>2280</v>
      </c>
      <c r="H144" s="47" t="n">
        <v>11400</v>
      </c>
      <c r="I144" s="47" t="n">
        <v>45170</v>
      </c>
      <c r="J144" s="47" t="n">
        <v>5756</v>
      </c>
      <c r="K144" s="10"/>
      <c r="L144" s="10"/>
      <c r="M144" s="10"/>
      <c r="N144" s="10"/>
      <c r="O144" s="10"/>
    </row>
    <row r="145" customFormat="false" ht="13.2" hidden="false" customHeight="false" outlineLevel="0" collapsed="false">
      <c r="A145" s="46" t="s">
        <v>1195</v>
      </c>
      <c r="B145" s="46" t="s">
        <v>219</v>
      </c>
      <c r="C145" s="47" t="n">
        <v>242465</v>
      </c>
      <c r="D145" s="47" t="n">
        <v>55736</v>
      </c>
      <c r="E145" s="47" t="n">
        <v>31158</v>
      </c>
      <c r="F145" s="47" t="n">
        <v>33389</v>
      </c>
      <c r="G145" s="47" t="n">
        <v>4715</v>
      </c>
      <c r="H145" s="47" t="n">
        <v>25557</v>
      </c>
      <c r="I145" s="47" t="n">
        <v>69627</v>
      </c>
      <c r="J145" s="47" t="n">
        <v>22283</v>
      </c>
      <c r="K145" s="10"/>
      <c r="L145" s="10"/>
      <c r="M145" s="10"/>
      <c r="N145" s="10"/>
      <c r="O145" s="10"/>
    </row>
    <row r="146" customFormat="false" ht="13.2" hidden="false" customHeight="false" outlineLevel="0" collapsed="false">
      <c r="A146" s="46" t="s">
        <v>1196</v>
      </c>
      <c r="B146" s="46" t="s">
        <v>57</v>
      </c>
      <c r="C146" s="47" t="n">
        <v>101708</v>
      </c>
      <c r="D146" s="47" t="n">
        <v>24360</v>
      </c>
      <c r="E146" s="47" t="n">
        <v>15839</v>
      </c>
      <c r="F146" s="47" t="n">
        <v>16544</v>
      </c>
      <c r="G146" s="47" t="n">
        <v>3364</v>
      </c>
      <c r="H146" s="47" t="n">
        <v>11261</v>
      </c>
      <c r="I146" s="47" t="n">
        <v>25769</v>
      </c>
      <c r="J146" s="47" t="n">
        <v>4571</v>
      </c>
      <c r="K146" s="10"/>
      <c r="L146" s="10"/>
      <c r="M146" s="10"/>
      <c r="N146" s="10"/>
      <c r="O146" s="10"/>
    </row>
    <row r="147" customFormat="false" ht="13.2" hidden="false" customHeight="false" outlineLevel="0" collapsed="false">
      <c r="A147" s="46" t="s">
        <v>1197</v>
      </c>
      <c r="B147" s="46" t="s">
        <v>561</v>
      </c>
      <c r="C147" s="47" t="n">
        <v>60371</v>
      </c>
      <c r="D147" s="47" t="n">
        <v>9559</v>
      </c>
      <c r="E147" s="47" t="n">
        <v>7395</v>
      </c>
      <c r="F147" s="47" t="n">
        <v>9504</v>
      </c>
      <c r="G147" s="47" t="n">
        <v>1723</v>
      </c>
      <c r="H147" s="47" t="n">
        <v>7278</v>
      </c>
      <c r="I147" s="47" t="n">
        <v>21720</v>
      </c>
      <c r="J147" s="47" t="n">
        <v>3192</v>
      </c>
      <c r="K147" s="10"/>
      <c r="L147" s="10"/>
      <c r="M147" s="10"/>
      <c r="N147" s="10"/>
      <c r="O147" s="10"/>
    </row>
    <row r="148" customFormat="false" ht="13.2" hidden="false" customHeight="false" outlineLevel="0" collapsed="false">
      <c r="A148" s="46" t="s">
        <v>1198</v>
      </c>
      <c r="B148" s="46" t="s">
        <v>135</v>
      </c>
      <c r="C148" s="47" t="n">
        <v>91948</v>
      </c>
      <c r="D148" s="47" t="n">
        <v>23808</v>
      </c>
      <c r="E148" s="47" t="n">
        <v>14091</v>
      </c>
      <c r="F148" s="47" t="n">
        <v>15197</v>
      </c>
      <c r="G148" s="47" t="n">
        <v>4851</v>
      </c>
      <c r="H148" s="47" t="n">
        <v>11350</v>
      </c>
      <c r="I148" s="47" t="n">
        <v>19015</v>
      </c>
      <c r="J148" s="47" t="n">
        <v>3636</v>
      </c>
      <c r="K148" s="10"/>
      <c r="L148" s="10"/>
      <c r="M148" s="10"/>
      <c r="N148" s="10"/>
      <c r="O148" s="10"/>
    </row>
    <row r="149" customFormat="false" ht="13.2" hidden="false" customHeight="false" outlineLevel="0" collapsed="false">
      <c r="A149" s="46" t="s">
        <v>1199</v>
      </c>
      <c r="B149" s="46" t="s">
        <v>623</v>
      </c>
      <c r="C149" s="47" t="n">
        <v>99066</v>
      </c>
      <c r="D149" s="47" t="n">
        <v>18156</v>
      </c>
      <c r="E149" s="47" t="n">
        <v>12467</v>
      </c>
      <c r="F149" s="47" t="n">
        <v>13998</v>
      </c>
      <c r="G149" s="47" t="n">
        <v>3165</v>
      </c>
      <c r="H149" s="47" t="n">
        <v>18000</v>
      </c>
      <c r="I149" s="47" t="n">
        <v>28291</v>
      </c>
      <c r="J149" s="47" t="n">
        <v>4989</v>
      </c>
      <c r="K149" s="10"/>
      <c r="L149" s="10"/>
      <c r="M149" s="10"/>
      <c r="N149" s="10"/>
      <c r="O149" s="10"/>
    </row>
    <row r="150" customFormat="false" ht="13.2" hidden="false" customHeight="false" outlineLevel="0" collapsed="false">
      <c r="A150" s="46" t="s">
        <v>1200</v>
      </c>
      <c r="B150" s="46" t="s">
        <v>407</v>
      </c>
      <c r="C150" s="47" t="n">
        <v>127613</v>
      </c>
      <c r="D150" s="47" t="n">
        <v>34913</v>
      </c>
      <c r="E150" s="47" t="n">
        <v>35315</v>
      </c>
      <c r="F150" s="47" t="n">
        <v>18205</v>
      </c>
      <c r="G150" s="47" t="s">
        <v>1483</v>
      </c>
      <c r="H150" s="47" t="n">
        <v>13345</v>
      </c>
      <c r="I150" s="47" t="n">
        <v>25835</v>
      </c>
      <c r="J150" s="47" t="s">
        <v>1483</v>
      </c>
      <c r="K150" s="10"/>
      <c r="L150" s="10"/>
      <c r="M150" s="10"/>
      <c r="N150" s="10"/>
      <c r="O150" s="10"/>
    </row>
    <row r="151" customFormat="false" ht="13.2" hidden="false" customHeight="false" outlineLevel="0" collapsed="false">
      <c r="A151" s="46" t="s">
        <v>1201</v>
      </c>
      <c r="B151" s="46" t="s">
        <v>509</v>
      </c>
      <c r="C151" s="47" t="n">
        <v>92153</v>
      </c>
      <c r="D151" s="47" t="n">
        <v>16181</v>
      </c>
      <c r="E151" s="47" t="n">
        <v>12058</v>
      </c>
      <c r="F151" s="47" t="n">
        <v>15691</v>
      </c>
      <c r="G151" s="47" t="n">
        <v>5058</v>
      </c>
      <c r="H151" s="47" t="n">
        <v>12403</v>
      </c>
      <c r="I151" s="47" t="n">
        <v>27419</v>
      </c>
      <c r="J151" s="47" t="n">
        <v>3343</v>
      </c>
      <c r="K151" s="10"/>
      <c r="L151" s="10"/>
      <c r="M151" s="10"/>
      <c r="N151" s="10"/>
      <c r="O151" s="10"/>
    </row>
    <row r="152" customFormat="false" ht="13.2" hidden="false" customHeight="false" outlineLevel="0" collapsed="false">
      <c r="A152" s="46" t="s">
        <v>1202</v>
      </c>
      <c r="B152" s="46" t="s">
        <v>39</v>
      </c>
      <c r="C152" s="47" t="n">
        <v>78482</v>
      </c>
      <c r="D152" s="47" t="n">
        <v>24523</v>
      </c>
      <c r="E152" s="47" t="n">
        <v>12253</v>
      </c>
      <c r="F152" s="47" t="n">
        <v>13323</v>
      </c>
      <c r="G152" s="47" t="n">
        <v>3173</v>
      </c>
      <c r="H152" s="47" t="n">
        <v>8151</v>
      </c>
      <c r="I152" s="47" t="n">
        <v>11677</v>
      </c>
      <c r="J152" s="47" t="n">
        <v>5382</v>
      </c>
      <c r="K152" s="10"/>
      <c r="L152" s="10"/>
      <c r="M152" s="10"/>
      <c r="N152" s="10"/>
      <c r="O152" s="10"/>
    </row>
    <row r="153" customFormat="false" ht="13.2" hidden="false" customHeight="false" outlineLevel="0" collapsed="false">
      <c r="A153" s="46" t="s">
        <v>1203</v>
      </c>
      <c r="B153" s="46" t="s">
        <v>873</v>
      </c>
      <c r="C153" s="47" t="n">
        <v>48664</v>
      </c>
      <c r="D153" s="47" t="n">
        <v>15733</v>
      </c>
      <c r="E153" s="47" t="n">
        <v>5725</v>
      </c>
      <c r="F153" s="47" t="n">
        <v>7320</v>
      </c>
      <c r="G153" s="47" t="n">
        <v>1714</v>
      </c>
      <c r="H153" s="47" t="n">
        <v>5213</v>
      </c>
      <c r="I153" s="47" t="n">
        <v>10353</v>
      </c>
      <c r="J153" s="47" t="n">
        <v>2606</v>
      </c>
      <c r="K153" s="10"/>
      <c r="L153" s="10"/>
      <c r="M153" s="10"/>
      <c r="N153" s="10"/>
      <c r="O153" s="10"/>
    </row>
    <row r="154" customFormat="false" ht="13.2" hidden="false" customHeight="false" outlineLevel="0" collapsed="false">
      <c r="A154" s="46" t="s">
        <v>1204</v>
      </c>
      <c r="B154" s="46" t="s">
        <v>409</v>
      </c>
      <c r="C154" s="47" t="n">
        <v>300801</v>
      </c>
      <c r="D154" s="47" t="n">
        <v>79421</v>
      </c>
      <c r="E154" s="47" t="n">
        <v>72730</v>
      </c>
      <c r="F154" s="47" t="n">
        <v>43306</v>
      </c>
      <c r="G154" s="47" t="s">
        <v>1483</v>
      </c>
      <c r="H154" s="47" t="n">
        <v>33776</v>
      </c>
      <c r="I154" s="47" t="n">
        <v>71568</v>
      </c>
      <c r="J154" s="47" t="s">
        <v>1483</v>
      </c>
      <c r="K154" s="10"/>
      <c r="L154" s="10"/>
      <c r="M154" s="10"/>
      <c r="N154" s="10"/>
      <c r="O154" s="10"/>
    </row>
    <row r="155" customFormat="false" ht="13.2" hidden="false" customHeight="false" outlineLevel="0" collapsed="false">
      <c r="A155" s="46" t="s">
        <v>1205</v>
      </c>
      <c r="B155" s="46" t="s">
        <v>683</v>
      </c>
      <c r="C155" s="47" t="n">
        <v>123862</v>
      </c>
      <c r="D155" s="47" t="n">
        <v>29116</v>
      </c>
      <c r="E155" s="47" t="n">
        <v>19076</v>
      </c>
      <c r="F155" s="47" t="n">
        <v>21398</v>
      </c>
      <c r="G155" s="47" t="n">
        <v>6031</v>
      </c>
      <c r="H155" s="47" t="n">
        <v>15098</v>
      </c>
      <c r="I155" s="47" t="n">
        <v>27791</v>
      </c>
      <c r="J155" s="47" t="n">
        <v>5352</v>
      </c>
      <c r="K155" s="10"/>
      <c r="L155" s="10"/>
      <c r="M155" s="10"/>
      <c r="N155" s="10"/>
      <c r="O155" s="10"/>
    </row>
    <row r="156" customFormat="false" ht="13.2" hidden="false" customHeight="false" outlineLevel="0" collapsed="false">
      <c r="A156" s="46" t="s">
        <v>1206</v>
      </c>
      <c r="B156" s="46" t="s">
        <v>97</v>
      </c>
      <c r="C156" s="47" t="n">
        <v>48684</v>
      </c>
      <c r="D156" s="47" t="n">
        <v>12505</v>
      </c>
      <c r="E156" s="47" t="n">
        <v>6597</v>
      </c>
      <c r="F156" s="47" t="n">
        <v>6893</v>
      </c>
      <c r="G156" s="47" t="n">
        <v>1961</v>
      </c>
      <c r="H156" s="47" t="n">
        <v>5003</v>
      </c>
      <c r="I156" s="47" t="n">
        <v>9325</v>
      </c>
      <c r="J156" s="47" t="n">
        <v>6400</v>
      </c>
      <c r="K156" s="10"/>
      <c r="L156" s="10"/>
      <c r="M156" s="10"/>
      <c r="N156" s="10"/>
      <c r="O156" s="10"/>
    </row>
    <row r="157" customFormat="false" ht="13.2" hidden="false" customHeight="false" outlineLevel="0" collapsed="false">
      <c r="A157" s="46" t="s">
        <v>1207</v>
      </c>
      <c r="B157" s="46" t="s">
        <v>653</v>
      </c>
      <c r="C157" s="47" t="n">
        <v>67947</v>
      </c>
      <c r="D157" s="47" t="n">
        <v>16664</v>
      </c>
      <c r="E157" s="47" t="n">
        <v>9750</v>
      </c>
      <c r="F157" s="47" t="n">
        <v>11416</v>
      </c>
      <c r="G157" s="47" t="n">
        <v>3045</v>
      </c>
      <c r="H157" s="47" t="n">
        <v>8128</v>
      </c>
      <c r="I157" s="47" t="n">
        <v>16285</v>
      </c>
      <c r="J157" s="47" t="n">
        <v>2659</v>
      </c>
      <c r="K157" s="10"/>
      <c r="L157" s="10"/>
      <c r="M157" s="10"/>
      <c r="N157" s="10"/>
      <c r="O157" s="10"/>
    </row>
    <row r="158" customFormat="false" ht="13.2" hidden="false" customHeight="false" outlineLevel="0" collapsed="false">
      <c r="A158" s="46" t="s">
        <v>1208</v>
      </c>
      <c r="B158" s="46" t="s">
        <v>323</v>
      </c>
      <c r="C158" s="47" t="n">
        <v>63757</v>
      </c>
      <c r="D158" s="47" t="n">
        <v>13497</v>
      </c>
      <c r="E158" s="47" t="n">
        <v>7638</v>
      </c>
      <c r="F158" s="47" t="n">
        <v>10560</v>
      </c>
      <c r="G158" s="47" t="n">
        <v>2678</v>
      </c>
      <c r="H158" s="47" t="n">
        <v>7826</v>
      </c>
      <c r="I158" s="47" t="n">
        <v>18982</v>
      </c>
      <c r="J158" s="47" t="n">
        <v>2576</v>
      </c>
      <c r="K158" s="10"/>
      <c r="L158" s="10"/>
      <c r="M158" s="10"/>
      <c r="N158" s="10"/>
      <c r="O158" s="10"/>
    </row>
    <row r="159" customFormat="false" ht="13.2" hidden="false" customHeight="false" outlineLevel="0" collapsed="false">
      <c r="A159" s="46" t="s">
        <v>1209</v>
      </c>
      <c r="B159" s="46" t="s">
        <v>291</v>
      </c>
      <c r="C159" s="47" t="n">
        <v>164716</v>
      </c>
      <c r="D159" s="47" t="n">
        <v>46192</v>
      </c>
      <c r="E159" s="47" t="n">
        <v>23592</v>
      </c>
      <c r="F159" s="47" t="n">
        <v>25601</v>
      </c>
      <c r="G159" s="47" t="n">
        <v>8563</v>
      </c>
      <c r="H159" s="47" t="n">
        <v>18611</v>
      </c>
      <c r="I159" s="47" t="n">
        <v>35409</v>
      </c>
      <c r="J159" s="47" t="n">
        <v>6748</v>
      </c>
      <c r="K159" s="10"/>
      <c r="L159" s="10"/>
      <c r="M159" s="10"/>
      <c r="N159" s="10"/>
      <c r="O159" s="10"/>
    </row>
    <row r="160" customFormat="false" ht="13.2" hidden="false" customHeight="false" outlineLevel="0" collapsed="false">
      <c r="A160" s="46" t="s">
        <v>1210</v>
      </c>
      <c r="B160" s="46" t="s">
        <v>191</v>
      </c>
      <c r="C160" s="47" t="n">
        <v>93186</v>
      </c>
      <c r="D160" s="47" t="n">
        <v>21980</v>
      </c>
      <c r="E160" s="47" t="n">
        <v>12775</v>
      </c>
      <c r="F160" s="47" t="n">
        <v>14737</v>
      </c>
      <c r="G160" s="47" t="n">
        <v>4240</v>
      </c>
      <c r="H160" s="47" t="n">
        <v>11999</v>
      </c>
      <c r="I160" s="47" t="n">
        <v>23601</v>
      </c>
      <c r="J160" s="47" t="n">
        <v>3854</v>
      </c>
      <c r="K160" s="10"/>
      <c r="L160" s="10"/>
      <c r="M160" s="10"/>
      <c r="N160" s="10"/>
      <c r="O160" s="10"/>
    </row>
    <row r="161" customFormat="false" ht="13.2" hidden="false" customHeight="false" outlineLevel="0" collapsed="false">
      <c r="A161" s="46" t="s">
        <v>1211</v>
      </c>
      <c r="B161" s="46" t="s">
        <v>457</v>
      </c>
      <c r="C161" s="47" t="n">
        <v>497618</v>
      </c>
      <c r="D161" s="47" t="n">
        <v>159162</v>
      </c>
      <c r="E161" s="47" t="n">
        <v>98132</v>
      </c>
      <c r="F161" s="47" t="n">
        <v>66685</v>
      </c>
      <c r="G161" s="47" t="s">
        <v>1483</v>
      </c>
      <c r="H161" s="47" t="n">
        <v>44694</v>
      </c>
      <c r="I161" s="47" t="n">
        <v>128945</v>
      </c>
      <c r="J161" s="47" t="s">
        <v>1483</v>
      </c>
      <c r="K161" s="10"/>
      <c r="L161" s="10"/>
      <c r="M161" s="10"/>
      <c r="N161" s="10"/>
      <c r="O161" s="10"/>
    </row>
    <row r="162" customFormat="false" ht="13.2" hidden="false" customHeight="false" outlineLevel="0" collapsed="false">
      <c r="A162" s="46" t="s">
        <v>1212</v>
      </c>
      <c r="B162" s="46" t="s">
        <v>655</v>
      </c>
      <c r="C162" s="47" t="n">
        <v>97531</v>
      </c>
      <c r="D162" s="47" t="n">
        <v>21247</v>
      </c>
      <c r="E162" s="47" t="n">
        <v>15704</v>
      </c>
      <c r="F162" s="47" t="n">
        <v>16831</v>
      </c>
      <c r="G162" s="47" t="n">
        <v>4180</v>
      </c>
      <c r="H162" s="47" t="n">
        <v>12832</v>
      </c>
      <c r="I162" s="47" t="n">
        <v>21651</v>
      </c>
      <c r="J162" s="47" t="n">
        <v>5086</v>
      </c>
      <c r="K162" s="10"/>
      <c r="L162" s="10"/>
      <c r="M162" s="10"/>
      <c r="N162" s="10"/>
      <c r="O162" s="10"/>
    </row>
    <row r="163" customFormat="false" ht="13.2" hidden="false" customHeight="false" outlineLevel="0" collapsed="false">
      <c r="A163" s="46" t="s">
        <v>1213</v>
      </c>
      <c r="B163" s="46" t="s">
        <v>511</v>
      </c>
      <c r="C163" s="47" t="n">
        <v>66402</v>
      </c>
      <c r="D163" s="47" t="n">
        <v>14347</v>
      </c>
      <c r="E163" s="47" t="n">
        <v>10754</v>
      </c>
      <c r="F163" s="47" t="n">
        <v>12046</v>
      </c>
      <c r="G163" s="47" t="n">
        <v>3292</v>
      </c>
      <c r="H163" s="47" t="n">
        <v>8883</v>
      </c>
      <c r="I163" s="47" t="n">
        <v>14265</v>
      </c>
      <c r="J163" s="47" t="n">
        <v>2815</v>
      </c>
      <c r="K163" s="10"/>
      <c r="L163" s="10"/>
      <c r="M163" s="10"/>
      <c r="N163" s="10"/>
      <c r="O163" s="10"/>
    </row>
    <row r="164" customFormat="false" ht="13.2" hidden="false" customHeight="false" outlineLevel="0" collapsed="false">
      <c r="A164" s="46" t="s">
        <v>1214</v>
      </c>
      <c r="B164" s="46" t="s">
        <v>533</v>
      </c>
      <c r="C164" s="47" t="n">
        <v>80964</v>
      </c>
      <c r="D164" s="47" t="n">
        <v>19742</v>
      </c>
      <c r="E164" s="47" t="n">
        <v>13242</v>
      </c>
      <c r="F164" s="47" t="n">
        <v>13780</v>
      </c>
      <c r="G164" s="47" t="n">
        <v>3442</v>
      </c>
      <c r="H164" s="47" t="n">
        <v>8952</v>
      </c>
      <c r="I164" s="47" t="n">
        <v>16164</v>
      </c>
      <c r="J164" s="47" t="n">
        <v>5642</v>
      </c>
      <c r="K164" s="10"/>
      <c r="L164" s="10"/>
      <c r="M164" s="10"/>
      <c r="N164" s="10"/>
      <c r="O164" s="10"/>
    </row>
    <row r="165" customFormat="false" ht="13.2" hidden="false" customHeight="false" outlineLevel="0" collapsed="false">
      <c r="A165" s="46" t="s">
        <v>1215</v>
      </c>
      <c r="B165" s="46" t="s">
        <v>85</v>
      </c>
      <c r="C165" s="47" t="n">
        <v>79748</v>
      </c>
      <c r="D165" s="47" t="n">
        <v>26164</v>
      </c>
      <c r="E165" s="47" t="n">
        <v>12531</v>
      </c>
      <c r="F165" s="47" t="n">
        <v>12846</v>
      </c>
      <c r="G165" s="47" t="n">
        <v>3735</v>
      </c>
      <c r="H165" s="47" t="n">
        <v>8418</v>
      </c>
      <c r="I165" s="47" t="n">
        <v>11336</v>
      </c>
      <c r="J165" s="47" t="n">
        <v>4718</v>
      </c>
      <c r="K165" s="10"/>
      <c r="L165" s="10"/>
      <c r="M165" s="10"/>
      <c r="N165" s="10"/>
      <c r="O165" s="10"/>
    </row>
    <row r="166" customFormat="false" ht="13.2" hidden="false" customHeight="false" outlineLevel="0" collapsed="false">
      <c r="A166" s="46" t="s">
        <v>1216</v>
      </c>
      <c r="B166" s="46" t="s">
        <v>221</v>
      </c>
      <c r="C166" s="47" t="n">
        <v>199163</v>
      </c>
      <c r="D166" s="47" t="n">
        <v>41082</v>
      </c>
      <c r="E166" s="47" t="n">
        <v>23896</v>
      </c>
      <c r="F166" s="47" t="n">
        <v>26189</v>
      </c>
      <c r="G166" s="47" t="n">
        <v>3766</v>
      </c>
      <c r="H166" s="47" t="n">
        <v>21250</v>
      </c>
      <c r="I166" s="47" t="n">
        <v>66120</v>
      </c>
      <c r="J166" s="47" t="n">
        <v>16860</v>
      </c>
      <c r="K166" s="10"/>
      <c r="L166" s="10"/>
      <c r="M166" s="10"/>
      <c r="N166" s="10"/>
      <c r="O166" s="10"/>
    </row>
    <row r="167" customFormat="false" ht="13.2" hidden="false" customHeight="false" outlineLevel="0" collapsed="false">
      <c r="A167" s="46" t="s">
        <v>1217</v>
      </c>
      <c r="B167" s="46" t="s">
        <v>563</v>
      </c>
      <c r="C167" s="47" t="n">
        <v>112589</v>
      </c>
      <c r="D167" s="47" t="n">
        <v>15993</v>
      </c>
      <c r="E167" s="47" t="n">
        <v>12020</v>
      </c>
      <c r="F167" s="47" t="n">
        <v>15254</v>
      </c>
      <c r="G167" s="47" t="n">
        <v>3125</v>
      </c>
      <c r="H167" s="47" t="n">
        <v>16005</v>
      </c>
      <c r="I167" s="47" t="n">
        <v>44496</v>
      </c>
      <c r="J167" s="47" t="n">
        <v>5696</v>
      </c>
      <c r="K167" s="10"/>
      <c r="L167" s="10"/>
      <c r="M167" s="10"/>
      <c r="N167" s="10"/>
      <c r="O167" s="10"/>
    </row>
    <row r="168" customFormat="false" ht="13.2" hidden="false" customHeight="false" outlineLevel="0" collapsed="false">
      <c r="A168" s="46" t="s">
        <v>1218</v>
      </c>
      <c r="B168" s="46" t="s">
        <v>677</v>
      </c>
      <c r="C168" s="47" t="n">
        <v>100923</v>
      </c>
      <c r="D168" s="47" t="n">
        <v>23365</v>
      </c>
      <c r="E168" s="47" t="n">
        <v>11889</v>
      </c>
      <c r="F168" s="47" t="n">
        <v>16238</v>
      </c>
      <c r="G168" s="47" t="n">
        <v>3783</v>
      </c>
      <c r="H168" s="47" t="n">
        <v>14638</v>
      </c>
      <c r="I168" s="47" t="n">
        <v>26673</v>
      </c>
      <c r="J168" s="47" t="n">
        <v>4337</v>
      </c>
      <c r="K168" s="10"/>
      <c r="L168" s="10"/>
      <c r="M168" s="10"/>
      <c r="N168" s="10"/>
      <c r="O168" s="10"/>
    </row>
    <row r="169" customFormat="false" ht="13.2" hidden="false" customHeight="false" outlineLevel="0" collapsed="false">
      <c r="A169" s="46" t="s">
        <v>1219</v>
      </c>
      <c r="B169" s="46" t="s">
        <v>223</v>
      </c>
      <c r="C169" s="47" t="n">
        <v>195145</v>
      </c>
      <c r="D169" s="47" t="n">
        <v>38172</v>
      </c>
      <c r="E169" s="47" t="n">
        <v>17500</v>
      </c>
      <c r="F169" s="47" t="n">
        <v>19612</v>
      </c>
      <c r="G169" s="47" t="n">
        <v>1862</v>
      </c>
      <c r="H169" s="47" t="n">
        <v>18106</v>
      </c>
      <c r="I169" s="47" t="n">
        <v>81591</v>
      </c>
      <c r="J169" s="47" t="n">
        <v>18302</v>
      </c>
      <c r="K169" s="10"/>
      <c r="L169" s="10"/>
      <c r="M169" s="10"/>
      <c r="N169" s="10"/>
      <c r="O169" s="10"/>
    </row>
    <row r="170" customFormat="false" ht="13.2" hidden="false" customHeight="false" outlineLevel="0" collapsed="false">
      <c r="A170" s="46" t="s">
        <v>1220</v>
      </c>
      <c r="B170" s="46" t="s">
        <v>295</v>
      </c>
      <c r="C170" s="47" t="n">
        <v>100819</v>
      </c>
      <c r="D170" s="47" t="n">
        <v>27126</v>
      </c>
      <c r="E170" s="47" t="n">
        <v>16975</v>
      </c>
      <c r="F170" s="47" t="n">
        <v>18702</v>
      </c>
      <c r="G170" s="47" t="n">
        <v>3839</v>
      </c>
      <c r="H170" s="47" t="n">
        <v>12618</v>
      </c>
      <c r="I170" s="47" t="n">
        <v>17792</v>
      </c>
      <c r="J170" s="47" t="n">
        <v>3767</v>
      </c>
      <c r="K170" s="10"/>
      <c r="L170" s="10"/>
      <c r="M170" s="10"/>
      <c r="N170" s="10"/>
      <c r="O170" s="10"/>
    </row>
    <row r="171" customFormat="false" ht="13.2" hidden="false" customHeight="false" outlineLevel="0" collapsed="false">
      <c r="A171" s="46" t="s">
        <v>1221</v>
      </c>
      <c r="B171" s="46" t="s">
        <v>795</v>
      </c>
      <c r="C171" s="47" t="n">
        <v>74039</v>
      </c>
      <c r="D171" s="47" t="n">
        <v>14536</v>
      </c>
      <c r="E171" s="47" t="n">
        <v>8869</v>
      </c>
      <c r="F171" s="47" t="n">
        <v>11914</v>
      </c>
      <c r="G171" s="47" t="n">
        <v>3015</v>
      </c>
      <c r="H171" s="47" t="n">
        <v>9015</v>
      </c>
      <c r="I171" s="47" t="n">
        <v>23736</v>
      </c>
      <c r="J171" s="47" t="n">
        <v>2954</v>
      </c>
      <c r="K171" s="10"/>
      <c r="L171" s="10"/>
      <c r="M171" s="10"/>
      <c r="N171" s="10"/>
      <c r="O171" s="10"/>
    </row>
    <row r="172" customFormat="false" ht="13.2" hidden="false" customHeight="false" outlineLevel="0" collapsed="false">
      <c r="A172" s="46" t="s">
        <v>1222</v>
      </c>
      <c r="B172" s="46" t="s">
        <v>225</v>
      </c>
      <c r="C172" s="47" t="n">
        <v>152863</v>
      </c>
      <c r="D172" s="47" t="n">
        <v>19515</v>
      </c>
      <c r="E172" s="47" t="n">
        <v>10725</v>
      </c>
      <c r="F172" s="47" t="n">
        <v>12738</v>
      </c>
      <c r="G172" s="47" t="n">
        <v>1768</v>
      </c>
      <c r="H172" s="47" t="n">
        <v>16306</v>
      </c>
      <c r="I172" s="47" t="n">
        <v>75765</v>
      </c>
      <c r="J172" s="47" t="n">
        <v>16046</v>
      </c>
      <c r="K172" s="10"/>
      <c r="L172" s="10"/>
      <c r="M172" s="10"/>
      <c r="N172" s="10"/>
      <c r="O172" s="10"/>
    </row>
    <row r="173" customFormat="false" ht="13.2" hidden="false" customHeight="false" outlineLevel="0" collapsed="false">
      <c r="A173" s="46" t="s">
        <v>1223</v>
      </c>
      <c r="B173" s="46" t="s">
        <v>147</v>
      </c>
      <c r="C173" s="47" t="n">
        <v>69034</v>
      </c>
      <c r="D173" s="47" t="n">
        <v>12461</v>
      </c>
      <c r="E173" s="47" t="n">
        <v>9158</v>
      </c>
      <c r="F173" s="47" t="n">
        <v>11275</v>
      </c>
      <c r="G173" s="47" t="n">
        <v>3165</v>
      </c>
      <c r="H173" s="47" t="n">
        <v>8340</v>
      </c>
      <c r="I173" s="47" t="n">
        <v>21982</v>
      </c>
      <c r="J173" s="47" t="n">
        <v>2653</v>
      </c>
      <c r="K173" s="10"/>
      <c r="L173" s="10"/>
      <c r="M173" s="10"/>
      <c r="N173" s="10"/>
      <c r="O173" s="10"/>
    </row>
    <row r="174" customFormat="false" ht="13.2" hidden="false" customHeight="false" outlineLevel="0" collapsed="false">
      <c r="A174" s="46" t="s">
        <v>1224</v>
      </c>
      <c r="B174" s="46" t="s">
        <v>227</v>
      </c>
      <c r="C174" s="47" t="n">
        <v>202856</v>
      </c>
      <c r="D174" s="47" t="n">
        <v>36163</v>
      </c>
      <c r="E174" s="47" t="n">
        <v>17685</v>
      </c>
      <c r="F174" s="47" t="n">
        <v>20563</v>
      </c>
      <c r="G174" s="47" t="n">
        <v>1981</v>
      </c>
      <c r="H174" s="47" t="n">
        <v>19456</v>
      </c>
      <c r="I174" s="47" t="n">
        <v>82727</v>
      </c>
      <c r="J174" s="47" t="n">
        <v>24281</v>
      </c>
      <c r="K174" s="10"/>
      <c r="L174" s="10"/>
      <c r="M174" s="10"/>
      <c r="N174" s="10"/>
      <c r="O174" s="10"/>
    </row>
    <row r="175" customFormat="false" ht="13.2" hidden="false" customHeight="false" outlineLevel="0" collapsed="false">
      <c r="A175" s="46" t="s">
        <v>1225</v>
      </c>
      <c r="B175" s="46" t="s">
        <v>59</v>
      </c>
      <c r="C175" s="47" t="n">
        <v>65061</v>
      </c>
      <c r="D175" s="47" t="n">
        <v>16948</v>
      </c>
      <c r="E175" s="47" t="n">
        <v>12211</v>
      </c>
      <c r="F175" s="47" t="n">
        <v>11167</v>
      </c>
      <c r="G175" s="47" t="n">
        <v>2328</v>
      </c>
      <c r="H175" s="47" t="n">
        <v>7282</v>
      </c>
      <c r="I175" s="47" t="n">
        <v>11468</v>
      </c>
      <c r="J175" s="47" t="n">
        <v>3657</v>
      </c>
      <c r="K175" s="10"/>
      <c r="L175" s="10"/>
      <c r="M175" s="10"/>
      <c r="N175" s="10"/>
      <c r="O175" s="10"/>
    </row>
    <row r="176" customFormat="false" ht="13.2" hidden="false" customHeight="false" outlineLevel="0" collapsed="false">
      <c r="A176" s="46" t="s">
        <v>1226</v>
      </c>
      <c r="B176" s="46" t="s">
        <v>797</v>
      </c>
      <c r="C176" s="47" t="n">
        <v>129036</v>
      </c>
      <c r="D176" s="47" t="n">
        <v>22312</v>
      </c>
      <c r="E176" s="47" t="n">
        <v>15280</v>
      </c>
      <c r="F176" s="47" t="n">
        <v>21135</v>
      </c>
      <c r="G176" s="47" t="n">
        <v>4649</v>
      </c>
      <c r="H176" s="47" t="n">
        <v>15220</v>
      </c>
      <c r="I176" s="47" t="n">
        <v>44002</v>
      </c>
      <c r="J176" s="47" t="n">
        <v>6438</v>
      </c>
      <c r="K176" s="10"/>
      <c r="L176" s="10"/>
      <c r="M176" s="10"/>
      <c r="N176" s="10"/>
      <c r="O176" s="10"/>
    </row>
    <row r="177" customFormat="false" ht="13.2" hidden="false" customHeight="false" outlineLevel="0" collapsed="false">
      <c r="A177" s="46" t="s">
        <v>1227</v>
      </c>
      <c r="B177" s="46" t="s">
        <v>229</v>
      </c>
      <c r="C177" s="47" t="n">
        <v>190998</v>
      </c>
      <c r="D177" s="47" t="n">
        <v>31997</v>
      </c>
      <c r="E177" s="47" t="n">
        <v>20852</v>
      </c>
      <c r="F177" s="47" t="n">
        <v>24447</v>
      </c>
      <c r="G177" s="47" t="n">
        <v>3271</v>
      </c>
      <c r="H177" s="47" t="n">
        <v>19870</v>
      </c>
      <c r="I177" s="47" t="n">
        <v>70218</v>
      </c>
      <c r="J177" s="47" t="n">
        <v>20343</v>
      </c>
      <c r="K177" s="10"/>
      <c r="L177" s="10"/>
      <c r="M177" s="10"/>
      <c r="N177" s="10"/>
      <c r="O177" s="10"/>
    </row>
    <row r="178" customFormat="false" ht="13.2" hidden="false" customHeight="false" outlineLevel="0" collapsed="false">
      <c r="A178" s="46" t="s">
        <v>1228</v>
      </c>
      <c r="B178" s="46" t="s">
        <v>513</v>
      </c>
      <c r="C178" s="47" t="n">
        <v>72681</v>
      </c>
      <c r="D178" s="47" t="n">
        <v>9815</v>
      </c>
      <c r="E178" s="47" t="n">
        <v>9036</v>
      </c>
      <c r="F178" s="47" t="n">
        <v>11746</v>
      </c>
      <c r="G178" s="47" t="n">
        <v>2579</v>
      </c>
      <c r="H178" s="47" t="n">
        <v>9451</v>
      </c>
      <c r="I178" s="47" t="n">
        <v>27248</v>
      </c>
      <c r="J178" s="47" t="n">
        <v>2806</v>
      </c>
      <c r="K178" s="10"/>
      <c r="L178" s="10"/>
      <c r="M178" s="10"/>
      <c r="N178" s="10"/>
      <c r="O178" s="10"/>
    </row>
    <row r="179" customFormat="false" ht="13.2" hidden="false" customHeight="false" outlineLevel="0" collapsed="false">
      <c r="A179" s="46" t="s">
        <v>1229</v>
      </c>
      <c r="B179" s="46" t="s">
        <v>269</v>
      </c>
      <c r="C179" s="47" t="n">
        <v>74228</v>
      </c>
      <c r="D179" s="47" t="n">
        <v>22758</v>
      </c>
      <c r="E179" s="47" t="n">
        <v>10057</v>
      </c>
      <c r="F179" s="47" t="n">
        <v>11992</v>
      </c>
      <c r="G179" s="47" t="n">
        <v>4076</v>
      </c>
      <c r="H179" s="47" t="n">
        <v>9276</v>
      </c>
      <c r="I179" s="47" t="n">
        <v>13063</v>
      </c>
      <c r="J179" s="47" t="n">
        <v>3006</v>
      </c>
      <c r="K179" s="10"/>
      <c r="L179" s="10"/>
      <c r="M179" s="10"/>
      <c r="N179" s="10"/>
      <c r="O179" s="10"/>
    </row>
    <row r="180" customFormat="false" ht="13.2" hidden="false" customHeight="false" outlineLevel="0" collapsed="false">
      <c r="A180" s="46" t="s">
        <v>1230</v>
      </c>
      <c r="B180" s="46" t="s">
        <v>495</v>
      </c>
      <c r="C180" s="47" t="n">
        <v>73488</v>
      </c>
      <c r="D180" s="47" t="n">
        <v>18649</v>
      </c>
      <c r="E180" s="47" t="n">
        <v>11600</v>
      </c>
      <c r="F180" s="47" t="n">
        <v>12830</v>
      </c>
      <c r="G180" s="47" t="n">
        <v>2220</v>
      </c>
      <c r="H180" s="47" t="n">
        <v>8877</v>
      </c>
      <c r="I180" s="47" t="n">
        <v>15604</v>
      </c>
      <c r="J180" s="47" t="n">
        <v>3708</v>
      </c>
      <c r="K180" s="10"/>
      <c r="L180" s="10"/>
      <c r="M180" s="10"/>
      <c r="N180" s="10"/>
      <c r="O180" s="10"/>
    </row>
    <row r="181" customFormat="false" ht="13.2" hidden="false" customHeight="false" outlineLevel="0" collapsed="false">
      <c r="A181" s="46" t="s">
        <v>1231</v>
      </c>
      <c r="B181" s="46" t="s">
        <v>515</v>
      </c>
      <c r="C181" s="47" t="n">
        <v>98807</v>
      </c>
      <c r="D181" s="47" t="n">
        <v>24746</v>
      </c>
      <c r="E181" s="47" t="n">
        <v>14619</v>
      </c>
      <c r="F181" s="47" t="n">
        <v>16913</v>
      </c>
      <c r="G181" s="47" t="n">
        <v>4787</v>
      </c>
      <c r="H181" s="47" t="n">
        <v>11812</v>
      </c>
      <c r="I181" s="47" t="n">
        <v>22017</v>
      </c>
      <c r="J181" s="47" t="n">
        <v>3913</v>
      </c>
      <c r="K181" s="10"/>
      <c r="L181" s="10"/>
      <c r="M181" s="10"/>
      <c r="N181" s="10"/>
      <c r="O181" s="10"/>
    </row>
    <row r="182" customFormat="false" ht="13.2" hidden="false" customHeight="false" outlineLevel="0" collapsed="false">
      <c r="A182" s="46" t="s">
        <v>1232</v>
      </c>
      <c r="B182" s="46" t="s">
        <v>231</v>
      </c>
      <c r="C182" s="47" t="n">
        <v>192844</v>
      </c>
      <c r="D182" s="47" t="n">
        <v>50951</v>
      </c>
      <c r="E182" s="47" t="n">
        <v>32241</v>
      </c>
      <c r="F182" s="47" t="n">
        <v>33519</v>
      </c>
      <c r="G182" s="47" t="n">
        <v>7238</v>
      </c>
      <c r="H182" s="47" t="n">
        <v>21797</v>
      </c>
      <c r="I182" s="47" t="n">
        <v>37498</v>
      </c>
      <c r="J182" s="47" t="n">
        <v>9600</v>
      </c>
      <c r="K182" s="10"/>
      <c r="L182" s="10"/>
      <c r="M182" s="10"/>
      <c r="N182" s="10"/>
      <c r="O182" s="10"/>
    </row>
    <row r="183" customFormat="false" ht="13.2" hidden="false" customHeight="false" outlineLevel="0" collapsed="false">
      <c r="A183" s="46" t="s">
        <v>1233</v>
      </c>
      <c r="B183" s="46" t="s">
        <v>721</v>
      </c>
      <c r="C183" s="47" t="n">
        <v>151962</v>
      </c>
      <c r="D183" s="47" t="n">
        <v>34845</v>
      </c>
      <c r="E183" s="47" t="n">
        <v>19396</v>
      </c>
      <c r="F183" s="47" t="n">
        <v>24322</v>
      </c>
      <c r="G183" s="47" t="n">
        <v>5410</v>
      </c>
      <c r="H183" s="47" t="n">
        <v>18235</v>
      </c>
      <c r="I183" s="47" t="n">
        <v>41779</v>
      </c>
      <c r="J183" s="47" t="n">
        <v>7975</v>
      </c>
      <c r="K183" s="10"/>
      <c r="L183" s="10"/>
      <c r="M183" s="10"/>
      <c r="N183" s="10"/>
      <c r="O183" s="10"/>
    </row>
    <row r="184" customFormat="false" ht="13.2" hidden="false" customHeight="false" outlineLevel="0" collapsed="false">
      <c r="A184" s="46" t="s">
        <v>1234</v>
      </c>
      <c r="B184" s="46" t="s">
        <v>73</v>
      </c>
      <c r="C184" s="47" t="n">
        <v>79841</v>
      </c>
      <c r="D184" s="47" t="n">
        <v>15502</v>
      </c>
      <c r="E184" s="47" t="n">
        <v>11257</v>
      </c>
      <c r="F184" s="47" t="n">
        <v>12601</v>
      </c>
      <c r="G184" s="47" t="n">
        <v>2290</v>
      </c>
      <c r="H184" s="47" t="n">
        <v>8950</v>
      </c>
      <c r="I184" s="47" t="n">
        <v>24588</v>
      </c>
      <c r="J184" s="47" t="n">
        <v>4653</v>
      </c>
      <c r="K184" s="10"/>
      <c r="L184" s="10"/>
      <c r="M184" s="10"/>
      <c r="N184" s="10"/>
      <c r="O184" s="10"/>
    </row>
    <row r="185" customFormat="false" ht="13.2" hidden="false" customHeight="false" outlineLevel="0" collapsed="false">
      <c r="A185" s="46" t="s">
        <v>1235</v>
      </c>
      <c r="B185" s="46" t="s">
        <v>137</v>
      </c>
      <c r="C185" s="47" t="n">
        <v>74416</v>
      </c>
      <c r="D185" s="47" t="n">
        <v>15520</v>
      </c>
      <c r="E185" s="47" t="n">
        <v>9771</v>
      </c>
      <c r="F185" s="47" t="n">
        <v>11931</v>
      </c>
      <c r="G185" s="47" t="n">
        <v>2943</v>
      </c>
      <c r="H185" s="47" t="n">
        <v>9779</v>
      </c>
      <c r="I185" s="47" t="n">
        <v>21884</v>
      </c>
      <c r="J185" s="47" t="n">
        <v>2588</v>
      </c>
      <c r="K185" s="10"/>
      <c r="L185" s="10"/>
      <c r="M185" s="10"/>
      <c r="N185" s="10"/>
      <c r="O185" s="10"/>
    </row>
    <row r="186" customFormat="false" ht="13.2" hidden="false" customHeight="false" outlineLevel="0" collapsed="false">
      <c r="A186" s="46" t="s">
        <v>1236</v>
      </c>
      <c r="B186" s="46" t="s">
        <v>411</v>
      </c>
      <c r="C186" s="47" t="n">
        <v>190734</v>
      </c>
      <c r="D186" s="47" t="n">
        <v>48624</v>
      </c>
      <c r="E186" s="47" t="n">
        <v>46719</v>
      </c>
      <c r="F186" s="47" t="n">
        <v>27454</v>
      </c>
      <c r="G186" s="47" t="s">
        <v>1483</v>
      </c>
      <c r="H186" s="47" t="n">
        <v>17639</v>
      </c>
      <c r="I186" s="47" t="n">
        <v>50298</v>
      </c>
      <c r="J186" s="47" t="s">
        <v>1483</v>
      </c>
      <c r="K186" s="10"/>
      <c r="L186" s="10"/>
      <c r="M186" s="10"/>
      <c r="N186" s="10"/>
      <c r="O186" s="10"/>
    </row>
    <row r="187" customFormat="false" ht="13.2" hidden="false" customHeight="false" outlineLevel="0" collapsed="false">
      <c r="A187" s="46" t="s">
        <v>1237</v>
      </c>
      <c r="B187" s="46" t="s">
        <v>233</v>
      </c>
      <c r="C187" s="47" t="n">
        <v>217043</v>
      </c>
      <c r="D187" s="47" t="n">
        <v>41548</v>
      </c>
      <c r="E187" s="47" t="n">
        <v>30336</v>
      </c>
      <c r="F187" s="47" t="n">
        <v>30853</v>
      </c>
      <c r="G187" s="47" t="n">
        <v>6316</v>
      </c>
      <c r="H187" s="47" t="n">
        <v>27094</v>
      </c>
      <c r="I187" s="47" t="n">
        <v>60854</v>
      </c>
      <c r="J187" s="47" t="n">
        <v>20042</v>
      </c>
      <c r="K187" s="10"/>
      <c r="L187" s="10"/>
      <c r="M187" s="10"/>
      <c r="N187" s="10"/>
      <c r="O187" s="10"/>
    </row>
    <row r="188" customFormat="false" ht="13.2" hidden="false" customHeight="false" outlineLevel="0" collapsed="false">
      <c r="A188" s="46" t="s">
        <v>1238</v>
      </c>
      <c r="B188" s="46" t="s">
        <v>149</v>
      </c>
      <c r="C188" s="47" t="n">
        <v>86475</v>
      </c>
      <c r="D188" s="47" t="n">
        <v>21089</v>
      </c>
      <c r="E188" s="47" t="n">
        <v>12342</v>
      </c>
      <c r="F188" s="47" t="n">
        <v>13895</v>
      </c>
      <c r="G188" s="47" t="n">
        <v>4144</v>
      </c>
      <c r="H188" s="47" t="n">
        <v>10733</v>
      </c>
      <c r="I188" s="47" t="n">
        <v>20803</v>
      </c>
      <c r="J188" s="47" t="n">
        <v>3469</v>
      </c>
      <c r="K188" s="10"/>
      <c r="L188" s="10"/>
      <c r="M188" s="10"/>
      <c r="N188" s="10"/>
      <c r="O188" s="10"/>
    </row>
    <row r="189" customFormat="false" ht="13.2" hidden="false" customHeight="false" outlineLevel="0" collapsed="false">
      <c r="A189" s="46" t="s">
        <v>1239</v>
      </c>
      <c r="B189" s="46" t="s">
        <v>589</v>
      </c>
      <c r="C189" s="47" t="n">
        <v>106758</v>
      </c>
      <c r="D189" s="47" t="n">
        <v>17407</v>
      </c>
      <c r="E189" s="47" t="n">
        <v>14155</v>
      </c>
      <c r="F189" s="47" t="n">
        <v>18954</v>
      </c>
      <c r="G189" s="47" t="n">
        <v>3627</v>
      </c>
      <c r="H189" s="47" t="n">
        <v>13525</v>
      </c>
      <c r="I189" s="47" t="n">
        <v>34814</v>
      </c>
      <c r="J189" s="47" t="n">
        <v>4276</v>
      </c>
      <c r="K189" s="10"/>
      <c r="L189" s="10"/>
      <c r="M189" s="10"/>
      <c r="N189" s="10"/>
      <c r="O189" s="10"/>
    </row>
    <row r="190" customFormat="false" ht="13.2" hidden="false" customHeight="false" outlineLevel="0" collapsed="false">
      <c r="A190" s="46" t="s">
        <v>1240</v>
      </c>
      <c r="B190" s="46" t="s">
        <v>235</v>
      </c>
      <c r="C190" s="47" t="n">
        <v>202424</v>
      </c>
      <c r="D190" s="47" t="n">
        <v>35084</v>
      </c>
      <c r="E190" s="47" t="n">
        <v>23767</v>
      </c>
      <c r="F190" s="47" t="n">
        <v>23364</v>
      </c>
      <c r="G190" s="47" t="n">
        <v>3401</v>
      </c>
      <c r="H190" s="47" t="n">
        <v>19798</v>
      </c>
      <c r="I190" s="47" t="n">
        <v>69955</v>
      </c>
      <c r="J190" s="47" t="n">
        <v>27055</v>
      </c>
      <c r="K190" s="10"/>
      <c r="L190" s="10"/>
      <c r="M190" s="10"/>
      <c r="N190" s="10"/>
      <c r="O190" s="10"/>
    </row>
    <row r="191" customFormat="false" ht="13.2" hidden="false" customHeight="false" outlineLevel="0" collapsed="false">
      <c r="A191" s="46" t="s">
        <v>1241</v>
      </c>
      <c r="B191" s="46" t="s">
        <v>41</v>
      </c>
      <c r="C191" s="47" t="n">
        <v>137157</v>
      </c>
      <c r="D191" s="47" t="n">
        <v>26361</v>
      </c>
      <c r="E191" s="47" t="n">
        <v>20055</v>
      </c>
      <c r="F191" s="47" t="n">
        <v>23266</v>
      </c>
      <c r="G191" s="47" t="n">
        <v>5221</v>
      </c>
      <c r="H191" s="47" t="n">
        <v>16977</v>
      </c>
      <c r="I191" s="47" t="n">
        <v>38301</v>
      </c>
      <c r="J191" s="47" t="n">
        <v>6976</v>
      </c>
      <c r="K191" s="10"/>
      <c r="L191" s="10"/>
      <c r="M191" s="10"/>
      <c r="N191" s="10"/>
      <c r="O191" s="10"/>
    </row>
    <row r="192" customFormat="false" ht="13.2" hidden="false" customHeight="false" outlineLevel="0" collapsed="false">
      <c r="A192" s="46" t="s">
        <v>1242</v>
      </c>
      <c r="B192" s="46" t="s">
        <v>325</v>
      </c>
      <c r="C192" s="47" t="n">
        <v>64092</v>
      </c>
      <c r="D192" s="47" t="n">
        <v>17942</v>
      </c>
      <c r="E192" s="47" t="n">
        <v>8868</v>
      </c>
      <c r="F192" s="47" t="n">
        <v>10400</v>
      </c>
      <c r="G192" s="47" t="n">
        <v>3547</v>
      </c>
      <c r="H192" s="47" t="n">
        <v>8043</v>
      </c>
      <c r="I192" s="47" t="n">
        <v>12132</v>
      </c>
      <c r="J192" s="47" t="n">
        <v>3160</v>
      </c>
      <c r="K192" s="10"/>
      <c r="L192" s="10"/>
      <c r="M192" s="10"/>
      <c r="N192" s="10"/>
      <c r="O192" s="10"/>
    </row>
    <row r="193" customFormat="false" ht="13.2" hidden="false" customHeight="false" outlineLevel="0" collapsed="false">
      <c r="A193" s="46" t="s">
        <v>1243</v>
      </c>
      <c r="B193" s="46" t="s">
        <v>413</v>
      </c>
      <c r="C193" s="47" t="n">
        <v>67753</v>
      </c>
      <c r="D193" s="47" t="n">
        <v>22083</v>
      </c>
      <c r="E193" s="47" t="n">
        <v>15550</v>
      </c>
      <c r="F193" s="47" t="n">
        <v>8957</v>
      </c>
      <c r="G193" s="47" t="s">
        <v>1483</v>
      </c>
      <c r="H193" s="47" t="n">
        <v>7786</v>
      </c>
      <c r="I193" s="47" t="n">
        <v>13377</v>
      </c>
      <c r="J193" s="47" t="s">
        <v>1483</v>
      </c>
      <c r="K193" s="10"/>
      <c r="L193" s="10"/>
      <c r="M193" s="10"/>
      <c r="N193" s="10"/>
      <c r="O193" s="10"/>
    </row>
    <row r="194" customFormat="false" ht="13.2" hidden="false" customHeight="false" outlineLevel="0" collapsed="false">
      <c r="A194" s="46" t="s">
        <v>1244</v>
      </c>
      <c r="B194" s="46" t="s">
        <v>99</v>
      </c>
      <c r="C194" s="47" t="n">
        <v>107396</v>
      </c>
      <c r="D194" s="47" t="n">
        <v>27723</v>
      </c>
      <c r="E194" s="47" t="n">
        <v>17054</v>
      </c>
      <c r="F194" s="47" t="n">
        <v>17469</v>
      </c>
      <c r="G194" s="47" t="n">
        <v>4098</v>
      </c>
      <c r="H194" s="47" t="n">
        <v>12269</v>
      </c>
      <c r="I194" s="47" t="n">
        <v>22152</v>
      </c>
      <c r="J194" s="47" t="n">
        <v>6631</v>
      </c>
      <c r="K194" s="10"/>
      <c r="L194" s="10"/>
      <c r="M194" s="10"/>
      <c r="N194" s="10"/>
      <c r="O194" s="10"/>
    </row>
    <row r="195" customFormat="false" ht="13.2" hidden="false" customHeight="false" outlineLevel="0" collapsed="false">
      <c r="A195" s="46" t="s">
        <v>1245</v>
      </c>
      <c r="B195" s="46" t="s">
        <v>483</v>
      </c>
      <c r="C195" s="47" t="n">
        <v>115589</v>
      </c>
      <c r="D195" s="47" t="n">
        <v>28078</v>
      </c>
      <c r="E195" s="47" t="n">
        <v>16865</v>
      </c>
      <c r="F195" s="47" t="n">
        <v>19395</v>
      </c>
      <c r="G195" s="47" t="n">
        <v>5799</v>
      </c>
      <c r="H195" s="47" t="n">
        <v>14128</v>
      </c>
      <c r="I195" s="47" t="n">
        <v>26163</v>
      </c>
      <c r="J195" s="47" t="n">
        <v>5161</v>
      </c>
      <c r="K195" s="10"/>
      <c r="L195" s="10"/>
      <c r="M195" s="10"/>
      <c r="N195" s="10"/>
      <c r="O195" s="10"/>
    </row>
    <row r="196" customFormat="false" ht="13.2" hidden="false" customHeight="false" outlineLevel="0" collapsed="false">
      <c r="A196" s="46" t="s">
        <v>1246</v>
      </c>
      <c r="B196" s="46" t="s">
        <v>617</v>
      </c>
      <c r="C196" s="47" t="n">
        <v>1857</v>
      </c>
      <c r="D196" s="47" t="n">
        <v>264</v>
      </c>
      <c r="E196" s="47" t="n">
        <v>201</v>
      </c>
      <c r="F196" s="47" t="n">
        <v>309</v>
      </c>
      <c r="G196" s="47" t="n">
        <v>78</v>
      </c>
      <c r="H196" s="47" t="n">
        <v>304</v>
      </c>
      <c r="I196" s="47" t="n">
        <v>613</v>
      </c>
      <c r="J196" s="47" t="n">
        <v>88</v>
      </c>
      <c r="K196" s="10"/>
      <c r="L196" s="10"/>
      <c r="M196" s="10"/>
      <c r="N196" s="10"/>
      <c r="O196" s="10"/>
    </row>
    <row r="197" customFormat="false" ht="13.2" hidden="false" customHeight="false" outlineLevel="0" collapsed="false">
      <c r="A197" s="46" t="s">
        <v>1247</v>
      </c>
      <c r="B197" s="46" t="s">
        <v>237</v>
      </c>
      <c r="C197" s="47" t="n">
        <v>173300</v>
      </c>
      <c r="D197" s="47" t="n">
        <v>29448</v>
      </c>
      <c r="E197" s="47" t="n">
        <v>13943</v>
      </c>
      <c r="F197" s="47" t="n">
        <v>14552</v>
      </c>
      <c r="G197" s="47" t="n">
        <v>1743</v>
      </c>
      <c r="H197" s="47" t="n">
        <v>16904</v>
      </c>
      <c r="I197" s="47" t="n">
        <v>83276</v>
      </c>
      <c r="J197" s="47" t="n">
        <v>13434</v>
      </c>
      <c r="K197" s="10"/>
      <c r="L197" s="10"/>
      <c r="M197" s="10"/>
      <c r="N197" s="10"/>
      <c r="O197" s="10"/>
    </row>
    <row r="198" customFormat="false" ht="13.2" hidden="false" customHeight="false" outlineLevel="0" collapsed="false">
      <c r="A198" s="46" t="s">
        <v>1248</v>
      </c>
      <c r="B198" s="46" t="s">
        <v>239</v>
      </c>
      <c r="C198" s="47" t="n">
        <v>134267</v>
      </c>
      <c r="D198" s="47" t="n">
        <v>13549</v>
      </c>
      <c r="E198" s="47" t="n">
        <v>7730</v>
      </c>
      <c r="F198" s="47" t="n">
        <v>10583</v>
      </c>
      <c r="G198" s="47" t="n">
        <v>952</v>
      </c>
      <c r="H198" s="47" t="n">
        <v>13460</v>
      </c>
      <c r="I198" s="47" t="n">
        <v>70731</v>
      </c>
      <c r="J198" s="47" t="n">
        <v>17262</v>
      </c>
      <c r="K198" s="10"/>
      <c r="L198" s="10"/>
      <c r="M198" s="10"/>
      <c r="N198" s="10"/>
      <c r="O198" s="10"/>
    </row>
    <row r="199" customFormat="false" ht="13.2" hidden="false" customHeight="false" outlineLevel="0" collapsed="false">
      <c r="A199" s="46" t="s">
        <v>1249</v>
      </c>
      <c r="B199" s="46" t="s">
        <v>177</v>
      </c>
      <c r="C199" s="47" t="n">
        <v>74809</v>
      </c>
      <c r="D199" s="47" t="n">
        <v>17079</v>
      </c>
      <c r="E199" s="47" t="n">
        <v>11565</v>
      </c>
      <c r="F199" s="47" t="n">
        <v>12720</v>
      </c>
      <c r="G199" s="47" t="n">
        <v>3244</v>
      </c>
      <c r="H199" s="47" t="n">
        <v>8814</v>
      </c>
      <c r="I199" s="47" t="n">
        <v>17406</v>
      </c>
      <c r="J199" s="47" t="n">
        <v>3981</v>
      </c>
      <c r="K199" s="10"/>
      <c r="L199" s="10"/>
      <c r="M199" s="10"/>
      <c r="N199" s="10"/>
      <c r="O199" s="10"/>
    </row>
    <row r="200" customFormat="false" ht="13.2" hidden="false" customHeight="false" outlineLevel="0" collapsed="false">
      <c r="A200" s="46" t="s">
        <v>1250</v>
      </c>
      <c r="B200" s="46" t="s">
        <v>87</v>
      </c>
      <c r="C200" s="47" t="n">
        <v>122639</v>
      </c>
      <c r="D200" s="47" t="n">
        <v>35909</v>
      </c>
      <c r="E200" s="47" t="n">
        <v>17770</v>
      </c>
      <c r="F200" s="47" t="n">
        <v>19850</v>
      </c>
      <c r="G200" s="47" t="n">
        <v>4680</v>
      </c>
      <c r="H200" s="47" t="n">
        <v>13464</v>
      </c>
      <c r="I200" s="47" t="n">
        <v>23455</v>
      </c>
      <c r="J200" s="47" t="n">
        <v>7511</v>
      </c>
      <c r="K200" s="10"/>
      <c r="L200" s="10"/>
      <c r="M200" s="10"/>
      <c r="N200" s="10"/>
      <c r="O200" s="10"/>
    </row>
    <row r="201" customFormat="false" ht="13.2" hidden="false" customHeight="false" outlineLevel="0" collapsed="false">
      <c r="A201" s="46" t="s">
        <v>1251</v>
      </c>
      <c r="B201" s="46" t="s">
        <v>783</v>
      </c>
      <c r="C201" s="47" t="n">
        <v>208040</v>
      </c>
      <c r="D201" s="47" t="n">
        <v>65851</v>
      </c>
      <c r="E201" s="47" t="n">
        <v>30362</v>
      </c>
      <c r="F201" s="47" t="n">
        <v>32099</v>
      </c>
      <c r="G201" s="47" t="n">
        <v>8371</v>
      </c>
      <c r="H201" s="47" t="n">
        <v>27284</v>
      </c>
      <c r="I201" s="47" t="n">
        <v>31687</v>
      </c>
      <c r="J201" s="47" t="n">
        <v>12386</v>
      </c>
      <c r="K201" s="10"/>
      <c r="L201" s="10"/>
      <c r="M201" s="10"/>
      <c r="N201" s="10"/>
      <c r="O201" s="10"/>
    </row>
    <row r="202" customFormat="false" ht="13.2" hidden="false" customHeight="false" outlineLevel="0" collapsed="false">
      <c r="A202" s="46" t="s">
        <v>1252</v>
      </c>
      <c r="B202" s="46" t="s">
        <v>241</v>
      </c>
      <c r="C202" s="47" t="n">
        <v>129790</v>
      </c>
      <c r="D202" s="47" t="n">
        <v>17400</v>
      </c>
      <c r="E202" s="47" t="n">
        <v>12665</v>
      </c>
      <c r="F202" s="47" t="n">
        <v>15792</v>
      </c>
      <c r="G202" s="47" t="n">
        <v>2568</v>
      </c>
      <c r="H202" s="47" t="n">
        <v>17482</v>
      </c>
      <c r="I202" s="47" t="n">
        <v>53782</v>
      </c>
      <c r="J202" s="47" t="n">
        <v>10101</v>
      </c>
      <c r="K202" s="10"/>
      <c r="L202" s="10"/>
      <c r="M202" s="10"/>
      <c r="N202" s="10"/>
      <c r="O202" s="10"/>
    </row>
    <row r="203" customFormat="false" ht="13.2" hidden="false" customHeight="false" outlineLevel="0" collapsed="false">
      <c r="A203" s="46" t="s">
        <v>1253</v>
      </c>
      <c r="B203" s="46" t="s">
        <v>819</v>
      </c>
      <c r="C203" s="47" t="n">
        <v>336309</v>
      </c>
      <c r="D203" s="47" t="n">
        <v>85554</v>
      </c>
      <c r="E203" s="47" t="n">
        <v>44435</v>
      </c>
      <c r="F203" s="47" t="n">
        <v>50474</v>
      </c>
      <c r="G203" s="47" t="n">
        <v>16232</v>
      </c>
      <c r="H203" s="47" t="n">
        <v>42257</v>
      </c>
      <c r="I203" s="47" t="n">
        <v>80275</v>
      </c>
      <c r="J203" s="47" t="n">
        <v>17082</v>
      </c>
      <c r="K203" s="10"/>
      <c r="L203" s="10"/>
      <c r="M203" s="10"/>
      <c r="N203" s="10"/>
      <c r="O203" s="10"/>
    </row>
    <row r="204" customFormat="false" ht="13.2" hidden="false" customHeight="false" outlineLevel="0" collapsed="false">
      <c r="A204" s="46" t="s">
        <v>1254</v>
      </c>
      <c r="B204" s="46" t="s">
        <v>363</v>
      </c>
      <c r="C204" s="47" t="n">
        <v>117225</v>
      </c>
      <c r="D204" s="47" t="n">
        <v>40647</v>
      </c>
      <c r="E204" s="47" t="n">
        <v>17774</v>
      </c>
      <c r="F204" s="47" t="n">
        <v>18907</v>
      </c>
      <c r="G204" s="47" t="n">
        <v>4037</v>
      </c>
      <c r="H204" s="47" t="n">
        <v>13788</v>
      </c>
      <c r="I204" s="47" t="n">
        <v>18120</v>
      </c>
      <c r="J204" s="47" t="n">
        <v>3952</v>
      </c>
      <c r="K204" s="10"/>
      <c r="L204" s="10"/>
      <c r="M204" s="10"/>
      <c r="N204" s="10"/>
      <c r="O204" s="10"/>
    </row>
    <row r="205" customFormat="false" ht="13.2" hidden="false" customHeight="false" outlineLevel="0" collapsed="false">
      <c r="A205" s="46" t="s">
        <v>1255</v>
      </c>
      <c r="B205" s="46" t="s">
        <v>243</v>
      </c>
      <c r="C205" s="47" t="n">
        <v>248300</v>
      </c>
      <c r="D205" s="47" t="n">
        <v>35352</v>
      </c>
      <c r="E205" s="47" t="n">
        <v>21169</v>
      </c>
      <c r="F205" s="47" t="n">
        <v>24408</v>
      </c>
      <c r="G205" s="47" t="n">
        <v>2640</v>
      </c>
      <c r="H205" s="47" t="n">
        <v>23988</v>
      </c>
      <c r="I205" s="47" t="n">
        <v>115758</v>
      </c>
      <c r="J205" s="47" t="n">
        <v>24985</v>
      </c>
      <c r="K205" s="10"/>
      <c r="L205" s="10"/>
      <c r="M205" s="10"/>
      <c r="N205" s="10"/>
      <c r="O205" s="10"/>
    </row>
    <row r="206" customFormat="false" ht="13.2" hidden="false" customHeight="false" outlineLevel="0" collapsed="false">
      <c r="A206" s="46" t="s">
        <v>1256</v>
      </c>
      <c r="B206" s="46" t="s">
        <v>327</v>
      </c>
      <c r="C206" s="47" t="n">
        <v>115405</v>
      </c>
      <c r="D206" s="47" t="n">
        <v>23804</v>
      </c>
      <c r="E206" s="47" t="n">
        <v>13178</v>
      </c>
      <c r="F206" s="47" t="n">
        <v>17539</v>
      </c>
      <c r="G206" s="47" t="n">
        <v>4231</v>
      </c>
      <c r="H206" s="47" t="n">
        <v>20214</v>
      </c>
      <c r="I206" s="47" t="n">
        <v>31396</v>
      </c>
      <c r="J206" s="47" t="n">
        <v>5043</v>
      </c>
      <c r="K206" s="10"/>
      <c r="L206" s="10"/>
      <c r="M206" s="10"/>
      <c r="N206" s="10"/>
      <c r="O206" s="10"/>
    </row>
    <row r="207" customFormat="false" ht="13.2" hidden="false" customHeight="false" outlineLevel="0" collapsed="false">
      <c r="A207" s="46" t="s">
        <v>1257</v>
      </c>
      <c r="B207" s="46" t="s">
        <v>876</v>
      </c>
      <c r="C207" s="47" t="n">
        <v>25999</v>
      </c>
      <c r="D207" s="47" t="n">
        <v>7257</v>
      </c>
      <c r="E207" s="47" t="n">
        <v>3247</v>
      </c>
      <c r="F207" s="47" t="n">
        <v>4109</v>
      </c>
      <c r="G207" s="47" t="n">
        <v>1574</v>
      </c>
      <c r="H207" s="47" t="n">
        <v>3341</v>
      </c>
      <c r="I207" s="47" t="n">
        <v>5422</v>
      </c>
      <c r="J207" s="47" t="n">
        <v>1049</v>
      </c>
      <c r="K207" s="10"/>
      <c r="L207" s="10"/>
      <c r="M207" s="10"/>
      <c r="N207" s="10"/>
      <c r="O207" s="10"/>
    </row>
    <row r="208" customFormat="false" ht="13.2" hidden="false" customHeight="false" outlineLevel="0" collapsed="false">
      <c r="A208" s="46" t="s">
        <v>1258</v>
      </c>
      <c r="B208" s="46" t="s">
        <v>821</v>
      </c>
      <c r="C208" s="47" t="n">
        <v>613992</v>
      </c>
      <c r="D208" s="47" t="n">
        <v>142481</v>
      </c>
      <c r="E208" s="47" t="n">
        <v>77294</v>
      </c>
      <c r="F208" s="47" t="n">
        <v>86614</v>
      </c>
      <c r="G208" s="47" t="n">
        <v>22893</v>
      </c>
      <c r="H208" s="47" t="n">
        <v>90497</v>
      </c>
      <c r="I208" s="47" t="n">
        <v>165429</v>
      </c>
      <c r="J208" s="47" t="n">
        <v>28784</v>
      </c>
      <c r="K208" s="10"/>
      <c r="L208" s="10"/>
      <c r="M208" s="10"/>
      <c r="N208" s="10"/>
      <c r="O208" s="10"/>
    </row>
    <row r="209" customFormat="false" ht="13.2" hidden="false" customHeight="false" outlineLevel="0" collapsed="false">
      <c r="A209" s="46" t="s">
        <v>1259</v>
      </c>
      <c r="B209" s="46" t="s">
        <v>121</v>
      </c>
      <c r="C209" s="47" t="n">
        <v>260560</v>
      </c>
      <c r="D209" s="47" t="n">
        <v>74409</v>
      </c>
      <c r="E209" s="47" t="n">
        <v>33751</v>
      </c>
      <c r="F209" s="47" t="n">
        <v>32781</v>
      </c>
      <c r="G209" s="47" t="n">
        <v>5309</v>
      </c>
      <c r="H209" s="47" t="n">
        <v>33888</v>
      </c>
      <c r="I209" s="47" t="n">
        <v>55223</v>
      </c>
      <c r="J209" s="47" t="n">
        <v>25199</v>
      </c>
      <c r="K209" s="10"/>
      <c r="L209" s="10"/>
      <c r="M209" s="10"/>
      <c r="N209" s="10"/>
      <c r="O209" s="10"/>
    </row>
    <row r="210" customFormat="false" ht="13.2" hidden="false" customHeight="false" outlineLevel="0" collapsed="false">
      <c r="A210" s="46" t="s">
        <v>1260</v>
      </c>
      <c r="B210" s="46" t="s">
        <v>497</v>
      </c>
      <c r="C210" s="47" t="n">
        <v>80534</v>
      </c>
      <c r="D210" s="47" t="n">
        <v>17276</v>
      </c>
      <c r="E210" s="47" t="n">
        <v>11126</v>
      </c>
      <c r="F210" s="47" t="n">
        <v>12662</v>
      </c>
      <c r="G210" s="47" t="n">
        <v>2723</v>
      </c>
      <c r="H210" s="47" t="n">
        <v>9511</v>
      </c>
      <c r="I210" s="47" t="n">
        <v>23690</v>
      </c>
      <c r="J210" s="47" t="n">
        <v>3546</v>
      </c>
      <c r="K210" s="10"/>
      <c r="L210" s="10"/>
      <c r="M210" s="10"/>
      <c r="N210" s="10"/>
      <c r="O210" s="10"/>
    </row>
    <row r="211" customFormat="false" ht="13.2" hidden="false" customHeight="false" outlineLevel="0" collapsed="false">
      <c r="A211" s="46" t="s">
        <v>1261</v>
      </c>
      <c r="B211" s="46" t="s">
        <v>245</v>
      </c>
      <c r="C211" s="47" t="n">
        <v>218749</v>
      </c>
      <c r="D211" s="47" t="n">
        <v>38763</v>
      </c>
      <c r="E211" s="47" t="n">
        <v>24225</v>
      </c>
      <c r="F211" s="47" t="n">
        <v>27248</v>
      </c>
      <c r="G211" s="47" t="n">
        <v>3160</v>
      </c>
      <c r="H211" s="47" t="n">
        <v>23694</v>
      </c>
      <c r="I211" s="47" t="n">
        <v>83127</v>
      </c>
      <c r="J211" s="47" t="n">
        <v>18532</v>
      </c>
      <c r="K211" s="10"/>
      <c r="L211" s="10"/>
      <c r="M211" s="10"/>
      <c r="N211" s="10"/>
      <c r="O211" s="10"/>
    </row>
    <row r="212" customFormat="false" ht="13.2" hidden="false" customHeight="false" outlineLevel="0" collapsed="false">
      <c r="A212" s="46" t="s">
        <v>1262</v>
      </c>
      <c r="B212" s="46" t="s">
        <v>733</v>
      </c>
      <c r="C212" s="47" t="n">
        <v>83057</v>
      </c>
      <c r="D212" s="47" t="n">
        <v>18622</v>
      </c>
      <c r="E212" s="47" t="n">
        <v>11388</v>
      </c>
      <c r="F212" s="47" t="n">
        <v>13304</v>
      </c>
      <c r="G212" s="47" t="n">
        <v>2939</v>
      </c>
      <c r="H212" s="47" t="n">
        <v>9779</v>
      </c>
      <c r="I212" s="47" t="n">
        <v>23604</v>
      </c>
      <c r="J212" s="47" t="n">
        <v>3421</v>
      </c>
      <c r="K212" s="10"/>
      <c r="L212" s="10"/>
      <c r="M212" s="10"/>
      <c r="N212" s="10"/>
      <c r="O212" s="10"/>
    </row>
    <row r="213" customFormat="false" ht="13.2" hidden="false" customHeight="false" outlineLevel="0" collapsed="false">
      <c r="A213" s="46" t="s">
        <v>1263</v>
      </c>
      <c r="B213" s="46" t="s">
        <v>878</v>
      </c>
      <c r="C213" s="47" t="n">
        <v>26293</v>
      </c>
      <c r="D213" s="47" t="n">
        <v>9067</v>
      </c>
      <c r="E213" s="47" t="n">
        <v>3079</v>
      </c>
      <c r="F213" s="47" t="n">
        <v>4016</v>
      </c>
      <c r="G213" s="47" t="n">
        <v>1131</v>
      </c>
      <c r="H213" s="47" t="n">
        <v>3235</v>
      </c>
      <c r="I213" s="47" t="n">
        <v>4753</v>
      </c>
      <c r="J213" s="47" t="n">
        <v>1012</v>
      </c>
      <c r="K213" s="10"/>
      <c r="L213" s="10"/>
      <c r="M213" s="10"/>
      <c r="N213" s="10"/>
      <c r="O213" s="10"/>
    </row>
    <row r="214" customFormat="false" ht="13.2" hidden="false" customHeight="false" outlineLevel="0" collapsed="false">
      <c r="A214" s="46" t="s">
        <v>1264</v>
      </c>
      <c r="B214" s="46" t="s">
        <v>161</v>
      </c>
      <c r="C214" s="47" t="n">
        <v>78190</v>
      </c>
      <c r="D214" s="47" t="n">
        <v>17134</v>
      </c>
      <c r="E214" s="47" t="n">
        <v>10349</v>
      </c>
      <c r="F214" s="47" t="n">
        <v>12587</v>
      </c>
      <c r="G214" s="47" t="n">
        <v>2899</v>
      </c>
      <c r="H214" s="47" t="n">
        <v>14395</v>
      </c>
      <c r="I214" s="47" t="n">
        <v>16644</v>
      </c>
      <c r="J214" s="47" t="n">
        <v>4182</v>
      </c>
      <c r="K214" s="10"/>
      <c r="L214" s="10"/>
      <c r="M214" s="10"/>
      <c r="N214" s="10"/>
      <c r="O214" s="10"/>
    </row>
    <row r="215" customFormat="false" ht="13.2" hidden="false" customHeight="false" outlineLevel="0" collapsed="false">
      <c r="A215" s="46" t="s">
        <v>1265</v>
      </c>
      <c r="B215" s="46" t="s">
        <v>880</v>
      </c>
      <c r="C215" s="47" t="n">
        <v>93625</v>
      </c>
      <c r="D215" s="47" t="n">
        <v>23658</v>
      </c>
      <c r="E215" s="47" t="n">
        <v>11398</v>
      </c>
      <c r="F215" s="47" t="n">
        <v>14760</v>
      </c>
      <c r="G215" s="47" t="n">
        <v>4051</v>
      </c>
      <c r="H215" s="47" t="n">
        <v>11629</v>
      </c>
      <c r="I215" s="47" t="n">
        <v>24633</v>
      </c>
      <c r="J215" s="47" t="n">
        <v>3496</v>
      </c>
      <c r="K215" s="10"/>
      <c r="L215" s="10"/>
      <c r="M215" s="10"/>
      <c r="N215" s="10"/>
      <c r="O215" s="10"/>
    </row>
    <row r="216" customFormat="false" ht="13.2" hidden="false" customHeight="false" outlineLevel="0" collapsed="false">
      <c r="A216" s="46" t="s">
        <v>1266</v>
      </c>
      <c r="B216" s="46" t="s">
        <v>365</v>
      </c>
      <c r="C216" s="47" t="n">
        <v>388315</v>
      </c>
      <c r="D216" s="47" t="n">
        <v>111532</v>
      </c>
      <c r="E216" s="47" t="n">
        <v>48659</v>
      </c>
      <c r="F216" s="47" t="n">
        <v>55019</v>
      </c>
      <c r="G216" s="47" t="n">
        <v>9866</v>
      </c>
      <c r="H216" s="47" t="n">
        <v>59067</v>
      </c>
      <c r="I216" s="47" t="n">
        <v>87126</v>
      </c>
      <c r="J216" s="47" t="n">
        <v>17046</v>
      </c>
      <c r="K216" s="10"/>
      <c r="L216" s="10"/>
      <c r="M216" s="10"/>
      <c r="N216" s="10"/>
      <c r="O216" s="10"/>
    </row>
    <row r="217" customFormat="false" ht="13.2" hidden="false" customHeight="false" outlineLevel="0" collapsed="false">
      <c r="A217" s="46" t="s">
        <v>1267</v>
      </c>
      <c r="B217" s="46" t="s">
        <v>25</v>
      </c>
      <c r="C217" s="47" t="n">
        <v>156445</v>
      </c>
      <c r="D217" s="47" t="n">
        <v>36953</v>
      </c>
      <c r="E217" s="47" t="n">
        <v>22813</v>
      </c>
      <c r="F217" s="47" t="n">
        <v>22720</v>
      </c>
      <c r="G217" s="47" t="n">
        <v>5151</v>
      </c>
      <c r="H217" s="47" t="n">
        <v>17332</v>
      </c>
      <c r="I217" s="47" t="n">
        <v>34814</v>
      </c>
      <c r="J217" s="47" t="n">
        <v>16662</v>
      </c>
      <c r="K217" s="10"/>
      <c r="L217" s="10"/>
      <c r="M217" s="10"/>
      <c r="N217" s="10"/>
      <c r="O217" s="10"/>
    </row>
    <row r="218" customFormat="false" ht="13.2" hidden="false" customHeight="false" outlineLevel="0" collapsed="false">
      <c r="A218" s="46" t="s">
        <v>1268</v>
      </c>
      <c r="B218" s="46" t="s">
        <v>882</v>
      </c>
      <c r="C218" s="47" t="n">
        <v>34461</v>
      </c>
      <c r="D218" s="47" t="n">
        <v>10871</v>
      </c>
      <c r="E218" s="47" t="n">
        <v>3824</v>
      </c>
      <c r="F218" s="47" t="n">
        <v>5198</v>
      </c>
      <c r="G218" s="47" t="n">
        <v>1551</v>
      </c>
      <c r="H218" s="47" t="n">
        <v>4152</v>
      </c>
      <c r="I218" s="47" t="n">
        <v>7467</v>
      </c>
      <c r="J218" s="47" t="n">
        <v>1398</v>
      </c>
      <c r="K218" s="10"/>
      <c r="L218" s="10"/>
      <c r="M218" s="10"/>
      <c r="N218" s="10"/>
      <c r="O218" s="10"/>
    </row>
    <row r="219" customFormat="false" ht="13.2" hidden="false" customHeight="false" outlineLevel="0" collapsed="false">
      <c r="A219" s="46" t="s">
        <v>1269</v>
      </c>
      <c r="B219" s="46" t="s">
        <v>535</v>
      </c>
      <c r="C219" s="47" t="n">
        <v>125476</v>
      </c>
      <c r="D219" s="47" t="n">
        <v>25915</v>
      </c>
      <c r="E219" s="47" t="n">
        <v>18336</v>
      </c>
      <c r="F219" s="47" t="n">
        <v>22108</v>
      </c>
      <c r="G219" s="47" t="n">
        <v>5112</v>
      </c>
      <c r="H219" s="47" t="n">
        <v>15246</v>
      </c>
      <c r="I219" s="47" t="n">
        <v>32154</v>
      </c>
      <c r="J219" s="47" t="n">
        <v>6605</v>
      </c>
      <c r="K219" s="10"/>
      <c r="L219" s="10"/>
      <c r="M219" s="10"/>
      <c r="N219" s="10"/>
      <c r="O219" s="10"/>
    </row>
    <row r="220" customFormat="false" ht="13.2" hidden="false" customHeight="false" outlineLevel="0" collapsed="false">
      <c r="A220" s="46" t="s">
        <v>1270</v>
      </c>
      <c r="B220" s="46" t="s">
        <v>61</v>
      </c>
      <c r="C220" s="47" t="n">
        <v>50804</v>
      </c>
      <c r="D220" s="47" t="n">
        <v>11749</v>
      </c>
      <c r="E220" s="47" t="n">
        <v>8153</v>
      </c>
      <c r="F220" s="47" t="n">
        <v>8771</v>
      </c>
      <c r="G220" s="47" t="n">
        <v>2355</v>
      </c>
      <c r="H220" s="47" t="n">
        <v>5692</v>
      </c>
      <c r="I220" s="47" t="n">
        <v>12009</v>
      </c>
      <c r="J220" s="47" t="n">
        <v>2075</v>
      </c>
      <c r="K220" s="10"/>
      <c r="L220" s="10"/>
      <c r="M220" s="10"/>
      <c r="N220" s="10"/>
      <c r="O220" s="10"/>
    </row>
    <row r="221" customFormat="false" ht="13.2" hidden="false" customHeight="false" outlineLevel="0" collapsed="false">
      <c r="A221" s="46" t="s">
        <v>1271</v>
      </c>
      <c r="B221" s="46" t="s">
        <v>757</v>
      </c>
      <c r="C221" s="47" t="n">
        <v>62219</v>
      </c>
      <c r="D221" s="47" t="n">
        <v>12637</v>
      </c>
      <c r="E221" s="47" t="n">
        <v>6957</v>
      </c>
      <c r="F221" s="47" t="n">
        <v>9636</v>
      </c>
      <c r="G221" s="47" t="n">
        <v>2385</v>
      </c>
      <c r="H221" s="47" t="n">
        <v>7068</v>
      </c>
      <c r="I221" s="47" t="n">
        <v>21113</v>
      </c>
      <c r="J221" s="47" t="n">
        <v>2423</v>
      </c>
      <c r="K221" s="10"/>
      <c r="L221" s="10"/>
      <c r="M221" s="10"/>
      <c r="N221" s="10"/>
      <c r="O221" s="10"/>
    </row>
    <row r="222" customFormat="false" ht="13.2" hidden="false" customHeight="false" outlineLevel="0" collapsed="false">
      <c r="A222" s="46" t="s">
        <v>1272</v>
      </c>
      <c r="B222" s="46" t="s">
        <v>347</v>
      </c>
      <c r="C222" s="47" t="n">
        <v>405709</v>
      </c>
      <c r="D222" s="47" t="n">
        <v>93765</v>
      </c>
      <c r="E222" s="47" t="n">
        <v>44981</v>
      </c>
      <c r="F222" s="47" t="n">
        <v>48749</v>
      </c>
      <c r="G222" s="47" t="n">
        <v>6902</v>
      </c>
      <c r="H222" s="47" t="n">
        <v>65100</v>
      </c>
      <c r="I222" s="47" t="n">
        <v>117243</v>
      </c>
      <c r="J222" s="47" t="n">
        <v>28969</v>
      </c>
      <c r="K222" s="10"/>
      <c r="L222" s="10"/>
      <c r="M222" s="10"/>
      <c r="N222" s="10"/>
      <c r="O222" s="10"/>
    </row>
    <row r="223" customFormat="false" ht="13.2" hidden="false" customHeight="false" outlineLevel="0" collapsed="false">
      <c r="A223" s="46" t="s">
        <v>1273</v>
      </c>
      <c r="B223" s="46" t="s">
        <v>193</v>
      </c>
      <c r="C223" s="47" t="n">
        <v>85448</v>
      </c>
      <c r="D223" s="47" t="n">
        <v>25944</v>
      </c>
      <c r="E223" s="47" t="n">
        <v>13414</v>
      </c>
      <c r="F223" s="47" t="n">
        <v>14087</v>
      </c>
      <c r="G223" s="47" t="n">
        <v>3143</v>
      </c>
      <c r="H223" s="47" t="n">
        <v>10376</v>
      </c>
      <c r="I223" s="47" t="n">
        <v>13978</v>
      </c>
      <c r="J223" s="47" t="n">
        <v>4506</v>
      </c>
      <c r="K223" s="10"/>
      <c r="L223" s="10"/>
      <c r="M223" s="10"/>
      <c r="N223" s="10"/>
      <c r="O223" s="10"/>
    </row>
    <row r="224" customFormat="false" ht="13.2" hidden="false" customHeight="false" outlineLevel="0" collapsed="false">
      <c r="A224" s="46" t="s">
        <v>1274</v>
      </c>
      <c r="B224" s="46" t="s">
        <v>461</v>
      </c>
      <c r="C224" s="47" t="n">
        <v>210511</v>
      </c>
      <c r="D224" s="47" t="n">
        <v>48226</v>
      </c>
      <c r="E224" s="47" t="n">
        <v>35473</v>
      </c>
      <c r="F224" s="47" t="n">
        <v>38653</v>
      </c>
      <c r="G224" s="47" t="n">
        <v>9857</v>
      </c>
      <c r="H224" s="47" t="n">
        <v>26818</v>
      </c>
      <c r="I224" s="47" t="n">
        <v>40275</v>
      </c>
      <c r="J224" s="47" t="n">
        <v>11209</v>
      </c>
      <c r="K224" s="10"/>
      <c r="L224" s="10"/>
      <c r="M224" s="10"/>
      <c r="N224" s="10"/>
      <c r="O224" s="10"/>
    </row>
    <row r="225" customFormat="false" ht="13.2" hidden="false" customHeight="false" outlineLevel="0" collapsed="false">
      <c r="A225" s="46" t="s">
        <v>1275</v>
      </c>
      <c r="B225" s="46" t="s">
        <v>151</v>
      </c>
      <c r="C225" s="47" t="n">
        <v>41237</v>
      </c>
      <c r="D225" s="47" t="n">
        <v>8808</v>
      </c>
      <c r="E225" s="47" t="n">
        <v>5793</v>
      </c>
      <c r="F225" s="47" t="n">
        <v>6794</v>
      </c>
      <c r="G225" s="47" t="n">
        <v>1994</v>
      </c>
      <c r="H225" s="47" t="n">
        <v>5225</v>
      </c>
      <c r="I225" s="47" t="n">
        <v>10785</v>
      </c>
      <c r="J225" s="47" t="n">
        <v>1838</v>
      </c>
      <c r="K225" s="10"/>
      <c r="L225" s="10"/>
      <c r="M225" s="10"/>
      <c r="N225" s="10"/>
      <c r="O225" s="10"/>
    </row>
    <row r="226" customFormat="false" ht="13.2" hidden="false" customHeight="false" outlineLevel="0" collapsed="false">
      <c r="A226" s="46" t="s">
        <v>1276</v>
      </c>
      <c r="B226" s="46" t="s">
        <v>661</v>
      </c>
      <c r="C226" s="47" t="n">
        <v>88882</v>
      </c>
      <c r="D226" s="47" t="n">
        <v>19054</v>
      </c>
      <c r="E226" s="47" t="n">
        <v>12036</v>
      </c>
      <c r="F226" s="47" t="n">
        <v>15180</v>
      </c>
      <c r="G226" s="47" t="n">
        <v>3610</v>
      </c>
      <c r="H226" s="47" t="n">
        <v>10697</v>
      </c>
      <c r="I226" s="47" t="n">
        <v>24769</v>
      </c>
      <c r="J226" s="47" t="n">
        <v>3536</v>
      </c>
      <c r="K226" s="10"/>
      <c r="L226" s="10"/>
      <c r="M226" s="10"/>
      <c r="N226" s="10"/>
      <c r="O226" s="10"/>
    </row>
    <row r="227" customFormat="false" ht="13.2" hidden="false" customHeight="false" outlineLevel="0" collapsed="false">
      <c r="A227" s="46" t="s">
        <v>1277</v>
      </c>
      <c r="B227" s="46" t="s">
        <v>717</v>
      </c>
      <c r="C227" s="47" t="n">
        <v>47842</v>
      </c>
      <c r="D227" s="47" t="n">
        <v>16407</v>
      </c>
      <c r="E227" s="47" t="n">
        <v>6832</v>
      </c>
      <c r="F227" s="47" t="n">
        <v>7221</v>
      </c>
      <c r="G227" s="47" t="n">
        <v>1755</v>
      </c>
      <c r="H227" s="47" t="n">
        <v>4810</v>
      </c>
      <c r="I227" s="47" t="n">
        <v>8493</v>
      </c>
      <c r="J227" s="47" t="n">
        <v>2324</v>
      </c>
      <c r="K227" s="10"/>
      <c r="L227" s="10"/>
      <c r="M227" s="10"/>
      <c r="N227" s="10"/>
      <c r="O227" s="10"/>
    </row>
    <row r="228" customFormat="false" ht="13.2" hidden="false" customHeight="false" outlineLevel="0" collapsed="false">
      <c r="A228" s="46" t="s">
        <v>1278</v>
      </c>
      <c r="B228" s="46" t="s">
        <v>247</v>
      </c>
      <c r="C228" s="47" t="n">
        <v>160840</v>
      </c>
      <c r="D228" s="47" t="n">
        <v>24378</v>
      </c>
      <c r="E228" s="47" t="n">
        <v>15900</v>
      </c>
      <c r="F228" s="47" t="n">
        <v>18875</v>
      </c>
      <c r="G228" s="47" t="n">
        <v>2689</v>
      </c>
      <c r="H228" s="47" t="n">
        <v>15928</v>
      </c>
      <c r="I228" s="47" t="n">
        <v>66091</v>
      </c>
      <c r="J228" s="47" t="n">
        <v>16979</v>
      </c>
      <c r="K228" s="10"/>
      <c r="L228" s="10"/>
      <c r="M228" s="10"/>
      <c r="N228" s="10"/>
      <c r="O228" s="10"/>
    </row>
    <row r="229" customFormat="false" ht="13.2" hidden="false" customHeight="false" outlineLevel="0" collapsed="false">
      <c r="A229" s="46" t="s">
        <v>1279</v>
      </c>
      <c r="B229" s="46" t="s">
        <v>625</v>
      </c>
      <c r="C229" s="47" t="n">
        <v>63200</v>
      </c>
      <c r="D229" s="47" t="n">
        <v>14323</v>
      </c>
      <c r="E229" s="47" t="n">
        <v>8723</v>
      </c>
      <c r="F229" s="47" t="n">
        <v>10796</v>
      </c>
      <c r="G229" s="47" t="n">
        <v>2420</v>
      </c>
      <c r="H229" s="47" t="n">
        <v>7648</v>
      </c>
      <c r="I229" s="47" t="n">
        <v>16716</v>
      </c>
      <c r="J229" s="47" t="n">
        <v>2574</v>
      </c>
      <c r="K229" s="10"/>
      <c r="L229" s="10"/>
      <c r="M229" s="10"/>
      <c r="N229" s="10"/>
      <c r="O229" s="10"/>
    </row>
    <row r="230" customFormat="false" ht="13.2" hidden="false" customHeight="false" outlineLevel="0" collapsed="false">
      <c r="A230" s="46" t="s">
        <v>1280</v>
      </c>
      <c r="B230" s="46" t="s">
        <v>101</v>
      </c>
      <c r="C230" s="47" t="n">
        <v>78907</v>
      </c>
      <c r="D230" s="47" t="n">
        <v>17621</v>
      </c>
      <c r="E230" s="47" t="n">
        <v>10963</v>
      </c>
      <c r="F230" s="47" t="n">
        <v>13279</v>
      </c>
      <c r="G230" s="47" t="n">
        <v>3247</v>
      </c>
      <c r="H230" s="47" t="n">
        <v>9820</v>
      </c>
      <c r="I230" s="47" t="n">
        <v>20864</v>
      </c>
      <c r="J230" s="47" t="n">
        <v>3113</v>
      </c>
      <c r="K230" s="10"/>
      <c r="L230" s="10"/>
      <c r="M230" s="10"/>
      <c r="N230" s="10"/>
      <c r="O230" s="10"/>
    </row>
    <row r="231" customFormat="false" ht="13.2" hidden="false" customHeight="false" outlineLevel="0" collapsed="false">
      <c r="A231" s="46" t="s">
        <v>1281</v>
      </c>
      <c r="B231" s="46" t="s">
        <v>591</v>
      </c>
      <c r="C231" s="47" t="n">
        <v>112755</v>
      </c>
      <c r="D231" s="47" t="n">
        <v>16731</v>
      </c>
      <c r="E231" s="47" t="n">
        <v>15153</v>
      </c>
      <c r="F231" s="47" t="n">
        <v>19560</v>
      </c>
      <c r="G231" s="47" t="n">
        <v>3799</v>
      </c>
      <c r="H231" s="47" t="n">
        <v>14858</v>
      </c>
      <c r="I231" s="47" t="n">
        <v>37917</v>
      </c>
      <c r="J231" s="47" t="n">
        <v>4737</v>
      </c>
      <c r="K231" s="10"/>
      <c r="L231" s="10"/>
      <c r="M231" s="10"/>
      <c r="N231" s="10"/>
      <c r="O231" s="10"/>
    </row>
    <row r="232" customFormat="false" ht="13.2" hidden="false" customHeight="false" outlineLevel="0" collapsed="false">
      <c r="A232" s="46" t="s">
        <v>1282</v>
      </c>
      <c r="B232" s="46" t="s">
        <v>271</v>
      </c>
      <c r="C232" s="47" t="n">
        <v>110409</v>
      </c>
      <c r="D232" s="47" t="n">
        <v>33002</v>
      </c>
      <c r="E232" s="47" t="n">
        <v>15053</v>
      </c>
      <c r="F232" s="47" t="n">
        <v>16891</v>
      </c>
      <c r="G232" s="47" t="n">
        <v>4874</v>
      </c>
      <c r="H232" s="47" t="n">
        <v>14542</v>
      </c>
      <c r="I232" s="47" t="n">
        <v>20472</v>
      </c>
      <c r="J232" s="47" t="n">
        <v>5575</v>
      </c>
      <c r="K232" s="10"/>
      <c r="L232" s="10"/>
      <c r="M232" s="10"/>
      <c r="N232" s="10"/>
      <c r="O232" s="10"/>
    </row>
    <row r="233" customFormat="false" ht="13.2" hidden="false" customHeight="false" outlineLevel="0" collapsed="false">
      <c r="A233" s="46" t="s">
        <v>1283</v>
      </c>
      <c r="B233" s="46" t="s">
        <v>415</v>
      </c>
      <c r="C233" s="47" t="n">
        <v>67584</v>
      </c>
      <c r="D233" s="47" t="n">
        <v>19310</v>
      </c>
      <c r="E233" s="47" t="n">
        <v>18471</v>
      </c>
      <c r="F233" s="47" t="n">
        <v>9800</v>
      </c>
      <c r="G233" s="47" t="s">
        <v>1483</v>
      </c>
      <c r="H233" s="47" t="n">
        <v>5776</v>
      </c>
      <c r="I233" s="47" t="n">
        <v>14227</v>
      </c>
      <c r="J233" s="47" t="s">
        <v>1483</v>
      </c>
      <c r="K233" s="10"/>
      <c r="L233" s="10"/>
      <c r="M233" s="10"/>
      <c r="N233" s="10"/>
      <c r="O233" s="10"/>
    </row>
    <row r="234" customFormat="false" ht="13.2" hidden="false" customHeight="false" outlineLevel="0" collapsed="false">
      <c r="A234" s="46" t="s">
        <v>1284</v>
      </c>
      <c r="B234" s="46" t="s">
        <v>475</v>
      </c>
      <c r="C234" s="47" t="n">
        <v>193429</v>
      </c>
      <c r="D234" s="47" t="n">
        <v>34850</v>
      </c>
      <c r="E234" s="47" t="n">
        <v>30794</v>
      </c>
      <c r="F234" s="47" t="n">
        <v>32222</v>
      </c>
      <c r="G234" s="47" t="n">
        <v>6579</v>
      </c>
      <c r="H234" s="47" t="n">
        <v>22205</v>
      </c>
      <c r="I234" s="47" t="n">
        <v>54591</v>
      </c>
      <c r="J234" s="47" t="n">
        <v>12188</v>
      </c>
      <c r="K234" s="10"/>
      <c r="L234" s="10"/>
      <c r="M234" s="10"/>
      <c r="N234" s="10"/>
      <c r="O234" s="10"/>
    </row>
    <row r="235" customFormat="false" ht="13.2" hidden="false" customHeight="false" outlineLevel="0" collapsed="false">
      <c r="A235" s="46" t="s">
        <v>1285</v>
      </c>
      <c r="B235" s="46" t="s">
        <v>565</v>
      </c>
      <c r="C235" s="47" t="n">
        <v>69580</v>
      </c>
      <c r="D235" s="47" t="n">
        <v>11111</v>
      </c>
      <c r="E235" s="47" t="n">
        <v>8129</v>
      </c>
      <c r="F235" s="47" t="n">
        <v>11198</v>
      </c>
      <c r="G235" s="47" t="n">
        <v>1960</v>
      </c>
      <c r="H235" s="47" t="n">
        <v>7896</v>
      </c>
      <c r="I235" s="47" t="n">
        <v>26396</v>
      </c>
      <c r="J235" s="47" t="n">
        <v>2890</v>
      </c>
      <c r="K235" s="10"/>
      <c r="L235" s="10"/>
      <c r="M235" s="10"/>
      <c r="N235" s="10"/>
      <c r="O235" s="10"/>
    </row>
    <row r="236" customFormat="false" ht="13.2" hidden="false" customHeight="false" outlineLevel="0" collapsed="false">
      <c r="A236" s="46" t="s">
        <v>1286</v>
      </c>
      <c r="B236" s="46" t="s">
        <v>711</v>
      </c>
      <c r="C236" s="47" t="n">
        <v>75080</v>
      </c>
      <c r="D236" s="47" t="n">
        <v>15521</v>
      </c>
      <c r="E236" s="47" t="n">
        <v>9446</v>
      </c>
      <c r="F236" s="47" t="n">
        <v>11531</v>
      </c>
      <c r="G236" s="47" t="n">
        <v>2924</v>
      </c>
      <c r="H236" s="47" t="n">
        <v>8107</v>
      </c>
      <c r="I236" s="47" t="n">
        <v>24839</v>
      </c>
      <c r="J236" s="47" t="n">
        <v>2712</v>
      </c>
      <c r="K236" s="10"/>
      <c r="L236" s="10"/>
      <c r="M236" s="10"/>
      <c r="N236" s="10"/>
      <c r="O236" s="10"/>
    </row>
    <row r="237" customFormat="false" ht="13.2" hidden="false" customHeight="false" outlineLevel="0" collapsed="false">
      <c r="A237" s="46" t="s">
        <v>1287</v>
      </c>
      <c r="B237" s="46" t="s">
        <v>417</v>
      </c>
      <c r="C237" s="47" t="n">
        <v>76251</v>
      </c>
      <c r="D237" s="47" t="n">
        <v>20343</v>
      </c>
      <c r="E237" s="47" t="n">
        <v>20088</v>
      </c>
      <c r="F237" s="47" t="n">
        <v>10987</v>
      </c>
      <c r="G237" s="47" t="s">
        <v>1483</v>
      </c>
      <c r="H237" s="47" t="n">
        <v>7520</v>
      </c>
      <c r="I237" s="47" t="n">
        <v>17313</v>
      </c>
      <c r="J237" s="47" t="s">
        <v>1483</v>
      </c>
      <c r="K237" s="10"/>
      <c r="L237" s="10"/>
      <c r="M237" s="10"/>
      <c r="N237" s="10"/>
      <c r="O237" s="10"/>
    </row>
    <row r="238" customFormat="false" ht="13.2" hidden="false" customHeight="false" outlineLevel="0" collapsed="false">
      <c r="A238" s="46" t="s">
        <v>1288</v>
      </c>
      <c r="B238" s="46" t="s">
        <v>884</v>
      </c>
      <c r="C238" s="47" t="n">
        <v>13603</v>
      </c>
      <c r="D238" s="47" t="n">
        <v>4254</v>
      </c>
      <c r="E238" s="47" t="n">
        <v>1629</v>
      </c>
      <c r="F238" s="47" t="n">
        <v>2058</v>
      </c>
      <c r="G238" s="47" t="n">
        <v>622</v>
      </c>
      <c r="H238" s="47" t="n">
        <v>1491</v>
      </c>
      <c r="I238" s="47" t="n">
        <v>2997</v>
      </c>
      <c r="J238" s="47" t="n">
        <v>552</v>
      </c>
      <c r="K238" s="10"/>
      <c r="L238" s="10"/>
      <c r="M238" s="10"/>
      <c r="N238" s="10"/>
      <c r="O238" s="10"/>
    </row>
    <row r="239" customFormat="false" ht="13.2" hidden="false" customHeight="false" outlineLevel="0" collapsed="false">
      <c r="A239" s="46" t="s">
        <v>1289</v>
      </c>
      <c r="B239" s="46" t="s">
        <v>695</v>
      </c>
      <c r="C239" s="47" t="n">
        <v>115175</v>
      </c>
      <c r="D239" s="47" t="n">
        <v>35607</v>
      </c>
      <c r="E239" s="47" t="n">
        <v>16557</v>
      </c>
      <c r="F239" s="47" t="n">
        <v>18371</v>
      </c>
      <c r="G239" s="47" t="n">
        <v>5856</v>
      </c>
      <c r="H239" s="47" t="n">
        <v>12629</v>
      </c>
      <c r="I239" s="47" t="n">
        <v>21636</v>
      </c>
      <c r="J239" s="47" t="n">
        <v>4519</v>
      </c>
      <c r="K239" s="10"/>
      <c r="L239" s="10"/>
      <c r="M239" s="10"/>
      <c r="N239" s="10"/>
      <c r="O239" s="10"/>
    </row>
    <row r="240" customFormat="false" ht="13.2" hidden="false" customHeight="false" outlineLevel="0" collapsed="false">
      <c r="A240" s="46" t="s">
        <v>1290</v>
      </c>
      <c r="B240" s="46" t="s">
        <v>517</v>
      </c>
      <c r="C240" s="47" t="n">
        <v>147514</v>
      </c>
      <c r="D240" s="47" t="n">
        <v>31178</v>
      </c>
      <c r="E240" s="47" t="n">
        <v>19579</v>
      </c>
      <c r="F240" s="47" t="n">
        <v>24647</v>
      </c>
      <c r="G240" s="47" t="n">
        <v>8013</v>
      </c>
      <c r="H240" s="47" t="n">
        <v>17739</v>
      </c>
      <c r="I240" s="47" t="n">
        <v>40184</v>
      </c>
      <c r="J240" s="47" t="n">
        <v>6174</v>
      </c>
      <c r="K240" s="10"/>
      <c r="L240" s="10"/>
      <c r="M240" s="10"/>
      <c r="N240" s="10"/>
      <c r="O240" s="10"/>
    </row>
    <row r="241" customFormat="false" ht="13.2" hidden="false" customHeight="false" outlineLevel="0" collapsed="false">
      <c r="A241" s="46" t="s">
        <v>1291</v>
      </c>
      <c r="B241" s="46" t="s">
        <v>195</v>
      </c>
      <c r="C241" s="47" t="n">
        <v>93957</v>
      </c>
      <c r="D241" s="47" t="n">
        <v>23550</v>
      </c>
      <c r="E241" s="47" t="n">
        <v>13423</v>
      </c>
      <c r="F241" s="47" t="n">
        <v>15088</v>
      </c>
      <c r="G241" s="47" t="n">
        <v>3795</v>
      </c>
      <c r="H241" s="47" t="n">
        <v>11169</v>
      </c>
      <c r="I241" s="47" t="n">
        <v>22698</v>
      </c>
      <c r="J241" s="47" t="n">
        <v>4234</v>
      </c>
      <c r="K241" s="10"/>
      <c r="L241" s="10"/>
      <c r="M241" s="10"/>
      <c r="N241" s="10"/>
      <c r="O241" s="10"/>
    </row>
    <row r="242" customFormat="false" ht="13.2" hidden="false" customHeight="false" outlineLevel="0" collapsed="false">
      <c r="A242" s="46" t="s">
        <v>1292</v>
      </c>
      <c r="B242" s="46" t="s">
        <v>283</v>
      </c>
      <c r="C242" s="47" t="n">
        <v>232203</v>
      </c>
      <c r="D242" s="47" t="n">
        <v>54885</v>
      </c>
      <c r="E242" s="47" t="n">
        <v>26240</v>
      </c>
      <c r="F242" s="47" t="n">
        <v>29055</v>
      </c>
      <c r="G242" s="47" t="n">
        <v>7928</v>
      </c>
      <c r="H242" s="47" t="n">
        <v>39659</v>
      </c>
      <c r="I242" s="47" t="n">
        <v>63073</v>
      </c>
      <c r="J242" s="47" t="n">
        <v>11363</v>
      </c>
      <c r="K242" s="10"/>
      <c r="L242" s="10"/>
      <c r="M242" s="10"/>
      <c r="N242" s="10"/>
      <c r="O242" s="10"/>
    </row>
    <row r="243" customFormat="false" ht="13.2" hidden="false" customHeight="false" outlineLevel="0" collapsed="false">
      <c r="A243" s="46" t="s">
        <v>1293</v>
      </c>
      <c r="B243" s="46" t="s">
        <v>735</v>
      </c>
      <c r="C243" s="47" t="n">
        <v>102813</v>
      </c>
      <c r="D243" s="47" t="n">
        <v>27529</v>
      </c>
      <c r="E243" s="47" t="n">
        <v>13094</v>
      </c>
      <c r="F243" s="47" t="n">
        <v>16098</v>
      </c>
      <c r="G243" s="47" t="n">
        <v>3976</v>
      </c>
      <c r="H243" s="47" t="n">
        <v>14874</v>
      </c>
      <c r="I243" s="47" t="n">
        <v>23121</v>
      </c>
      <c r="J243" s="47" t="n">
        <v>4121</v>
      </c>
      <c r="K243" s="10"/>
      <c r="L243" s="10"/>
      <c r="M243" s="10"/>
      <c r="N243" s="10"/>
      <c r="O243" s="10"/>
    </row>
    <row r="244" customFormat="false" ht="13.2" hidden="false" customHeight="false" outlineLevel="0" collapsed="false">
      <c r="A244" s="46" t="s">
        <v>1294</v>
      </c>
      <c r="B244" s="46" t="s">
        <v>249</v>
      </c>
      <c r="C244" s="47" t="n">
        <v>238090</v>
      </c>
      <c r="D244" s="47" t="n">
        <v>49087</v>
      </c>
      <c r="E244" s="47" t="n">
        <v>27152</v>
      </c>
      <c r="F244" s="47" t="n">
        <v>26742</v>
      </c>
      <c r="G244" s="47" t="n">
        <v>2425</v>
      </c>
      <c r="H244" s="47" t="n">
        <v>23456</v>
      </c>
      <c r="I244" s="47" t="n">
        <v>71771</v>
      </c>
      <c r="J244" s="47" t="n">
        <v>37457</v>
      </c>
      <c r="K244" s="10"/>
      <c r="L244" s="10"/>
      <c r="M244" s="10"/>
      <c r="N244" s="10"/>
      <c r="O244" s="10"/>
    </row>
    <row r="245" customFormat="false" ht="13.2" hidden="false" customHeight="false" outlineLevel="0" collapsed="false">
      <c r="A245" s="46" t="s">
        <v>1295</v>
      </c>
      <c r="B245" s="46" t="s">
        <v>713</v>
      </c>
      <c r="C245" s="47" t="n">
        <v>116348</v>
      </c>
      <c r="D245" s="47" t="n">
        <v>31454</v>
      </c>
      <c r="E245" s="47" t="n">
        <v>16399</v>
      </c>
      <c r="F245" s="47" t="n">
        <v>17834</v>
      </c>
      <c r="G245" s="47" t="n">
        <v>4685</v>
      </c>
      <c r="H245" s="47" t="n">
        <v>13203</v>
      </c>
      <c r="I245" s="47" t="n">
        <v>27202</v>
      </c>
      <c r="J245" s="47" t="n">
        <v>5571</v>
      </c>
      <c r="K245" s="10"/>
      <c r="L245" s="10"/>
      <c r="M245" s="10"/>
      <c r="N245" s="10"/>
      <c r="O245" s="10"/>
    </row>
    <row r="246" customFormat="false" ht="13.2" hidden="false" customHeight="false" outlineLevel="0" collapsed="false">
      <c r="A246" s="46" t="s">
        <v>1296</v>
      </c>
      <c r="B246" s="46" t="s">
        <v>886</v>
      </c>
      <c r="C246" s="47" t="n">
        <v>75962</v>
      </c>
      <c r="D246" s="47" t="n">
        <v>22655</v>
      </c>
      <c r="E246" s="47" t="n">
        <v>8476</v>
      </c>
      <c r="F246" s="47" t="n">
        <v>11239</v>
      </c>
      <c r="G246" s="47" t="n">
        <v>3883</v>
      </c>
      <c r="H246" s="47" t="n">
        <v>9143</v>
      </c>
      <c r="I246" s="47" t="n">
        <v>16483</v>
      </c>
      <c r="J246" s="47" t="n">
        <v>4083</v>
      </c>
      <c r="K246" s="10"/>
      <c r="L246" s="10"/>
      <c r="M246" s="10"/>
      <c r="N246" s="10"/>
      <c r="O246" s="10"/>
    </row>
    <row r="247" customFormat="false" ht="13.2" hidden="false" customHeight="false" outlineLevel="0" collapsed="false">
      <c r="A247" s="46" t="s">
        <v>1297</v>
      </c>
      <c r="B247" s="46" t="s">
        <v>888</v>
      </c>
      <c r="C247" s="47" t="n">
        <v>67792</v>
      </c>
      <c r="D247" s="47" t="n">
        <v>17636</v>
      </c>
      <c r="E247" s="47" t="n">
        <v>8451</v>
      </c>
      <c r="F247" s="47" t="n">
        <v>10525</v>
      </c>
      <c r="G247" s="47" t="n">
        <v>3271</v>
      </c>
      <c r="H247" s="47" t="n">
        <v>9160</v>
      </c>
      <c r="I247" s="47" t="n">
        <v>16248</v>
      </c>
      <c r="J247" s="47" t="n">
        <v>2501</v>
      </c>
      <c r="K247" s="10"/>
      <c r="L247" s="10"/>
      <c r="M247" s="10"/>
      <c r="N247" s="10"/>
      <c r="O247" s="10"/>
    </row>
    <row r="248" customFormat="false" ht="13.2" hidden="false" customHeight="false" outlineLevel="0" collapsed="false">
      <c r="A248" s="46" t="s">
        <v>1298</v>
      </c>
      <c r="B248" s="46" t="s">
        <v>419</v>
      </c>
      <c r="C248" s="47" t="n">
        <v>113663</v>
      </c>
      <c r="D248" s="47" t="n">
        <v>35561</v>
      </c>
      <c r="E248" s="47" t="n">
        <v>27532</v>
      </c>
      <c r="F248" s="47" t="n">
        <v>15226</v>
      </c>
      <c r="G248" s="47" t="s">
        <v>1483</v>
      </c>
      <c r="H248" s="47" t="n">
        <v>13011</v>
      </c>
      <c r="I248" s="47" t="n">
        <v>22333</v>
      </c>
      <c r="J248" s="47" t="s">
        <v>1483</v>
      </c>
      <c r="K248" s="10"/>
      <c r="L248" s="10"/>
      <c r="M248" s="10"/>
      <c r="N248" s="10"/>
      <c r="O248" s="10"/>
    </row>
    <row r="249" customFormat="false" ht="13.2" hidden="false" customHeight="false" outlineLevel="0" collapsed="false">
      <c r="A249" s="46" t="s">
        <v>1299</v>
      </c>
      <c r="B249" s="46" t="s">
        <v>627</v>
      </c>
      <c r="C249" s="47" t="n">
        <v>77378</v>
      </c>
      <c r="D249" s="47" t="n">
        <v>18613</v>
      </c>
      <c r="E249" s="47" t="n">
        <v>11157</v>
      </c>
      <c r="F249" s="47" t="n">
        <v>13288</v>
      </c>
      <c r="G249" s="47" t="n">
        <v>3663</v>
      </c>
      <c r="H249" s="47" t="n">
        <v>9616</v>
      </c>
      <c r="I249" s="47" t="n">
        <v>17732</v>
      </c>
      <c r="J249" s="47" t="n">
        <v>3309</v>
      </c>
      <c r="K249" s="10"/>
      <c r="L249" s="10"/>
      <c r="M249" s="10"/>
      <c r="N249" s="10"/>
      <c r="O249" s="10"/>
    </row>
    <row r="250" customFormat="false" ht="13.2" hidden="false" customHeight="false" outlineLevel="0" collapsed="false">
      <c r="A250" s="46" t="s">
        <v>1300</v>
      </c>
      <c r="B250" s="46" t="s">
        <v>641</v>
      </c>
      <c r="C250" s="47" t="n">
        <v>56230</v>
      </c>
      <c r="D250" s="47" t="n">
        <v>11219</v>
      </c>
      <c r="E250" s="47" t="n">
        <v>7989</v>
      </c>
      <c r="F250" s="47" t="n">
        <v>10020</v>
      </c>
      <c r="G250" s="47" t="n">
        <v>2312</v>
      </c>
      <c r="H250" s="47" t="n">
        <v>7058</v>
      </c>
      <c r="I250" s="47" t="n">
        <v>15137</v>
      </c>
      <c r="J250" s="47" t="n">
        <v>2495</v>
      </c>
      <c r="K250" s="10"/>
      <c r="L250" s="10"/>
      <c r="M250" s="10"/>
      <c r="N250" s="10"/>
      <c r="O250" s="10"/>
    </row>
    <row r="251" customFormat="false" ht="13.2" hidden="false" customHeight="false" outlineLevel="0" collapsed="false">
      <c r="A251" s="46" t="s">
        <v>1301</v>
      </c>
      <c r="B251" s="46" t="s">
        <v>889</v>
      </c>
      <c r="C251" s="47" t="n">
        <v>64422</v>
      </c>
      <c r="D251" s="47" t="n">
        <v>12963</v>
      </c>
      <c r="E251" s="47" t="n">
        <v>7395</v>
      </c>
      <c r="F251" s="47" t="n">
        <v>10323</v>
      </c>
      <c r="G251" s="47" t="n">
        <v>2877</v>
      </c>
      <c r="H251" s="47" t="n">
        <v>8370</v>
      </c>
      <c r="I251" s="47" t="n">
        <v>20087</v>
      </c>
      <c r="J251" s="47" t="n">
        <v>2407</v>
      </c>
      <c r="K251" s="10"/>
      <c r="L251" s="10"/>
      <c r="M251" s="10"/>
      <c r="N251" s="10"/>
      <c r="O251" s="10"/>
    </row>
    <row r="252" customFormat="false" ht="13.2" hidden="false" customHeight="false" outlineLevel="0" collapsed="false">
      <c r="A252" s="46" t="s">
        <v>1302</v>
      </c>
      <c r="B252" s="46" t="s">
        <v>139</v>
      </c>
      <c r="C252" s="47" t="n">
        <v>82699</v>
      </c>
      <c r="D252" s="47" t="n">
        <v>22277</v>
      </c>
      <c r="E252" s="47" t="n">
        <v>11752</v>
      </c>
      <c r="F252" s="47" t="n">
        <v>13731</v>
      </c>
      <c r="G252" s="47" t="n">
        <v>3632</v>
      </c>
      <c r="H252" s="47" t="n">
        <v>9838</v>
      </c>
      <c r="I252" s="47" t="n">
        <v>18340</v>
      </c>
      <c r="J252" s="47" t="n">
        <v>3129</v>
      </c>
      <c r="K252" s="10"/>
      <c r="L252" s="10"/>
      <c r="M252" s="10"/>
      <c r="N252" s="10"/>
      <c r="O252" s="10"/>
    </row>
    <row r="253" customFormat="false" ht="13.2" hidden="false" customHeight="false" outlineLevel="0" collapsed="false">
      <c r="A253" s="46" t="s">
        <v>1303</v>
      </c>
      <c r="B253" s="46" t="s">
        <v>787</v>
      </c>
      <c r="C253" s="47" t="n">
        <v>129377</v>
      </c>
      <c r="D253" s="47" t="n">
        <v>38209</v>
      </c>
      <c r="E253" s="47" t="n">
        <v>20816</v>
      </c>
      <c r="F253" s="47" t="n">
        <v>23003</v>
      </c>
      <c r="G253" s="47" t="n">
        <v>6002</v>
      </c>
      <c r="H253" s="47" t="n">
        <v>13998</v>
      </c>
      <c r="I253" s="47" t="n">
        <v>20970</v>
      </c>
      <c r="J253" s="47" t="n">
        <v>6379</v>
      </c>
      <c r="K253" s="10"/>
      <c r="L253" s="10"/>
      <c r="M253" s="10"/>
      <c r="N253" s="10"/>
      <c r="O253" s="10"/>
    </row>
    <row r="254" customFormat="false" ht="13.2" hidden="false" customHeight="false" outlineLevel="0" collapsed="false">
      <c r="A254" s="46" t="s">
        <v>1304</v>
      </c>
      <c r="B254" s="46" t="s">
        <v>75</v>
      </c>
      <c r="C254" s="47" t="n">
        <v>102388</v>
      </c>
      <c r="D254" s="47" t="n">
        <v>18416</v>
      </c>
      <c r="E254" s="47" t="n">
        <v>13480</v>
      </c>
      <c r="F254" s="47" t="n">
        <v>15758</v>
      </c>
      <c r="G254" s="47" t="n">
        <v>3565</v>
      </c>
      <c r="H254" s="47" t="n">
        <v>11632</v>
      </c>
      <c r="I254" s="47" t="n">
        <v>35242</v>
      </c>
      <c r="J254" s="47" t="n">
        <v>4295</v>
      </c>
      <c r="K254" s="10"/>
      <c r="L254" s="10"/>
      <c r="M254" s="10"/>
      <c r="N254" s="10"/>
      <c r="O254" s="10"/>
    </row>
    <row r="255" customFormat="false" ht="13.2" hidden="false" customHeight="false" outlineLevel="0" collapsed="false">
      <c r="A255" s="46" t="s">
        <v>1305</v>
      </c>
      <c r="B255" s="46" t="s">
        <v>163</v>
      </c>
      <c r="C255" s="47" t="n">
        <v>88700</v>
      </c>
      <c r="D255" s="47" t="n">
        <v>19289</v>
      </c>
      <c r="E255" s="47" t="n">
        <v>12232</v>
      </c>
      <c r="F255" s="47" t="n">
        <v>15306</v>
      </c>
      <c r="G255" s="47" t="n">
        <v>3885</v>
      </c>
      <c r="H255" s="47" t="n">
        <v>11685</v>
      </c>
      <c r="I255" s="47" t="n">
        <v>22559</v>
      </c>
      <c r="J255" s="47" t="n">
        <v>3744</v>
      </c>
      <c r="K255" s="10"/>
      <c r="L255" s="10"/>
      <c r="M255" s="10"/>
      <c r="N255" s="10"/>
      <c r="O255" s="10"/>
    </row>
    <row r="256" customFormat="false" ht="13.2" hidden="false" customHeight="false" outlineLevel="0" collapsed="false">
      <c r="A256" s="46" t="s">
        <v>1306</v>
      </c>
      <c r="B256" s="46" t="s">
        <v>453</v>
      </c>
      <c r="C256" s="47" t="n">
        <v>272845</v>
      </c>
      <c r="D256" s="47" t="n">
        <v>89946</v>
      </c>
      <c r="E256" s="47" t="n">
        <v>69841</v>
      </c>
      <c r="F256" s="47" t="n">
        <v>37626</v>
      </c>
      <c r="G256" s="47" t="s">
        <v>1483</v>
      </c>
      <c r="H256" s="47" t="n">
        <v>28622</v>
      </c>
      <c r="I256" s="47" t="n">
        <v>46810</v>
      </c>
      <c r="J256" s="47" t="s">
        <v>1483</v>
      </c>
      <c r="K256" s="10"/>
      <c r="L256" s="10"/>
      <c r="M256" s="10"/>
      <c r="N256" s="10"/>
      <c r="O256" s="10"/>
    </row>
    <row r="257" customFormat="false" ht="13.2" hidden="false" customHeight="false" outlineLevel="0" collapsed="false">
      <c r="A257" s="46" t="s">
        <v>1307</v>
      </c>
      <c r="B257" s="46" t="s">
        <v>789</v>
      </c>
      <c r="C257" s="47" t="n">
        <v>136105</v>
      </c>
      <c r="D257" s="47" t="n">
        <v>35633</v>
      </c>
      <c r="E257" s="47" t="n">
        <v>21498</v>
      </c>
      <c r="F257" s="47" t="n">
        <v>22796</v>
      </c>
      <c r="G257" s="47" t="n">
        <v>6636</v>
      </c>
      <c r="H257" s="47" t="n">
        <v>15917</v>
      </c>
      <c r="I257" s="47" t="n">
        <v>26583</v>
      </c>
      <c r="J257" s="47" t="n">
        <v>7042</v>
      </c>
      <c r="K257" s="10"/>
      <c r="L257" s="10"/>
      <c r="M257" s="10"/>
      <c r="N257" s="10"/>
      <c r="O257" s="10"/>
    </row>
    <row r="258" customFormat="false" ht="13.2" hidden="false" customHeight="false" outlineLevel="0" collapsed="false">
      <c r="A258" s="46" t="s">
        <v>1308</v>
      </c>
      <c r="B258" s="46" t="s">
        <v>89</v>
      </c>
      <c r="C258" s="47" t="n">
        <v>86830</v>
      </c>
      <c r="D258" s="47" t="n">
        <v>23838</v>
      </c>
      <c r="E258" s="47" t="n">
        <v>12236</v>
      </c>
      <c r="F258" s="47" t="n">
        <v>14106</v>
      </c>
      <c r="G258" s="47" t="n">
        <v>4087</v>
      </c>
      <c r="H258" s="47" t="n">
        <v>9137</v>
      </c>
      <c r="I258" s="47" t="n">
        <v>19326</v>
      </c>
      <c r="J258" s="47" t="n">
        <v>4100</v>
      </c>
      <c r="K258" s="10"/>
      <c r="L258" s="10"/>
      <c r="M258" s="10"/>
      <c r="N258" s="10"/>
      <c r="O258" s="10"/>
    </row>
    <row r="259" customFormat="false" ht="13.2" hidden="false" customHeight="false" outlineLevel="0" collapsed="false">
      <c r="A259" s="46" t="s">
        <v>1309</v>
      </c>
      <c r="B259" s="46" t="s">
        <v>601</v>
      </c>
      <c r="C259" s="47" t="n">
        <v>165914</v>
      </c>
      <c r="D259" s="47" t="n">
        <v>32539</v>
      </c>
      <c r="E259" s="47" t="n">
        <v>22752</v>
      </c>
      <c r="F259" s="47" t="n">
        <v>28542</v>
      </c>
      <c r="G259" s="47" t="n">
        <v>7247</v>
      </c>
      <c r="H259" s="47" t="n">
        <v>21012</v>
      </c>
      <c r="I259" s="47" t="n">
        <v>47041</v>
      </c>
      <c r="J259" s="47" t="n">
        <v>6781</v>
      </c>
      <c r="K259" s="10"/>
      <c r="L259" s="10"/>
      <c r="M259" s="10"/>
      <c r="N259" s="10"/>
      <c r="O259" s="10"/>
    </row>
    <row r="260" customFormat="false" ht="13.2" hidden="false" customHeight="false" outlineLevel="0" collapsed="false">
      <c r="A260" s="46" t="s">
        <v>1310</v>
      </c>
      <c r="B260" s="46" t="s">
        <v>285</v>
      </c>
      <c r="C260" s="47" t="n">
        <v>165088</v>
      </c>
      <c r="D260" s="47" t="n">
        <v>39157</v>
      </c>
      <c r="E260" s="47" t="n">
        <v>23183</v>
      </c>
      <c r="F260" s="47" t="n">
        <v>26536</v>
      </c>
      <c r="G260" s="47" t="n">
        <v>8685</v>
      </c>
      <c r="H260" s="47" t="n">
        <v>19623</v>
      </c>
      <c r="I260" s="47" t="n">
        <v>41734</v>
      </c>
      <c r="J260" s="47" t="n">
        <v>6170</v>
      </c>
      <c r="K260" s="10"/>
      <c r="L260" s="10"/>
      <c r="M260" s="10"/>
      <c r="N260" s="10"/>
      <c r="O260" s="10"/>
    </row>
    <row r="261" customFormat="false" ht="13.2" hidden="false" customHeight="false" outlineLevel="0" collapsed="false">
      <c r="A261" s="46" t="s">
        <v>1311</v>
      </c>
      <c r="B261" s="46" t="s">
        <v>745</v>
      </c>
      <c r="C261" s="47" t="n">
        <v>51049</v>
      </c>
      <c r="D261" s="47" t="n">
        <v>14253</v>
      </c>
      <c r="E261" s="47" t="n">
        <v>7800</v>
      </c>
      <c r="F261" s="47" t="n">
        <v>8551</v>
      </c>
      <c r="G261" s="47" t="n">
        <v>2091</v>
      </c>
      <c r="H261" s="47" t="n">
        <v>6079</v>
      </c>
      <c r="I261" s="47" t="n">
        <v>10096</v>
      </c>
      <c r="J261" s="47" t="n">
        <v>2179</v>
      </c>
      <c r="K261" s="10"/>
      <c r="L261" s="10"/>
      <c r="M261" s="10"/>
      <c r="N261" s="10"/>
      <c r="O261" s="10"/>
    </row>
    <row r="262" customFormat="false" ht="13.2" hidden="false" customHeight="false" outlineLevel="0" collapsed="false">
      <c r="A262" s="46" t="s">
        <v>1312</v>
      </c>
      <c r="B262" s="46" t="s">
        <v>153</v>
      </c>
      <c r="C262" s="47" t="n">
        <v>75791</v>
      </c>
      <c r="D262" s="47" t="n">
        <v>19691</v>
      </c>
      <c r="E262" s="47" t="n">
        <v>9988</v>
      </c>
      <c r="F262" s="47" t="n">
        <v>11639</v>
      </c>
      <c r="G262" s="47" t="n">
        <v>3426</v>
      </c>
      <c r="H262" s="47" t="n">
        <v>9411</v>
      </c>
      <c r="I262" s="47" t="n">
        <v>18402</v>
      </c>
      <c r="J262" s="47" t="n">
        <v>3234</v>
      </c>
      <c r="K262" s="10"/>
      <c r="L262" s="10"/>
      <c r="M262" s="10"/>
      <c r="N262" s="10"/>
      <c r="O262" s="10"/>
    </row>
    <row r="263" customFormat="false" ht="13.2" hidden="false" customHeight="false" outlineLevel="0" collapsed="false">
      <c r="A263" s="46" t="s">
        <v>1313</v>
      </c>
      <c r="B263" s="46" t="s">
        <v>179</v>
      </c>
      <c r="C263" s="47" t="n">
        <v>169056</v>
      </c>
      <c r="D263" s="47" t="n">
        <v>38113</v>
      </c>
      <c r="E263" s="47" t="n">
        <v>25243</v>
      </c>
      <c r="F263" s="47" t="n">
        <v>26773</v>
      </c>
      <c r="G263" s="47" t="n">
        <v>6037</v>
      </c>
      <c r="H263" s="47" t="n">
        <v>20905</v>
      </c>
      <c r="I263" s="47" t="n">
        <v>40021</v>
      </c>
      <c r="J263" s="47" t="n">
        <v>11964</v>
      </c>
      <c r="K263" s="10"/>
      <c r="L263" s="10"/>
      <c r="M263" s="10"/>
      <c r="N263" s="10"/>
      <c r="O263" s="10"/>
    </row>
    <row r="264" customFormat="false" ht="13.2" hidden="false" customHeight="false" outlineLevel="0" collapsed="false">
      <c r="A264" s="46" t="s">
        <v>1314</v>
      </c>
      <c r="B264" s="46" t="s">
        <v>281</v>
      </c>
      <c r="C264" s="47" t="n">
        <v>262162</v>
      </c>
      <c r="D264" s="47" t="n">
        <v>62584</v>
      </c>
      <c r="E264" s="47" t="n">
        <v>35791</v>
      </c>
      <c r="F264" s="47" t="n">
        <v>43363</v>
      </c>
      <c r="G264" s="47" t="n">
        <v>11823</v>
      </c>
      <c r="H264" s="47" t="n">
        <v>31650</v>
      </c>
      <c r="I264" s="47" t="n">
        <v>67024</v>
      </c>
      <c r="J264" s="47" t="n">
        <v>9927</v>
      </c>
      <c r="K264" s="10"/>
      <c r="L264" s="10"/>
      <c r="M264" s="10"/>
      <c r="N264" s="10"/>
      <c r="O264" s="10"/>
    </row>
    <row r="265" customFormat="false" ht="13.2" hidden="false" customHeight="false" outlineLevel="0" collapsed="false">
      <c r="A265" s="46" t="s">
        <v>1315</v>
      </c>
      <c r="B265" s="46" t="s">
        <v>91</v>
      </c>
      <c r="C265" s="47" t="n">
        <v>110805</v>
      </c>
      <c r="D265" s="47" t="n">
        <v>25073</v>
      </c>
      <c r="E265" s="47" t="n">
        <v>14129</v>
      </c>
      <c r="F265" s="47" t="n">
        <v>15342</v>
      </c>
      <c r="G265" s="47" t="n">
        <v>2858</v>
      </c>
      <c r="H265" s="47" t="n">
        <v>16885</v>
      </c>
      <c r="I265" s="47" t="n">
        <v>30722</v>
      </c>
      <c r="J265" s="47" t="n">
        <v>5796</v>
      </c>
      <c r="K265" s="10"/>
      <c r="L265" s="10"/>
      <c r="M265" s="10"/>
      <c r="N265" s="10"/>
      <c r="O265" s="10"/>
    </row>
    <row r="266" customFormat="false" ht="13.2" hidden="false" customHeight="false" outlineLevel="0" collapsed="false">
      <c r="A266" s="46" t="s">
        <v>1316</v>
      </c>
      <c r="B266" s="46" t="s">
        <v>125</v>
      </c>
      <c r="C266" s="47" t="n">
        <v>250104</v>
      </c>
      <c r="D266" s="47" t="n">
        <v>63991</v>
      </c>
      <c r="E266" s="47" t="n">
        <v>30619</v>
      </c>
      <c r="F266" s="47" t="n">
        <v>32333</v>
      </c>
      <c r="G266" s="47" t="n">
        <v>5715</v>
      </c>
      <c r="H266" s="47" t="n">
        <v>46411</v>
      </c>
      <c r="I266" s="47" t="n">
        <v>54875</v>
      </c>
      <c r="J266" s="47" t="n">
        <v>16160</v>
      </c>
      <c r="K266" s="10"/>
      <c r="L266" s="10"/>
      <c r="M266" s="10"/>
      <c r="N266" s="10"/>
      <c r="O266" s="10"/>
    </row>
    <row r="267" customFormat="false" ht="13.2" hidden="false" customHeight="false" outlineLevel="0" collapsed="false">
      <c r="A267" s="46" t="s">
        <v>1317</v>
      </c>
      <c r="B267" s="46" t="s">
        <v>747</v>
      </c>
      <c r="C267" s="47" t="n">
        <v>101244</v>
      </c>
      <c r="D267" s="47" t="n">
        <v>28384</v>
      </c>
      <c r="E267" s="47" t="n">
        <v>15829</v>
      </c>
      <c r="F267" s="47" t="n">
        <v>16561</v>
      </c>
      <c r="G267" s="47" t="n">
        <v>4825</v>
      </c>
      <c r="H267" s="47" t="n">
        <v>11760</v>
      </c>
      <c r="I267" s="47" t="n">
        <v>18801</v>
      </c>
      <c r="J267" s="47" t="n">
        <v>5084</v>
      </c>
      <c r="K267" s="10"/>
      <c r="L267" s="10"/>
      <c r="M267" s="10"/>
      <c r="N267" s="10"/>
      <c r="O267" s="10"/>
    </row>
    <row r="268" customFormat="false" ht="13.2" hidden="false" customHeight="false" outlineLevel="0" collapsed="false">
      <c r="A268" s="46" t="s">
        <v>1318</v>
      </c>
      <c r="B268" s="46" t="s">
        <v>155</v>
      </c>
      <c r="C268" s="47" t="n">
        <v>46359</v>
      </c>
      <c r="D268" s="47" t="n">
        <v>10461</v>
      </c>
      <c r="E268" s="47" t="n">
        <v>6144</v>
      </c>
      <c r="F268" s="47" t="n">
        <v>7008</v>
      </c>
      <c r="G268" s="47" t="n">
        <v>1976</v>
      </c>
      <c r="H268" s="47" t="n">
        <v>6796</v>
      </c>
      <c r="I268" s="47" t="n">
        <v>11476</v>
      </c>
      <c r="J268" s="47" t="n">
        <v>2498</v>
      </c>
      <c r="K268" s="10"/>
      <c r="L268" s="10"/>
      <c r="M268" s="10"/>
      <c r="N268" s="10"/>
      <c r="O268" s="10"/>
    </row>
    <row r="269" customFormat="false" ht="13.2" hidden="false" customHeight="false" outlineLevel="0" collapsed="false">
      <c r="A269" s="46" t="s">
        <v>1319</v>
      </c>
      <c r="B269" s="46" t="s">
        <v>349</v>
      </c>
      <c r="C269" s="47" t="n">
        <v>174438</v>
      </c>
      <c r="D269" s="47" t="n">
        <v>51620</v>
      </c>
      <c r="E269" s="47" t="n">
        <v>25521</v>
      </c>
      <c r="F269" s="47" t="n">
        <v>27578</v>
      </c>
      <c r="G269" s="47" t="n">
        <v>7325</v>
      </c>
      <c r="H269" s="47" t="n">
        <v>20422</v>
      </c>
      <c r="I269" s="47" t="n">
        <v>32458</v>
      </c>
      <c r="J269" s="47" t="n">
        <v>9514</v>
      </c>
      <c r="K269" s="10"/>
      <c r="L269" s="10"/>
      <c r="M269" s="10"/>
      <c r="N269" s="10"/>
      <c r="O269" s="10"/>
    </row>
    <row r="270" customFormat="false" ht="13.2" hidden="false" customHeight="false" outlineLevel="0" collapsed="false">
      <c r="A270" s="46" t="s">
        <v>1320</v>
      </c>
      <c r="B270" s="46" t="s">
        <v>891</v>
      </c>
      <c r="C270" s="47" t="n">
        <v>39689</v>
      </c>
      <c r="D270" s="47" t="n">
        <v>12560</v>
      </c>
      <c r="E270" s="47" t="n">
        <v>4178</v>
      </c>
      <c r="F270" s="47" t="n">
        <v>5900</v>
      </c>
      <c r="G270" s="47" t="n">
        <v>1458</v>
      </c>
      <c r="H270" s="47" t="n">
        <v>4419</v>
      </c>
      <c r="I270" s="47" t="n">
        <v>9318</v>
      </c>
      <c r="J270" s="47" t="n">
        <v>1856</v>
      </c>
      <c r="K270" s="10"/>
      <c r="L270" s="10"/>
      <c r="M270" s="10"/>
      <c r="N270" s="10"/>
      <c r="O270" s="10"/>
    </row>
    <row r="271" customFormat="false" ht="13.2" hidden="false" customHeight="false" outlineLevel="0" collapsed="false">
      <c r="A271" s="46" t="s">
        <v>1321</v>
      </c>
      <c r="B271" s="46" t="s">
        <v>421</v>
      </c>
      <c r="C271" s="47" t="n">
        <v>17723</v>
      </c>
      <c r="D271" s="47" t="n">
        <v>4997</v>
      </c>
      <c r="E271" s="47" t="n">
        <v>3982</v>
      </c>
      <c r="F271" s="47" t="n">
        <v>2605</v>
      </c>
      <c r="G271" s="47" t="s">
        <v>1483</v>
      </c>
      <c r="H271" s="47" t="n">
        <v>1435</v>
      </c>
      <c r="I271" s="47" t="n">
        <v>4704</v>
      </c>
      <c r="J271" s="47" t="s">
        <v>1483</v>
      </c>
      <c r="K271" s="10"/>
      <c r="L271" s="10"/>
      <c r="M271" s="10"/>
      <c r="N271" s="10"/>
      <c r="O271" s="10"/>
    </row>
    <row r="272" customFormat="false" ht="13.2" hidden="false" customHeight="false" outlineLevel="0" collapsed="false">
      <c r="A272" s="46" t="s">
        <v>1322</v>
      </c>
      <c r="B272" s="46" t="s">
        <v>551</v>
      </c>
      <c r="C272" s="47" t="n">
        <v>126725</v>
      </c>
      <c r="D272" s="47" t="n">
        <v>17287</v>
      </c>
      <c r="E272" s="47" t="n">
        <v>10519</v>
      </c>
      <c r="F272" s="47" t="n">
        <v>11341</v>
      </c>
      <c r="G272" s="47" t="n">
        <v>2338</v>
      </c>
      <c r="H272" s="47" t="n">
        <v>22581</v>
      </c>
      <c r="I272" s="47" t="n">
        <v>53977</v>
      </c>
      <c r="J272" s="47" t="n">
        <v>8682</v>
      </c>
      <c r="K272" s="10"/>
      <c r="L272" s="10"/>
      <c r="M272" s="10"/>
      <c r="N272" s="10"/>
      <c r="O272" s="10"/>
    </row>
    <row r="273" customFormat="false" ht="13.2" hidden="false" customHeight="false" outlineLevel="0" collapsed="false">
      <c r="A273" s="46" t="s">
        <v>1323</v>
      </c>
      <c r="B273" s="46" t="s">
        <v>689</v>
      </c>
      <c r="C273" s="47" t="n">
        <v>100362</v>
      </c>
      <c r="D273" s="47" t="n">
        <v>24668</v>
      </c>
      <c r="E273" s="47" t="n">
        <v>13695</v>
      </c>
      <c r="F273" s="47" t="n">
        <v>16858</v>
      </c>
      <c r="G273" s="47" t="n">
        <v>4323</v>
      </c>
      <c r="H273" s="47" t="n">
        <v>11812</v>
      </c>
      <c r="I273" s="47" t="n">
        <v>24849</v>
      </c>
      <c r="J273" s="47" t="n">
        <v>4157</v>
      </c>
      <c r="K273" s="10"/>
      <c r="L273" s="10"/>
      <c r="M273" s="10"/>
      <c r="N273" s="10"/>
      <c r="O273" s="10"/>
    </row>
    <row r="274" customFormat="false" ht="13.2" hidden="false" customHeight="false" outlineLevel="0" collapsed="false">
      <c r="A274" s="46" t="s">
        <v>1324</v>
      </c>
      <c r="B274" s="46" t="s">
        <v>329</v>
      </c>
      <c r="C274" s="47" t="n">
        <v>71128</v>
      </c>
      <c r="D274" s="47" t="n">
        <v>20031</v>
      </c>
      <c r="E274" s="47" t="n">
        <v>9477</v>
      </c>
      <c r="F274" s="47" t="n">
        <v>10758</v>
      </c>
      <c r="G274" s="47" t="n">
        <v>3404</v>
      </c>
      <c r="H274" s="47" t="n">
        <v>8914</v>
      </c>
      <c r="I274" s="47" t="n">
        <v>14392</v>
      </c>
      <c r="J274" s="47" t="n">
        <v>4152</v>
      </c>
      <c r="K274" s="10"/>
      <c r="L274" s="10"/>
      <c r="M274" s="10"/>
      <c r="N274" s="10"/>
      <c r="O274" s="10"/>
    </row>
    <row r="275" customFormat="false" ht="13.2" hidden="false" customHeight="false" outlineLevel="0" collapsed="false">
      <c r="A275" s="46" t="s">
        <v>1325</v>
      </c>
      <c r="B275" s="46" t="s">
        <v>423</v>
      </c>
      <c r="C275" s="47" t="n">
        <v>121477</v>
      </c>
      <c r="D275" s="47" t="n">
        <v>28406</v>
      </c>
      <c r="E275" s="47" t="n">
        <v>27391</v>
      </c>
      <c r="F275" s="47" t="n">
        <v>17015</v>
      </c>
      <c r="G275" s="47" t="s">
        <v>1483</v>
      </c>
      <c r="H275" s="47" t="n">
        <v>11780</v>
      </c>
      <c r="I275" s="47" t="n">
        <v>36885</v>
      </c>
      <c r="J275" s="47" t="s">
        <v>1483</v>
      </c>
      <c r="K275" s="10"/>
      <c r="L275" s="10"/>
      <c r="M275" s="10"/>
      <c r="N275" s="10"/>
      <c r="O275" s="10"/>
    </row>
    <row r="276" customFormat="false" ht="13.2" hidden="false" customHeight="false" outlineLevel="0" collapsed="false">
      <c r="A276" s="46" t="s">
        <v>1326</v>
      </c>
      <c r="B276" s="46" t="s">
        <v>23</v>
      </c>
      <c r="C276" s="47" t="n">
        <v>144495</v>
      </c>
      <c r="D276" s="47" t="n">
        <v>36158</v>
      </c>
      <c r="E276" s="47" t="n">
        <v>22288</v>
      </c>
      <c r="F276" s="47" t="n">
        <v>23338</v>
      </c>
      <c r="G276" s="47" t="n">
        <v>5037</v>
      </c>
      <c r="H276" s="47" t="n">
        <v>15589</v>
      </c>
      <c r="I276" s="47" t="n">
        <v>29245</v>
      </c>
      <c r="J276" s="47" t="n">
        <v>12840</v>
      </c>
      <c r="K276" s="10"/>
      <c r="L276" s="10"/>
      <c r="M276" s="10"/>
      <c r="N276" s="10"/>
      <c r="O276" s="10"/>
    </row>
    <row r="277" customFormat="false" ht="13.2" hidden="false" customHeight="false" outlineLevel="0" collapsed="false">
      <c r="A277" s="46" t="s">
        <v>1327</v>
      </c>
      <c r="B277" s="46" t="s">
        <v>605</v>
      </c>
      <c r="C277" s="47" t="n">
        <v>211502</v>
      </c>
      <c r="D277" s="47" t="n">
        <v>47073</v>
      </c>
      <c r="E277" s="47" t="n">
        <v>28541</v>
      </c>
      <c r="F277" s="47" t="n">
        <v>35452</v>
      </c>
      <c r="G277" s="47" t="n">
        <v>11004</v>
      </c>
      <c r="H277" s="47" t="n">
        <v>35009</v>
      </c>
      <c r="I277" s="47" t="n">
        <v>45379</v>
      </c>
      <c r="J277" s="47" t="n">
        <v>9044</v>
      </c>
      <c r="K277" s="10"/>
      <c r="L277" s="10"/>
      <c r="M277" s="10"/>
      <c r="N277" s="10"/>
      <c r="O277" s="10"/>
    </row>
    <row r="278" customFormat="false" ht="13.2" hidden="false" customHeight="false" outlineLevel="0" collapsed="false">
      <c r="A278" s="46" t="s">
        <v>1328</v>
      </c>
      <c r="B278" s="46" t="s">
        <v>611</v>
      </c>
      <c r="C278" s="47" t="n">
        <v>121986</v>
      </c>
      <c r="D278" s="47" t="n">
        <v>26108</v>
      </c>
      <c r="E278" s="47" t="n">
        <v>17573</v>
      </c>
      <c r="F278" s="47" t="n">
        <v>20298</v>
      </c>
      <c r="G278" s="47" t="n">
        <v>5917</v>
      </c>
      <c r="H278" s="47" t="n">
        <v>15229</v>
      </c>
      <c r="I278" s="47" t="n">
        <v>31143</v>
      </c>
      <c r="J278" s="47" t="n">
        <v>5718</v>
      </c>
      <c r="K278" s="10"/>
      <c r="L278" s="10"/>
      <c r="M278" s="10"/>
      <c r="N278" s="10"/>
      <c r="O278" s="10"/>
    </row>
    <row r="279" customFormat="false" ht="13.2" hidden="false" customHeight="false" outlineLevel="0" collapsed="false">
      <c r="A279" s="46" t="s">
        <v>1329</v>
      </c>
      <c r="B279" s="46" t="s">
        <v>479</v>
      </c>
      <c r="C279" s="47" t="n">
        <v>167256</v>
      </c>
      <c r="D279" s="47" t="n">
        <v>35405</v>
      </c>
      <c r="E279" s="47" t="n">
        <v>21980</v>
      </c>
      <c r="F279" s="47" t="n">
        <v>25073</v>
      </c>
      <c r="G279" s="47" t="n">
        <v>6545</v>
      </c>
      <c r="H279" s="47" t="n">
        <v>30068</v>
      </c>
      <c r="I279" s="47" t="n">
        <v>39630</v>
      </c>
      <c r="J279" s="47" t="n">
        <v>8555</v>
      </c>
      <c r="K279" s="10"/>
      <c r="L279" s="10"/>
      <c r="M279" s="10"/>
      <c r="N279" s="10"/>
      <c r="O279" s="10"/>
    </row>
    <row r="280" customFormat="false" ht="13.2" hidden="false" customHeight="false" outlineLevel="0" collapsed="false">
      <c r="A280" s="46" t="s">
        <v>1330</v>
      </c>
      <c r="B280" s="46" t="s">
        <v>715</v>
      </c>
      <c r="C280" s="47" t="n">
        <v>110083</v>
      </c>
      <c r="D280" s="47" t="n">
        <v>27273</v>
      </c>
      <c r="E280" s="47" t="n">
        <v>13850</v>
      </c>
      <c r="F280" s="47" t="n">
        <v>18040</v>
      </c>
      <c r="G280" s="47" t="n">
        <v>4223</v>
      </c>
      <c r="H280" s="47" t="n">
        <v>12714</v>
      </c>
      <c r="I280" s="47" t="n">
        <v>28991</v>
      </c>
      <c r="J280" s="47" t="n">
        <v>4992</v>
      </c>
      <c r="K280" s="10"/>
      <c r="L280" s="10"/>
      <c r="M280" s="10"/>
      <c r="N280" s="10"/>
      <c r="O280" s="10"/>
    </row>
    <row r="281" customFormat="false" ht="13.2" hidden="false" customHeight="false" outlineLevel="0" collapsed="false">
      <c r="A281" s="46" t="s">
        <v>1331</v>
      </c>
      <c r="B281" s="46" t="s">
        <v>331</v>
      </c>
      <c r="C281" s="47" t="n">
        <v>113422</v>
      </c>
      <c r="D281" s="47" t="n">
        <v>26601</v>
      </c>
      <c r="E281" s="47" t="n">
        <v>14311</v>
      </c>
      <c r="F281" s="47" t="n">
        <v>16410</v>
      </c>
      <c r="G281" s="47" t="n">
        <v>4380</v>
      </c>
      <c r="H281" s="47" t="n">
        <v>17171</v>
      </c>
      <c r="I281" s="47" t="n">
        <v>27930</v>
      </c>
      <c r="J281" s="47" t="n">
        <v>6619</v>
      </c>
      <c r="K281" s="10"/>
      <c r="L281" s="10"/>
      <c r="M281" s="10"/>
      <c r="N281" s="10"/>
      <c r="O281" s="10"/>
    </row>
    <row r="282" customFormat="false" ht="13.2" hidden="false" customHeight="false" outlineLevel="0" collapsed="false">
      <c r="A282" s="46" t="s">
        <v>1332</v>
      </c>
      <c r="B282" s="46" t="s">
        <v>643</v>
      </c>
      <c r="C282" s="47" t="n">
        <v>37678</v>
      </c>
      <c r="D282" s="47" t="n">
        <v>8122</v>
      </c>
      <c r="E282" s="47" t="n">
        <v>5401</v>
      </c>
      <c r="F282" s="47" t="n">
        <v>6328</v>
      </c>
      <c r="G282" s="47" t="n">
        <v>1891</v>
      </c>
      <c r="H282" s="47" t="n">
        <v>4559</v>
      </c>
      <c r="I282" s="47" t="n">
        <v>9687</v>
      </c>
      <c r="J282" s="47" t="n">
        <v>1690</v>
      </c>
      <c r="K282" s="10"/>
      <c r="L282" s="10"/>
      <c r="M282" s="10"/>
      <c r="N282" s="10"/>
      <c r="O282" s="10"/>
    </row>
    <row r="283" customFormat="false" ht="13.2" hidden="false" customHeight="false" outlineLevel="0" collapsed="false">
      <c r="A283" s="46" t="s">
        <v>1333</v>
      </c>
      <c r="B283" s="46" t="s">
        <v>467</v>
      </c>
      <c r="C283" s="47" t="n">
        <v>125582</v>
      </c>
      <c r="D283" s="47" t="n">
        <v>21834</v>
      </c>
      <c r="E283" s="47" t="n">
        <v>15328</v>
      </c>
      <c r="F283" s="47" t="n">
        <v>15407</v>
      </c>
      <c r="G283" s="47" t="n">
        <v>3170</v>
      </c>
      <c r="H283" s="47" t="n">
        <v>16875</v>
      </c>
      <c r="I283" s="47" t="n">
        <v>43690</v>
      </c>
      <c r="J283" s="47" t="n">
        <v>9278</v>
      </c>
      <c r="K283" s="10"/>
      <c r="L283" s="10"/>
      <c r="M283" s="10"/>
      <c r="N283" s="10"/>
      <c r="O283" s="10"/>
    </row>
    <row r="284" customFormat="false" ht="13.2" hidden="false" customHeight="false" outlineLevel="0" collapsed="false">
      <c r="A284" s="46" t="s">
        <v>1334</v>
      </c>
      <c r="B284" s="46" t="s">
        <v>251</v>
      </c>
      <c r="C284" s="47" t="n">
        <v>216112</v>
      </c>
      <c r="D284" s="47" t="n">
        <v>39877</v>
      </c>
      <c r="E284" s="47" t="n">
        <v>26437</v>
      </c>
      <c r="F284" s="47" t="n">
        <v>28374</v>
      </c>
      <c r="G284" s="47" t="n">
        <v>3648</v>
      </c>
      <c r="H284" s="47" t="n">
        <v>22208</v>
      </c>
      <c r="I284" s="47" t="n">
        <v>73299</v>
      </c>
      <c r="J284" s="47" t="n">
        <v>22269</v>
      </c>
      <c r="K284" s="10"/>
      <c r="L284" s="10"/>
      <c r="M284" s="10"/>
      <c r="N284" s="10"/>
      <c r="O284" s="10"/>
    </row>
    <row r="285" customFormat="false" ht="13.2" hidden="false" customHeight="false" outlineLevel="0" collapsed="false">
      <c r="A285" s="46" t="s">
        <v>1335</v>
      </c>
      <c r="B285" s="46" t="s">
        <v>273</v>
      </c>
      <c r="C285" s="47" t="n">
        <v>111011</v>
      </c>
      <c r="D285" s="47" t="n">
        <v>31550</v>
      </c>
      <c r="E285" s="47" t="n">
        <v>14947</v>
      </c>
      <c r="F285" s="47" t="n">
        <v>18225</v>
      </c>
      <c r="G285" s="47" t="n">
        <v>6366</v>
      </c>
      <c r="H285" s="47" t="n">
        <v>14572</v>
      </c>
      <c r="I285" s="47" t="n">
        <v>21013</v>
      </c>
      <c r="J285" s="47" t="n">
        <v>4338</v>
      </c>
      <c r="K285" s="10"/>
      <c r="L285" s="10"/>
      <c r="M285" s="10"/>
      <c r="N285" s="10"/>
      <c r="O285" s="10"/>
    </row>
    <row r="286" customFormat="false" ht="13.2" hidden="false" customHeight="false" outlineLevel="0" collapsed="false">
      <c r="A286" s="46" t="s">
        <v>1336</v>
      </c>
      <c r="B286" s="46" t="s">
        <v>759</v>
      </c>
      <c r="C286" s="47" t="n">
        <v>67656</v>
      </c>
      <c r="D286" s="47" t="n">
        <v>16996</v>
      </c>
      <c r="E286" s="47" t="n">
        <v>10683</v>
      </c>
      <c r="F286" s="47" t="n">
        <v>11508</v>
      </c>
      <c r="G286" s="47" t="n">
        <v>2537</v>
      </c>
      <c r="H286" s="47" t="n">
        <v>8111</v>
      </c>
      <c r="I286" s="47" t="n">
        <v>14007</v>
      </c>
      <c r="J286" s="47" t="n">
        <v>3814</v>
      </c>
      <c r="K286" s="10"/>
      <c r="L286" s="10"/>
      <c r="M286" s="10"/>
      <c r="N286" s="10"/>
      <c r="O286" s="10"/>
    </row>
    <row r="287" customFormat="false" ht="13.2" hidden="false" customHeight="false" outlineLevel="0" collapsed="false">
      <c r="A287" s="46" t="s">
        <v>1337</v>
      </c>
      <c r="B287" s="46" t="s">
        <v>567</v>
      </c>
      <c r="C287" s="47" t="n">
        <v>110725</v>
      </c>
      <c r="D287" s="47" t="n">
        <v>18363</v>
      </c>
      <c r="E287" s="47" t="n">
        <v>14587</v>
      </c>
      <c r="F287" s="47" t="n">
        <v>18345</v>
      </c>
      <c r="G287" s="47" t="n">
        <v>3237</v>
      </c>
      <c r="H287" s="47" t="n">
        <v>13294</v>
      </c>
      <c r="I287" s="47" t="n">
        <v>37602</v>
      </c>
      <c r="J287" s="47" t="n">
        <v>5297</v>
      </c>
      <c r="K287" s="10"/>
      <c r="L287" s="10"/>
      <c r="M287" s="10"/>
      <c r="N287" s="10"/>
      <c r="O287" s="10"/>
    </row>
    <row r="288" customFormat="false" ht="13.2" hidden="false" customHeight="false" outlineLevel="0" collapsed="false">
      <c r="A288" s="46" t="s">
        <v>1338</v>
      </c>
      <c r="B288" s="46" t="s">
        <v>443</v>
      </c>
      <c r="C288" s="47" t="n">
        <v>144205</v>
      </c>
      <c r="D288" s="47" t="n">
        <v>40517</v>
      </c>
      <c r="E288" s="47" t="n">
        <v>33344</v>
      </c>
      <c r="F288" s="47" t="n">
        <v>20933</v>
      </c>
      <c r="G288" s="47" t="s">
        <v>1483</v>
      </c>
      <c r="H288" s="47" t="n">
        <v>16159</v>
      </c>
      <c r="I288" s="47" t="n">
        <v>33252</v>
      </c>
      <c r="J288" s="47" t="s">
        <v>1483</v>
      </c>
      <c r="K288" s="10"/>
      <c r="L288" s="10"/>
      <c r="M288" s="10"/>
      <c r="N288" s="10"/>
      <c r="O288" s="10"/>
    </row>
    <row r="289" customFormat="false" ht="13.2" hidden="false" customHeight="false" outlineLevel="0" collapsed="false">
      <c r="A289" s="46" t="s">
        <v>1339</v>
      </c>
      <c r="B289" s="46" t="s">
        <v>703</v>
      </c>
      <c r="C289" s="47" t="n">
        <v>190116</v>
      </c>
      <c r="D289" s="47" t="n">
        <v>60403</v>
      </c>
      <c r="E289" s="47" t="n">
        <v>26718</v>
      </c>
      <c r="F289" s="47" t="n">
        <v>29749</v>
      </c>
      <c r="G289" s="47" t="n">
        <v>6711</v>
      </c>
      <c r="H289" s="47" t="n">
        <v>21714</v>
      </c>
      <c r="I289" s="47" t="n">
        <v>37168</v>
      </c>
      <c r="J289" s="47" t="n">
        <v>7653</v>
      </c>
      <c r="K289" s="10"/>
      <c r="L289" s="10"/>
      <c r="M289" s="10"/>
      <c r="N289" s="10"/>
      <c r="O289" s="10"/>
    </row>
    <row r="290" customFormat="false" ht="13.2" hidden="false" customHeight="false" outlineLevel="0" collapsed="false">
      <c r="A290" s="46" t="s">
        <v>1340</v>
      </c>
      <c r="B290" s="46" t="s">
        <v>333</v>
      </c>
      <c r="C290" s="47" t="n">
        <v>46552</v>
      </c>
      <c r="D290" s="47" t="n">
        <v>8533</v>
      </c>
      <c r="E290" s="47" t="n">
        <v>5175</v>
      </c>
      <c r="F290" s="47" t="n">
        <v>7126</v>
      </c>
      <c r="G290" s="47" t="n">
        <v>2339</v>
      </c>
      <c r="H290" s="47" t="n">
        <v>5841</v>
      </c>
      <c r="I290" s="47" t="n">
        <v>15817</v>
      </c>
      <c r="J290" s="47" t="n">
        <v>1721</v>
      </c>
      <c r="K290" s="10"/>
      <c r="L290" s="10"/>
      <c r="M290" s="10"/>
      <c r="N290" s="10"/>
      <c r="O290" s="10"/>
    </row>
    <row r="291" customFormat="false" ht="13.2" hidden="false" customHeight="false" outlineLevel="0" collapsed="false">
      <c r="A291" s="46" t="s">
        <v>1341</v>
      </c>
      <c r="B291" s="46" t="s">
        <v>253</v>
      </c>
      <c r="C291" s="47" t="n">
        <v>150052</v>
      </c>
      <c r="D291" s="47" t="n">
        <v>15915</v>
      </c>
      <c r="E291" s="47" t="n">
        <v>11075</v>
      </c>
      <c r="F291" s="47" t="n">
        <v>15916</v>
      </c>
      <c r="G291" s="47" t="n">
        <v>2304</v>
      </c>
      <c r="H291" s="47" t="n">
        <v>15920</v>
      </c>
      <c r="I291" s="47" t="n">
        <v>79584</v>
      </c>
      <c r="J291" s="47" t="n">
        <v>9338</v>
      </c>
      <c r="K291" s="10"/>
      <c r="L291" s="10"/>
      <c r="M291" s="10"/>
      <c r="N291" s="10"/>
      <c r="O291" s="10"/>
    </row>
    <row r="292" customFormat="false" ht="13.2" hidden="false" customHeight="false" outlineLevel="0" collapsed="false">
      <c r="A292" s="46" t="s">
        <v>1342</v>
      </c>
      <c r="B292" s="46" t="s">
        <v>799</v>
      </c>
      <c r="C292" s="47" t="n">
        <v>42698</v>
      </c>
      <c r="D292" s="47" t="n">
        <v>7925</v>
      </c>
      <c r="E292" s="47" t="n">
        <v>6419</v>
      </c>
      <c r="F292" s="47" t="n">
        <v>7681</v>
      </c>
      <c r="G292" s="47" t="n">
        <v>1590</v>
      </c>
      <c r="H292" s="47" t="n">
        <v>5269</v>
      </c>
      <c r="I292" s="47" t="n">
        <v>11513</v>
      </c>
      <c r="J292" s="47" t="n">
        <v>2301</v>
      </c>
      <c r="K292" s="10"/>
      <c r="L292" s="10"/>
      <c r="M292" s="10"/>
      <c r="N292" s="10"/>
      <c r="O292" s="10"/>
    </row>
    <row r="293" customFormat="false" ht="13.2" hidden="false" customHeight="false" outlineLevel="0" collapsed="false">
      <c r="A293" s="46" t="s">
        <v>1343</v>
      </c>
      <c r="B293" s="46" t="s">
        <v>351</v>
      </c>
      <c r="C293" s="47" t="n">
        <v>166916</v>
      </c>
      <c r="D293" s="47" t="n">
        <v>47906</v>
      </c>
      <c r="E293" s="47" t="n">
        <v>24521</v>
      </c>
      <c r="F293" s="47" t="n">
        <v>27351</v>
      </c>
      <c r="G293" s="47" t="n">
        <v>6122</v>
      </c>
      <c r="H293" s="47" t="n">
        <v>19597</v>
      </c>
      <c r="I293" s="47" t="n">
        <v>32371</v>
      </c>
      <c r="J293" s="47" t="n">
        <v>9048</v>
      </c>
      <c r="K293" s="10"/>
      <c r="L293" s="10"/>
      <c r="M293" s="10"/>
      <c r="N293" s="10"/>
      <c r="O293" s="10"/>
    </row>
    <row r="294" customFormat="false" ht="13.2" hidden="false" customHeight="false" outlineLevel="0" collapsed="false">
      <c r="A294" s="46" t="s">
        <v>1344</v>
      </c>
      <c r="B294" s="46" t="s">
        <v>63</v>
      </c>
      <c r="C294" s="47" t="n">
        <v>68271</v>
      </c>
      <c r="D294" s="47" t="n">
        <v>16134</v>
      </c>
      <c r="E294" s="47" t="n">
        <v>12132</v>
      </c>
      <c r="F294" s="47" t="n">
        <v>12531</v>
      </c>
      <c r="G294" s="47" t="n">
        <v>2956</v>
      </c>
      <c r="H294" s="47" t="n">
        <v>8158</v>
      </c>
      <c r="I294" s="47" t="n">
        <v>13659</v>
      </c>
      <c r="J294" s="47" t="n">
        <v>2701</v>
      </c>
      <c r="K294" s="10"/>
      <c r="L294" s="10"/>
      <c r="M294" s="10"/>
      <c r="N294" s="10"/>
      <c r="O294" s="10"/>
    </row>
    <row r="295" customFormat="false" ht="13.2" hidden="false" customHeight="false" outlineLevel="0" collapsed="false">
      <c r="A295" s="46" t="s">
        <v>1345</v>
      </c>
      <c r="B295" s="46" t="s">
        <v>335</v>
      </c>
      <c r="C295" s="47" t="n">
        <v>54811</v>
      </c>
      <c r="D295" s="47" t="n">
        <v>13130</v>
      </c>
      <c r="E295" s="47" t="n">
        <v>7504</v>
      </c>
      <c r="F295" s="47" t="n">
        <v>9068</v>
      </c>
      <c r="G295" s="47" t="n">
        <v>2201</v>
      </c>
      <c r="H295" s="47" t="n">
        <v>7146</v>
      </c>
      <c r="I295" s="47" t="n">
        <v>13776</v>
      </c>
      <c r="J295" s="47" t="n">
        <v>1986</v>
      </c>
      <c r="K295" s="10"/>
      <c r="L295" s="10"/>
      <c r="M295" s="10"/>
      <c r="N295" s="10"/>
      <c r="O295" s="10"/>
    </row>
    <row r="296" customFormat="false" ht="13.2" hidden="false" customHeight="false" outlineLevel="0" collapsed="false">
      <c r="A296" s="46" t="s">
        <v>1346</v>
      </c>
      <c r="B296" s="46" t="s">
        <v>499</v>
      </c>
      <c r="C296" s="47" t="n">
        <v>76359</v>
      </c>
      <c r="D296" s="47" t="n">
        <v>18858</v>
      </c>
      <c r="E296" s="47" t="n">
        <v>10542</v>
      </c>
      <c r="F296" s="47" t="n">
        <v>12596</v>
      </c>
      <c r="G296" s="47" t="n">
        <v>2886</v>
      </c>
      <c r="H296" s="47" t="n">
        <v>8551</v>
      </c>
      <c r="I296" s="47" t="n">
        <v>19438</v>
      </c>
      <c r="J296" s="47" t="n">
        <v>3488</v>
      </c>
      <c r="K296" s="10"/>
      <c r="L296" s="10"/>
      <c r="M296" s="10"/>
      <c r="N296" s="10"/>
      <c r="O296" s="10"/>
    </row>
    <row r="297" customFormat="false" ht="13.2" hidden="false" customHeight="false" outlineLevel="0" collapsed="false">
      <c r="A297" s="46" t="s">
        <v>1347</v>
      </c>
      <c r="B297" s="46" t="s">
        <v>811</v>
      </c>
      <c r="C297" s="47" t="n">
        <v>208018</v>
      </c>
      <c r="D297" s="47" t="n">
        <v>62076</v>
      </c>
      <c r="E297" s="47" t="n">
        <v>32284</v>
      </c>
      <c r="F297" s="47" t="n">
        <v>35048</v>
      </c>
      <c r="G297" s="47" t="n">
        <v>9065</v>
      </c>
      <c r="H297" s="47" t="n">
        <v>24001</v>
      </c>
      <c r="I297" s="47" t="n">
        <v>36165</v>
      </c>
      <c r="J297" s="47" t="n">
        <v>9379</v>
      </c>
      <c r="K297" s="10"/>
      <c r="L297" s="10"/>
      <c r="M297" s="10"/>
      <c r="N297" s="10"/>
      <c r="O297" s="10"/>
    </row>
    <row r="298" customFormat="false" ht="13.2" hidden="false" customHeight="false" outlineLevel="0" collapsed="false">
      <c r="A298" s="46" t="s">
        <v>1348</v>
      </c>
      <c r="B298" s="46" t="s">
        <v>749</v>
      </c>
      <c r="C298" s="47" t="n">
        <v>80689</v>
      </c>
      <c r="D298" s="47" t="n">
        <v>15778</v>
      </c>
      <c r="E298" s="47" t="n">
        <v>10707</v>
      </c>
      <c r="F298" s="47" t="n">
        <v>12896</v>
      </c>
      <c r="G298" s="47" t="n">
        <v>4238</v>
      </c>
      <c r="H298" s="47" t="n">
        <v>9455</v>
      </c>
      <c r="I298" s="47" t="n">
        <v>22735</v>
      </c>
      <c r="J298" s="47" t="n">
        <v>4880</v>
      </c>
      <c r="K298" s="10"/>
      <c r="L298" s="10"/>
      <c r="M298" s="10"/>
      <c r="N298" s="10"/>
      <c r="O298" s="10"/>
    </row>
    <row r="299" customFormat="false" ht="13.2" hidden="false" customHeight="false" outlineLevel="0" collapsed="false">
      <c r="A299" s="46" t="s">
        <v>1349</v>
      </c>
      <c r="B299" s="46" t="s">
        <v>569</v>
      </c>
      <c r="C299" s="47" t="n">
        <v>66653</v>
      </c>
      <c r="D299" s="47" t="n">
        <v>12176</v>
      </c>
      <c r="E299" s="47" t="n">
        <v>8490</v>
      </c>
      <c r="F299" s="47" t="n">
        <v>9616</v>
      </c>
      <c r="G299" s="47" t="n">
        <v>2248</v>
      </c>
      <c r="H299" s="47" t="n">
        <v>10095</v>
      </c>
      <c r="I299" s="47" t="n">
        <v>19945</v>
      </c>
      <c r="J299" s="47" t="n">
        <v>4083</v>
      </c>
      <c r="K299" s="10"/>
      <c r="L299" s="10"/>
      <c r="M299" s="10"/>
      <c r="N299" s="10"/>
      <c r="O299" s="10"/>
    </row>
    <row r="300" customFormat="false" ht="13.2" hidden="false" customHeight="false" outlineLevel="0" collapsed="false">
      <c r="A300" s="46" t="s">
        <v>1350</v>
      </c>
      <c r="B300" s="46" t="s">
        <v>197</v>
      </c>
      <c r="C300" s="47" t="n">
        <v>90551</v>
      </c>
      <c r="D300" s="47" t="n">
        <v>14835</v>
      </c>
      <c r="E300" s="47" t="n">
        <v>9411</v>
      </c>
      <c r="F300" s="47" t="n">
        <v>13032</v>
      </c>
      <c r="G300" s="47" t="n">
        <v>3061</v>
      </c>
      <c r="H300" s="47" t="n">
        <v>11861</v>
      </c>
      <c r="I300" s="47" t="n">
        <v>35307</v>
      </c>
      <c r="J300" s="47" t="n">
        <v>3044</v>
      </c>
      <c r="K300" s="10"/>
      <c r="L300" s="10"/>
      <c r="M300" s="10"/>
      <c r="N300" s="10"/>
      <c r="O300" s="10"/>
    </row>
    <row r="301" customFormat="false" ht="13.2" hidden="false" customHeight="false" outlineLevel="0" collapsed="false">
      <c r="A301" s="46" t="s">
        <v>1351</v>
      </c>
      <c r="B301" s="46" t="s">
        <v>519</v>
      </c>
      <c r="C301" s="47" t="n">
        <v>74854</v>
      </c>
      <c r="D301" s="47" t="n">
        <v>13947</v>
      </c>
      <c r="E301" s="47" t="n">
        <v>12318</v>
      </c>
      <c r="F301" s="47" t="n">
        <v>12838</v>
      </c>
      <c r="G301" s="47" t="n">
        <v>2703</v>
      </c>
      <c r="H301" s="47" t="n">
        <v>9362</v>
      </c>
      <c r="I301" s="47" t="n">
        <v>18493</v>
      </c>
      <c r="J301" s="47" t="n">
        <v>5193</v>
      </c>
      <c r="K301" s="10"/>
      <c r="L301" s="10"/>
      <c r="M301" s="10"/>
      <c r="N301" s="10"/>
      <c r="O301" s="10"/>
    </row>
    <row r="302" customFormat="false" ht="13.2" hidden="false" customHeight="false" outlineLevel="0" collapsed="false">
      <c r="A302" s="46" t="s">
        <v>1352</v>
      </c>
      <c r="B302" s="46" t="s">
        <v>123</v>
      </c>
      <c r="C302" s="47" t="n">
        <v>30683</v>
      </c>
      <c r="D302" s="47" t="n">
        <v>5453</v>
      </c>
      <c r="E302" s="47" t="n">
        <v>3729</v>
      </c>
      <c r="F302" s="47" t="n">
        <v>5373</v>
      </c>
      <c r="G302" s="47" t="n">
        <v>1114</v>
      </c>
      <c r="H302" s="47" t="n">
        <v>3834</v>
      </c>
      <c r="I302" s="47" t="n">
        <v>10096</v>
      </c>
      <c r="J302" s="47" t="n">
        <v>1084</v>
      </c>
      <c r="K302" s="10"/>
      <c r="L302" s="10"/>
      <c r="M302" s="10"/>
      <c r="N302" s="10"/>
      <c r="O302" s="10"/>
    </row>
    <row r="303" customFormat="false" ht="13.2" hidden="false" customHeight="false" outlineLevel="0" collapsed="false">
      <c r="A303" s="46" t="s">
        <v>1353</v>
      </c>
      <c r="B303" s="46" t="s">
        <v>801</v>
      </c>
      <c r="C303" s="47" t="n">
        <v>43200</v>
      </c>
      <c r="D303" s="47" t="n">
        <v>10369</v>
      </c>
      <c r="E303" s="47" t="n">
        <v>5427</v>
      </c>
      <c r="F303" s="47" t="n">
        <v>7033</v>
      </c>
      <c r="G303" s="47" t="n">
        <v>1768</v>
      </c>
      <c r="H303" s="47" t="n">
        <v>4900</v>
      </c>
      <c r="I303" s="47" t="n">
        <v>11793</v>
      </c>
      <c r="J303" s="47" t="n">
        <v>1910</v>
      </c>
      <c r="K303" s="10"/>
      <c r="L303" s="10"/>
      <c r="M303" s="10"/>
      <c r="N303" s="10"/>
      <c r="O303" s="10"/>
    </row>
    <row r="304" customFormat="false" ht="13.2" hidden="false" customHeight="false" outlineLevel="0" collapsed="false">
      <c r="A304" s="46" t="s">
        <v>1354</v>
      </c>
      <c r="B304" s="46" t="s">
        <v>353</v>
      </c>
      <c r="C304" s="47" t="n">
        <v>188780</v>
      </c>
      <c r="D304" s="47" t="n">
        <v>51175</v>
      </c>
      <c r="E304" s="47" t="n">
        <v>26189</v>
      </c>
      <c r="F304" s="47" t="n">
        <v>29161</v>
      </c>
      <c r="G304" s="47" t="n">
        <v>6337</v>
      </c>
      <c r="H304" s="47" t="n">
        <v>23870</v>
      </c>
      <c r="I304" s="47" t="n">
        <v>42103</v>
      </c>
      <c r="J304" s="47" t="n">
        <v>9945</v>
      </c>
      <c r="K304" s="10"/>
      <c r="L304" s="10"/>
      <c r="M304" s="10"/>
      <c r="N304" s="10"/>
      <c r="O304" s="10"/>
    </row>
    <row r="305" customFormat="false" ht="13.2" hidden="false" customHeight="false" outlineLevel="0" collapsed="false">
      <c r="A305" s="46" t="s">
        <v>1355</v>
      </c>
      <c r="B305" s="46" t="s">
        <v>773</v>
      </c>
      <c r="C305" s="47" t="n">
        <v>241829</v>
      </c>
      <c r="D305" s="47" t="n">
        <v>85040</v>
      </c>
      <c r="E305" s="47" t="n">
        <v>34723</v>
      </c>
      <c r="F305" s="47" t="n">
        <v>35543</v>
      </c>
      <c r="G305" s="47" t="n">
        <v>6451</v>
      </c>
      <c r="H305" s="47" t="n">
        <v>25245</v>
      </c>
      <c r="I305" s="47" t="n">
        <v>37151</v>
      </c>
      <c r="J305" s="47" t="n">
        <v>17676</v>
      </c>
      <c r="K305" s="10"/>
      <c r="L305" s="10"/>
      <c r="M305" s="10"/>
      <c r="N305" s="10"/>
      <c r="O305" s="10"/>
    </row>
    <row r="306" customFormat="false" ht="13.2" hidden="false" customHeight="false" outlineLevel="0" collapsed="false">
      <c r="A306" s="46" t="s">
        <v>1356</v>
      </c>
      <c r="B306" s="46" t="s">
        <v>803</v>
      </c>
      <c r="C306" s="47" t="n">
        <v>91402</v>
      </c>
      <c r="D306" s="47" t="n">
        <v>23755</v>
      </c>
      <c r="E306" s="47" t="n">
        <v>11781</v>
      </c>
      <c r="F306" s="47" t="n">
        <v>14853</v>
      </c>
      <c r="G306" s="47" t="n">
        <v>4862</v>
      </c>
      <c r="H306" s="47" t="n">
        <v>11027</v>
      </c>
      <c r="I306" s="47" t="n">
        <v>20742</v>
      </c>
      <c r="J306" s="47" t="n">
        <v>4382</v>
      </c>
      <c r="K306" s="10"/>
      <c r="L306" s="10"/>
      <c r="M306" s="10"/>
      <c r="N306" s="10"/>
      <c r="O306" s="10"/>
    </row>
    <row r="307" customFormat="false" ht="13.2" hidden="false" customHeight="false" outlineLevel="0" collapsed="false">
      <c r="A307" s="46" t="s">
        <v>1357</v>
      </c>
      <c r="B307" s="46" t="s">
        <v>425</v>
      </c>
      <c r="C307" s="47" t="n">
        <v>94529</v>
      </c>
      <c r="D307" s="47" t="n">
        <v>26341</v>
      </c>
      <c r="E307" s="47" t="n">
        <v>21481</v>
      </c>
      <c r="F307" s="47" t="n">
        <v>13003</v>
      </c>
      <c r="G307" s="47" t="s">
        <v>1483</v>
      </c>
      <c r="H307" s="47" t="n">
        <v>8182</v>
      </c>
      <c r="I307" s="47" t="n">
        <v>25522</v>
      </c>
      <c r="J307" s="47" t="s">
        <v>1483</v>
      </c>
      <c r="K307" s="10"/>
      <c r="L307" s="10"/>
      <c r="M307" s="10"/>
      <c r="N307" s="10"/>
      <c r="O307" s="10"/>
    </row>
    <row r="308" customFormat="false" ht="13.2" hidden="false" customHeight="false" outlineLevel="0" collapsed="false">
      <c r="A308" s="46" t="s">
        <v>1358</v>
      </c>
      <c r="B308" s="46" t="s">
        <v>663</v>
      </c>
      <c r="C308" s="47" t="n">
        <v>93922</v>
      </c>
      <c r="D308" s="47" t="n">
        <v>23534</v>
      </c>
      <c r="E308" s="47" t="n">
        <v>13815</v>
      </c>
      <c r="F308" s="47" t="n">
        <v>16048</v>
      </c>
      <c r="G308" s="47" t="n">
        <v>4386</v>
      </c>
      <c r="H308" s="47" t="n">
        <v>11103</v>
      </c>
      <c r="I308" s="47" t="n">
        <v>20778</v>
      </c>
      <c r="J308" s="47" t="n">
        <v>4258</v>
      </c>
      <c r="K308" s="10"/>
      <c r="L308" s="10"/>
      <c r="M308" s="10"/>
      <c r="N308" s="10"/>
      <c r="O308" s="10"/>
    </row>
    <row r="309" customFormat="false" ht="13.2" hidden="false" customHeight="false" outlineLevel="0" collapsed="false">
      <c r="A309" s="46" t="s">
        <v>1359</v>
      </c>
      <c r="B309" s="46" t="s">
        <v>369</v>
      </c>
      <c r="C309" s="47" t="n">
        <v>226435</v>
      </c>
      <c r="D309" s="47" t="n">
        <v>56921</v>
      </c>
      <c r="E309" s="47" t="n">
        <v>31674</v>
      </c>
      <c r="F309" s="47" t="n">
        <v>37522</v>
      </c>
      <c r="G309" s="47" t="n">
        <v>8810</v>
      </c>
      <c r="H309" s="47" t="n">
        <v>28214</v>
      </c>
      <c r="I309" s="47" t="n">
        <v>54490</v>
      </c>
      <c r="J309" s="47" t="n">
        <v>8804</v>
      </c>
      <c r="K309" s="10"/>
      <c r="L309" s="10"/>
      <c r="M309" s="10"/>
      <c r="N309" s="10"/>
      <c r="O309" s="10"/>
    </row>
    <row r="310" customFormat="false" ht="13.2" hidden="false" customHeight="false" outlineLevel="0" collapsed="false">
      <c r="A310" s="46" t="s">
        <v>1360</v>
      </c>
      <c r="B310" s="46" t="s">
        <v>805</v>
      </c>
      <c r="C310" s="47" t="n">
        <v>68135</v>
      </c>
      <c r="D310" s="47" t="n">
        <v>14431</v>
      </c>
      <c r="E310" s="47" t="n">
        <v>9535</v>
      </c>
      <c r="F310" s="47" t="n">
        <v>11323</v>
      </c>
      <c r="G310" s="47" t="n">
        <v>3402</v>
      </c>
      <c r="H310" s="47" t="n">
        <v>8731</v>
      </c>
      <c r="I310" s="47" t="n">
        <v>17786</v>
      </c>
      <c r="J310" s="47" t="n">
        <v>2927</v>
      </c>
      <c r="K310" s="10"/>
      <c r="L310" s="10"/>
      <c r="M310" s="10"/>
      <c r="N310" s="10"/>
      <c r="O310" s="10"/>
    </row>
    <row r="311" customFormat="false" ht="13.2" hidden="false" customHeight="false" outlineLevel="0" collapsed="false">
      <c r="A311" s="46" t="s">
        <v>1361</v>
      </c>
      <c r="B311" s="46" t="s">
        <v>537</v>
      </c>
      <c r="C311" s="47" t="n">
        <v>92481</v>
      </c>
      <c r="D311" s="47" t="n">
        <v>17753</v>
      </c>
      <c r="E311" s="47" t="n">
        <v>12708</v>
      </c>
      <c r="F311" s="47" t="n">
        <v>15189</v>
      </c>
      <c r="G311" s="47" t="n">
        <v>3158</v>
      </c>
      <c r="H311" s="47" t="n">
        <v>10267</v>
      </c>
      <c r="I311" s="47" t="n">
        <v>29580</v>
      </c>
      <c r="J311" s="47" t="n">
        <v>3826</v>
      </c>
      <c r="K311" s="10"/>
      <c r="L311" s="10"/>
      <c r="M311" s="10"/>
      <c r="N311" s="10"/>
      <c r="O311" s="10"/>
    </row>
    <row r="312" customFormat="false" ht="13.2" hidden="false" customHeight="false" outlineLevel="0" collapsed="false">
      <c r="A312" s="46" t="s">
        <v>1362</v>
      </c>
      <c r="B312" s="46" t="s">
        <v>813</v>
      </c>
      <c r="C312" s="47" t="n">
        <v>452014</v>
      </c>
      <c r="D312" s="47" t="n">
        <v>109841</v>
      </c>
      <c r="E312" s="47" t="n">
        <v>55566</v>
      </c>
      <c r="F312" s="47" t="n">
        <v>62097</v>
      </c>
      <c r="G312" s="47" t="n">
        <v>16192</v>
      </c>
      <c r="H312" s="47" t="n">
        <v>71594</v>
      </c>
      <c r="I312" s="47" t="n">
        <v>116007</v>
      </c>
      <c r="J312" s="47" t="n">
        <v>20717</v>
      </c>
      <c r="K312" s="10"/>
      <c r="L312" s="10"/>
      <c r="M312" s="10"/>
      <c r="N312" s="10"/>
      <c r="O312" s="10"/>
    </row>
    <row r="313" customFormat="false" ht="13.2" hidden="false" customHeight="false" outlineLevel="0" collapsed="false">
      <c r="A313" s="46" t="s">
        <v>1363</v>
      </c>
      <c r="B313" s="46" t="s">
        <v>539</v>
      </c>
      <c r="C313" s="47" t="n">
        <v>88760</v>
      </c>
      <c r="D313" s="47" t="n">
        <v>21900</v>
      </c>
      <c r="E313" s="47" t="n">
        <v>13239</v>
      </c>
      <c r="F313" s="47" t="n">
        <v>15510</v>
      </c>
      <c r="G313" s="47" t="n">
        <v>3394</v>
      </c>
      <c r="H313" s="47" t="n">
        <v>10582</v>
      </c>
      <c r="I313" s="47" t="n">
        <v>19324</v>
      </c>
      <c r="J313" s="47" t="n">
        <v>4811</v>
      </c>
      <c r="K313" s="10"/>
      <c r="L313" s="10"/>
      <c r="M313" s="10"/>
      <c r="N313" s="10"/>
      <c r="O313" s="10"/>
    </row>
    <row r="314" customFormat="false" ht="13.2" hidden="false" customHeight="false" outlineLevel="0" collapsed="false">
      <c r="A314" s="46" t="s">
        <v>1364</v>
      </c>
      <c r="B314" s="46" t="s">
        <v>427</v>
      </c>
      <c r="C314" s="47" t="n">
        <v>18696</v>
      </c>
      <c r="D314" s="47" t="n">
        <v>4440</v>
      </c>
      <c r="E314" s="47" t="n">
        <v>4918</v>
      </c>
      <c r="F314" s="47" t="n">
        <v>2685</v>
      </c>
      <c r="G314" s="47" t="s">
        <v>1483</v>
      </c>
      <c r="H314" s="47" t="n">
        <v>1674</v>
      </c>
      <c r="I314" s="47" t="n">
        <v>4979</v>
      </c>
      <c r="J314" s="47" t="s">
        <v>1483</v>
      </c>
      <c r="K314" s="10"/>
      <c r="L314" s="10"/>
      <c r="M314" s="10"/>
      <c r="N314" s="10"/>
      <c r="O314" s="10"/>
    </row>
    <row r="315" customFormat="false" ht="13.2" hidden="false" customHeight="false" outlineLevel="0" collapsed="false">
      <c r="A315" s="46" t="s">
        <v>1365</v>
      </c>
      <c r="B315" s="46" t="s">
        <v>727</v>
      </c>
      <c r="C315" s="47" t="n">
        <v>252979</v>
      </c>
      <c r="D315" s="47" t="n">
        <v>56943</v>
      </c>
      <c r="E315" s="47" t="n">
        <v>33158</v>
      </c>
      <c r="F315" s="47" t="n">
        <v>42594</v>
      </c>
      <c r="G315" s="47" t="n">
        <v>9289</v>
      </c>
      <c r="H315" s="47" t="n">
        <v>30749</v>
      </c>
      <c r="I315" s="47" t="n">
        <v>69558</v>
      </c>
      <c r="J315" s="47" t="n">
        <v>10688</v>
      </c>
      <c r="K315" s="10"/>
      <c r="L315" s="10"/>
      <c r="M315" s="10"/>
      <c r="N315" s="10"/>
      <c r="O315" s="10"/>
    </row>
    <row r="316" customFormat="false" ht="13.2" hidden="false" customHeight="false" outlineLevel="0" collapsed="false">
      <c r="A316" s="46" t="s">
        <v>1366</v>
      </c>
      <c r="B316" s="46" t="s">
        <v>469</v>
      </c>
      <c r="C316" s="47" t="n">
        <v>106645</v>
      </c>
      <c r="D316" s="47" t="n">
        <v>21434</v>
      </c>
      <c r="E316" s="47" t="n">
        <v>15673</v>
      </c>
      <c r="F316" s="47" t="n">
        <v>14256</v>
      </c>
      <c r="G316" s="47" t="n">
        <v>2371</v>
      </c>
      <c r="H316" s="47" t="n">
        <v>10790</v>
      </c>
      <c r="I316" s="47" t="n">
        <v>27560</v>
      </c>
      <c r="J316" s="47" t="n">
        <v>14561</v>
      </c>
      <c r="K316" s="10"/>
      <c r="L316" s="10"/>
      <c r="M316" s="10"/>
      <c r="N316" s="10"/>
      <c r="O316" s="10"/>
    </row>
    <row r="317" customFormat="false" ht="13.2" hidden="false" customHeight="false" outlineLevel="0" collapsed="false">
      <c r="A317" s="46" t="s">
        <v>1367</v>
      </c>
      <c r="B317" s="46" t="s">
        <v>775</v>
      </c>
      <c r="C317" s="47" t="n">
        <v>167493</v>
      </c>
      <c r="D317" s="47" t="n">
        <v>38035</v>
      </c>
      <c r="E317" s="47" t="n">
        <v>22790</v>
      </c>
      <c r="F317" s="47" t="n">
        <v>26933</v>
      </c>
      <c r="G317" s="47" t="n">
        <v>5715</v>
      </c>
      <c r="H317" s="47" t="n">
        <v>19597</v>
      </c>
      <c r="I317" s="47" t="n">
        <v>47783</v>
      </c>
      <c r="J317" s="47" t="n">
        <v>6640</v>
      </c>
      <c r="K317" s="10"/>
      <c r="L317" s="10"/>
      <c r="M317" s="10"/>
      <c r="N317" s="10"/>
      <c r="O317" s="10"/>
    </row>
    <row r="318" customFormat="false" ht="13.2" hidden="false" customHeight="false" outlineLevel="0" collapsed="false">
      <c r="A318" s="46" t="s">
        <v>1368</v>
      </c>
      <c r="B318" s="46" t="s">
        <v>429</v>
      </c>
      <c r="C318" s="47" t="n">
        <v>94419</v>
      </c>
      <c r="D318" s="47" t="n">
        <v>26925</v>
      </c>
      <c r="E318" s="47" t="n">
        <v>20828</v>
      </c>
      <c r="F318" s="47" t="n">
        <v>13217</v>
      </c>
      <c r="G318" s="47" t="s">
        <v>1483</v>
      </c>
      <c r="H318" s="47" t="n">
        <v>9704</v>
      </c>
      <c r="I318" s="47" t="n">
        <v>23745</v>
      </c>
      <c r="J318" s="47" t="s">
        <v>1483</v>
      </c>
      <c r="K318" s="10"/>
      <c r="L318" s="10"/>
      <c r="M318" s="10"/>
      <c r="N318" s="10"/>
      <c r="O318" s="10"/>
    </row>
    <row r="319" customFormat="false" ht="13.2" hidden="false" customHeight="false" outlineLevel="0" collapsed="false">
      <c r="A319" s="46" t="s">
        <v>1369</v>
      </c>
      <c r="B319" s="46" t="s">
        <v>489</v>
      </c>
      <c r="C319" s="47" t="n">
        <v>54201</v>
      </c>
      <c r="D319" s="47" t="n">
        <v>8954</v>
      </c>
      <c r="E319" s="47" t="n">
        <v>6395</v>
      </c>
      <c r="F319" s="47" t="n">
        <v>7997</v>
      </c>
      <c r="G319" s="47" t="n">
        <v>1865</v>
      </c>
      <c r="H319" s="47" t="n">
        <v>6034</v>
      </c>
      <c r="I319" s="47" t="n">
        <v>19977</v>
      </c>
      <c r="J319" s="47" t="n">
        <v>2979</v>
      </c>
      <c r="K319" s="10"/>
      <c r="L319" s="10"/>
      <c r="M319" s="10"/>
      <c r="N319" s="10"/>
      <c r="O319" s="10"/>
    </row>
    <row r="320" customFormat="false" ht="13.2" hidden="false" customHeight="false" outlineLevel="0" collapsed="false">
      <c r="A320" s="46" t="s">
        <v>1370</v>
      </c>
      <c r="B320" s="46" t="s">
        <v>43</v>
      </c>
      <c r="C320" s="47" t="n">
        <v>119342</v>
      </c>
      <c r="D320" s="47" t="n">
        <v>18248</v>
      </c>
      <c r="E320" s="47" t="n">
        <v>13275</v>
      </c>
      <c r="F320" s="47" t="n">
        <v>17129</v>
      </c>
      <c r="G320" s="47" t="n">
        <v>4643</v>
      </c>
      <c r="H320" s="47" t="n">
        <v>13472</v>
      </c>
      <c r="I320" s="47" t="n">
        <v>47852</v>
      </c>
      <c r="J320" s="47" t="n">
        <v>4723</v>
      </c>
      <c r="K320" s="10"/>
      <c r="L320" s="10"/>
      <c r="M320" s="10"/>
      <c r="N320" s="10"/>
      <c r="O320" s="10"/>
    </row>
    <row r="321" customFormat="false" ht="13.2" hidden="false" customHeight="false" outlineLevel="0" collapsed="false">
      <c r="A321" s="46" t="s">
        <v>1371</v>
      </c>
      <c r="B321" s="46" t="s">
        <v>141</v>
      </c>
      <c r="C321" s="47" t="n">
        <v>75910</v>
      </c>
      <c r="D321" s="47" t="n">
        <v>16707</v>
      </c>
      <c r="E321" s="47" t="n">
        <v>10674</v>
      </c>
      <c r="F321" s="47" t="n">
        <v>12617</v>
      </c>
      <c r="G321" s="47" t="n">
        <v>3663</v>
      </c>
      <c r="H321" s="47" t="n">
        <v>9738</v>
      </c>
      <c r="I321" s="47" t="n">
        <v>19701</v>
      </c>
      <c r="J321" s="47" t="n">
        <v>2810</v>
      </c>
      <c r="K321" s="10"/>
      <c r="L321" s="10"/>
      <c r="M321" s="10"/>
      <c r="N321" s="10"/>
      <c r="O321" s="10"/>
    </row>
    <row r="322" customFormat="false" ht="13.2" hidden="false" customHeight="false" outlineLevel="0" collapsed="false">
      <c r="A322" s="46" t="s">
        <v>1372</v>
      </c>
      <c r="B322" s="46" t="s">
        <v>603</v>
      </c>
      <c r="C322" s="47" t="n">
        <v>212837</v>
      </c>
      <c r="D322" s="47" t="n">
        <v>39618</v>
      </c>
      <c r="E322" s="47" t="n">
        <v>31661</v>
      </c>
      <c r="F322" s="47" t="n">
        <v>35490</v>
      </c>
      <c r="G322" s="47" t="n">
        <v>11435</v>
      </c>
      <c r="H322" s="47" t="n">
        <v>29111</v>
      </c>
      <c r="I322" s="47" t="n">
        <v>56805</v>
      </c>
      <c r="J322" s="47" t="n">
        <v>8717</v>
      </c>
      <c r="K322" s="10"/>
      <c r="L322" s="10"/>
      <c r="M322" s="10"/>
      <c r="N322" s="10"/>
      <c r="O322" s="10"/>
    </row>
    <row r="323" customFormat="false" ht="13.2" hidden="false" customHeight="false" outlineLevel="0" collapsed="false">
      <c r="A323" s="46" t="s">
        <v>1373</v>
      </c>
      <c r="B323" s="46" t="s">
        <v>629</v>
      </c>
      <c r="C323" s="47" t="n">
        <v>69868</v>
      </c>
      <c r="D323" s="47" t="n">
        <v>12047</v>
      </c>
      <c r="E323" s="47" t="n">
        <v>8433</v>
      </c>
      <c r="F323" s="47" t="n">
        <v>11361</v>
      </c>
      <c r="G323" s="47" t="n">
        <v>3044</v>
      </c>
      <c r="H323" s="47" t="n">
        <v>8456</v>
      </c>
      <c r="I323" s="47" t="n">
        <v>23946</v>
      </c>
      <c r="J323" s="47" t="n">
        <v>2581</v>
      </c>
      <c r="K323" s="10"/>
      <c r="L323" s="10"/>
      <c r="M323" s="10"/>
      <c r="N323" s="10"/>
      <c r="O323" s="10"/>
    </row>
    <row r="324" customFormat="false" ht="13.2" hidden="false" customHeight="false" outlineLevel="0" collapsed="false">
      <c r="A324" s="46" t="s">
        <v>1374</v>
      </c>
      <c r="B324" s="46" t="s">
        <v>165</v>
      </c>
      <c r="C324" s="47" t="n">
        <v>73354</v>
      </c>
      <c r="D324" s="47" t="n">
        <v>22628</v>
      </c>
      <c r="E324" s="47" t="n">
        <v>11195</v>
      </c>
      <c r="F324" s="47" t="n">
        <v>12070</v>
      </c>
      <c r="G324" s="47" t="n">
        <v>2710</v>
      </c>
      <c r="H324" s="47" t="n">
        <v>7354</v>
      </c>
      <c r="I324" s="47" t="n">
        <v>11586</v>
      </c>
      <c r="J324" s="47" t="n">
        <v>5811</v>
      </c>
      <c r="K324" s="10"/>
      <c r="L324" s="10"/>
      <c r="M324" s="10"/>
      <c r="N324" s="10"/>
      <c r="O324" s="10"/>
    </row>
    <row r="325" customFormat="false" ht="13.2" hidden="false" customHeight="false" outlineLevel="0" collapsed="false">
      <c r="A325" s="46" t="s">
        <v>1375</v>
      </c>
      <c r="B325" s="46" t="s">
        <v>167</v>
      </c>
      <c r="C325" s="47" t="n">
        <v>109085</v>
      </c>
      <c r="D325" s="47" t="n">
        <v>23608</v>
      </c>
      <c r="E325" s="47" t="n">
        <v>15098</v>
      </c>
      <c r="F325" s="47" t="n">
        <v>18733</v>
      </c>
      <c r="G325" s="47" t="n">
        <v>5007</v>
      </c>
      <c r="H325" s="47" t="n">
        <v>13474</v>
      </c>
      <c r="I325" s="47" t="n">
        <v>27974</v>
      </c>
      <c r="J325" s="47" t="n">
        <v>5191</v>
      </c>
      <c r="K325" s="10"/>
      <c r="L325" s="10"/>
      <c r="M325" s="10"/>
      <c r="N325" s="10"/>
      <c r="O325" s="10"/>
    </row>
    <row r="326" customFormat="false" ht="13.2" hidden="false" customHeight="false" outlineLevel="0" collapsed="false">
      <c r="A326" s="46" t="s">
        <v>1376</v>
      </c>
      <c r="B326" s="46" t="s">
        <v>317</v>
      </c>
      <c r="C326" s="47" t="n">
        <v>87777</v>
      </c>
      <c r="D326" s="47" t="n">
        <v>16583</v>
      </c>
      <c r="E326" s="47" t="n">
        <v>10532</v>
      </c>
      <c r="F326" s="47" t="n">
        <v>13516</v>
      </c>
      <c r="G326" s="47" t="n">
        <v>4049</v>
      </c>
      <c r="H326" s="47" t="n">
        <v>10377</v>
      </c>
      <c r="I326" s="47" t="n">
        <v>29277</v>
      </c>
      <c r="J326" s="47" t="n">
        <v>3443</v>
      </c>
      <c r="K326" s="10"/>
      <c r="L326" s="10"/>
      <c r="M326" s="10"/>
      <c r="N326" s="10"/>
      <c r="O326" s="10"/>
    </row>
    <row r="327" customFormat="false" ht="13.2" hidden="false" customHeight="false" outlineLevel="0" collapsed="false">
      <c r="A327" s="46" t="s">
        <v>1377</v>
      </c>
      <c r="B327" s="46" t="s">
        <v>431</v>
      </c>
      <c r="C327" s="47" t="n">
        <v>258346</v>
      </c>
      <c r="D327" s="47" t="n">
        <v>74908</v>
      </c>
      <c r="E327" s="47" t="n">
        <v>61454</v>
      </c>
      <c r="F327" s="47" t="n">
        <v>37829</v>
      </c>
      <c r="G327" s="47" t="s">
        <v>1483</v>
      </c>
      <c r="H327" s="47" t="n">
        <v>27215</v>
      </c>
      <c r="I327" s="47" t="n">
        <v>56940</v>
      </c>
      <c r="J327" s="47" t="s">
        <v>1483</v>
      </c>
      <c r="K327" s="10"/>
      <c r="L327" s="10"/>
      <c r="M327" s="10"/>
      <c r="N327" s="10"/>
      <c r="O327" s="10"/>
    </row>
    <row r="328" customFormat="false" ht="13.2" hidden="false" customHeight="false" outlineLevel="0" collapsed="false">
      <c r="A328" s="46" t="s">
        <v>1378</v>
      </c>
      <c r="B328" s="46" t="s">
        <v>93</v>
      </c>
      <c r="C328" s="47" t="n">
        <v>101717</v>
      </c>
      <c r="D328" s="47" t="n">
        <v>22953</v>
      </c>
      <c r="E328" s="47" t="n">
        <v>13799</v>
      </c>
      <c r="F328" s="47" t="n">
        <v>17362</v>
      </c>
      <c r="G328" s="47" t="n">
        <v>4305</v>
      </c>
      <c r="H328" s="47" t="n">
        <v>11687</v>
      </c>
      <c r="I328" s="47" t="n">
        <v>27501</v>
      </c>
      <c r="J328" s="47" t="n">
        <v>4110</v>
      </c>
      <c r="K328" s="10"/>
      <c r="L328" s="10"/>
      <c r="M328" s="10"/>
      <c r="N328" s="10"/>
      <c r="O328" s="10"/>
    </row>
    <row r="329" customFormat="false" ht="13.2" hidden="false" customHeight="false" outlineLevel="0" collapsed="false">
      <c r="A329" s="46" t="s">
        <v>1379</v>
      </c>
      <c r="B329" s="46" t="s">
        <v>181</v>
      </c>
      <c r="C329" s="47" t="n">
        <v>68624</v>
      </c>
      <c r="D329" s="47" t="n">
        <v>11955</v>
      </c>
      <c r="E329" s="47" t="n">
        <v>9609</v>
      </c>
      <c r="F329" s="47" t="n">
        <v>11442</v>
      </c>
      <c r="G329" s="47" t="n">
        <v>3058</v>
      </c>
      <c r="H329" s="47" t="n">
        <v>8559</v>
      </c>
      <c r="I329" s="47" t="n">
        <v>21308</v>
      </c>
      <c r="J329" s="47" t="n">
        <v>2693</v>
      </c>
      <c r="K329" s="10"/>
      <c r="L329" s="10"/>
      <c r="M329" s="10"/>
      <c r="N329" s="10"/>
      <c r="O329" s="10"/>
    </row>
    <row r="330" customFormat="false" ht="13.2" hidden="false" customHeight="false" outlineLevel="0" collapsed="false">
      <c r="A330" s="46" t="s">
        <v>1380</v>
      </c>
      <c r="B330" s="46" t="s">
        <v>553</v>
      </c>
      <c r="C330" s="47" t="n">
        <v>108232</v>
      </c>
      <c r="D330" s="47" t="n">
        <v>17827</v>
      </c>
      <c r="E330" s="47" t="n">
        <v>13133</v>
      </c>
      <c r="F330" s="47" t="n">
        <v>16120</v>
      </c>
      <c r="G330" s="47" t="n">
        <v>4116</v>
      </c>
      <c r="H330" s="47" t="n">
        <v>12936</v>
      </c>
      <c r="I330" s="47" t="n">
        <v>39727</v>
      </c>
      <c r="J330" s="47" t="n">
        <v>4373</v>
      </c>
      <c r="K330" s="10"/>
      <c r="L330" s="10"/>
      <c r="M330" s="10"/>
      <c r="N330" s="10"/>
      <c r="O330" s="10"/>
    </row>
    <row r="331" customFormat="false" ht="13.2" hidden="false" customHeight="false" outlineLevel="0" collapsed="false">
      <c r="A331" s="46" t="s">
        <v>1381</v>
      </c>
      <c r="B331" s="46" t="s">
        <v>337</v>
      </c>
      <c r="C331" s="47" t="n">
        <v>89163</v>
      </c>
      <c r="D331" s="47" t="n">
        <v>18136</v>
      </c>
      <c r="E331" s="47" t="n">
        <v>12038</v>
      </c>
      <c r="F331" s="47" t="n">
        <v>14825</v>
      </c>
      <c r="G331" s="47" t="n">
        <v>5165</v>
      </c>
      <c r="H331" s="47" t="n">
        <v>12242</v>
      </c>
      <c r="I331" s="47" t="n">
        <v>23537</v>
      </c>
      <c r="J331" s="47" t="n">
        <v>3220</v>
      </c>
      <c r="K331" s="10"/>
      <c r="L331" s="10"/>
      <c r="M331" s="10"/>
      <c r="N331" s="10"/>
      <c r="O331" s="10"/>
    </row>
    <row r="332" customFormat="false" ht="13.2" hidden="false" customHeight="false" outlineLevel="0" collapsed="false">
      <c r="A332" s="46" t="s">
        <v>1382</v>
      </c>
      <c r="B332" s="46" t="s">
        <v>665</v>
      </c>
      <c r="C332" s="47" t="n">
        <v>132625</v>
      </c>
      <c r="D332" s="47" t="n">
        <v>29089</v>
      </c>
      <c r="E332" s="47" t="n">
        <v>18212</v>
      </c>
      <c r="F332" s="47" t="n">
        <v>22503</v>
      </c>
      <c r="G332" s="47" t="n">
        <v>6922</v>
      </c>
      <c r="H332" s="47" t="n">
        <v>16481</v>
      </c>
      <c r="I332" s="47" t="n">
        <v>33228</v>
      </c>
      <c r="J332" s="47" t="n">
        <v>6190</v>
      </c>
      <c r="K332" s="10"/>
      <c r="L332" s="10"/>
      <c r="M332" s="10"/>
      <c r="N332" s="10"/>
      <c r="O332" s="10"/>
    </row>
    <row r="333" customFormat="false" ht="13.2" hidden="false" customHeight="false" outlineLevel="0" collapsed="false">
      <c r="A333" s="46" t="s">
        <v>1383</v>
      </c>
      <c r="B333" s="46" t="s">
        <v>737</v>
      </c>
      <c r="C333" s="47" t="n">
        <v>90506</v>
      </c>
      <c r="D333" s="47" t="n">
        <v>21699</v>
      </c>
      <c r="E333" s="47" t="n">
        <v>12597</v>
      </c>
      <c r="F333" s="47" t="n">
        <v>14973</v>
      </c>
      <c r="G333" s="47" t="n">
        <v>3631</v>
      </c>
      <c r="H333" s="47" t="n">
        <v>11356</v>
      </c>
      <c r="I333" s="47" t="n">
        <v>22707</v>
      </c>
      <c r="J333" s="47" t="n">
        <v>3543</v>
      </c>
      <c r="K333" s="10"/>
      <c r="L333" s="10"/>
      <c r="M333" s="10"/>
      <c r="N333" s="10"/>
      <c r="O333" s="10"/>
    </row>
    <row r="334" customFormat="false" ht="13.2" hidden="false" customHeight="false" outlineLevel="0" collapsed="false">
      <c r="A334" s="46" t="s">
        <v>1384</v>
      </c>
      <c r="B334" s="46" t="s">
        <v>287</v>
      </c>
      <c r="C334" s="47" t="n">
        <v>122200</v>
      </c>
      <c r="D334" s="47" t="n">
        <v>34189</v>
      </c>
      <c r="E334" s="47" t="n">
        <v>17799</v>
      </c>
      <c r="F334" s="47" t="n">
        <v>19806</v>
      </c>
      <c r="G334" s="47" t="n">
        <v>7473</v>
      </c>
      <c r="H334" s="47" t="n">
        <v>14679</v>
      </c>
      <c r="I334" s="47" t="n">
        <v>23514</v>
      </c>
      <c r="J334" s="47" t="n">
        <v>4740</v>
      </c>
      <c r="K334" s="10"/>
      <c r="L334" s="10"/>
      <c r="M334" s="10"/>
      <c r="N334" s="10"/>
      <c r="O334" s="10"/>
    </row>
    <row r="335" customFormat="false" ht="13.2" hidden="false" customHeight="false" outlineLevel="0" collapsed="false">
      <c r="A335" s="46" t="s">
        <v>1385</v>
      </c>
      <c r="B335" s="46" t="s">
        <v>481</v>
      </c>
      <c r="C335" s="47" t="n">
        <v>195534</v>
      </c>
      <c r="D335" s="47" t="n">
        <v>40991</v>
      </c>
      <c r="E335" s="47" t="n">
        <v>25287</v>
      </c>
      <c r="F335" s="47" t="n">
        <v>27209</v>
      </c>
      <c r="G335" s="47" t="n">
        <v>7156</v>
      </c>
      <c r="H335" s="47" t="n">
        <v>33882</v>
      </c>
      <c r="I335" s="47" t="n">
        <v>48145</v>
      </c>
      <c r="J335" s="47" t="n">
        <v>12864</v>
      </c>
      <c r="K335" s="10"/>
      <c r="L335" s="10"/>
      <c r="M335" s="10"/>
      <c r="N335" s="10"/>
      <c r="O335" s="10"/>
    </row>
    <row r="336" customFormat="false" ht="13.2" hidden="false" customHeight="false" outlineLevel="0" collapsed="false">
      <c r="A336" s="46" t="s">
        <v>1386</v>
      </c>
      <c r="B336" s="46" t="s">
        <v>27</v>
      </c>
      <c r="C336" s="47" t="n">
        <v>140621</v>
      </c>
      <c r="D336" s="47" t="n">
        <v>34621</v>
      </c>
      <c r="E336" s="47" t="n">
        <v>23075</v>
      </c>
      <c r="F336" s="47" t="n">
        <v>24619</v>
      </c>
      <c r="G336" s="47" t="n">
        <v>4161</v>
      </c>
      <c r="H336" s="47" t="n">
        <v>16055</v>
      </c>
      <c r="I336" s="47" t="n">
        <v>30691</v>
      </c>
      <c r="J336" s="47" t="n">
        <v>7399</v>
      </c>
      <c r="K336" s="10"/>
      <c r="L336" s="10"/>
      <c r="M336" s="10"/>
      <c r="N336" s="10"/>
      <c r="O336" s="10"/>
    </row>
    <row r="337" customFormat="false" ht="13.2" hidden="false" customHeight="false" outlineLevel="0" collapsed="false">
      <c r="A337" s="46" t="s">
        <v>1387</v>
      </c>
      <c r="B337" s="46" t="s">
        <v>255</v>
      </c>
      <c r="C337" s="47" t="n">
        <v>234901</v>
      </c>
      <c r="D337" s="47" t="n">
        <v>38384</v>
      </c>
      <c r="E337" s="47" t="n">
        <v>22077</v>
      </c>
      <c r="F337" s="47" t="n">
        <v>24045</v>
      </c>
      <c r="G337" s="47" t="n">
        <v>2623</v>
      </c>
      <c r="H337" s="47" t="n">
        <v>24779</v>
      </c>
      <c r="I337" s="47" t="n">
        <v>101172</v>
      </c>
      <c r="J337" s="47" t="n">
        <v>21821</v>
      </c>
      <c r="K337" s="10"/>
      <c r="L337" s="10"/>
      <c r="M337" s="10"/>
      <c r="N337" s="10"/>
      <c r="O337" s="10"/>
    </row>
    <row r="338" customFormat="false" ht="13.2" hidden="false" customHeight="false" outlineLevel="0" collapsed="false">
      <c r="A338" s="46" t="s">
        <v>1388</v>
      </c>
      <c r="B338" s="46" t="s">
        <v>571</v>
      </c>
      <c r="C338" s="47" t="n">
        <v>78089</v>
      </c>
      <c r="D338" s="47" t="n">
        <v>15947</v>
      </c>
      <c r="E338" s="47" t="n">
        <v>12546</v>
      </c>
      <c r="F338" s="47" t="n">
        <v>12564</v>
      </c>
      <c r="G338" s="47" t="n">
        <v>3056</v>
      </c>
      <c r="H338" s="47" t="n">
        <v>8882</v>
      </c>
      <c r="I338" s="47" t="n">
        <v>20262</v>
      </c>
      <c r="J338" s="47" t="n">
        <v>4832</v>
      </c>
      <c r="K338" s="10"/>
      <c r="L338" s="10"/>
      <c r="M338" s="10"/>
      <c r="N338" s="10"/>
      <c r="O338" s="10"/>
    </row>
    <row r="339" customFormat="false" ht="13.2" hidden="false" customHeight="false" outlineLevel="0" collapsed="false">
      <c r="A339" s="46" t="s">
        <v>1389</v>
      </c>
      <c r="B339" s="46" t="s">
        <v>109</v>
      </c>
      <c r="C339" s="47" t="n">
        <v>110590</v>
      </c>
      <c r="D339" s="47" t="n">
        <v>14268</v>
      </c>
      <c r="E339" s="47" t="n">
        <v>11061</v>
      </c>
      <c r="F339" s="47" t="n">
        <v>14763</v>
      </c>
      <c r="G339" s="47" t="n">
        <v>3076</v>
      </c>
      <c r="H339" s="47" t="n">
        <v>11518</v>
      </c>
      <c r="I339" s="47" t="n">
        <v>51251</v>
      </c>
      <c r="J339" s="47" t="n">
        <v>4653</v>
      </c>
      <c r="K339" s="10"/>
      <c r="L339" s="10"/>
      <c r="M339" s="10"/>
      <c r="N339" s="10"/>
      <c r="O339" s="10"/>
    </row>
    <row r="340" customFormat="false" ht="13.2" hidden="false" customHeight="false" outlineLevel="0" collapsed="false">
      <c r="A340" s="46" t="s">
        <v>1390</v>
      </c>
      <c r="B340" s="46" t="s">
        <v>103</v>
      </c>
      <c r="C340" s="47" t="n">
        <v>90683</v>
      </c>
      <c r="D340" s="47" t="n">
        <v>20277</v>
      </c>
      <c r="E340" s="47" t="n">
        <v>13260</v>
      </c>
      <c r="F340" s="47" t="n">
        <v>15616</v>
      </c>
      <c r="G340" s="47" t="n">
        <v>3565</v>
      </c>
      <c r="H340" s="47" t="n">
        <v>10868</v>
      </c>
      <c r="I340" s="47" t="n">
        <v>22278</v>
      </c>
      <c r="J340" s="47" t="n">
        <v>4819</v>
      </c>
      <c r="K340" s="10"/>
      <c r="L340" s="10"/>
      <c r="M340" s="10"/>
      <c r="N340" s="10"/>
      <c r="O340" s="10"/>
    </row>
    <row r="341" customFormat="false" ht="13.2" hidden="false" customHeight="false" outlineLevel="0" collapsed="false">
      <c r="A341" s="46" t="s">
        <v>1391</v>
      </c>
      <c r="B341" s="46" t="s">
        <v>367</v>
      </c>
      <c r="C341" s="47" t="n">
        <v>143372</v>
      </c>
      <c r="D341" s="47" t="n">
        <v>39950</v>
      </c>
      <c r="E341" s="47" t="n">
        <v>20522</v>
      </c>
      <c r="F341" s="47" t="n">
        <v>23930</v>
      </c>
      <c r="G341" s="47" t="n">
        <v>6251</v>
      </c>
      <c r="H341" s="47" t="n">
        <v>17408</v>
      </c>
      <c r="I341" s="47" t="n">
        <v>29924</v>
      </c>
      <c r="J341" s="47" t="n">
        <v>5387</v>
      </c>
      <c r="K341" s="10"/>
      <c r="L341" s="10"/>
      <c r="M341" s="10"/>
      <c r="N341" s="10"/>
      <c r="O341" s="10"/>
    </row>
    <row r="342" customFormat="false" ht="13.2" hidden="false" customHeight="false" outlineLevel="0" collapsed="false">
      <c r="A342" s="46" t="s">
        <v>1392</v>
      </c>
      <c r="B342" s="46" t="s">
        <v>739</v>
      </c>
      <c r="C342" s="47" t="n">
        <v>108626</v>
      </c>
      <c r="D342" s="47" t="n">
        <v>22150</v>
      </c>
      <c r="E342" s="47" t="n">
        <v>13804</v>
      </c>
      <c r="F342" s="47" t="n">
        <v>17192</v>
      </c>
      <c r="G342" s="47" t="n">
        <v>3751</v>
      </c>
      <c r="H342" s="47" t="n">
        <v>14057</v>
      </c>
      <c r="I342" s="47" t="n">
        <v>32887</v>
      </c>
      <c r="J342" s="47" t="n">
        <v>4785</v>
      </c>
      <c r="K342" s="10"/>
      <c r="L342" s="10"/>
      <c r="M342" s="10"/>
      <c r="N342" s="10"/>
      <c r="O342" s="10"/>
    </row>
    <row r="343" customFormat="false" ht="13.2" hidden="false" customHeight="false" outlineLevel="0" collapsed="false">
      <c r="A343" s="46" t="s">
        <v>1393</v>
      </c>
      <c r="B343" s="46" t="s">
        <v>741</v>
      </c>
      <c r="C343" s="47" t="n">
        <v>81106</v>
      </c>
      <c r="D343" s="47" t="n">
        <v>21560</v>
      </c>
      <c r="E343" s="47" t="n">
        <v>10406</v>
      </c>
      <c r="F343" s="47" t="n">
        <v>13005</v>
      </c>
      <c r="G343" s="47" t="n">
        <v>3369</v>
      </c>
      <c r="H343" s="47" t="n">
        <v>9943</v>
      </c>
      <c r="I343" s="47" t="n">
        <v>19255</v>
      </c>
      <c r="J343" s="47" t="n">
        <v>3568</v>
      </c>
      <c r="K343" s="10"/>
      <c r="L343" s="10"/>
      <c r="M343" s="10"/>
      <c r="N343" s="10"/>
      <c r="O343" s="10"/>
    </row>
    <row r="344" customFormat="false" ht="13.2" hidden="false" customHeight="false" outlineLevel="0" collapsed="false">
      <c r="A344" s="46" t="s">
        <v>1394</v>
      </c>
      <c r="B344" s="46" t="s">
        <v>115</v>
      </c>
      <c r="C344" s="47" t="n">
        <v>66866</v>
      </c>
      <c r="D344" s="47" t="n">
        <v>14390</v>
      </c>
      <c r="E344" s="47" t="n">
        <v>12065</v>
      </c>
      <c r="F344" s="47" t="n">
        <v>11941</v>
      </c>
      <c r="G344" s="47" t="n">
        <v>2521</v>
      </c>
      <c r="H344" s="47" t="n">
        <v>7889</v>
      </c>
      <c r="I344" s="47" t="n">
        <v>14762</v>
      </c>
      <c r="J344" s="47" t="n">
        <v>3298</v>
      </c>
      <c r="K344" s="10"/>
      <c r="L344" s="10"/>
      <c r="M344" s="10"/>
      <c r="N344" s="10"/>
      <c r="O344" s="10"/>
    </row>
    <row r="345" customFormat="false" ht="13.2" hidden="false" customHeight="false" outlineLevel="0" collapsed="false">
      <c r="A345" s="46" t="s">
        <v>1395</v>
      </c>
      <c r="B345" s="46" t="s">
        <v>433</v>
      </c>
      <c r="C345" s="47" t="n">
        <v>74232</v>
      </c>
      <c r="D345" s="47" t="n">
        <v>15818</v>
      </c>
      <c r="E345" s="47" t="n">
        <v>15179</v>
      </c>
      <c r="F345" s="47" t="n">
        <v>12035</v>
      </c>
      <c r="G345" s="47" t="s">
        <v>1483</v>
      </c>
      <c r="H345" s="47" t="n">
        <v>6479</v>
      </c>
      <c r="I345" s="47" t="n">
        <v>24721</v>
      </c>
      <c r="J345" s="47" t="s">
        <v>1483</v>
      </c>
      <c r="K345" s="10"/>
      <c r="L345" s="10"/>
      <c r="M345" s="10"/>
      <c r="N345" s="10"/>
      <c r="O345" s="10"/>
    </row>
    <row r="346" customFormat="false" ht="13.2" hidden="false" customHeight="false" outlineLevel="0" collapsed="false">
      <c r="A346" s="46" t="s">
        <v>1396</v>
      </c>
      <c r="B346" s="46" t="s">
        <v>355</v>
      </c>
      <c r="C346" s="47" t="n">
        <v>229822</v>
      </c>
      <c r="D346" s="47" t="n">
        <v>47430</v>
      </c>
      <c r="E346" s="47" t="n">
        <v>30962</v>
      </c>
      <c r="F346" s="47" t="n">
        <v>36785</v>
      </c>
      <c r="G346" s="47" t="n">
        <v>9276</v>
      </c>
      <c r="H346" s="47" t="n">
        <v>27896</v>
      </c>
      <c r="I346" s="47" t="n">
        <v>68506</v>
      </c>
      <c r="J346" s="47" t="n">
        <v>8967</v>
      </c>
      <c r="K346" s="10"/>
      <c r="L346" s="10"/>
      <c r="M346" s="10"/>
      <c r="N346" s="10"/>
      <c r="O346" s="10"/>
    </row>
    <row r="347" customFormat="false" ht="13.2" hidden="false" customHeight="false" outlineLevel="0" collapsed="false">
      <c r="A347" s="46" t="s">
        <v>1397</v>
      </c>
      <c r="B347" s="46" t="s">
        <v>275</v>
      </c>
      <c r="C347" s="47" t="n">
        <v>154503</v>
      </c>
      <c r="D347" s="47" t="n">
        <v>36728</v>
      </c>
      <c r="E347" s="47" t="n">
        <v>21465</v>
      </c>
      <c r="F347" s="47" t="n">
        <v>26049</v>
      </c>
      <c r="G347" s="47" t="n">
        <v>8085</v>
      </c>
      <c r="H347" s="47" t="n">
        <v>20952</v>
      </c>
      <c r="I347" s="47" t="n">
        <v>35250</v>
      </c>
      <c r="J347" s="47" t="n">
        <v>5974</v>
      </c>
      <c r="K347" s="10"/>
      <c r="L347" s="10"/>
      <c r="M347" s="10"/>
      <c r="N347" s="10"/>
      <c r="O347" s="10"/>
    </row>
    <row r="348" customFormat="false" ht="13.2" hidden="false" customHeight="false" outlineLevel="0" collapsed="false">
      <c r="A348" s="46" t="s">
        <v>1398</v>
      </c>
      <c r="B348" s="46" t="s">
        <v>725</v>
      </c>
      <c r="C348" s="47" t="n">
        <v>200642</v>
      </c>
      <c r="D348" s="47" t="n">
        <v>67773</v>
      </c>
      <c r="E348" s="47" t="n">
        <v>28825</v>
      </c>
      <c r="F348" s="47" t="n">
        <v>31875</v>
      </c>
      <c r="G348" s="47" t="n">
        <v>7066</v>
      </c>
      <c r="H348" s="47" t="n">
        <v>23961</v>
      </c>
      <c r="I348" s="47" t="n">
        <v>31041</v>
      </c>
      <c r="J348" s="47" t="n">
        <v>10101</v>
      </c>
      <c r="K348" s="10"/>
      <c r="L348" s="10"/>
      <c r="M348" s="10"/>
      <c r="N348" s="10"/>
      <c r="O348" s="10"/>
    </row>
    <row r="349" customFormat="false" ht="13.2" hidden="false" customHeight="false" outlineLevel="0" collapsed="false">
      <c r="A349" s="46" t="s">
        <v>1399</v>
      </c>
      <c r="B349" s="46" t="s">
        <v>894</v>
      </c>
      <c r="C349" s="47" t="n">
        <v>31020</v>
      </c>
      <c r="D349" s="47" t="n">
        <v>12570</v>
      </c>
      <c r="E349" s="47" t="n">
        <v>3588</v>
      </c>
      <c r="F349" s="47" t="n">
        <v>4253</v>
      </c>
      <c r="G349" s="47" t="n">
        <v>970</v>
      </c>
      <c r="H349" s="47" t="n">
        <v>3400</v>
      </c>
      <c r="I349" s="47" t="n">
        <v>4991</v>
      </c>
      <c r="J349" s="47" t="n">
        <v>1248</v>
      </c>
      <c r="K349" s="10"/>
      <c r="L349" s="10"/>
      <c r="M349" s="10"/>
      <c r="N349" s="10"/>
      <c r="O349" s="10"/>
    </row>
    <row r="350" customFormat="false" ht="13.2" hidden="false" customHeight="false" outlineLevel="0" collapsed="false">
      <c r="A350" s="46" t="s">
        <v>1400</v>
      </c>
      <c r="B350" s="46" t="s">
        <v>751</v>
      </c>
      <c r="C350" s="47" t="n">
        <v>100042</v>
      </c>
      <c r="D350" s="47" t="n">
        <v>19345</v>
      </c>
      <c r="E350" s="47" t="n">
        <v>11971</v>
      </c>
      <c r="F350" s="47" t="n">
        <v>15619</v>
      </c>
      <c r="G350" s="47" t="n">
        <v>3619</v>
      </c>
      <c r="H350" s="47" t="n">
        <v>11712</v>
      </c>
      <c r="I350" s="47" t="n">
        <v>33396</v>
      </c>
      <c r="J350" s="47" t="n">
        <v>4380</v>
      </c>
      <c r="K350" s="10"/>
      <c r="L350" s="10"/>
      <c r="M350" s="10"/>
      <c r="N350" s="10"/>
      <c r="O350" s="10"/>
    </row>
    <row r="351" customFormat="false" ht="13.2" hidden="false" customHeight="false" outlineLevel="0" collapsed="false">
      <c r="A351" s="46" t="s">
        <v>1401</v>
      </c>
      <c r="B351" s="46" t="s">
        <v>657</v>
      </c>
      <c r="C351" s="47" t="n">
        <v>92251</v>
      </c>
      <c r="D351" s="47" t="n">
        <v>16788</v>
      </c>
      <c r="E351" s="47" t="n">
        <v>11898</v>
      </c>
      <c r="F351" s="47" t="n">
        <v>14372</v>
      </c>
      <c r="G351" s="47" t="n">
        <v>4296</v>
      </c>
      <c r="H351" s="47" t="n">
        <v>11257</v>
      </c>
      <c r="I351" s="47" t="n">
        <v>30324</v>
      </c>
      <c r="J351" s="47" t="n">
        <v>3316</v>
      </c>
      <c r="K351" s="10"/>
      <c r="L351" s="10"/>
      <c r="M351" s="10"/>
      <c r="N351" s="10"/>
      <c r="O351" s="10"/>
    </row>
    <row r="352" customFormat="false" ht="13.2" hidden="false" customHeight="false" outlineLevel="0" collapsed="false">
      <c r="A352" s="46" t="s">
        <v>1402</v>
      </c>
      <c r="B352" s="46" t="s">
        <v>105</v>
      </c>
      <c r="C352" s="47" t="n">
        <v>102401</v>
      </c>
      <c r="D352" s="47" t="n">
        <v>21592</v>
      </c>
      <c r="E352" s="47" t="n">
        <v>13784</v>
      </c>
      <c r="F352" s="47" t="n">
        <v>17078</v>
      </c>
      <c r="G352" s="47" t="n">
        <v>4221</v>
      </c>
      <c r="H352" s="47" t="n">
        <v>11582</v>
      </c>
      <c r="I352" s="47" t="n">
        <v>29678</v>
      </c>
      <c r="J352" s="47" t="n">
        <v>4466</v>
      </c>
      <c r="K352" s="10"/>
      <c r="L352" s="10"/>
      <c r="M352" s="10"/>
      <c r="N352" s="10"/>
      <c r="O352" s="10"/>
    </row>
    <row r="353" customFormat="false" ht="13.2" hidden="false" customHeight="false" outlineLevel="0" collapsed="false">
      <c r="A353" s="46" t="s">
        <v>1403</v>
      </c>
      <c r="B353" s="46" t="s">
        <v>289</v>
      </c>
      <c r="C353" s="47" t="n">
        <v>227314</v>
      </c>
      <c r="D353" s="47" t="n">
        <v>66036</v>
      </c>
      <c r="E353" s="47" t="n">
        <v>35248</v>
      </c>
      <c r="F353" s="47" t="n">
        <v>36935</v>
      </c>
      <c r="G353" s="47" t="n">
        <v>11411</v>
      </c>
      <c r="H353" s="47" t="n">
        <v>27289</v>
      </c>
      <c r="I353" s="47" t="n">
        <v>41337</v>
      </c>
      <c r="J353" s="47" t="n">
        <v>9058</v>
      </c>
      <c r="K353" s="10"/>
      <c r="L353" s="10"/>
      <c r="M353" s="10"/>
      <c r="N353" s="10"/>
      <c r="O353" s="10"/>
    </row>
    <row r="354" customFormat="false" ht="13.2" hidden="false" customHeight="false" outlineLevel="0" collapsed="false">
      <c r="A354" s="46" t="s">
        <v>1404</v>
      </c>
      <c r="B354" s="46" t="s">
        <v>573</v>
      </c>
      <c r="C354" s="47" t="n">
        <v>69302</v>
      </c>
      <c r="D354" s="47" t="n">
        <v>10387</v>
      </c>
      <c r="E354" s="47" t="n">
        <v>9356</v>
      </c>
      <c r="F354" s="47" t="n">
        <v>11292</v>
      </c>
      <c r="G354" s="47" t="n">
        <v>2398</v>
      </c>
      <c r="H354" s="47" t="n">
        <v>8478</v>
      </c>
      <c r="I354" s="47" t="n">
        <v>23887</v>
      </c>
      <c r="J354" s="47" t="n">
        <v>3504</v>
      </c>
      <c r="K354" s="10"/>
      <c r="L354" s="10"/>
      <c r="M354" s="10"/>
      <c r="N354" s="10"/>
      <c r="O354" s="10"/>
    </row>
    <row r="355" customFormat="false" ht="13.2" hidden="false" customHeight="false" outlineLevel="0" collapsed="false">
      <c r="A355" s="46" t="s">
        <v>1405</v>
      </c>
      <c r="B355" s="46" t="s">
        <v>257</v>
      </c>
      <c r="C355" s="47" t="n">
        <v>152158</v>
      </c>
      <c r="D355" s="47" t="n">
        <v>28330</v>
      </c>
      <c r="E355" s="47" t="n">
        <v>21588</v>
      </c>
      <c r="F355" s="47" t="n">
        <v>24423</v>
      </c>
      <c r="G355" s="47" t="n">
        <v>4374</v>
      </c>
      <c r="H355" s="47" t="n">
        <v>18023</v>
      </c>
      <c r="I355" s="47" t="n">
        <v>45775</v>
      </c>
      <c r="J355" s="47" t="n">
        <v>9645</v>
      </c>
      <c r="K355" s="10"/>
      <c r="L355" s="10"/>
      <c r="M355" s="10"/>
      <c r="N355" s="10"/>
      <c r="O355" s="10"/>
    </row>
    <row r="356" customFormat="false" ht="13.2" hidden="false" customHeight="false" outlineLevel="0" collapsed="false">
      <c r="A356" s="46" t="s">
        <v>1406</v>
      </c>
      <c r="B356" s="46" t="s">
        <v>541</v>
      </c>
      <c r="C356" s="47" t="n">
        <v>108539</v>
      </c>
      <c r="D356" s="47" t="n">
        <v>29703</v>
      </c>
      <c r="E356" s="47" t="n">
        <v>17640</v>
      </c>
      <c r="F356" s="47" t="n">
        <v>18442</v>
      </c>
      <c r="G356" s="47" t="n">
        <v>4777</v>
      </c>
      <c r="H356" s="47" t="n">
        <v>12202</v>
      </c>
      <c r="I356" s="47" t="n">
        <v>20535</v>
      </c>
      <c r="J356" s="47" t="n">
        <v>5240</v>
      </c>
      <c r="K356" s="10"/>
      <c r="L356" s="10"/>
      <c r="M356" s="10"/>
      <c r="N356" s="10"/>
      <c r="O356" s="10"/>
    </row>
    <row r="357" customFormat="false" ht="13.2" hidden="false" customHeight="false" outlineLevel="0" collapsed="false">
      <c r="A357" s="46" t="s">
        <v>1407</v>
      </c>
      <c r="B357" s="46" t="s">
        <v>693</v>
      </c>
      <c r="C357" s="47" t="n">
        <v>197627</v>
      </c>
      <c r="D357" s="47" t="n">
        <v>47316</v>
      </c>
      <c r="E357" s="47" t="n">
        <v>24405</v>
      </c>
      <c r="F357" s="47" t="n">
        <v>30216</v>
      </c>
      <c r="G357" s="47" t="n">
        <v>8472</v>
      </c>
      <c r="H357" s="47" t="n">
        <v>27507</v>
      </c>
      <c r="I357" s="47" t="n">
        <v>51081</v>
      </c>
      <c r="J357" s="47" t="n">
        <v>8630</v>
      </c>
      <c r="K357" s="10"/>
      <c r="L357" s="10"/>
      <c r="M357" s="10"/>
      <c r="N357" s="10"/>
      <c r="O357" s="10"/>
    </row>
    <row r="358" customFormat="false" ht="13.2" hidden="false" customHeight="false" outlineLevel="0" collapsed="false">
      <c r="A358" s="46" t="s">
        <v>1408</v>
      </c>
      <c r="B358" s="46" t="s">
        <v>613</v>
      </c>
      <c r="C358" s="47" t="n">
        <v>167774</v>
      </c>
      <c r="D358" s="47" t="n">
        <v>34424</v>
      </c>
      <c r="E358" s="47" t="n">
        <v>29257</v>
      </c>
      <c r="F358" s="47" t="n">
        <v>29098</v>
      </c>
      <c r="G358" s="47" t="n">
        <v>7597</v>
      </c>
      <c r="H358" s="47" t="n">
        <v>19526</v>
      </c>
      <c r="I358" s="47" t="n">
        <v>38097</v>
      </c>
      <c r="J358" s="47" t="n">
        <v>9775</v>
      </c>
      <c r="K358" s="10"/>
      <c r="L358" s="10"/>
      <c r="M358" s="10"/>
      <c r="N358" s="10"/>
      <c r="O358" s="10"/>
    </row>
    <row r="359" customFormat="false" ht="13.2" hidden="false" customHeight="false" outlineLevel="0" collapsed="false">
      <c r="A359" s="46" t="s">
        <v>1409</v>
      </c>
      <c r="B359" s="46" t="s">
        <v>357</v>
      </c>
      <c r="C359" s="47" t="n">
        <v>176616</v>
      </c>
      <c r="D359" s="47" t="n">
        <v>49547</v>
      </c>
      <c r="E359" s="47" t="n">
        <v>28347</v>
      </c>
      <c r="F359" s="47" t="n">
        <v>30600</v>
      </c>
      <c r="G359" s="47" t="n">
        <v>7886</v>
      </c>
      <c r="H359" s="47" t="n">
        <v>21371</v>
      </c>
      <c r="I359" s="47" t="n">
        <v>30994</v>
      </c>
      <c r="J359" s="47" t="n">
        <v>7871</v>
      </c>
      <c r="K359" s="10"/>
      <c r="L359" s="10"/>
      <c r="M359" s="10"/>
      <c r="N359" s="10"/>
      <c r="O359" s="10"/>
    </row>
    <row r="360" customFormat="false" ht="13.2" hidden="false" customHeight="false" outlineLevel="0" collapsed="false">
      <c r="A360" s="46" t="s">
        <v>1410</v>
      </c>
      <c r="B360" s="46" t="s">
        <v>743</v>
      </c>
      <c r="C360" s="47" t="n">
        <v>61467</v>
      </c>
      <c r="D360" s="47" t="n">
        <v>16467</v>
      </c>
      <c r="E360" s="47" t="n">
        <v>10713</v>
      </c>
      <c r="F360" s="47" t="n">
        <v>10954</v>
      </c>
      <c r="G360" s="47" t="n">
        <v>2283</v>
      </c>
      <c r="H360" s="47" t="n">
        <v>7682</v>
      </c>
      <c r="I360" s="47" t="n">
        <v>10706</v>
      </c>
      <c r="J360" s="47" t="n">
        <v>2662</v>
      </c>
      <c r="K360" s="10"/>
      <c r="L360" s="10"/>
      <c r="M360" s="10"/>
      <c r="N360" s="10"/>
      <c r="O360" s="10"/>
    </row>
    <row r="361" customFormat="false" ht="13.2" hidden="false" customHeight="false" outlineLevel="0" collapsed="false">
      <c r="A361" s="46" t="s">
        <v>1411</v>
      </c>
      <c r="B361" s="46" t="s">
        <v>575</v>
      </c>
      <c r="C361" s="47" t="n">
        <v>66922</v>
      </c>
      <c r="D361" s="47" t="n">
        <v>11467</v>
      </c>
      <c r="E361" s="47" t="n">
        <v>8936</v>
      </c>
      <c r="F361" s="47" t="n">
        <v>11701</v>
      </c>
      <c r="G361" s="47" t="n">
        <v>1959</v>
      </c>
      <c r="H361" s="47" t="n">
        <v>8206</v>
      </c>
      <c r="I361" s="47" t="n">
        <v>22063</v>
      </c>
      <c r="J361" s="47" t="n">
        <v>2590</v>
      </c>
      <c r="K361" s="10"/>
      <c r="L361" s="10"/>
      <c r="M361" s="10"/>
      <c r="N361" s="10"/>
      <c r="O361" s="10"/>
    </row>
    <row r="362" customFormat="false" ht="13.2" hidden="false" customHeight="false" outlineLevel="0" collapsed="false">
      <c r="A362" s="46" t="s">
        <v>1412</v>
      </c>
      <c r="B362" s="46" t="s">
        <v>667</v>
      </c>
      <c r="C362" s="47" t="n">
        <v>90109</v>
      </c>
      <c r="D362" s="47" t="n">
        <v>18510</v>
      </c>
      <c r="E362" s="47" t="n">
        <v>11674</v>
      </c>
      <c r="F362" s="47" t="n">
        <v>16101</v>
      </c>
      <c r="G362" s="47" t="n">
        <v>3295</v>
      </c>
      <c r="H362" s="47" t="n">
        <v>11068</v>
      </c>
      <c r="I362" s="47" t="n">
        <v>25348</v>
      </c>
      <c r="J362" s="47" t="n">
        <v>4113</v>
      </c>
      <c r="K362" s="10"/>
      <c r="L362" s="10"/>
      <c r="M362" s="10"/>
      <c r="N362" s="10"/>
      <c r="O362" s="10"/>
    </row>
    <row r="363" customFormat="false" ht="13.2" hidden="false" customHeight="false" outlineLevel="0" collapsed="false">
      <c r="A363" s="46" t="s">
        <v>1413</v>
      </c>
      <c r="B363" s="46" t="s">
        <v>631</v>
      </c>
      <c r="C363" s="47" t="n">
        <v>103738</v>
      </c>
      <c r="D363" s="47" t="n">
        <v>22353</v>
      </c>
      <c r="E363" s="47" t="n">
        <v>14007</v>
      </c>
      <c r="F363" s="47" t="n">
        <v>17189</v>
      </c>
      <c r="G363" s="47" t="n">
        <v>4632</v>
      </c>
      <c r="H363" s="47" t="n">
        <v>12196</v>
      </c>
      <c r="I363" s="47" t="n">
        <v>29014</v>
      </c>
      <c r="J363" s="47" t="n">
        <v>4347</v>
      </c>
      <c r="K363" s="10"/>
      <c r="L363" s="10"/>
      <c r="M363" s="10"/>
      <c r="N363" s="10"/>
      <c r="O363" s="10"/>
    </row>
    <row r="364" customFormat="false" ht="13.2" hidden="false" customHeight="false" outlineLevel="0" collapsed="false">
      <c r="A364" s="46" t="s">
        <v>1414</v>
      </c>
      <c r="B364" s="46" t="s">
        <v>723</v>
      </c>
      <c r="C364" s="47" t="n">
        <v>132440</v>
      </c>
      <c r="D364" s="47" t="n">
        <v>32612</v>
      </c>
      <c r="E364" s="47" t="n">
        <v>20055</v>
      </c>
      <c r="F364" s="47" t="n">
        <v>23731</v>
      </c>
      <c r="G364" s="47" t="n">
        <v>4413</v>
      </c>
      <c r="H364" s="47" t="n">
        <v>17199</v>
      </c>
      <c r="I364" s="47" t="n">
        <v>27713</v>
      </c>
      <c r="J364" s="47" t="n">
        <v>6717</v>
      </c>
      <c r="K364" s="10"/>
      <c r="L364" s="10"/>
      <c r="M364" s="10"/>
      <c r="N364" s="10"/>
      <c r="O364" s="10"/>
    </row>
    <row r="365" customFormat="false" ht="13.2" hidden="false" customHeight="false" outlineLevel="0" collapsed="false">
      <c r="A365" s="46" t="s">
        <v>1415</v>
      </c>
      <c r="B365" s="46" t="s">
        <v>65</v>
      </c>
      <c r="C365" s="47" t="n">
        <v>115495</v>
      </c>
      <c r="D365" s="47" t="n">
        <v>39616</v>
      </c>
      <c r="E365" s="47" t="n">
        <v>17499</v>
      </c>
      <c r="F365" s="47" t="n">
        <v>18751</v>
      </c>
      <c r="G365" s="47" t="n">
        <v>4740</v>
      </c>
      <c r="H365" s="47" t="n">
        <v>11002</v>
      </c>
      <c r="I365" s="47" t="n">
        <v>18340</v>
      </c>
      <c r="J365" s="47" t="n">
        <v>5547</v>
      </c>
      <c r="K365" s="10"/>
      <c r="L365" s="10"/>
      <c r="M365" s="10"/>
      <c r="N365" s="10"/>
      <c r="O365" s="10"/>
    </row>
    <row r="366" customFormat="false" ht="13.2" hidden="false" customHeight="false" outlineLevel="0" collapsed="false">
      <c r="A366" s="46" t="s">
        <v>1416</v>
      </c>
      <c r="B366" s="46" t="s">
        <v>521</v>
      </c>
      <c r="C366" s="47" t="n">
        <v>94414</v>
      </c>
      <c r="D366" s="47" t="n">
        <v>17330</v>
      </c>
      <c r="E366" s="47" t="n">
        <v>12841</v>
      </c>
      <c r="F366" s="47" t="n">
        <v>15581</v>
      </c>
      <c r="G366" s="47" t="n">
        <v>4223</v>
      </c>
      <c r="H366" s="47" t="n">
        <v>11768</v>
      </c>
      <c r="I366" s="47" t="n">
        <v>28825</v>
      </c>
      <c r="J366" s="47" t="n">
        <v>3846</v>
      </c>
      <c r="K366" s="10"/>
      <c r="L366" s="10"/>
      <c r="M366" s="10"/>
      <c r="N366" s="10"/>
      <c r="O366" s="10"/>
    </row>
    <row r="367" customFormat="false" ht="13.2" hidden="false" customHeight="false" outlineLevel="0" collapsed="false">
      <c r="A367" s="46" t="s">
        <v>1417</v>
      </c>
      <c r="B367" s="46" t="s">
        <v>659</v>
      </c>
      <c r="C367" s="47" t="n">
        <v>67358</v>
      </c>
      <c r="D367" s="47" t="n">
        <v>12667</v>
      </c>
      <c r="E367" s="47" t="n">
        <v>9251</v>
      </c>
      <c r="F367" s="47" t="n">
        <v>11230</v>
      </c>
      <c r="G367" s="47" t="n">
        <v>2932</v>
      </c>
      <c r="H367" s="47" t="n">
        <v>8214</v>
      </c>
      <c r="I367" s="47" t="n">
        <v>20329</v>
      </c>
      <c r="J367" s="47" t="n">
        <v>2735</v>
      </c>
      <c r="K367" s="10"/>
      <c r="L367" s="10"/>
      <c r="M367" s="10"/>
      <c r="N367" s="10"/>
      <c r="O367" s="10"/>
    </row>
    <row r="368" customFormat="false" ht="13.2" hidden="false" customHeight="false" outlineLevel="0" collapsed="false">
      <c r="A368" s="46" t="s">
        <v>1418</v>
      </c>
      <c r="B368" s="46" t="s">
        <v>543</v>
      </c>
      <c r="C368" s="47" t="n">
        <v>108556</v>
      </c>
      <c r="D368" s="47" t="n">
        <v>30784</v>
      </c>
      <c r="E368" s="47" t="n">
        <v>16100</v>
      </c>
      <c r="F368" s="47" t="n">
        <v>17833</v>
      </c>
      <c r="G368" s="47" t="n">
        <v>4198</v>
      </c>
      <c r="H368" s="47" t="n">
        <v>12245</v>
      </c>
      <c r="I368" s="47" t="n">
        <v>21284</v>
      </c>
      <c r="J368" s="47" t="n">
        <v>6112</v>
      </c>
      <c r="K368" s="10"/>
      <c r="L368" s="10"/>
      <c r="M368" s="10"/>
      <c r="N368" s="10"/>
      <c r="O368" s="10"/>
    </row>
    <row r="369" customFormat="false" ht="13.2" hidden="false" customHeight="false" outlineLevel="0" collapsed="false">
      <c r="A369" s="46" t="s">
        <v>1419</v>
      </c>
      <c r="B369" s="46" t="s">
        <v>699</v>
      </c>
      <c r="C369" s="47" t="n">
        <v>102504</v>
      </c>
      <c r="D369" s="47" t="n">
        <v>20964</v>
      </c>
      <c r="E369" s="47" t="n">
        <v>13210</v>
      </c>
      <c r="F369" s="47" t="n">
        <v>17287</v>
      </c>
      <c r="G369" s="47" t="n">
        <v>4287</v>
      </c>
      <c r="H369" s="47" t="n">
        <v>12179</v>
      </c>
      <c r="I369" s="47" t="n">
        <v>30527</v>
      </c>
      <c r="J369" s="47" t="n">
        <v>4050</v>
      </c>
      <c r="K369" s="10"/>
      <c r="L369" s="10"/>
      <c r="M369" s="10"/>
      <c r="N369" s="10"/>
      <c r="O369" s="10"/>
    </row>
    <row r="370" customFormat="false" ht="13.2" hidden="false" customHeight="false" outlineLevel="0" collapsed="false">
      <c r="A370" s="46" t="s">
        <v>1420</v>
      </c>
      <c r="B370" s="46" t="s">
        <v>77</v>
      </c>
      <c r="C370" s="47" t="n">
        <v>69819</v>
      </c>
      <c r="D370" s="47" t="n">
        <v>12261</v>
      </c>
      <c r="E370" s="47" t="n">
        <v>9218</v>
      </c>
      <c r="F370" s="47" t="n">
        <v>11045</v>
      </c>
      <c r="G370" s="47" t="n">
        <v>2337</v>
      </c>
      <c r="H370" s="47" t="n">
        <v>8037</v>
      </c>
      <c r="I370" s="47" t="n">
        <v>23675</v>
      </c>
      <c r="J370" s="47" t="n">
        <v>3246</v>
      </c>
      <c r="K370" s="10"/>
      <c r="L370" s="10"/>
      <c r="M370" s="10"/>
      <c r="N370" s="10"/>
      <c r="O370" s="10"/>
    </row>
    <row r="371" customFormat="false" ht="13.2" hidden="false" customHeight="false" outlineLevel="0" collapsed="false">
      <c r="A371" s="46" t="s">
        <v>1421</v>
      </c>
      <c r="B371" s="46" t="s">
        <v>29</v>
      </c>
      <c r="C371" s="47" t="n">
        <v>123407</v>
      </c>
      <c r="D371" s="47" t="n">
        <v>32643</v>
      </c>
      <c r="E371" s="47" t="n">
        <v>22396</v>
      </c>
      <c r="F371" s="47" t="n">
        <v>21639</v>
      </c>
      <c r="G371" s="47" t="n">
        <v>4218</v>
      </c>
      <c r="H371" s="47" t="n">
        <v>13483</v>
      </c>
      <c r="I371" s="47" t="n">
        <v>21519</v>
      </c>
      <c r="J371" s="47" t="n">
        <v>7509</v>
      </c>
      <c r="K371" s="10"/>
      <c r="L371" s="10"/>
      <c r="M371" s="10"/>
      <c r="N371" s="10"/>
      <c r="O371" s="10"/>
    </row>
    <row r="372" customFormat="false" ht="13.2" hidden="false" customHeight="false" outlineLevel="0" collapsed="false">
      <c r="A372" s="46" t="s">
        <v>1422</v>
      </c>
      <c r="B372" s="46" t="s">
        <v>545</v>
      </c>
      <c r="C372" s="47" t="n">
        <v>95821</v>
      </c>
      <c r="D372" s="47" t="n">
        <v>19135</v>
      </c>
      <c r="E372" s="47" t="n">
        <v>14401</v>
      </c>
      <c r="F372" s="47" t="n">
        <v>16945</v>
      </c>
      <c r="G372" s="47" t="n">
        <v>3874</v>
      </c>
      <c r="H372" s="47" t="n">
        <v>11646</v>
      </c>
      <c r="I372" s="47" t="n">
        <v>25967</v>
      </c>
      <c r="J372" s="47" t="n">
        <v>3853</v>
      </c>
      <c r="K372" s="10"/>
      <c r="L372" s="10"/>
      <c r="M372" s="10"/>
      <c r="N372" s="10"/>
      <c r="O372" s="10"/>
    </row>
    <row r="373" customFormat="false" ht="13.2" hidden="false" customHeight="false" outlineLevel="0" collapsed="false">
      <c r="A373" s="46" t="s">
        <v>1423</v>
      </c>
      <c r="B373" s="46" t="s">
        <v>607</v>
      </c>
      <c r="C373" s="47" t="n">
        <v>109290</v>
      </c>
      <c r="D373" s="47" t="n">
        <v>28215</v>
      </c>
      <c r="E373" s="47" t="n">
        <v>16398</v>
      </c>
      <c r="F373" s="47" t="n">
        <v>18889</v>
      </c>
      <c r="G373" s="47" t="n">
        <v>5110</v>
      </c>
      <c r="H373" s="47" t="n">
        <v>12905</v>
      </c>
      <c r="I373" s="47" t="n">
        <v>22564</v>
      </c>
      <c r="J373" s="47" t="n">
        <v>5209</v>
      </c>
      <c r="K373" s="10"/>
      <c r="L373" s="10"/>
      <c r="M373" s="10"/>
      <c r="N373" s="10"/>
      <c r="O373" s="10"/>
    </row>
    <row r="374" customFormat="false" ht="13.2" hidden="false" customHeight="false" outlineLevel="0" collapsed="false">
      <c r="A374" s="46" t="s">
        <v>1424</v>
      </c>
      <c r="B374" s="46" t="s">
        <v>709</v>
      </c>
      <c r="C374" s="47" t="n">
        <v>73833</v>
      </c>
      <c r="D374" s="47" t="n">
        <v>21329</v>
      </c>
      <c r="E374" s="47" t="n">
        <v>11094</v>
      </c>
      <c r="F374" s="47" t="n">
        <v>12052</v>
      </c>
      <c r="G374" s="47" t="n">
        <v>3182</v>
      </c>
      <c r="H374" s="47" t="n">
        <v>8267</v>
      </c>
      <c r="I374" s="47" t="n">
        <v>14976</v>
      </c>
      <c r="J374" s="47" t="n">
        <v>2933</v>
      </c>
      <c r="K374" s="10"/>
      <c r="L374" s="10"/>
      <c r="M374" s="10"/>
      <c r="N374" s="10"/>
      <c r="O374" s="10"/>
    </row>
    <row r="375" customFormat="false" ht="13.2" hidden="false" customHeight="false" outlineLevel="0" collapsed="false">
      <c r="A375" s="46" t="s">
        <v>1425</v>
      </c>
      <c r="B375" s="46" t="s">
        <v>633</v>
      </c>
      <c r="C375" s="47" t="n">
        <v>53321</v>
      </c>
      <c r="D375" s="47" t="n">
        <v>13550</v>
      </c>
      <c r="E375" s="47" t="n">
        <v>7599</v>
      </c>
      <c r="F375" s="47" t="n">
        <v>9320</v>
      </c>
      <c r="G375" s="47" t="n">
        <v>2626</v>
      </c>
      <c r="H375" s="47" t="n">
        <v>6434</v>
      </c>
      <c r="I375" s="47" t="n">
        <v>11552</v>
      </c>
      <c r="J375" s="47" t="n">
        <v>2240</v>
      </c>
      <c r="K375" s="10"/>
      <c r="L375" s="10"/>
      <c r="M375" s="10"/>
      <c r="N375" s="10"/>
      <c r="O375" s="10"/>
    </row>
    <row r="376" customFormat="false" ht="13.2" hidden="false" customHeight="false" outlineLevel="0" collapsed="false">
      <c r="A376" s="46" t="s">
        <v>1426</v>
      </c>
      <c r="B376" s="46" t="s">
        <v>259</v>
      </c>
      <c r="C376" s="47" t="n">
        <v>203953</v>
      </c>
      <c r="D376" s="47" t="n">
        <v>40719</v>
      </c>
      <c r="E376" s="47" t="n">
        <v>18928</v>
      </c>
      <c r="F376" s="47" t="n">
        <v>17734</v>
      </c>
      <c r="G376" s="47" t="n">
        <v>1821</v>
      </c>
      <c r="H376" s="47" t="n">
        <v>20643</v>
      </c>
      <c r="I376" s="47" t="n">
        <v>83675</v>
      </c>
      <c r="J376" s="47" t="n">
        <v>20433</v>
      </c>
      <c r="K376" s="10"/>
      <c r="L376" s="10"/>
      <c r="M376" s="10"/>
      <c r="N376" s="10"/>
      <c r="O376" s="10"/>
    </row>
    <row r="377" customFormat="false" ht="13.2" hidden="false" customHeight="false" outlineLevel="0" collapsed="false">
      <c r="A377" s="46" t="s">
        <v>1427</v>
      </c>
      <c r="B377" s="46" t="s">
        <v>359</v>
      </c>
      <c r="C377" s="47" t="n">
        <v>180754</v>
      </c>
      <c r="D377" s="47" t="n">
        <v>33573</v>
      </c>
      <c r="E377" s="47" t="n">
        <v>22490</v>
      </c>
      <c r="F377" s="47" t="n">
        <v>28590</v>
      </c>
      <c r="G377" s="47" t="n">
        <v>6165</v>
      </c>
      <c r="H377" s="47" t="n">
        <v>21078</v>
      </c>
      <c r="I377" s="47" t="n">
        <v>61051</v>
      </c>
      <c r="J377" s="47" t="n">
        <v>7807</v>
      </c>
      <c r="K377" s="10"/>
      <c r="L377" s="10"/>
      <c r="M377" s="10"/>
      <c r="N377" s="10"/>
      <c r="O377" s="10"/>
    </row>
    <row r="378" customFormat="false" ht="13.2" hidden="false" customHeight="false" outlineLevel="0" collapsed="false">
      <c r="A378" s="46" t="s">
        <v>1428</v>
      </c>
      <c r="B378" s="46" t="s">
        <v>547</v>
      </c>
      <c r="C378" s="47" t="n">
        <v>91483</v>
      </c>
      <c r="D378" s="47" t="n">
        <v>15620</v>
      </c>
      <c r="E378" s="47" t="n">
        <v>11311</v>
      </c>
      <c r="F378" s="47" t="n">
        <v>15148</v>
      </c>
      <c r="G378" s="47" t="n">
        <v>2542</v>
      </c>
      <c r="H378" s="47" t="n">
        <v>11054</v>
      </c>
      <c r="I378" s="47" t="n">
        <v>31687</v>
      </c>
      <c r="J378" s="47" t="n">
        <v>4121</v>
      </c>
      <c r="K378" s="10"/>
      <c r="L378" s="10"/>
      <c r="M378" s="10"/>
      <c r="N378" s="10"/>
      <c r="O378" s="10"/>
    </row>
    <row r="379" customFormat="false" ht="13.2" hidden="false" customHeight="false" outlineLevel="0" collapsed="false">
      <c r="A379" s="46" t="s">
        <v>1429</v>
      </c>
      <c r="B379" s="46" t="s">
        <v>67</v>
      </c>
      <c r="C379" s="47" t="n">
        <v>63399</v>
      </c>
      <c r="D379" s="47" t="n">
        <v>11232</v>
      </c>
      <c r="E379" s="47" t="n">
        <v>8791</v>
      </c>
      <c r="F379" s="47" t="n">
        <v>10919</v>
      </c>
      <c r="G379" s="47" t="n">
        <v>2092</v>
      </c>
      <c r="H379" s="47" t="n">
        <v>7594</v>
      </c>
      <c r="I379" s="47" t="n">
        <v>20251</v>
      </c>
      <c r="J379" s="47" t="n">
        <v>2520</v>
      </c>
      <c r="K379" s="10"/>
      <c r="L379" s="10"/>
      <c r="M379" s="10"/>
      <c r="N379" s="10"/>
      <c r="O379" s="10"/>
    </row>
    <row r="380" customFormat="false" ht="13.2" hidden="false" customHeight="false" outlineLevel="0" collapsed="false">
      <c r="A380" s="46" t="s">
        <v>1430</v>
      </c>
      <c r="B380" s="46" t="s">
        <v>555</v>
      </c>
      <c r="C380" s="47" t="n">
        <v>97867</v>
      </c>
      <c r="D380" s="47" t="n">
        <v>16328</v>
      </c>
      <c r="E380" s="47" t="n">
        <v>11559</v>
      </c>
      <c r="F380" s="47" t="n">
        <v>14307</v>
      </c>
      <c r="G380" s="47" t="n">
        <v>3968</v>
      </c>
      <c r="H380" s="47" t="n">
        <v>11281</v>
      </c>
      <c r="I380" s="47" t="n">
        <v>36420</v>
      </c>
      <c r="J380" s="47" t="n">
        <v>4004</v>
      </c>
      <c r="K380" s="10"/>
      <c r="L380" s="10"/>
      <c r="M380" s="10"/>
      <c r="N380" s="10"/>
      <c r="O380" s="10"/>
    </row>
    <row r="381" customFormat="false" ht="13.2" hidden="false" customHeight="false" outlineLevel="0" collapsed="false">
      <c r="A381" s="46" t="s">
        <v>1431</v>
      </c>
      <c r="B381" s="46" t="s">
        <v>823</v>
      </c>
      <c r="C381" s="47" t="n">
        <v>265797</v>
      </c>
      <c r="D381" s="47" t="n">
        <v>82621</v>
      </c>
      <c r="E381" s="47" t="n">
        <v>38778</v>
      </c>
      <c r="F381" s="47" t="n">
        <v>42790</v>
      </c>
      <c r="G381" s="47" t="n">
        <v>11636</v>
      </c>
      <c r="H381" s="47" t="n">
        <v>28205</v>
      </c>
      <c r="I381" s="47" t="n">
        <v>48772</v>
      </c>
      <c r="J381" s="47" t="n">
        <v>12995</v>
      </c>
      <c r="K381" s="10"/>
      <c r="L381" s="10"/>
      <c r="M381" s="10"/>
      <c r="N381" s="10"/>
      <c r="O381" s="10"/>
    </row>
    <row r="382" customFormat="false" ht="13.2" hidden="false" customHeight="false" outlineLevel="0" collapsed="false">
      <c r="A382" s="46" t="s">
        <v>1432</v>
      </c>
      <c r="B382" s="46" t="s">
        <v>777</v>
      </c>
      <c r="C382" s="47" t="n">
        <v>213123</v>
      </c>
      <c r="D382" s="47" t="n">
        <v>71839</v>
      </c>
      <c r="E382" s="47" t="n">
        <v>31117</v>
      </c>
      <c r="F382" s="47" t="n">
        <v>32616</v>
      </c>
      <c r="G382" s="47" t="n">
        <v>6365</v>
      </c>
      <c r="H382" s="47" t="n">
        <v>23022</v>
      </c>
      <c r="I382" s="47" t="n">
        <v>35989</v>
      </c>
      <c r="J382" s="47" t="n">
        <v>12175</v>
      </c>
      <c r="K382" s="10"/>
      <c r="L382" s="10"/>
      <c r="M382" s="10"/>
      <c r="N382" s="10"/>
      <c r="O382" s="10"/>
    </row>
    <row r="383" customFormat="false" ht="13.2" hidden="false" customHeight="false" outlineLevel="0" collapsed="false">
      <c r="A383" s="46" t="s">
        <v>1433</v>
      </c>
      <c r="B383" s="46" t="s">
        <v>261</v>
      </c>
      <c r="C383" s="47" t="n">
        <v>203131</v>
      </c>
      <c r="D383" s="47" t="n">
        <v>42262</v>
      </c>
      <c r="E383" s="47" t="n">
        <v>24934</v>
      </c>
      <c r="F383" s="47" t="n">
        <v>25845</v>
      </c>
      <c r="G383" s="47" t="n">
        <v>3494</v>
      </c>
      <c r="H383" s="47" t="n">
        <v>20340</v>
      </c>
      <c r="I383" s="47" t="n">
        <v>60914</v>
      </c>
      <c r="J383" s="47" t="n">
        <v>25342</v>
      </c>
      <c r="K383" s="10"/>
      <c r="L383" s="10"/>
      <c r="M383" s="10"/>
      <c r="N383" s="10"/>
      <c r="O383" s="10"/>
    </row>
    <row r="384" customFormat="false" ht="13.2" hidden="false" customHeight="false" outlineLevel="0" collapsed="false">
      <c r="A384" s="46" t="s">
        <v>1434</v>
      </c>
      <c r="B384" s="46" t="s">
        <v>263</v>
      </c>
      <c r="C384" s="47" t="n">
        <v>255989</v>
      </c>
      <c r="D384" s="47" t="n">
        <v>29622</v>
      </c>
      <c r="E384" s="47" t="n">
        <v>16903</v>
      </c>
      <c r="F384" s="47" t="n">
        <v>21454</v>
      </c>
      <c r="G384" s="47" t="n">
        <v>2509</v>
      </c>
      <c r="H384" s="47" t="n">
        <v>25485</v>
      </c>
      <c r="I384" s="47" t="n">
        <v>137142</v>
      </c>
      <c r="J384" s="47" t="n">
        <v>22874</v>
      </c>
      <c r="K384" s="10"/>
      <c r="L384" s="10"/>
      <c r="M384" s="10"/>
      <c r="N384" s="10"/>
      <c r="O384" s="10"/>
    </row>
    <row r="385" customFormat="false" ht="13.2" hidden="false" customHeight="false" outlineLevel="0" collapsed="false">
      <c r="A385" s="46" t="s">
        <v>1435</v>
      </c>
      <c r="B385" s="46" t="s">
        <v>297</v>
      </c>
      <c r="C385" s="47" t="n">
        <v>163477</v>
      </c>
      <c r="D385" s="47" t="n">
        <v>33815</v>
      </c>
      <c r="E385" s="47" t="n">
        <v>23846</v>
      </c>
      <c r="F385" s="47" t="n">
        <v>27000</v>
      </c>
      <c r="G385" s="47" t="n">
        <v>6699</v>
      </c>
      <c r="H385" s="47" t="n">
        <v>20593</v>
      </c>
      <c r="I385" s="47" t="n">
        <v>44870</v>
      </c>
      <c r="J385" s="47" t="n">
        <v>6654</v>
      </c>
      <c r="K385" s="10"/>
      <c r="L385" s="10"/>
      <c r="M385" s="10"/>
      <c r="N385" s="10"/>
      <c r="O385" s="10"/>
    </row>
    <row r="386" customFormat="false" ht="13.2" hidden="false" customHeight="false" outlineLevel="0" collapsed="false">
      <c r="A386" s="46" t="s">
        <v>1436</v>
      </c>
      <c r="B386" s="46" t="s">
        <v>753</v>
      </c>
      <c r="C386" s="47" t="n">
        <v>114051</v>
      </c>
      <c r="D386" s="47" t="n">
        <v>18691</v>
      </c>
      <c r="E386" s="47" t="n">
        <v>11539</v>
      </c>
      <c r="F386" s="47" t="n">
        <v>14527</v>
      </c>
      <c r="G386" s="47" t="n">
        <v>3770</v>
      </c>
      <c r="H386" s="47" t="n">
        <v>16392</v>
      </c>
      <c r="I386" s="47" t="n">
        <v>43836</v>
      </c>
      <c r="J386" s="47" t="n">
        <v>5296</v>
      </c>
      <c r="K386" s="10"/>
      <c r="L386" s="10"/>
      <c r="M386" s="10"/>
      <c r="N386" s="10"/>
      <c r="O386" s="10"/>
    </row>
    <row r="387" customFormat="false" ht="13.2" hidden="false" customHeight="false" outlineLevel="0" collapsed="false">
      <c r="A387" s="46" t="s">
        <v>1437</v>
      </c>
      <c r="B387" s="46" t="s">
        <v>79</v>
      </c>
      <c r="C387" s="47" t="n">
        <v>71693</v>
      </c>
      <c r="D387" s="47" t="n">
        <v>12513</v>
      </c>
      <c r="E387" s="47" t="n">
        <v>9501</v>
      </c>
      <c r="F387" s="47" t="n">
        <v>10752</v>
      </c>
      <c r="G387" s="47" t="n">
        <v>2104</v>
      </c>
      <c r="H387" s="47" t="n">
        <v>8361</v>
      </c>
      <c r="I387" s="47" t="n">
        <v>23082</v>
      </c>
      <c r="J387" s="47" t="n">
        <v>5380</v>
      </c>
      <c r="K387" s="10"/>
      <c r="L387" s="10"/>
      <c r="M387" s="10"/>
      <c r="N387" s="10"/>
      <c r="O387" s="10"/>
    </row>
    <row r="388" customFormat="false" ht="13.2" hidden="false" customHeight="false" outlineLevel="0" collapsed="false">
      <c r="A388" s="46" t="s">
        <v>1438</v>
      </c>
      <c r="B388" s="46" t="s">
        <v>107</v>
      </c>
      <c r="C388" s="47" t="n">
        <v>95369</v>
      </c>
      <c r="D388" s="47" t="n">
        <v>28447</v>
      </c>
      <c r="E388" s="47" t="n">
        <v>13550</v>
      </c>
      <c r="F388" s="47" t="n">
        <v>15490</v>
      </c>
      <c r="G388" s="47" t="n">
        <v>5196</v>
      </c>
      <c r="H388" s="47" t="n">
        <v>11128</v>
      </c>
      <c r="I388" s="47" t="n">
        <v>17052</v>
      </c>
      <c r="J388" s="47" t="n">
        <v>4506</v>
      </c>
      <c r="K388" s="10"/>
      <c r="L388" s="10"/>
      <c r="M388" s="10"/>
      <c r="N388" s="10"/>
      <c r="O388" s="10"/>
    </row>
    <row r="389" customFormat="false" ht="13.2" hidden="false" customHeight="false" outlineLevel="0" collapsed="false">
      <c r="A389" s="46" t="s">
        <v>1439</v>
      </c>
      <c r="B389" s="46" t="s">
        <v>577</v>
      </c>
      <c r="C389" s="47" t="n">
        <v>97478</v>
      </c>
      <c r="D389" s="47" t="n">
        <v>14790</v>
      </c>
      <c r="E389" s="47" t="n">
        <v>10056</v>
      </c>
      <c r="F389" s="47" t="n">
        <v>14737</v>
      </c>
      <c r="G389" s="47" t="n">
        <v>2845</v>
      </c>
      <c r="H389" s="47" t="n">
        <v>11938</v>
      </c>
      <c r="I389" s="47" t="n">
        <v>39125</v>
      </c>
      <c r="J389" s="47" t="n">
        <v>3987</v>
      </c>
      <c r="K389" s="10"/>
      <c r="L389" s="10"/>
      <c r="M389" s="10"/>
      <c r="N389" s="10"/>
      <c r="O389" s="10"/>
    </row>
    <row r="390" customFormat="false" ht="13.2" hidden="false" customHeight="false" outlineLevel="0" collapsed="false">
      <c r="A390" s="46" t="s">
        <v>1440</v>
      </c>
      <c r="B390" s="46" t="s">
        <v>501</v>
      </c>
      <c r="C390" s="47" t="n">
        <v>122443</v>
      </c>
      <c r="D390" s="47" t="n">
        <v>24347</v>
      </c>
      <c r="E390" s="47" t="n">
        <v>16937</v>
      </c>
      <c r="F390" s="47" t="n">
        <v>21218</v>
      </c>
      <c r="G390" s="47" t="n">
        <v>4516</v>
      </c>
      <c r="H390" s="47" t="n">
        <v>14998</v>
      </c>
      <c r="I390" s="47" t="n">
        <v>35360</v>
      </c>
      <c r="J390" s="47" t="n">
        <v>5067</v>
      </c>
      <c r="K390" s="10"/>
      <c r="L390" s="10"/>
      <c r="M390" s="10"/>
      <c r="N390" s="10"/>
      <c r="O390" s="10"/>
    </row>
    <row r="391" customFormat="false" ht="13.2" hidden="false" customHeight="false" outlineLevel="0" collapsed="false">
      <c r="A391" s="46" t="s">
        <v>1441</v>
      </c>
      <c r="B391" s="46" t="s">
        <v>183</v>
      </c>
      <c r="C391" s="47" t="n">
        <v>60348</v>
      </c>
      <c r="D391" s="47" t="n">
        <v>15534</v>
      </c>
      <c r="E391" s="47" t="n">
        <v>9661</v>
      </c>
      <c r="F391" s="47" t="n">
        <v>9932</v>
      </c>
      <c r="G391" s="47" t="n">
        <v>2489</v>
      </c>
      <c r="H391" s="47" t="n">
        <v>6544</v>
      </c>
      <c r="I391" s="47" t="n">
        <v>12307</v>
      </c>
      <c r="J391" s="47" t="n">
        <v>3881</v>
      </c>
      <c r="K391" s="10"/>
      <c r="L391" s="10"/>
      <c r="M391" s="10"/>
      <c r="N391" s="10"/>
      <c r="O391" s="10"/>
    </row>
    <row r="392" customFormat="false" ht="13.2" hidden="false" customHeight="false" outlineLevel="0" collapsed="false">
      <c r="A392" s="46" t="s">
        <v>1442</v>
      </c>
      <c r="B392" s="46" t="s">
        <v>111</v>
      </c>
      <c r="C392" s="47" t="n">
        <v>90369</v>
      </c>
      <c r="D392" s="47" t="n">
        <v>15550</v>
      </c>
      <c r="E392" s="47" t="n">
        <v>11791</v>
      </c>
      <c r="F392" s="47" t="n">
        <v>13544</v>
      </c>
      <c r="G392" s="47" t="n">
        <v>2866</v>
      </c>
      <c r="H392" s="47" t="n">
        <v>14211</v>
      </c>
      <c r="I392" s="47" t="n">
        <v>27123</v>
      </c>
      <c r="J392" s="47" t="n">
        <v>5284</v>
      </c>
      <c r="K392" s="10"/>
      <c r="L392" s="10"/>
      <c r="M392" s="10"/>
      <c r="N392" s="10"/>
      <c r="O392" s="10"/>
    </row>
    <row r="393" customFormat="false" ht="13.2" hidden="false" customHeight="false" outlineLevel="0" collapsed="false">
      <c r="A393" s="46" t="s">
        <v>1443</v>
      </c>
      <c r="B393" s="46" t="s">
        <v>465</v>
      </c>
      <c r="C393" s="47" t="n">
        <v>122731</v>
      </c>
      <c r="D393" s="47" t="n">
        <v>21065</v>
      </c>
      <c r="E393" s="47" t="n">
        <v>17378</v>
      </c>
      <c r="F393" s="47" t="n">
        <v>19880</v>
      </c>
      <c r="G393" s="47" t="n">
        <v>4778</v>
      </c>
      <c r="H393" s="47" t="n">
        <v>14916</v>
      </c>
      <c r="I393" s="47" t="n">
        <v>39406</v>
      </c>
      <c r="J393" s="47" t="n">
        <v>5308</v>
      </c>
      <c r="K393" s="10"/>
      <c r="L393" s="10"/>
      <c r="M393" s="10"/>
      <c r="N393" s="10"/>
      <c r="O393" s="10"/>
    </row>
    <row r="394" customFormat="false" ht="13.2" hidden="false" customHeight="false" outlineLevel="0" collapsed="false">
      <c r="A394" s="46" t="s">
        <v>1444</v>
      </c>
      <c r="B394" s="46" t="s">
        <v>635</v>
      </c>
      <c r="C394" s="47" t="n">
        <v>44652</v>
      </c>
      <c r="D394" s="47" t="n">
        <v>9077</v>
      </c>
      <c r="E394" s="47" t="n">
        <v>5767</v>
      </c>
      <c r="F394" s="47" t="n">
        <v>7519</v>
      </c>
      <c r="G394" s="47" t="n">
        <v>1740</v>
      </c>
      <c r="H394" s="47" t="n">
        <v>5306</v>
      </c>
      <c r="I394" s="47" t="n">
        <v>13410</v>
      </c>
      <c r="J394" s="47" t="n">
        <v>1833</v>
      </c>
      <c r="K394" s="10"/>
      <c r="L394" s="10"/>
      <c r="M394" s="10"/>
      <c r="N394" s="10"/>
      <c r="O394" s="10"/>
    </row>
    <row r="395" customFormat="false" ht="13.2" hidden="false" customHeight="false" outlineLevel="0" collapsed="false">
      <c r="A395" s="46" t="s">
        <v>1445</v>
      </c>
      <c r="B395" s="46" t="s">
        <v>645</v>
      </c>
      <c r="C395" s="47" t="n">
        <v>83536</v>
      </c>
      <c r="D395" s="47" t="n">
        <v>16801</v>
      </c>
      <c r="E395" s="47" t="n">
        <v>10494</v>
      </c>
      <c r="F395" s="47" t="n">
        <v>13761</v>
      </c>
      <c r="G395" s="47" t="n">
        <v>3674</v>
      </c>
      <c r="H395" s="47" t="n">
        <v>9875</v>
      </c>
      <c r="I395" s="47" t="n">
        <v>25691</v>
      </c>
      <c r="J395" s="47" t="n">
        <v>3240</v>
      </c>
      <c r="K395" s="10"/>
      <c r="L395" s="10"/>
      <c r="M395" s="10"/>
      <c r="N395" s="10"/>
      <c r="O395" s="10"/>
    </row>
    <row r="396" customFormat="false" ht="13.2" hidden="false" customHeight="false" outlineLevel="0" collapsed="false">
      <c r="A396" s="46" t="s">
        <v>1446</v>
      </c>
      <c r="B396" s="46" t="s">
        <v>445</v>
      </c>
      <c r="C396" s="47" t="n">
        <v>74720</v>
      </c>
      <c r="D396" s="47" t="n">
        <v>24499</v>
      </c>
      <c r="E396" s="47" t="n">
        <v>18852</v>
      </c>
      <c r="F396" s="47" t="n">
        <v>10734</v>
      </c>
      <c r="G396" s="47" t="s">
        <v>1483</v>
      </c>
      <c r="H396" s="47" t="n">
        <v>8296</v>
      </c>
      <c r="I396" s="47" t="n">
        <v>12339</v>
      </c>
      <c r="J396" s="47" t="s">
        <v>1483</v>
      </c>
      <c r="K396" s="10"/>
      <c r="L396" s="10"/>
      <c r="M396" s="10"/>
      <c r="N396" s="10"/>
      <c r="O396" s="10"/>
    </row>
    <row r="397" customFormat="false" ht="13.2" hidden="false" customHeight="false" outlineLevel="0" collapsed="false">
      <c r="A397" s="46" t="s">
        <v>1447</v>
      </c>
      <c r="B397" s="46" t="s">
        <v>339</v>
      </c>
      <c r="C397" s="47" t="n">
        <v>90712</v>
      </c>
      <c r="D397" s="47" t="n">
        <v>21296</v>
      </c>
      <c r="E397" s="47" t="n">
        <v>12150</v>
      </c>
      <c r="F397" s="47" t="n">
        <v>14318</v>
      </c>
      <c r="G397" s="47" t="n">
        <v>3600</v>
      </c>
      <c r="H397" s="47" t="n">
        <v>12652</v>
      </c>
      <c r="I397" s="47" t="n">
        <v>23000</v>
      </c>
      <c r="J397" s="47" t="n">
        <v>3696</v>
      </c>
      <c r="K397" s="10"/>
      <c r="L397" s="10"/>
      <c r="M397" s="10"/>
      <c r="N397" s="10"/>
      <c r="O397" s="10"/>
    </row>
    <row r="398" customFormat="false" ht="13.2" hidden="false" customHeight="false" outlineLevel="0" collapsed="false">
      <c r="A398" s="46" t="s">
        <v>1448</v>
      </c>
      <c r="B398" s="46" t="s">
        <v>169</v>
      </c>
      <c r="C398" s="47" t="n">
        <v>73753</v>
      </c>
      <c r="D398" s="47" t="n">
        <v>16963</v>
      </c>
      <c r="E398" s="47" t="n">
        <v>10217</v>
      </c>
      <c r="F398" s="47" t="n">
        <v>12217</v>
      </c>
      <c r="G398" s="47" t="n">
        <v>3796</v>
      </c>
      <c r="H398" s="47" t="n">
        <v>8796</v>
      </c>
      <c r="I398" s="47" t="n">
        <v>18642</v>
      </c>
      <c r="J398" s="47" t="n">
        <v>3122</v>
      </c>
      <c r="K398" s="10"/>
      <c r="L398" s="10"/>
      <c r="M398" s="10"/>
      <c r="N398" s="10"/>
      <c r="O398" s="10"/>
    </row>
    <row r="399" customFormat="false" ht="13.2" hidden="false" customHeight="false" outlineLevel="0" collapsed="false">
      <c r="A399" s="46" t="s">
        <v>1449</v>
      </c>
      <c r="B399" s="46" t="s">
        <v>447</v>
      </c>
      <c r="C399" s="47" t="n">
        <v>139665</v>
      </c>
      <c r="D399" s="47" t="n">
        <v>36585</v>
      </c>
      <c r="E399" s="47" t="n">
        <v>39481</v>
      </c>
      <c r="F399" s="47" t="n">
        <v>19464</v>
      </c>
      <c r="G399" s="47" t="s">
        <v>1483</v>
      </c>
      <c r="H399" s="47" t="n">
        <v>14142</v>
      </c>
      <c r="I399" s="47" t="n">
        <v>29993</v>
      </c>
      <c r="J399" s="47" t="s">
        <v>1483</v>
      </c>
      <c r="K399" s="10"/>
      <c r="L399" s="10"/>
      <c r="M399" s="10"/>
      <c r="N399" s="10"/>
      <c r="O399" s="10"/>
    </row>
    <row r="400" customFormat="false" ht="13.2" hidden="false" customHeight="false" outlineLevel="0" collapsed="false">
      <c r="A400" s="46" t="s">
        <v>1450</v>
      </c>
      <c r="B400" s="46" t="s">
        <v>557</v>
      </c>
      <c r="C400" s="47" t="n">
        <v>85312</v>
      </c>
      <c r="D400" s="47" t="n">
        <v>15054</v>
      </c>
      <c r="E400" s="47" t="n">
        <v>11324</v>
      </c>
      <c r="F400" s="47" t="n">
        <v>13461</v>
      </c>
      <c r="G400" s="47" t="n">
        <v>3352</v>
      </c>
      <c r="H400" s="47" t="n">
        <v>10513</v>
      </c>
      <c r="I400" s="47" t="n">
        <v>28076</v>
      </c>
      <c r="J400" s="47" t="n">
        <v>3532</v>
      </c>
      <c r="K400" s="10"/>
      <c r="L400" s="10"/>
      <c r="M400" s="10"/>
      <c r="N400" s="10"/>
      <c r="O400" s="10"/>
    </row>
    <row r="401" customFormat="false" ht="13.2" hidden="false" customHeight="false" outlineLevel="0" collapsed="false">
      <c r="A401" s="46" t="s">
        <v>1451</v>
      </c>
      <c r="B401" s="46" t="s">
        <v>669</v>
      </c>
      <c r="C401" s="47" t="n">
        <v>29844</v>
      </c>
      <c r="D401" s="47" t="n">
        <v>7403</v>
      </c>
      <c r="E401" s="47" t="n">
        <v>4066</v>
      </c>
      <c r="F401" s="47" t="n">
        <v>4989</v>
      </c>
      <c r="G401" s="47" t="n">
        <v>1195</v>
      </c>
      <c r="H401" s="47" t="n">
        <v>3189</v>
      </c>
      <c r="I401" s="47" t="n">
        <v>7415</v>
      </c>
      <c r="J401" s="47" t="n">
        <v>1587</v>
      </c>
      <c r="K401" s="10"/>
      <c r="L401" s="10"/>
      <c r="M401" s="10"/>
      <c r="N401" s="10"/>
      <c r="O401" s="10"/>
    </row>
    <row r="402" customFormat="false" ht="13.2" hidden="false" customHeight="false" outlineLevel="0" collapsed="false">
      <c r="A402" s="46" t="s">
        <v>1452</v>
      </c>
      <c r="B402" s="46" t="s">
        <v>265</v>
      </c>
      <c r="C402" s="47" t="n">
        <v>186812</v>
      </c>
      <c r="D402" s="47" t="n">
        <v>23943</v>
      </c>
      <c r="E402" s="47" t="n">
        <v>12308</v>
      </c>
      <c r="F402" s="47" t="n">
        <v>14497</v>
      </c>
      <c r="G402" s="47" t="n">
        <v>1420</v>
      </c>
      <c r="H402" s="47" t="n">
        <v>17113</v>
      </c>
      <c r="I402" s="47" t="n">
        <v>93946</v>
      </c>
      <c r="J402" s="47" t="n">
        <v>23585</v>
      </c>
      <c r="K402" s="10"/>
      <c r="L402" s="10"/>
      <c r="M402" s="10"/>
      <c r="N402" s="10"/>
      <c r="O402" s="10"/>
    </row>
    <row r="403" customFormat="false" ht="13.2" hidden="false" customHeight="false" outlineLevel="0" collapsed="false">
      <c r="A403" s="46" t="s">
        <v>1453</v>
      </c>
      <c r="B403" s="46" t="s">
        <v>647</v>
      </c>
      <c r="C403" s="47" t="n">
        <v>54306</v>
      </c>
      <c r="D403" s="47" t="n">
        <v>12236</v>
      </c>
      <c r="E403" s="47" t="n">
        <v>8094</v>
      </c>
      <c r="F403" s="47" t="n">
        <v>9447</v>
      </c>
      <c r="G403" s="47" t="n">
        <v>2804</v>
      </c>
      <c r="H403" s="47" t="n">
        <v>7102</v>
      </c>
      <c r="I403" s="47" t="n">
        <v>12207</v>
      </c>
      <c r="J403" s="47" t="n">
        <v>2416</v>
      </c>
      <c r="K403" s="10"/>
      <c r="L403" s="10"/>
      <c r="M403" s="10"/>
      <c r="N403" s="10"/>
      <c r="O403" s="10"/>
    </row>
    <row r="404" customFormat="false" ht="13.2" hidden="false" customHeight="false" outlineLevel="0" collapsed="false">
      <c r="A404" s="46" t="s">
        <v>1454</v>
      </c>
      <c r="B404" s="46" t="s">
        <v>361</v>
      </c>
      <c r="C404" s="47" t="n">
        <v>257825</v>
      </c>
      <c r="D404" s="47" t="n">
        <v>70486</v>
      </c>
      <c r="E404" s="47" t="n">
        <v>39403</v>
      </c>
      <c r="F404" s="47" t="n">
        <v>44174</v>
      </c>
      <c r="G404" s="47" t="n">
        <v>12135</v>
      </c>
      <c r="H404" s="47" t="n">
        <v>31368</v>
      </c>
      <c r="I404" s="47" t="n">
        <v>50374</v>
      </c>
      <c r="J404" s="47" t="n">
        <v>9885</v>
      </c>
      <c r="K404" s="10"/>
      <c r="L404" s="10"/>
      <c r="M404" s="10"/>
      <c r="N404" s="10"/>
      <c r="O404" s="10"/>
    </row>
    <row r="405" customFormat="false" ht="13.2" hidden="false" customHeight="false" outlineLevel="0" collapsed="false">
      <c r="A405" s="46" t="s">
        <v>1455</v>
      </c>
      <c r="B405" s="46" t="s">
        <v>619</v>
      </c>
      <c r="C405" s="47" t="n">
        <v>380013</v>
      </c>
      <c r="D405" s="47" t="n">
        <v>70782</v>
      </c>
      <c r="E405" s="47" t="n">
        <v>53242</v>
      </c>
      <c r="F405" s="47" t="n">
        <v>65411</v>
      </c>
      <c r="G405" s="47" t="n">
        <v>14616</v>
      </c>
      <c r="H405" s="47" t="n">
        <v>48130</v>
      </c>
      <c r="I405" s="47" t="n">
        <v>112067</v>
      </c>
      <c r="J405" s="47" t="n">
        <v>15765</v>
      </c>
      <c r="K405" s="10"/>
      <c r="L405" s="10"/>
      <c r="M405" s="10"/>
      <c r="N405" s="10"/>
      <c r="O405" s="10"/>
    </row>
    <row r="406" customFormat="false" ht="13.2" hidden="false" customHeight="false" outlineLevel="0" collapsed="false">
      <c r="A406" s="46" t="s">
        <v>1456</v>
      </c>
      <c r="B406" s="46" t="s">
        <v>523</v>
      </c>
      <c r="C406" s="47" t="n">
        <v>95110</v>
      </c>
      <c r="D406" s="47" t="n">
        <v>13828</v>
      </c>
      <c r="E406" s="47" t="n">
        <v>9163</v>
      </c>
      <c r="F406" s="47" t="n">
        <v>13910</v>
      </c>
      <c r="G406" s="47" t="n">
        <v>2944</v>
      </c>
      <c r="H406" s="47" t="n">
        <v>13260</v>
      </c>
      <c r="I406" s="47" t="n">
        <v>38669</v>
      </c>
      <c r="J406" s="47" t="n">
        <v>3336</v>
      </c>
      <c r="K406" s="10"/>
      <c r="L406" s="10"/>
      <c r="M406" s="10"/>
      <c r="N406" s="10"/>
      <c r="O406" s="10"/>
    </row>
    <row r="407" customFormat="false" ht="13.2" hidden="false" customHeight="false" outlineLevel="0" collapsed="false">
      <c r="A407" s="46" t="s">
        <v>1457</v>
      </c>
      <c r="B407" s="46" t="s">
        <v>471</v>
      </c>
      <c r="C407" s="47" t="n">
        <v>115900</v>
      </c>
      <c r="D407" s="47" t="n">
        <v>18134</v>
      </c>
      <c r="E407" s="47" t="n">
        <v>13448</v>
      </c>
      <c r="F407" s="47" t="n">
        <v>16685</v>
      </c>
      <c r="G407" s="47" t="n">
        <v>3476</v>
      </c>
      <c r="H407" s="47" t="n">
        <v>12933</v>
      </c>
      <c r="I407" s="47" t="n">
        <v>44500</v>
      </c>
      <c r="J407" s="47" t="n">
        <v>6724</v>
      </c>
      <c r="K407" s="10"/>
      <c r="L407" s="10"/>
      <c r="M407" s="10"/>
      <c r="N407" s="10"/>
      <c r="O407" s="10"/>
    </row>
    <row r="408" customFormat="false" ht="13.2" hidden="false" customHeight="false" outlineLevel="0" collapsed="false">
      <c r="A408" s="46" t="s">
        <v>1458</v>
      </c>
      <c r="B408" s="46" t="s">
        <v>371</v>
      </c>
      <c r="C408" s="47" t="n">
        <v>260498</v>
      </c>
      <c r="D408" s="47" t="n">
        <v>61014</v>
      </c>
      <c r="E408" s="47" t="n">
        <v>35570</v>
      </c>
      <c r="F408" s="47" t="n">
        <v>44986</v>
      </c>
      <c r="G408" s="47" t="n">
        <v>11048</v>
      </c>
      <c r="H408" s="47" t="n">
        <v>32688</v>
      </c>
      <c r="I408" s="47" t="n">
        <v>65809</v>
      </c>
      <c r="J408" s="47" t="n">
        <v>9383</v>
      </c>
      <c r="K408" s="10"/>
      <c r="L408" s="10"/>
      <c r="M408" s="10"/>
      <c r="N408" s="10"/>
      <c r="O408" s="10"/>
    </row>
    <row r="409" customFormat="false" ht="13.2" hidden="false" customHeight="false" outlineLevel="0" collapsed="false">
      <c r="A409" s="46" t="s">
        <v>1459</v>
      </c>
      <c r="B409" s="46" t="s">
        <v>579</v>
      </c>
      <c r="C409" s="47" t="n">
        <v>79185</v>
      </c>
      <c r="D409" s="47" t="n">
        <v>12042</v>
      </c>
      <c r="E409" s="47" t="n">
        <v>9471</v>
      </c>
      <c r="F409" s="47" t="n">
        <v>11321</v>
      </c>
      <c r="G409" s="47" t="n">
        <v>2067</v>
      </c>
      <c r="H409" s="47" t="n">
        <v>8940</v>
      </c>
      <c r="I409" s="47" t="n">
        <v>30374</v>
      </c>
      <c r="J409" s="47" t="n">
        <v>4970</v>
      </c>
      <c r="K409" s="10"/>
      <c r="L409" s="10"/>
      <c r="M409" s="10"/>
      <c r="N409" s="10"/>
      <c r="O409" s="10"/>
    </row>
    <row r="410" customFormat="false" ht="13.2" hidden="false" customHeight="false" outlineLevel="0" collapsed="false">
      <c r="A410" s="46" t="s">
        <v>1460</v>
      </c>
      <c r="B410" s="46" t="s">
        <v>473</v>
      </c>
      <c r="C410" s="47" t="n">
        <v>123010</v>
      </c>
      <c r="D410" s="47" t="n">
        <v>16226</v>
      </c>
      <c r="E410" s="47" t="n">
        <v>14460</v>
      </c>
      <c r="F410" s="47" t="n">
        <v>18557</v>
      </c>
      <c r="G410" s="47" t="n">
        <v>4158</v>
      </c>
      <c r="H410" s="47" t="n">
        <v>15313</v>
      </c>
      <c r="I410" s="47" t="n">
        <v>49184</v>
      </c>
      <c r="J410" s="47" t="n">
        <v>5112</v>
      </c>
      <c r="K410" s="10"/>
      <c r="L410" s="10"/>
      <c r="M410" s="10"/>
      <c r="N410" s="10"/>
      <c r="O410" s="10"/>
    </row>
    <row r="411" customFormat="false" ht="13.2" hidden="false" customHeight="false" outlineLevel="0" collapsed="false">
      <c r="A411" s="46" t="s">
        <v>1461</v>
      </c>
      <c r="B411" s="46" t="s">
        <v>779</v>
      </c>
      <c r="C411" s="47" t="n">
        <v>200047</v>
      </c>
      <c r="D411" s="47" t="n">
        <v>62467</v>
      </c>
      <c r="E411" s="47" t="n">
        <v>28187</v>
      </c>
      <c r="F411" s="47" t="n">
        <v>29790</v>
      </c>
      <c r="G411" s="47" t="n">
        <v>5497</v>
      </c>
      <c r="H411" s="47" t="n">
        <v>21199</v>
      </c>
      <c r="I411" s="47" t="n">
        <v>39021</v>
      </c>
      <c r="J411" s="47" t="n">
        <v>13886</v>
      </c>
      <c r="K411" s="10"/>
      <c r="L411" s="10"/>
      <c r="M411" s="10"/>
      <c r="N411" s="10"/>
      <c r="O411" s="10"/>
    </row>
    <row r="412" customFormat="false" ht="13.2" hidden="false" customHeight="false" outlineLevel="0" collapsed="false">
      <c r="A412" s="46" t="s">
        <v>1462</v>
      </c>
      <c r="B412" s="46" t="s">
        <v>761</v>
      </c>
      <c r="C412" s="47" t="n">
        <v>80291</v>
      </c>
      <c r="D412" s="47" t="n">
        <v>17116</v>
      </c>
      <c r="E412" s="47" t="n">
        <v>10235</v>
      </c>
      <c r="F412" s="47" t="n">
        <v>11928</v>
      </c>
      <c r="G412" s="47" t="n">
        <v>3116</v>
      </c>
      <c r="H412" s="47" t="n">
        <v>11644</v>
      </c>
      <c r="I412" s="47" t="n">
        <v>22211</v>
      </c>
      <c r="J412" s="47" t="n">
        <v>4041</v>
      </c>
      <c r="K412" s="10"/>
      <c r="L412" s="10"/>
      <c r="M412" s="10"/>
      <c r="N412" s="10"/>
      <c r="O412" s="10"/>
    </row>
    <row r="413" customFormat="false" ht="13.2" hidden="false" customHeight="false" outlineLevel="0" collapsed="false">
      <c r="A413" s="46" t="s">
        <v>1463</v>
      </c>
      <c r="B413" s="46" t="s">
        <v>593</v>
      </c>
      <c r="C413" s="47" t="n">
        <v>85971</v>
      </c>
      <c r="D413" s="47" t="n">
        <v>18319</v>
      </c>
      <c r="E413" s="47" t="n">
        <v>12320</v>
      </c>
      <c r="F413" s="47" t="n">
        <v>14966</v>
      </c>
      <c r="G413" s="47" t="n">
        <v>3147</v>
      </c>
      <c r="H413" s="47" t="n">
        <v>10774</v>
      </c>
      <c r="I413" s="47" t="n">
        <v>22314</v>
      </c>
      <c r="J413" s="47" t="n">
        <v>4131</v>
      </c>
      <c r="K413" s="10"/>
      <c r="L413" s="10"/>
      <c r="M413" s="10"/>
      <c r="N413" s="10"/>
      <c r="O413" s="10"/>
    </row>
    <row r="414" customFormat="false" ht="13.2" hidden="false" customHeight="false" outlineLevel="0" collapsed="false">
      <c r="A414" s="46" t="s">
        <v>1464</v>
      </c>
      <c r="B414" s="46" t="s">
        <v>685</v>
      </c>
      <c r="C414" s="47" t="n">
        <v>109026</v>
      </c>
      <c r="D414" s="47" t="n">
        <v>29094</v>
      </c>
      <c r="E414" s="47" t="n">
        <v>15195</v>
      </c>
      <c r="F414" s="47" t="n">
        <v>17584</v>
      </c>
      <c r="G414" s="47" t="n">
        <v>4292</v>
      </c>
      <c r="H414" s="47" t="n">
        <v>12557</v>
      </c>
      <c r="I414" s="47" t="n">
        <v>24851</v>
      </c>
      <c r="J414" s="47" t="n">
        <v>5453</v>
      </c>
      <c r="K414" s="10"/>
      <c r="L414" s="10"/>
      <c r="M414" s="10"/>
      <c r="N414" s="10"/>
      <c r="O414" s="10"/>
    </row>
    <row r="415" customFormat="false" ht="13.2" hidden="false" customHeight="false" outlineLevel="0" collapsed="false">
      <c r="A415" s="46" t="s">
        <v>1465</v>
      </c>
      <c r="B415" s="46" t="s">
        <v>763</v>
      </c>
      <c r="C415" s="47" t="n">
        <v>97039</v>
      </c>
      <c r="D415" s="47" t="n">
        <v>21458</v>
      </c>
      <c r="E415" s="47" t="n">
        <v>12694</v>
      </c>
      <c r="F415" s="47" t="n">
        <v>15170</v>
      </c>
      <c r="G415" s="47" t="n">
        <v>3912</v>
      </c>
      <c r="H415" s="47" t="n">
        <v>11241</v>
      </c>
      <c r="I415" s="47" t="n">
        <v>27870</v>
      </c>
      <c r="J415" s="47" t="n">
        <v>4694</v>
      </c>
      <c r="K415" s="10"/>
      <c r="L415" s="10"/>
      <c r="M415" s="10"/>
      <c r="N415" s="10"/>
      <c r="O415" s="10"/>
    </row>
    <row r="416" customFormat="false" ht="13.2" hidden="false" customHeight="false" outlineLevel="0" collapsed="false">
      <c r="A416" s="46" t="s">
        <v>1466</v>
      </c>
      <c r="B416" s="46" t="s">
        <v>491</v>
      </c>
      <c r="C416" s="47" t="n">
        <v>136787</v>
      </c>
      <c r="D416" s="47" t="n">
        <v>23780</v>
      </c>
      <c r="E416" s="47" t="n">
        <v>17123</v>
      </c>
      <c r="F416" s="47" t="n">
        <v>20734</v>
      </c>
      <c r="G416" s="47" t="n">
        <v>4964</v>
      </c>
      <c r="H416" s="47" t="n">
        <v>16905</v>
      </c>
      <c r="I416" s="47" t="n">
        <v>45899</v>
      </c>
      <c r="J416" s="47" t="n">
        <v>7382</v>
      </c>
      <c r="K416" s="10"/>
      <c r="L416" s="10"/>
      <c r="M416" s="10"/>
      <c r="N416" s="10"/>
      <c r="O416" s="10"/>
    </row>
    <row r="417" customFormat="false" ht="13.2" hidden="false" customHeight="false" outlineLevel="0" collapsed="false">
      <c r="A417" s="46" t="s">
        <v>1467</v>
      </c>
      <c r="B417" s="46" t="s">
        <v>341</v>
      </c>
      <c r="C417" s="47" t="n">
        <v>90467</v>
      </c>
      <c r="D417" s="47" t="n">
        <v>23409</v>
      </c>
      <c r="E417" s="47" t="n">
        <v>12155</v>
      </c>
      <c r="F417" s="47" t="n">
        <v>15052</v>
      </c>
      <c r="G417" s="47" t="n">
        <v>4370</v>
      </c>
      <c r="H417" s="47" t="n">
        <v>10898</v>
      </c>
      <c r="I417" s="47" t="n">
        <v>20793</v>
      </c>
      <c r="J417" s="47" t="n">
        <v>3790</v>
      </c>
      <c r="K417" s="10"/>
      <c r="L417" s="10"/>
      <c r="M417" s="10"/>
      <c r="N417" s="10"/>
      <c r="O417" s="10"/>
    </row>
    <row r="418" customFormat="false" ht="13.2" hidden="false" customHeight="false" outlineLevel="0" collapsed="false">
      <c r="A418" s="46" t="s">
        <v>1468</v>
      </c>
      <c r="B418" s="46" t="s">
        <v>765</v>
      </c>
      <c r="C418" s="47" t="n">
        <v>81190</v>
      </c>
      <c r="D418" s="47" t="n">
        <v>22579</v>
      </c>
      <c r="E418" s="47" t="n">
        <v>11553</v>
      </c>
      <c r="F418" s="47" t="n">
        <v>13076</v>
      </c>
      <c r="G418" s="47" t="n">
        <v>3058</v>
      </c>
      <c r="H418" s="47" t="n">
        <v>9258</v>
      </c>
      <c r="I418" s="47" t="n">
        <v>17916</v>
      </c>
      <c r="J418" s="47" t="n">
        <v>3750</v>
      </c>
      <c r="K418" s="10"/>
      <c r="L418" s="10"/>
      <c r="M418" s="10"/>
      <c r="N418" s="10"/>
      <c r="O418" s="10"/>
    </row>
    <row r="419" customFormat="false" ht="13.2" hidden="false" customHeight="false" outlineLevel="0" collapsed="false">
      <c r="A419" s="46" t="s">
        <v>1469</v>
      </c>
      <c r="B419" s="46" t="s">
        <v>791</v>
      </c>
      <c r="C419" s="47" t="n">
        <v>166275</v>
      </c>
      <c r="D419" s="47" t="n">
        <v>29863</v>
      </c>
      <c r="E419" s="47" t="n">
        <v>17636</v>
      </c>
      <c r="F419" s="47" t="n">
        <v>23070</v>
      </c>
      <c r="G419" s="47" t="n">
        <v>7429</v>
      </c>
      <c r="H419" s="47" t="n">
        <v>27590</v>
      </c>
      <c r="I419" s="47" t="n">
        <v>53875</v>
      </c>
      <c r="J419" s="47" t="n">
        <v>6812</v>
      </c>
      <c r="K419" s="10"/>
      <c r="L419" s="10"/>
      <c r="M419" s="10"/>
      <c r="N419" s="10"/>
      <c r="O419" s="10"/>
    </row>
    <row r="420" customFormat="false" ht="13.2" hidden="false" customHeight="false" outlineLevel="0" collapsed="false">
      <c r="A420" s="10"/>
      <c r="B420" s="10"/>
      <c r="C420" s="10"/>
      <c r="D420" s="10"/>
      <c r="E420" s="10"/>
      <c r="F420" s="10"/>
      <c r="G420" s="10"/>
      <c r="H420" s="10"/>
      <c r="I420" s="10"/>
      <c r="J420" s="10"/>
      <c r="K420" s="10"/>
      <c r="L420" s="10"/>
      <c r="M420" s="10"/>
      <c r="N420" s="10"/>
      <c r="O420" s="10"/>
    </row>
    <row r="421" customFormat="false" ht="13.8" hidden="false" customHeight="false" outlineLevel="0" collapsed="false">
      <c r="A421" s="39" t="s">
        <v>1484</v>
      </c>
      <c r="B421" s="38"/>
      <c r="C421" s="38"/>
      <c r="D421" s="38"/>
      <c r="E421" s="38"/>
      <c r="F421" s="38"/>
      <c r="G421" s="38"/>
      <c r="H421" s="38"/>
      <c r="I421" s="38"/>
      <c r="J421" s="38"/>
      <c r="K421" s="10"/>
      <c r="L421" s="10"/>
      <c r="M421" s="10"/>
      <c r="N421" s="10"/>
      <c r="O421" s="10"/>
    </row>
    <row r="422" customFormat="false" ht="13.8" hidden="false" customHeight="false" outlineLevel="0" collapsed="false">
      <c r="A422" s="39" t="s">
        <v>896</v>
      </c>
      <c r="B422" s="38"/>
      <c r="C422" s="38"/>
      <c r="D422" s="38"/>
      <c r="E422" s="38"/>
      <c r="F422" s="38"/>
      <c r="G422" s="38"/>
      <c r="H422" s="38"/>
      <c r="I422" s="38"/>
      <c r="J422" s="38"/>
      <c r="K422" s="10"/>
      <c r="L422" s="10"/>
      <c r="M422" s="10"/>
      <c r="N422" s="10"/>
      <c r="O422"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439"/>
  <sheetViews>
    <sheetView showFormulas="false" showGridLines="true" showRowColHeaders="true" showZeros="true" rightToLeft="false" tabSelected="false" showOutlineSymbols="true" defaultGridColor="true" view="normal" topLeftCell="A418" colorId="64" zoomScale="150" zoomScaleNormal="150" zoomScalePageLayoutView="100" workbookViewId="0">
      <selection pane="topLeft" activeCell="C408" activeCellId="0" sqref="C408"/>
    </sheetView>
  </sheetViews>
  <sheetFormatPr defaultRowHeight="13.2" zeroHeight="false" outlineLevelRow="0" outlineLevelCol="0"/>
  <cols>
    <col collapsed="false" customWidth="true" hidden="false" outlineLevel="0" max="1" min="1" style="48" width="19.11"/>
    <col collapsed="false" customWidth="true" hidden="false" outlineLevel="0" max="2" min="2" style="48" width="6.44"/>
    <col collapsed="false" customWidth="true" hidden="false" outlineLevel="0" max="3" min="3" style="48" width="40.89"/>
    <col collapsed="false" customWidth="true" hidden="false" outlineLevel="0" max="5" min="4" style="49" width="21.44"/>
    <col collapsed="false" customWidth="true" hidden="false" outlineLevel="0" max="1025" min="6" style="48" width="8.89"/>
  </cols>
  <sheetData>
    <row r="1" customFormat="false" ht="13.2" hidden="true" customHeight="false" outlineLevel="0" collapsed="false"/>
    <row r="2" customFormat="false" ht="13.2" hidden="true" customHeight="false" outlineLevel="0" collapsed="false"/>
    <row r="3" customFormat="false" ht="13.2" hidden="true" customHeight="false" outlineLevel="0" collapsed="false">
      <c r="A3" s="16"/>
      <c r="B3" s="50"/>
      <c r="D3" s="51"/>
      <c r="E3" s="51"/>
    </row>
    <row r="4" customFormat="false" ht="13.2" hidden="true" customHeight="false" outlineLevel="0" collapsed="false">
      <c r="A4" s="16"/>
      <c r="B4" s="50"/>
      <c r="D4" s="51"/>
      <c r="E4" s="51"/>
    </row>
    <row r="5" customFormat="false" ht="13.2" hidden="true" customHeight="false" outlineLevel="0" collapsed="false">
      <c r="A5" s="52"/>
      <c r="B5" s="50"/>
      <c r="D5" s="51"/>
      <c r="E5" s="51"/>
    </row>
    <row r="6" customFormat="false" ht="13.2" hidden="true" customHeight="false" outlineLevel="0" collapsed="false">
      <c r="A6" s="53"/>
      <c r="B6" s="54"/>
    </row>
    <row r="7" customFormat="false" ht="13.8" hidden="false" customHeight="false" outlineLevel="0" collapsed="false">
      <c r="A7" s="55" t="s">
        <v>1485</v>
      </c>
      <c r="B7" s="56"/>
      <c r="C7" s="56"/>
      <c r="D7" s="57"/>
      <c r="E7" s="57"/>
    </row>
    <row r="8" customFormat="false" ht="50.25" hidden="false" customHeight="true" outlineLevel="0" collapsed="false">
      <c r="A8" s="58" t="s">
        <v>1486</v>
      </c>
      <c r="B8" s="58" t="s">
        <v>1487</v>
      </c>
      <c r="C8" s="58"/>
      <c r="D8" s="59" t="s">
        <v>1488</v>
      </c>
      <c r="E8" s="59" t="s">
        <v>1489</v>
      </c>
    </row>
    <row r="9" customFormat="false" ht="13.2" hidden="false" customHeight="false" outlineLevel="0" collapsed="false">
      <c r="A9" s="58"/>
      <c r="B9" s="58"/>
      <c r="C9" s="58"/>
      <c r="D9" s="57" t="s">
        <v>1490</v>
      </c>
      <c r="E9" s="57" t="s">
        <v>1490</v>
      </c>
    </row>
    <row r="10" customFormat="false" ht="6" hidden="false" customHeight="true" outlineLevel="0" collapsed="false">
      <c r="D10" s="51"/>
      <c r="E10" s="51"/>
    </row>
    <row r="11" customFormat="false" ht="13.2" hidden="false" customHeight="false" outlineLevel="0" collapsed="false">
      <c r="A11" s="52" t="s">
        <v>1491</v>
      </c>
      <c r="B11" s="60" t="s">
        <v>1492</v>
      </c>
      <c r="C11" s="60"/>
      <c r="D11" s="61" t="n">
        <v>2499330</v>
      </c>
      <c r="E11" s="62" t="n">
        <v>0.182</v>
      </c>
    </row>
    <row r="12" customFormat="false" ht="4.8" hidden="false" customHeight="true" outlineLevel="0" collapsed="false">
      <c r="A12" s="63"/>
      <c r="B12" s="64"/>
      <c r="C12" s="64"/>
      <c r="D12" s="61"/>
      <c r="E12" s="62"/>
    </row>
    <row r="13" customFormat="false" ht="13.2" hidden="false" customHeight="false" outlineLevel="0" collapsed="false">
      <c r="A13" s="52" t="s">
        <v>1493</v>
      </c>
      <c r="B13" s="60" t="s">
        <v>1494</v>
      </c>
      <c r="C13" s="60"/>
      <c r="D13" s="61" t="n">
        <v>2403645</v>
      </c>
      <c r="E13" s="62" t="n">
        <v>0.181</v>
      </c>
    </row>
    <row r="14" customFormat="false" ht="4.2" hidden="false" customHeight="true" outlineLevel="0" collapsed="false">
      <c r="A14" s="63"/>
      <c r="B14" s="64"/>
      <c r="C14" s="64"/>
      <c r="D14" s="61"/>
      <c r="E14" s="62"/>
    </row>
    <row r="15" customFormat="false" ht="13.2" hidden="false" customHeight="false" outlineLevel="0" collapsed="false">
      <c r="A15" s="52" t="s">
        <v>1495</v>
      </c>
      <c r="B15" s="60" t="s">
        <v>1496</v>
      </c>
      <c r="C15" s="60"/>
      <c r="D15" s="61" t="n">
        <v>2228600</v>
      </c>
      <c r="E15" s="62" t="n">
        <v>0.181</v>
      </c>
    </row>
    <row r="16" customFormat="false" ht="3.6" hidden="false" customHeight="true" outlineLevel="0" collapsed="false">
      <c r="A16" s="63"/>
      <c r="B16" s="64"/>
      <c r="C16" s="64"/>
      <c r="D16" s="61"/>
      <c r="E16" s="62"/>
    </row>
    <row r="17" customFormat="false" ht="13.2" hidden="false" customHeight="false" outlineLevel="0" collapsed="false">
      <c r="A17" s="52" t="s">
        <v>839</v>
      </c>
      <c r="B17" s="60" t="s">
        <v>838</v>
      </c>
      <c r="C17" s="60"/>
      <c r="D17" s="61" t="n">
        <v>2097005</v>
      </c>
      <c r="E17" s="62" t="n">
        <v>0.18</v>
      </c>
    </row>
    <row r="19" customFormat="false" ht="13.2" hidden="false" customHeight="false" outlineLevel="0" collapsed="false">
      <c r="A19" s="16" t="s">
        <v>201</v>
      </c>
      <c r="B19" s="16" t="s">
        <v>1497</v>
      </c>
      <c r="C19" s="16" t="s">
        <v>202</v>
      </c>
      <c r="D19" s="65" t="n">
        <v>85</v>
      </c>
      <c r="E19" s="66" t="n">
        <v>0.108</v>
      </c>
    </row>
    <row r="20" customFormat="false" ht="13.2" hidden="false" customHeight="false" outlineLevel="0" collapsed="false">
      <c r="A20" s="16" t="s">
        <v>203</v>
      </c>
      <c r="B20" s="16" t="s">
        <v>1498</v>
      </c>
      <c r="C20" s="16" t="s">
        <v>204</v>
      </c>
      <c r="D20" s="65" t="n">
        <v>16400</v>
      </c>
      <c r="E20" s="66" t="n">
        <v>0.278</v>
      </c>
    </row>
    <row r="21" customFormat="false" ht="13.2" hidden="false" customHeight="false" outlineLevel="0" collapsed="false">
      <c r="A21" s="16" t="s">
        <v>205</v>
      </c>
      <c r="B21" s="16" t="s">
        <v>1499</v>
      </c>
      <c r="C21" s="16" t="s">
        <v>206</v>
      </c>
      <c r="D21" s="65" t="n">
        <v>13375</v>
      </c>
      <c r="E21" s="66" t="n">
        <v>0.158</v>
      </c>
    </row>
    <row r="22" customFormat="false" ht="13.2" hidden="false" customHeight="false" outlineLevel="0" collapsed="false">
      <c r="A22" s="16" t="s">
        <v>207</v>
      </c>
      <c r="B22" s="16" t="s">
        <v>1500</v>
      </c>
      <c r="C22" s="16" t="s">
        <v>208</v>
      </c>
      <c r="D22" s="65" t="n">
        <v>9650</v>
      </c>
      <c r="E22" s="66" t="n">
        <v>0.175</v>
      </c>
    </row>
    <row r="23" customFormat="false" ht="13.2" hidden="false" customHeight="false" outlineLevel="0" collapsed="false">
      <c r="A23" s="16" t="s">
        <v>209</v>
      </c>
      <c r="B23" s="16" t="s">
        <v>1501</v>
      </c>
      <c r="C23" s="16" t="s">
        <v>210</v>
      </c>
      <c r="D23" s="65" t="n">
        <v>16285</v>
      </c>
      <c r="E23" s="66" t="n">
        <v>0.213</v>
      </c>
    </row>
    <row r="24" customFormat="false" ht="13.2" hidden="false" customHeight="false" outlineLevel="0" collapsed="false">
      <c r="A24" s="16" t="s">
        <v>211</v>
      </c>
      <c r="B24" s="16" t="s">
        <v>1502</v>
      </c>
      <c r="C24" s="16" t="s">
        <v>212</v>
      </c>
      <c r="D24" s="65" t="n">
        <v>10225</v>
      </c>
      <c r="E24" s="66" t="n">
        <v>0.144</v>
      </c>
    </row>
    <row r="25" customFormat="false" ht="13.2" hidden="false" customHeight="false" outlineLevel="0" collapsed="false">
      <c r="A25" s="16" t="s">
        <v>213</v>
      </c>
      <c r="B25" s="16" t="s">
        <v>1503</v>
      </c>
      <c r="C25" s="16" t="s">
        <v>214</v>
      </c>
      <c r="D25" s="65" t="n">
        <v>10435</v>
      </c>
      <c r="E25" s="66" t="n">
        <v>0.281</v>
      </c>
    </row>
    <row r="26" customFormat="false" ht="13.2" hidden="false" customHeight="false" outlineLevel="0" collapsed="false">
      <c r="A26" s="16" t="s">
        <v>215</v>
      </c>
      <c r="B26" s="16" t="s">
        <v>1504</v>
      </c>
      <c r="C26" s="16" t="s">
        <v>216</v>
      </c>
      <c r="D26" s="65" t="n">
        <v>19075</v>
      </c>
      <c r="E26" s="66" t="n">
        <v>0.211</v>
      </c>
    </row>
    <row r="27" customFormat="false" ht="13.2" hidden="false" customHeight="false" outlineLevel="0" collapsed="false">
      <c r="A27" s="16" t="s">
        <v>217</v>
      </c>
      <c r="B27" s="16" t="s">
        <v>1505</v>
      </c>
      <c r="C27" s="16" t="s">
        <v>218</v>
      </c>
      <c r="D27" s="65" t="n">
        <v>15995</v>
      </c>
      <c r="E27" s="66" t="n">
        <v>0.195</v>
      </c>
    </row>
    <row r="28" customFormat="false" ht="13.2" hidden="false" customHeight="false" outlineLevel="0" collapsed="false">
      <c r="A28" s="16" t="s">
        <v>219</v>
      </c>
      <c r="B28" s="16" t="s">
        <v>1506</v>
      </c>
      <c r="C28" s="16" t="s">
        <v>220</v>
      </c>
      <c r="D28" s="65" t="n">
        <v>21135</v>
      </c>
      <c r="E28" s="66" t="n">
        <v>0.249</v>
      </c>
    </row>
    <row r="29" customFormat="false" ht="13.2" hidden="false" customHeight="false" outlineLevel="0" collapsed="false">
      <c r="A29" s="16" t="s">
        <v>221</v>
      </c>
      <c r="B29" s="16" t="s">
        <v>1507</v>
      </c>
      <c r="C29" s="16" t="s">
        <v>222</v>
      </c>
      <c r="D29" s="65" t="n">
        <v>15360</v>
      </c>
      <c r="E29" s="66" t="n">
        <v>0.247</v>
      </c>
    </row>
    <row r="30" customFormat="false" ht="13.2" hidden="false" customHeight="false" outlineLevel="0" collapsed="false">
      <c r="A30" s="16" t="s">
        <v>223</v>
      </c>
      <c r="B30" s="16" t="s">
        <v>1508</v>
      </c>
      <c r="C30" s="16" t="s">
        <v>224</v>
      </c>
      <c r="D30" s="65" t="n">
        <v>17535</v>
      </c>
      <c r="E30" s="66" t="n">
        <v>0.279</v>
      </c>
    </row>
    <row r="31" customFormat="false" ht="13.2" hidden="false" customHeight="false" outlineLevel="0" collapsed="false">
      <c r="A31" s="16" t="s">
        <v>225</v>
      </c>
      <c r="B31" s="16" t="s">
        <v>1509</v>
      </c>
      <c r="C31" s="16" t="s">
        <v>226</v>
      </c>
      <c r="D31" s="65" t="n">
        <v>7880</v>
      </c>
      <c r="E31" s="66" t="n">
        <v>0.242</v>
      </c>
    </row>
    <row r="32" customFormat="false" ht="13.2" hidden="false" customHeight="false" outlineLevel="0" collapsed="false">
      <c r="A32" s="16" t="s">
        <v>227</v>
      </c>
      <c r="B32" s="16" t="s">
        <v>1510</v>
      </c>
      <c r="C32" s="16" t="s">
        <v>228</v>
      </c>
      <c r="D32" s="65" t="n">
        <v>15065</v>
      </c>
      <c r="E32" s="66" t="n">
        <v>0.248</v>
      </c>
    </row>
    <row r="33" customFormat="false" ht="13.2" hidden="false" customHeight="false" outlineLevel="0" collapsed="false">
      <c r="A33" s="16" t="s">
        <v>229</v>
      </c>
      <c r="B33" s="16" t="s">
        <v>1511</v>
      </c>
      <c r="C33" s="16" t="s">
        <v>230</v>
      </c>
      <c r="D33" s="65" t="n">
        <v>8395</v>
      </c>
      <c r="E33" s="66" t="n">
        <v>0.15</v>
      </c>
    </row>
    <row r="34" customFormat="false" ht="13.2" hidden="false" customHeight="false" outlineLevel="0" collapsed="false">
      <c r="A34" s="16" t="s">
        <v>231</v>
      </c>
      <c r="B34" s="16" t="s">
        <v>1512</v>
      </c>
      <c r="C34" s="16" t="s">
        <v>232</v>
      </c>
      <c r="D34" s="65" t="n">
        <v>9340</v>
      </c>
      <c r="E34" s="66" t="n">
        <v>0.175</v>
      </c>
    </row>
    <row r="35" customFormat="false" ht="13.2" hidden="false" customHeight="false" outlineLevel="0" collapsed="false">
      <c r="A35" s="16" t="s">
        <v>233</v>
      </c>
      <c r="B35" s="16" t="s">
        <v>1513</v>
      </c>
      <c r="C35" s="16" t="s">
        <v>234</v>
      </c>
      <c r="D35" s="65" t="n">
        <v>12175</v>
      </c>
      <c r="E35" s="66" t="n">
        <v>0.176</v>
      </c>
    </row>
    <row r="36" customFormat="false" ht="13.2" hidden="false" customHeight="false" outlineLevel="0" collapsed="false">
      <c r="A36" s="16" t="s">
        <v>235</v>
      </c>
      <c r="B36" s="16" t="s">
        <v>1514</v>
      </c>
      <c r="C36" s="16" t="s">
        <v>236</v>
      </c>
      <c r="D36" s="65" t="n">
        <v>12065</v>
      </c>
      <c r="E36" s="66" t="n">
        <v>0.197</v>
      </c>
    </row>
    <row r="37" customFormat="false" ht="13.2" hidden="false" customHeight="false" outlineLevel="0" collapsed="false">
      <c r="A37" s="16" t="s">
        <v>237</v>
      </c>
      <c r="B37" s="16" t="s">
        <v>1515</v>
      </c>
      <c r="C37" s="16" t="s">
        <v>238</v>
      </c>
      <c r="D37" s="65" t="n">
        <v>12380</v>
      </c>
      <c r="E37" s="66" t="n">
        <v>0.326</v>
      </c>
    </row>
    <row r="38" customFormat="false" ht="13.2" hidden="false" customHeight="false" outlineLevel="0" collapsed="false">
      <c r="A38" s="16" t="s">
        <v>239</v>
      </c>
      <c r="B38" s="16" t="s">
        <v>1516</v>
      </c>
      <c r="C38" s="16" t="s">
        <v>240</v>
      </c>
      <c r="D38" s="65" t="n">
        <v>4425</v>
      </c>
      <c r="E38" s="66" t="n">
        <v>0.208</v>
      </c>
    </row>
    <row r="39" customFormat="false" ht="13.2" hidden="false" customHeight="false" outlineLevel="0" collapsed="false">
      <c r="A39" s="16" t="s">
        <v>241</v>
      </c>
      <c r="B39" s="16" t="s">
        <v>1517</v>
      </c>
      <c r="C39" s="16" t="s">
        <v>242</v>
      </c>
      <c r="D39" s="65" t="n">
        <v>4040</v>
      </c>
      <c r="E39" s="66" t="n">
        <v>0.118</v>
      </c>
    </row>
    <row r="40" customFormat="false" ht="13.2" hidden="false" customHeight="false" outlineLevel="0" collapsed="false">
      <c r="A40" s="16" t="s">
        <v>243</v>
      </c>
      <c r="B40" s="16" t="s">
        <v>1518</v>
      </c>
      <c r="C40" s="16" t="s">
        <v>244</v>
      </c>
      <c r="D40" s="65" t="n">
        <v>17210</v>
      </c>
      <c r="E40" s="66" t="n">
        <v>0.273</v>
      </c>
    </row>
    <row r="41" customFormat="false" ht="13.2" hidden="false" customHeight="false" outlineLevel="0" collapsed="false">
      <c r="A41" s="16" t="s">
        <v>245</v>
      </c>
      <c r="B41" s="16" t="s">
        <v>1519</v>
      </c>
      <c r="C41" s="16" t="s">
        <v>246</v>
      </c>
      <c r="D41" s="65" t="n">
        <v>17310</v>
      </c>
      <c r="E41" s="66" t="n">
        <v>0.257</v>
      </c>
    </row>
    <row r="42" customFormat="false" ht="13.2" hidden="false" customHeight="false" outlineLevel="0" collapsed="false">
      <c r="A42" s="16" t="s">
        <v>247</v>
      </c>
      <c r="B42" s="16" t="s">
        <v>1520</v>
      </c>
      <c r="C42" s="16" t="s">
        <v>248</v>
      </c>
      <c r="D42" s="65" t="n">
        <v>6890</v>
      </c>
      <c r="E42" s="66" t="n">
        <v>0.149</v>
      </c>
    </row>
    <row r="43" customFormat="false" ht="13.2" hidden="false" customHeight="false" outlineLevel="0" collapsed="false">
      <c r="A43" s="16" t="s">
        <v>249</v>
      </c>
      <c r="B43" s="16" t="s">
        <v>1521</v>
      </c>
      <c r="C43" s="16" t="s">
        <v>250</v>
      </c>
      <c r="D43" s="65" t="n">
        <v>21335</v>
      </c>
      <c r="E43" s="66" t="n">
        <v>0.253</v>
      </c>
    </row>
    <row r="44" customFormat="false" ht="13.2" hidden="false" customHeight="false" outlineLevel="0" collapsed="false">
      <c r="A44" s="16" t="s">
        <v>251</v>
      </c>
      <c r="B44" s="16" t="s">
        <v>1522</v>
      </c>
      <c r="C44" s="16" t="s">
        <v>252</v>
      </c>
      <c r="D44" s="65" t="n">
        <v>12825</v>
      </c>
      <c r="E44" s="66" t="n">
        <v>0.178</v>
      </c>
    </row>
    <row r="45" customFormat="false" ht="13.2" hidden="false" customHeight="false" outlineLevel="0" collapsed="false">
      <c r="A45" s="16" t="s">
        <v>253</v>
      </c>
      <c r="B45" s="16" t="s">
        <v>1523</v>
      </c>
      <c r="C45" s="16" t="s">
        <v>254</v>
      </c>
      <c r="D45" s="65" t="n">
        <v>3350</v>
      </c>
      <c r="E45" s="66" t="n">
        <v>0.083</v>
      </c>
    </row>
    <row r="46" customFormat="false" ht="13.2" hidden="false" customHeight="false" outlineLevel="0" collapsed="false">
      <c r="A46" s="16" t="s">
        <v>255</v>
      </c>
      <c r="B46" s="16" t="s">
        <v>1524</v>
      </c>
      <c r="C46" s="16" t="s">
        <v>256</v>
      </c>
      <c r="D46" s="65" t="n">
        <v>17005</v>
      </c>
      <c r="E46" s="66" t="n">
        <v>0.274</v>
      </c>
    </row>
    <row r="47" customFormat="false" ht="13.2" hidden="false" customHeight="false" outlineLevel="0" collapsed="false">
      <c r="A47" s="16" t="s">
        <v>257</v>
      </c>
      <c r="B47" s="16" t="s">
        <v>1525</v>
      </c>
      <c r="C47" s="16" t="s">
        <v>258</v>
      </c>
      <c r="D47" s="65" t="n">
        <v>6295</v>
      </c>
      <c r="E47" s="66" t="n">
        <v>0.138</v>
      </c>
    </row>
    <row r="48" customFormat="false" ht="13.2" hidden="false" customHeight="false" outlineLevel="0" collapsed="false">
      <c r="A48" s="16" t="s">
        <v>259</v>
      </c>
      <c r="B48" s="16" t="s">
        <v>1526</v>
      </c>
      <c r="C48" s="16" t="s">
        <v>260</v>
      </c>
      <c r="D48" s="65" t="n">
        <v>21585</v>
      </c>
      <c r="E48" s="66" t="n">
        <v>0.355</v>
      </c>
    </row>
    <row r="49" customFormat="false" ht="13.2" hidden="false" customHeight="false" outlineLevel="0" collapsed="false">
      <c r="A49" s="16" t="s">
        <v>261</v>
      </c>
      <c r="B49" s="16" t="s">
        <v>1527</v>
      </c>
      <c r="C49" s="16" t="s">
        <v>262</v>
      </c>
      <c r="D49" s="65" t="n">
        <v>15675</v>
      </c>
      <c r="E49" s="66" t="n">
        <v>0.234</v>
      </c>
    </row>
    <row r="50" customFormat="false" ht="13.2" hidden="false" customHeight="false" outlineLevel="0" collapsed="false">
      <c r="A50" s="16" t="s">
        <v>263</v>
      </c>
      <c r="B50" s="16" t="s">
        <v>1528</v>
      </c>
      <c r="C50" s="16" t="s">
        <v>264</v>
      </c>
      <c r="D50" s="65" t="n">
        <v>11230</v>
      </c>
      <c r="E50" s="66" t="n">
        <v>0.189</v>
      </c>
    </row>
    <row r="51" customFormat="false" ht="13.2" hidden="false" customHeight="false" outlineLevel="0" collapsed="false">
      <c r="A51" s="16" t="s">
        <v>265</v>
      </c>
      <c r="B51" s="16" t="s">
        <v>1529</v>
      </c>
      <c r="C51" s="16" t="s">
        <v>266</v>
      </c>
      <c r="D51" s="65" t="n">
        <v>9675</v>
      </c>
      <c r="E51" s="66" t="n">
        <v>0.303</v>
      </c>
    </row>
    <row r="52" customFormat="false" ht="13.2" hidden="false" customHeight="false" outlineLevel="0" collapsed="false">
      <c r="A52" s="16" t="s">
        <v>343</v>
      </c>
      <c r="B52" s="16" t="s">
        <v>1530</v>
      </c>
      <c r="C52" s="16" t="s">
        <v>344</v>
      </c>
      <c r="D52" s="65" t="n">
        <v>14910</v>
      </c>
      <c r="E52" s="66" t="n">
        <v>0.219</v>
      </c>
    </row>
    <row r="53" customFormat="false" ht="13.2" hidden="false" customHeight="false" outlineLevel="0" collapsed="false">
      <c r="A53" s="16" t="s">
        <v>345</v>
      </c>
      <c r="B53" s="16" t="s">
        <v>1531</v>
      </c>
      <c r="C53" s="16" t="s">
        <v>346</v>
      </c>
      <c r="D53" s="65" t="n">
        <v>7280</v>
      </c>
      <c r="E53" s="66" t="n">
        <v>0.165</v>
      </c>
    </row>
    <row r="54" customFormat="false" ht="13.2" hidden="false" customHeight="false" outlineLevel="0" collapsed="false">
      <c r="A54" s="16" t="s">
        <v>347</v>
      </c>
      <c r="B54" s="16" t="s">
        <v>1532</v>
      </c>
      <c r="C54" s="16" t="s">
        <v>348</v>
      </c>
      <c r="D54" s="65" t="n">
        <v>36750</v>
      </c>
      <c r="E54" s="66" t="n">
        <v>0.322</v>
      </c>
    </row>
    <row r="55" customFormat="false" ht="13.2" hidden="false" customHeight="false" outlineLevel="0" collapsed="false">
      <c r="A55" s="16" t="s">
        <v>349</v>
      </c>
      <c r="B55" s="16" t="s">
        <v>1533</v>
      </c>
      <c r="C55" s="16" t="s">
        <v>350</v>
      </c>
      <c r="D55" s="65" t="n">
        <v>14335</v>
      </c>
      <c r="E55" s="66" t="n">
        <v>0.242</v>
      </c>
    </row>
    <row r="56" customFormat="false" ht="13.2" hidden="false" customHeight="false" outlineLevel="0" collapsed="false">
      <c r="A56" s="16" t="s">
        <v>351</v>
      </c>
      <c r="B56" s="16" t="s">
        <v>1534</v>
      </c>
      <c r="C56" s="16" t="s">
        <v>352</v>
      </c>
      <c r="D56" s="65" t="n">
        <v>12745</v>
      </c>
      <c r="E56" s="66" t="n">
        <v>0.242</v>
      </c>
    </row>
    <row r="57" customFormat="false" ht="13.2" hidden="false" customHeight="false" outlineLevel="0" collapsed="false">
      <c r="A57" s="16" t="s">
        <v>353</v>
      </c>
      <c r="B57" s="16" t="s">
        <v>1535</v>
      </c>
      <c r="C57" s="16" t="s">
        <v>354</v>
      </c>
      <c r="D57" s="65" t="n">
        <v>13660</v>
      </c>
      <c r="E57" s="66" t="n">
        <v>0.253</v>
      </c>
    </row>
    <row r="58" customFormat="false" ht="13.2" hidden="false" customHeight="false" outlineLevel="0" collapsed="false">
      <c r="A58" s="16" t="s">
        <v>355</v>
      </c>
      <c r="B58" s="16" t="s">
        <v>1536</v>
      </c>
      <c r="C58" s="16" t="s">
        <v>356</v>
      </c>
      <c r="D58" s="65" t="n">
        <v>8835</v>
      </c>
      <c r="E58" s="66" t="n">
        <v>0.144</v>
      </c>
    </row>
    <row r="59" customFormat="false" ht="13.2" hidden="false" customHeight="false" outlineLevel="0" collapsed="false">
      <c r="A59" s="16" t="s">
        <v>357</v>
      </c>
      <c r="B59" s="16" t="s">
        <v>1537</v>
      </c>
      <c r="C59" s="16" t="s">
        <v>358</v>
      </c>
      <c r="D59" s="65" t="n">
        <v>11105</v>
      </c>
      <c r="E59" s="66" t="n">
        <v>0.215</v>
      </c>
    </row>
    <row r="60" customFormat="false" ht="13.2" hidden="false" customHeight="false" outlineLevel="0" collapsed="false">
      <c r="A60" s="16" t="s">
        <v>359</v>
      </c>
      <c r="B60" s="16" t="s">
        <v>1538</v>
      </c>
      <c r="C60" s="16" t="s">
        <v>360</v>
      </c>
      <c r="D60" s="65" t="n">
        <v>6870</v>
      </c>
      <c r="E60" s="66" t="n">
        <v>0.132</v>
      </c>
    </row>
    <row r="61" customFormat="false" ht="13.2" hidden="false" customHeight="false" outlineLevel="0" collapsed="false">
      <c r="A61" s="16" t="s">
        <v>361</v>
      </c>
      <c r="B61" s="16" t="s">
        <v>1539</v>
      </c>
      <c r="C61" s="16" t="s">
        <v>362</v>
      </c>
      <c r="D61" s="65" t="n">
        <v>12570</v>
      </c>
      <c r="E61" s="66" t="n">
        <v>0.183</v>
      </c>
    </row>
    <row r="62" customFormat="false" ht="13.2" hidden="false" customHeight="false" outlineLevel="0" collapsed="false">
      <c r="A62" s="16" t="s">
        <v>363</v>
      </c>
      <c r="B62" s="16" t="s">
        <v>1540</v>
      </c>
      <c r="C62" s="16" t="s">
        <v>364</v>
      </c>
      <c r="D62" s="65" t="n">
        <v>10205</v>
      </c>
      <c r="E62" s="66" t="n">
        <v>0.289</v>
      </c>
    </row>
    <row r="63" customFormat="false" ht="13.2" hidden="false" customHeight="false" outlineLevel="0" collapsed="false">
      <c r="A63" s="16" t="s">
        <v>365</v>
      </c>
      <c r="B63" s="16" t="s">
        <v>1541</v>
      </c>
      <c r="C63" s="16" t="s">
        <v>366</v>
      </c>
      <c r="D63" s="65" t="n">
        <v>28595</v>
      </c>
      <c r="E63" s="66" t="n">
        <v>0.305</v>
      </c>
    </row>
    <row r="64" customFormat="false" ht="13.2" hidden="false" customHeight="false" outlineLevel="0" collapsed="false">
      <c r="A64" s="16" t="s">
        <v>367</v>
      </c>
      <c r="B64" s="16" t="s">
        <v>1542</v>
      </c>
      <c r="C64" s="16" t="s">
        <v>368</v>
      </c>
      <c r="D64" s="65" t="n">
        <v>8770</v>
      </c>
      <c r="E64" s="66" t="n">
        <v>0.23</v>
      </c>
    </row>
    <row r="65" customFormat="false" ht="13.2" hidden="false" customHeight="false" outlineLevel="0" collapsed="false">
      <c r="A65" s="16" t="s">
        <v>369</v>
      </c>
      <c r="B65" s="16" t="s">
        <v>1543</v>
      </c>
      <c r="C65" s="16" t="s">
        <v>370</v>
      </c>
      <c r="D65" s="65" t="n">
        <v>10460</v>
      </c>
      <c r="E65" s="66" t="n">
        <v>0.189</v>
      </c>
    </row>
    <row r="66" customFormat="false" ht="13.2" hidden="false" customHeight="false" outlineLevel="0" collapsed="false">
      <c r="A66" s="16" t="s">
        <v>371</v>
      </c>
      <c r="B66" s="16" t="s">
        <v>1544</v>
      </c>
      <c r="C66" s="16" t="s">
        <v>372</v>
      </c>
      <c r="D66" s="65" t="n">
        <v>14940</v>
      </c>
      <c r="E66" s="66" t="n">
        <v>0.215</v>
      </c>
    </row>
    <row r="67" customFormat="false" ht="13.2" hidden="false" customHeight="false" outlineLevel="0" collapsed="false">
      <c r="A67" s="16" t="s">
        <v>807</v>
      </c>
      <c r="B67" s="16" t="s">
        <v>1545</v>
      </c>
      <c r="C67" s="16" t="s">
        <v>808</v>
      </c>
      <c r="D67" s="65" t="n">
        <v>11510</v>
      </c>
      <c r="E67" s="66" t="n">
        <v>0.226</v>
      </c>
    </row>
    <row r="68" customFormat="false" ht="13.2" hidden="false" customHeight="false" outlineLevel="0" collapsed="false">
      <c r="A68" s="16" t="s">
        <v>809</v>
      </c>
      <c r="B68" s="16" t="s">
        <v>1546</v>
      </c>
      <c r="C68" s="16" t="s">
        <v>810</v>
      </c>
      <c r="D68" s="65" t="n">
        <v>14865</v>
      </c>
      <c r="E68" s="66" t="n">
        <v>0.223</v>
      </c>
    </row>
    <row r="69" customFormat="false" ht="13.2" hidden="false" customHeight="false" outlineLevel="0" collapsed="false">
      <c r="A69" s="16" t="s">
        <v>811</v>
      </c>
      <c r="B69" s="16" t="s">
        <v>1547</v>
      </c>
      <c r="C69" s="16" t="s">
        <v>812</v>
      </c>
      <c r="D69" s="65" t="n">
        <v>12720</v>
      </c>
      <c r="E69" s="66" t="n">
        <v>0.217</v>
      </c>
    </row>
    <row r="70" customFormat="false" ht="13.2" hidden="false" customHeight="false" outlineLevel="0" collapsed="false">
      <c r="A70" s="16" t="s">
        <v>813</v>
      </c>
      <c r="B70" s="16" t="s">
        <v>1548</v>
      </c>
      <c r="C70" s="16" t="s">
        <v>814</v>
      </c>
      <c r="D70" s="65" t="n">
        <v>25770</v>
      </c>
      <c r="E70" s="66" t="n">
        <v>0.227</v>
      </c>
    </row>
    <row r="71" customFormat="false" ht="13.2" hidden="false" customHeight="false" outlineLevel="0" collapsed="false">
      <c r="A71" s="16" t="s">
        <v>1549</v>
      </c>
      <c r="B71" s="16" t="s">
        <v>1550</v>
      </c>
      <c r="C71" s="16" t="s">
        <v>292</v>
      </c>
      <c r="D71" s="65" t="n">
        <v>8195</v>
      </c>
      <c r="E71" s="66" t="n">
        <v>0.205</v>
      </c>
    </row>
    <row r="72" customFormat="false" ht="13.2" hidden="false" customHeight="false" outlineLevel="0" collapsed="false">
      <c r="A72" s="16" t="s">
        <v>283</v>
      </c>
      <c r="B72" s="16" t="s">
        <v>1551</v>
      </c>
      <c r="C72" s="16" t="s">
        <v>284</v>
      </c>
      <c r="D72" s="65" t="n">
        <v>14200</v>
      </c>
      <c r="E72" s="66" t="n">
        <v>0.261</v>
      </c>
    </row>
    <row r="73" customFormat="false" ht="13.2" hidden="false" customHeight="false" outlineLevel="0" collapsed="false">
      <c r="A73" s="16" t="s">
        <v>285</v>
      </c>
      <c r="B73" s="16" t="s">
        <v>1552</v>
      </c>
      <c r="C73" s="16" t="s">
        <v>286</v>
      </c>
      <c r="D73" s="65" t="n">
        <v>7360</v>
      </c>
      <c r="E73" s="66" t="n">
        <v>0.177</v>
      </c>
    </row>
    <row r="74" customFormat="false" ht="13.2" hidden="false" customHeight="false" outlineLevel="0" collapsed="false">
      <c r="A74" s="16" t="s">
        <v>287</v>
      </c>
      <c r="B74" s="16" t="s">
        <v>1553</v>
      </c>
      <c r="C74" s="16" t="s">
        <v>288</v>
      </c>
      <c r="D74" s="65" t="n">
        <v>7410</v>
      </c>
      <c r="E74" s="66" t="n">
        <v>0.246</v>
      </c>
    </row>
    <row r="75" customFormat="false" ht="13.2" hidden="false" customHeight="false" outlineLevel="0" collapsed="false">
      <c r="A75" s="16" t="s">
        <v>289</v>
      </c>
      <c r="B75" s="16" t="s">
        <v>1554</v>
      </c>
      <c r="C75" s="16" t="s">
        <v>290</v>
      </c>
      <c r="D75" s="65" t="n">
        <v>13070</v>
      </c>
      <c r="E75" s="66" t="n">
        <v>0.226</v>
      </c>
    </row>
    <row r="76" customFormat="false" ht="13.2" hidden="false" customHeight="false" outlineLevel="0" collapsed="false">
      <c r="A76" s="16" t="s">
        <v>767</v>
      </c>
      <c r="B76" s="16" t="s">
        <v>1555</v>
      </c>
      <c r="C76" s="16" t="s">
        <v>768</v>
      </c>
      <c r="D76" s="65" t="n">
        <v>82375</v>
      </c>
      <c r="E76" s="66" t="n">
        <v>0.288</v>
      </c>
    </row>
    <row r="77" customFormat="false" ht="13.2" hidden="false" customHeight="false" outlineLevel="0" collapsed="false">
      <c r="A77" s="16" t="s">
        <v>769</v>
      </c>
      <c r="B77" s="16" t="s">
        <v>1556</v>
      </c>
      <c r="C77" s="16" t="s">
        <v>770</v>
      </c>
      <c r="D77" s="65" t="n">
        <v>17075</v>
      </c>
      <c r="E77" s="66" t="n">
        <v>0.227</v>
      </c>
    </row>
    <row r="78" customFormat="false" ht="13.2" hidden="false" customHeight="false" outlineLevel="0" collapsed="false">
      <c r="A78" s="16" t="s">
        <v>771</v>
      </c>
      <c r="B78" s="16" t="s">
        <v>1557</v>
      </c>
      <c r="C78" s="16" t="s">
        <v>772</v>
      </c>
      <c r="D78" s="65" t="n">
        <v>13915</v>
      </c>
      <c r="E78" s="66" t="n">
        <v>0.204</v>
      </c>
    </row>
    <row r="79" customFormat="false" ht="13.2" hidden="false" customHeight="false" outlineLevel="0" collapsed="false">
      <c r="A79" s="16" t="s">
        <v>773</v>
      </c>
      <c r="B79" s="16" t="s">
        <v>1558</v>
      </c>
      <c r="C79" s="16" t="s">
        <v>774</v>
      </c>
      <c r="D79" s="65" t="n">
        <v>21585</v>
      </c>
      <c r="E79" s="66" t="n">
        <v>0.269</v>
      </c>
    </row>
    <row r="80" customFormat="false" ht="13.2" hidden="false" customHeight="false" outlineLevel="0" collapsed="false">
      <c r="A80" s="16" t="s">
        <v>775</v>
      </c>
      <c r="B80" s="16" t="s">
        <v>1559</v>
      </c>
      <c r="C80" s="16" t="s">
        <v>776</v>
      </c>
      <c r="D80" s="65" t="n">
        <v>6675</v>
      </c>
      <c r="E80" s="66" t="n">
        <v>0.146</v>
      </c>
    </row>
    <row r="81" customFormat="false" ht="13.2" hidden="false" customHeight="false" outlineLevel="0" collapsed="false">
      <c r="A81" s="16" t="s">
        <v>777</v>
      </c>
      <c r="B81" s="16" t="s">
        <v>1560</v>
      </c>
      <c r="C81" s="16" t="s">
        <v>778</v>
      </c>
      <c r="D81" s="65" t="n">
        <v>17000</v>
      </c>
      <c r="E81" s="66" t="n">
        <v>0.261</v>
      </c>
    </row>
    <row r="82" customFormat="false" ht="13.2" hidden="false" customHeight="false" outlineLevel="0" collapsed="false">
      <c r="A82" s="16" t="s">
        <v>779</v>
      </c>
      <c r="B82" s="16" t="s">
        <v>1561</v>
      </c>
      <c r="C82" s="16" t="s">
        <v>780</v>
      </c>
      <c r="D82" s="65" t="n">
        <v>16710</v>
      </c>
      <c r="E82" s="66" t="n">
        <v>0.285</v>
      </c>
    </row>
    <row r="83" customFormat="false" ht="13.2" hidden="false" customHeight="false" outlineLevel="0" collapsed="false">
      <c r="A83" s="16" t="s">
        <v>815</v>
      </c>
      <c r="B83" s="16" t="s">
        <v>1562</v>
      </c>
      <c r="C83" s="16" t="s">
        <v>816</v>
      </c>
      <c r="D83" s="65" t="n">
        <v>33570</v>
      </c>
      <c r="E83" s="66" t="n">
        <v>0.236</v>
      </c>
    </row>
    <row r="84" customFormat="false" ht="13.2" hidden="false" customHeight="false" outlineLevel="0" collapsed="false">
      <c r="A84" s="16" t="s">
        <v>817</v>
      </c>
      <c r="B84" s="16" t="s">
        <v>1563</v>
      </c>
      <c r="C84" s="16" t="s">
        <v>818</v>
      </c>
      <c r="D84" s="65" t="n">
        <v>9245</v>
      </c>
      <c r="E84" s="66" t="n">
        <v>0.194</v>
      </c>
    </row>
    <row r="85" customFormat="false" ht="13.2" hidden="false" customHeight="false" outlineLevel="0" collapsed="false">
      <c r="A85" s="16" t="s">
        <v>819</v>
      </c>
      <c r="B85" s="16" t="s">
        <v>1564</v>
      </c>
      <c r="C85" s="16" t="s">
        <v>820</v>
      </c>
      <c r="D85" s="65" t="n">
        <v>18225</v>
      </c>
      <c r="E85" s="66" t="n">
        <v>0.182</v>
      </c>
    </row>
    <row r="86" customFormat="false" ht="13.2" hidden="false" customHeight="false" outlineLevel="0" collapsed="false">
      <c r="A86" s="16" t="s">
        <v>821</v>
      </c>
      <c r="B86" s="16" t="s">
        <v>1565</v>
      </c>
      <c r="C86" s="16" t="s">
        <v>822</v>
      </c>
      <c r="D86" s="65" t="n">
        <v>33160</v>
      </c>
      <c r="E86" s="66" t="n">
        <v>0.204</v>
      </c>
    </row>
    <row r="87" customFormat="false" ht="13.2" hidden="false" customHeight="false" outlineLevel="0" collapsed="false">
      <c r="A87" s="16" t="s">
        <v>823</v>
      </c>
      <c r="B87" s="16" t="s">
        <v>1566</v>
      </c>
      <c r="C87" s="16" t="s">
        <v>824</v>
      </c>
      <c r="D87" s="65" t="n">
        <v>14080</v>
      </c>
      <c r="E87" s="66" t="n">
        <v>0.196</v>
      </c>
    </row>
    <row r="88" customFormat="false" ht="13.2" hidden="false" customHeight="false" outlineLevel="0" collapsed="false">
      <c r="A88" s="16" t="s">
        <v>269</v>
      </c>
      <c r="B88" s="16" t="s">
        <v>1567</v>
      </c>
      <c r="C88" s="16" t="s">
        <v>270</v>
      </c>
      <c r="D88" s="65" t="n">
        <v>5840</v>
      </c>
      <c r="E88" s="66" t="n">
        <v>0.276</v>
      </c>
    </row>
    <row r="89" customFormat="false" ht="13.2" hidden="false" customHeight="false" outlineLevel="0" collapsed="false">
      <c r="A89" s="16" t="s">
        <v>271</v>
      </c>
      <c r="B89" s="16" t="s">
        <v>1568</v>
      </c>
      <c r="C89" s="16" t="s">
        <v>272</v>
      </c>
      <c r="D89" s="65" t="n">
        <v>10705</v>
      </c>
      <c r="E89" s="66" t="n">
        <v>0.318</v>
      </c>
    </row>
    <row r="90" customFormat="false" ht="13.2" hidden="false" customHeight="false" outlineLevel="0" collapsed="false">
      <c r="A90" s="16" t="s">
        <v>273</v>
      </c>
      <c r="B90" s="16" t="s">
        <v>1569</v>
      </c>
      <c r="C90" s="16" t="s">
        <v>274</v>
      </c>
      <c r="D90" s="65" t="n">
        <v>6955</v>
      </c>
      <c r="E90" s="66" t="n">
        <v>0.241</v>
      </c>
    </row>
    <row r="91" customFormat="false" ht="13.2" hidden="false" customHeight="false" outlineLevel="0" collapsed="false">
      <c r="A91" s="16" t="s">
        <v>275</v>
      </c>
      <c r="B91" s="16" t="s">
        <v>1570</v>
      </c>
      <c r="C91" s="16" t="s">
        <v>276</v>
      </c>
      <c r="D91" s="65" t="n">
        <v>8925</v>
      </c>
      <c r="E91" s="66" t="n">
        <v>0.208</v>
      </c>
    </row>
    <row r="92" customFormat="false" ht="13.2" hidden="false" customHeight="false" outlineLevel="0" collapsed="false">
      <c r="A92" s="16" t="s">
        <v>277</v>
      </c>
      <c r="B92" s="16" t="s">
        <v>1571</v>
      </c>
      <c r="C92" s="16" t="s">
        <v>278</v>
      </c>
      <c r="D92" s="65" t="n">
        <v>4550</v>
      </c>
      <c r="E92" s="66" t="n">
        <v>0.196</v>
      </c>
    </row>
    <row r="93" customFormat="false" ht="13.2" hidden="false" customHeight="false" outlineLevel="0" collapsed="false">
      <c r="A93" s="16" t="s">
        <v>279</v>
      </c>
      <c r="B93" s="16" t="s">
        <v>1572</v>
      </c>
      <c r="C93" s="16" t="s">
        <v>280</v>
      </c>
      <c r="D93" s="65" t="n">
        <v>22355</v>
      </c>
      <c r="E93" s="66" t="n">
        <v>0.215</v>
      </c>
    </row>
    <row r="94" customFormat="false" ht="13.2" hidden="false" customHeight="false" outlineLevel="0" collapsed="false">
      <c r="A94" s="16" t="s">
        <v>1573</v>
      </c>
      <c r="B94" s="16" t="s">
        <v>1574</v>
      </c>
      <c r="C94" s="16" t="s">
        <v>282</v>
      </c>
      <c r="D94" s="65" t="n">
        <v>10470</v>
      </c>
      <c r="E94" s="66" t="n">
        <v>0.168</v>
      </c>
    </row>
    <row r="95" customFormat="false" ht="13.2" hidden="false" customHeight="false" outlineLevel="0" collapsed="false">
      <c r="A95" s="16" t="s">
        <v>303</v>
      </c>
      <c r="B95" s="16" t="s">
        <v>1575</v>
      </c>
      <c r="C95" s="16" t="s">
        <v>304</v>
      </c>
      <c r="D95" s="65" t="n">
        <v>8335</v>
      </c>
      <c r="E95" s="66" t="n">
        <v>0.11</v>
      </c>
    </row>
    <row r="96" customFormat="false" ht="13.2" hidden="false" customHeight="false" outlineLevel="0" collapsed="false">
      <c r="A96" s="16" t="s">
        <v>295</v>
      </c>
      <c r="B96" s="16" t="s">
        <v>1576</v>
      </c>
      <c r="C96" s="16" t="s">
        <v>296</v>
      </c>
      <c r="D96" s="65" t="n">
        <v>6895</v>
      </c>
      <c r="E96" s="66" t="n">
        <v>0.236</v>
      </c>
    </row>
    <row r="97" customFormat="false" ht="13.2" hidden="false" customHeight="false" outlineLevel="0" collapsed="false">
      <c r="A97" s="16" t="s">
        <v>297</v>
      </c>
      <c r="B97" s="16" t="s">
        <v>1577</v>
      </c>
      <c r="C97" s="16" t="s">
        <v>298</v>
      </c>
      <c r="D97" s="65" t="n">
        <v>6190</v>
      </c>
      <c r="E97" s="66" t="n">
        <v>0.137</v>
      </c>
    </row>
    <row r="98" customFormat="false" ht="13.2" hidden="false" customHeight="false" outlineLevel="0" collapsed="false">
      <c r="A98" s="16" t="s">
        <v>305</v>
      </c>
      <c r="B98" s="16" t="s">
        <v>1578</v>
      </c>
      <c r="C98" s="16" t="s">
        <v>306</v>
      </c>
      <c r="D98" s="65" t="n">
        <v>9900</v>
      </c>
      <c r="E98" s="66" t="n">
        <v>0.143</v>
      </c>
    </row>
    <row r="99" customFormat="false" ht="13.2" hidden="false" customHeight="false" outlineLevel="0" collapsed="false">
      <c r="A99" s="16" t="s">
        <v>299</v>
      </c>
      <c r="B99" s="16" t="s">
        <v>1579</v>
      </c>
      <c r="C99" s="16" t="s">
        <v>300</v>
      </c>
      <c r="D99" s="65" t="n">
        <v>9105</v>
      </c>
      <c r="E99" s="66" t="n">
        <v>0.225</v>
      </c>
    </row>
    <row r="100" customFormat="false" ht="13.2" hidden="false" customHeight="false" outlineLevel="0" collapsed="false">
      <c r="A100" s="16" t="s">
        <v>301</v>
      </c>
      <c r="B100" s="16" t="s">
        <v>1580</v>
      </c>
      <c r="C100" s="16" t="s">
        <v>302</v>
      </c>
      <c r="D100" s="65" t="n">
        <v>8730</v>
      </c>
      <c r="E100" s="66" t="n">
        <v>0.281</v>
      </c>
    </row>
    <row r="101" customFormat="false" ht="13.2" hidden="false" customHeight="false" outlineLevel="0" collapsed="false">
      <c r="A101" s="16" t="s">
        <v>783</v>
      </c>
      <c r="B101" s="16" t="s">
        <v>1581</v>
      </c>
      <c r="C101" s="16" t="s">
        <v>784</v>
      </c>
      <c r="D101" s="65" t="n">
        <v>17645</v>
      </c>
      <c r="E101" s="66" t="n">
        <v>0.299</v>
      </c>
    </row>
    <row r="102" customFormat="false" ht="13.2" hidden="false" customHeight="false" outlineLevel="0" collapsed="false">
      <c r="A102" s="16" t="s">
        <v>785</v>
      </c>
      <c r="B102" s="16" t="s">
        <v>1582</v>
      </c>
      <c r="C102" s="16" t="s">
        <v>786</v>
      </c>
      <c r="D102" s="65" t="n">
        <v>7600</v>
      </c>
      <c r="E102" s="66" t="n">
        <v>0.117</v>
      </c>
    </row>
    <row r="103" customFormat="false" ht="13.2" hidden="false" customHeight="false" outlineLevel="0" collapsed="false">
      <c r="A103" s="16" t="s">
        <v>787</v>
      </c>
      <c r="B103" s="16" t="s">
        <v>1583</v>
      </c>
      <c r="C103" s="16" t="s">
        <v>788</v>
      </c>
      <c r="D103" s="65" t="n">
        <v>9240</v>
      </c>
      <c r="E103" s="66" t="n">
        <v>0.261</v>
      </c>
    </row>
    <row r="104" customFormat="false" ht="13.2" hidden="false" customHeight="false" outlineLevel="0" collapsed="false">
      <c r="A104" s="16" t="s">
        <v>789</v>
      </c>
      <c r="B104" s="16" t="s">
        <v>1584</v>
      </c>
      <c r="C104" s="16" t="s">
        <v>790</v>
      </c>
      <c r="D104" s="65" t="n">
        <v>6625</v>
      </c>
      <c r="E104" s="66" t="n">
        <v>0.186</v>
      </c>
    </row>
    <row r="105" customFormat="false" ht="13.2" hidden="false" customHeight="false" outlineLevel="0" collapsed="false">
      <c r="A105" s="16" t="s">
        <v>791</v>
      </c>
      <c r="B105" s="16" t="s">
        <v>1585</v>
      </c>
      <c r="C105" s="16" t="s">
        <v>792</v>
      </c>
      <c r="D105" s="65" t="n">
        <v>3810</v>
      </c>
      <c r="E105" s="66" t="n">
        <v>0.106</v>
      </c>
    </row>
    <row r="106" customFormat="false" ht="13.2" hidden="false" customHeight="false" outlineLevel="0" collapsed="false">
      <c r="A106" s="16" t="s">
        <v>119</v>
      </c>
      <c r="B106" s="16" t="s">
        <v>1586</v>
      </c>
      <c r="C106" s="16" t="s">
        <v>120</v>
      </c>
      <c r="D106" s="65" t="n">
        <v>13025</v>
      </c>
      <c r="E106" s="66" t="n">
        <v>0.221</v>
      </c>
    </row>
    <row r="107" customFormat="false" ht="13.2" hidden="false" customHeight="false" outlineLevel="0" collapsed="false">
      <c r="A107" s="16" t="s">
        <v>121</v>
      </c>
      <c r="B107" s="16" t="s">
        <v>1587</v>
      </c>
      <c r="C107" s="16" t="s">
        <v>122</v>
      </c>
      <c r="D107" s="65" t="n">
        <v>21295</v>
      </c>
      <c r="E107" s="66" t="n">
        <v>0.255</v>
      </c>
    </row>
    <row r="108" customFormat="false" ht="13.2" hidden="false" customHeight="false" outlineLevel="0" collapsed="false">
      <c r="A108" s="16" t="s">
        <v>123</v>
      </c>
      <c r="B108" s="16" t="s">
        <v>1588</v>
      </c>
      <c r="C108" s="16" t="s">
        <v>124</v>
      </c>
      <c r="D108" s="65" t="n">
        <v>505</v>
      </c>
      <c r="E108" s="66" t="n">
        <v>0.071</v>
      </c>
    </row>
    <row r="109" customFormat="false" ht="13.2" hidden="false" customHeight="false" outlineLevel="0" collapsed="false">
      <c r="A109" s="16" t="s">
        <v>125</v>
      </c>
      <c r="B109" s="16" t="s">
        <v>1589</v>
      </c>
      <c r="C109" s="16" t="s">
        <v>126</v>
      </c>
      <c r="D109" s="65" t="n">
        <v>20500</v>
      </c>
      <c r="E109" s="66" t="n">
        <v>0.316</v>
      </c>
    </row>
    <row r="110" customFormat="false" ht="13.2" hidden="false" customHeight="false" outlineLevel="0" collapsed="false">
      <c r="A110" s="16" t="s">
        <v>721</v>
      </c>
      <c r="B110" s="16" t="s">
        <v>1590</v>
      </c>
      <c r="C110" s="16" t="s">
        <v>722</v>
      </c>
      <c r="D110" s="65" t="n">
        <v>4535</v>
      </c>
      <c r="E110" s="66" t="n">
        <v>0.127</v>
      </c>
    </row>
    <row r="111" customFormat="false" ht="13.2" hidden="false" customHeight="false" outlineLevel="0" collapsed="false">
      <c r="A111" s="16" t="s">
        <v>723</v>
      </c>
      <c r="B111" s="16" t="s">
        <v>1591</v>
      </c>
      <c r="C111" s="16" t="s">
        <v>724</v>
      </c>
      <c r="D111" s="65" t="n">
        <v>8690</v>
      </c>
      <c r="E111" s="66" t="n">
        <v>0.22</v>
      </c>
    </row>
    <row r="112" customFormat="false" ht="13.2" hidden="false" customHeight="false" outlineLevel="0" collapsed="false">
      <c r="A112" s="16" t="s">
        <v>727</v>
      </c>
      <c r="B112" s="16" t="s">
        <v>1592</v>
      </c>
      <c r="C112" s="16" t="s">
        <v>728</v>
      </c>
      <c r="D112" s="65" t="n">
        <v>6970</v>
      </c>
      <c r="E112" s="66" t="n">
        <v>0.12</v>
      </c>
    </row>
    <row r="113" customFormat="false" ht="13.2" hidden="false" customHeight="false" outlineLevel="0" collapsed="false">
      <c r="A113" s="16" t="s">
        <v>725</v>
      </c>
      <c r="B113" s="16" t="s">
        <v>1593</v>
      </c>
      <c r="C113" s="16" t="s">
        <v>726</v>
      </c>
      <c r="D113" s="65" t="n">
        <v>14810</v>
      </c>
      <c r="E113" s="66" t="n">
        <v>0.254</v>
      </c>
    </row>
    <row r="114" customFormat="false" ht="13.2" hidden="false" customHeight="false" outlineLevel="0" collapsed="false">
      <c r="A114" s="16" t="s">
        <v>597</v>
      </c>
      <c r="B114" s="16" t="s">
        <v>1594</v>
      </c>
      <c r="C114" s="16" t="s">
        <v>598</v>
      </c>
      <c r="D114" s="65" t="n">
        <v>3790</v>
      </c>
      <c r="E114" s="66" t="n">
        <v>0.112</v>
      </c>
    </row>
    <row r="115" customFormat="false" ht="13.2" hidden="false" customHeight="false" outlineLevel="0" collapsed="false">
      <c r="A115" s="16" t="s">
        <v>599</v>
      </c>
      <c r="B115" s="16" t="s">
        <v>1595</v>
      </c>
      <c r="C115" s="16" t="s">
        <v>600</v>
      </c>
      <c r="D115" s="65" t="n">
        <v>20275</v>
      </c>
      <c r="E115" s="66" t="n">
        <v>0.221</v>
      </c>
    </row>
    <row r="116" customFormat="false" ht="13.2" hidden="false" customHeight="false" outlineLevel="0" collapsed="false">
      <c r="A116" s="16" t="s">
        <v>601</v>
      </c>
      <c r="B116" s="16" t="s">
        <v>1596</v>
      </c>
      <c r="C116" s="16" t="s">
        <v>602</v>
      </c>
      <c r="D116" s="65" t="n">
        <v>5700</v>
      </c>
      <c r="E116" s="66" t="n">
        <v>0.131</v>
      </c>
    </row>
    <row r="117" customFormat="false" ht="13.2" hidden="false" customHeight="false" outlineLevel="0" collapsed="false">
      <c r="A117" s="16" t="s">
        <v>603</v>
      </c>
      <c r="B117" s="16" t="s">
        <v>1597</v>
      </c>
      <c r="C117" s="16" t="s">
        <v>604</v>
      </c>
      <c r="D117" s="65" t="n">
        <v>6110</v>
      </c>
      <c r="E117" s="66" t="n">
        <v>0.105</v>
      </c>
    </row>
    <row r="118" customFormat="false" ht="13.2" hidden="false" customHeight="false" outlineLevel="0" collapsed="false">
      <c r="A118" s="16" t="s">
        <v>615</v>
      </c>
      <c r="B118" s="16" t="s">
        <v>1598</v>
      </c>
      <c r="C118" s="16" t="s">
        <v>616</v>
      </c>
      <c r="D118" s="65" t="n">
        <v>16890</v>
      </c>
      <c r="E118" s="66" t="n">
        <v>0.159</v>
      </c>
    </row>
    <row r="119" customFormat="false" ht="13.2" hidden="false" customHeight="false" outlineLevel="0" collapsed="false">
      <c r="A119" s="16" t="s">
        <v>617</v>
      </c>
      <c r="B119" s="16" t="s">
        <v>1599</v>
      </c>
      <c r="C119" s="16" t="s">
        <v>618</v>
      </c>
      <c r="D119" s="65" t="s">
        <v>1483</v>
      </c>
      <c r="E119" s="66" t="s">
        <v>1483</v>
      </c>
    </row>
    <row r="120" customFormat="false" ht="13.2" hidden="false" customHeight="false" outlineLevel="0" collapsed="false">
      <c r="A120" s="16" t="s">
        <v>605</v>
      </c>
      <c r="B120" s="16" t="s">
        <v>1600</v>
      </c>
      <c r="C120" s="16" t="s">
        <v>606</v>
      </c>
      <c r="D120" s="65" t="n">
        <v>10390</v>
      </c>
      <c r="E120" s="66" t="n">
        <v>0.194</v>
      </c>
    </row>
    <row r="121" customFormat="false" ht="13.2" hidden="false" customHeight="false" outlineLevel="0" collapsed="false">
      <c r="A121" s="16" t="s">
        <v>607</v>
      </c>
      <c r="B121" s="16" t="s">
        <v>1601</v>
      </c>
      <c r="C121" s="16" t="s">
        <v>608</v>
      </c>
      <c r="D121" s="65" t="n">
        <v>5560</v>
      </c>
      <c r="E121" s="66" t="n">
        <v>0.208</v>
      </c>
    </row>
    <row r="122" customFormat="false" ht="13.2" hidden="false" customHeight="false" outlineLevel="0" collapsed="false">
      <c r="A122" s="16" t="s">
        <v>609</v>
      </c>
      <c r="B122" s="16" t="s">
        <v>1602</v>
      </c>
      <c r="C122" s="16" t="s">
        <v>610</v>
      </c>
      <c r="D122" s="65" t="n">
        <v>5765</v>
      </c>
      <c r="E122" s="66" t="n">
        <v>0.173</v>
      </c>
    </row>
    <row r="123" customFormat="false" ht="13.2" hidden="false" customHeight="false" outlineLevel="0" collapsed="false">
      <c r="A123" s="16" t="s">
        <v>611</v>
      </c>
      <c r="B123" s="16" t="s">
        <v>1603</v>
      </c>
      <c r="C123" s="16" t="s">
        <v>612</v>
      </c>
      <c r="D123" s="65" t="n">
        <v>4130</v>
      </c>
      <c r="E123" s="66" t="n">
        <v>0.141</v>
      </c>
    </row>
    <row r="124" customFormat="false" ht="13.2" hidden="false" customHeight="false" outlineLevel="0" collapsed="false">
      <c r="A124" s="16" t="s">
        <v>613</v>
      </c>
      <c r="B124" s="16" t="s">
        <v>1604</v>
      </c>
      <c r="C124" s="16" t="s">
        <v>614</v>
      </c>
      <c r="D124" s="65" t="n">
        <v>7395</v>
      </c>
      <c r="E124" s="66" t="n">
        <v>0.149</v>
      </c>
    </row>
    <row r="125" customFormat="false" ht="13.2" hidden="false" customHeight="false" outlineLevel="0" collapsed="false">
      <c r="A125" s="16" t="s">
        <v>619</v>
      </c>
      <c r="B125" s="16" t="s">
        <v>1605</v>
      </c>
      <c r="C125" s="16" t="s">
        <v>620</v>
      </c>
      <c r="D125" s="65" t="n">
        <v>10780</v>
      </c>
      <c r="E125" s="66" t="n">
        <v>0.106</v>
      </c>
    </row>
    <row r="126" customFormat="false" ht="13.2" hidden="false" customHeight="false" outlineLevel="0" collapsed="false">
      <c r="A126" s="16" t="s">
        <v>23</v>
      </c>
      <c r="B126" s="16" t="s">
        <v>1606</v>
      </c>
      <c r="C126" s="16" t="s">
        <v>24</v>
      </c>
      <c r="D126" s="65" t="n">
        <v>10800</v>
      </c>
      <c r="E126" s="66" t="n">
        <v>0.213</v>
      </c>
    </row>
    <row r="127" customFormat="false" ht="13.2" hidden="false" customHeight="false" outlineLevel="0" collapsed="false">
      <c r="A127" s="16" t="s">
        <v>25</v>
      </c>
      <c r="B127" s="16" t="s">
        <v>1607</v>
      </c>
      <c r="C127" s="16" t="s">
        <v>26</v>
      </c>
      <c r="D127" s="65" t="n">
        <v>12100</v>
      </c>
      <c r="E127" s="66" t="n">
        <v>0.214</v>
      </c>
    </row>
    <row r="128" customFormat="false" ht="13.2" hidden="false" customHeight="false" outlineLevel="0" collapsed="false">
      <c r="A128" s="16" t="s">
        <v>31</v>
      </c>
      <c r="B128" s="16" t="s">
        <v>1608</v>
      </c>
      <c r="C128" s="16" t="s">
        <v>32</v>
      </c>
      <c r="D128" s="65" t="n">
        <v>6190</v>
      </c>
      <c r="E128" s="66" t="n">
        <v>0.162</v>
      </c>
    </row>
    <row r="129" customFormat="false" ht="13.2" hidden="false" customHeight="false" outlineLevel="0" collapsed="false">
      <c r="A129" s="16" t="s">
        <v>33</v>
      </c>
      <c r="B129" s="16" t="s">
        <v>1609</v>
      </c>
      <c r="C129" s="16" t="s">
        <v>34</v>
      </c>
      <c r="D129" s="65" t="n">
        <v>7070</v>
      </c>
      <c r="E129" s="66" t="n">
        <v>0.121</v>
      </c>
    </row>
    <row r="130" customFormat="false" ht="13.2" hidden="false" customHeight="false" outlineLevel="0" collapsed="false">
      <c r="A130" s="16" t="s">
        <v>27</v>
      </c>
      <c r="B130" s="16" t="s">
        <v>1610</v>
      </c>
      <c r="C130" s="16" t="s">
        <v>28</v>
      </c>
      <c r="D130" s="65" t="n">
        <v>7705</v>
      </c>
      <c r="E130" s="66" t="n">
        <v>0.198</v>
      </c>
    </row>
    <row r="131" customFormat="false" ht="13.2" hidden="false" customHeight="false" outlineLevel="0" collapsed="false">
      <c r="A131" s="16" t="s">
        <v>29</v>
      </c>
      <c r="B131" s="16" t="s">
        <v>1611</v>
      </c>
      <c r="C131" s="16" t="s">
        <v>30</v>
      </c>
      <c r="D131" s="65" t="n">
        <v>7945</v>
      </c>
      <c r="E131" s="66" t="n">
        <v>0.196</v>
      </c>
    </row>
    <row r="132" customFormat="false" ht="13.2" hidden="false" customHeight="false" outlineLevel="0" collapsed="false">
      <c r="A132" s="16" t="s">
        <v>461</v>
      </c>
      <c r="B132" s="16" t="s">
        <v>1612</v>
      </c>
      <c r="C132" s="16" t="s">
        <v>462</v>
      </c>
      <c r="D132" s="65" t="n">
        <v>12345</v>
      </c>
      <c r="E132" s="66" t="n">
        <v>0.197</v>
      </c>
    </row>
    <row r="133" customFormat="false" ht="13.2" hidden="false" customHeight="false" outlineLevel="0" collapsed="false">
      <c r="A133" s="16" t="s">
        <v>463</v>
      </c>
      <c r="B133" s="16" t="s">
        <v>1613</v>
      </c>
      <c r="C133" s="16" t="s">
        <v>464</v>
      </c>
      <c r="D133" s="65" t="n">
        <v>2590</v>
      </c>
      <c r="E133" s="66" t="n">
        <v>0.1</v>
      </c>
    </row>
    <row r="134" customFormat="false" ht="13.2" hidden="false" customHeight="false" outlineLevel="0" collapsed="false">
      <c r="A134" s="16" t="s">
        <v>465</v>
      </c>
      <c r="B134" s="16" t="s">
        <v>1614</v>
      </c>
      <c r="C134" s="16" t="s">
        <v>466</v>
      </c>
      <c r="D134" s="65" t="n">
        <v>3190</v>
      </c>
      <c r="E134" s="66" t="n">
        <v>0.092</v>
      </c>
    </row>
    <row r="135" customFormat="false" ht="13.2" hidden="false" customHeight="false" outlineLevel="0" collapsed="false">
      <c r="A135" s="16" t="s">
        <v>467</v>
      </c>
      <c r="B135" s="16" t="s">
        <v>1615</v>
      </c>
      <c r="C135" s="16" t="s">
        <v>468</v>
      </c>
      <c r="D135" s="65" t="n">
        <v>6230</v>
      </c>
      <c r="E135" s="66" t="n">
        <v>0.178</v>
      </c>
    </row>
    <row r="136" customFormat="false" ht="13.2" hidden="false" customHeight="false" outlineLevel="0" collapsed="false">
      <c r="A136" s="16" t="s">
        <v>469</v>
      </c>
      <c r="B136" s="16" t="s">
        <v>1616</v>
      </c>
      <c r="C136" s="16" t="s">
        <v>470</v>
      </c>
      <c r="D136" s="65" t="n">
        <v>7125</v>
      </c>
      <c r="E136" s="66" t="n">
        <v>0.181</v>
      </c>
    </row>
    <row r="137" customFormat="false" ht="13.2" hidden="false" customHeight="false" outlineLevel="0" collapsed="false">
      <c r="A137" s="16" t="s">
        <v>471</v>
      </c>
      <c r="B137" s="16" t="s">
        <v>1617</v>
      </c>
      <c r="C137" s="16" t="s">
        <v>472</v>
      </c>
      <c r="D137" s="65" t="n">
        <v>2555</v>
      </c>
      <c r="E137" s="66" t="n">
        <v>0.083</v>
      </c>
    </row>
    <row r="138" customFormat="false" ht="13.2" hidden="false" customHeight="false" outlineLevel="0" collapsed="false">
      <c r="A138" s="16" t="s">
        <v>473</v>
      </c>
      <c r="B138" s="16" t="s">
        <v>1618</v>
      </c>
      <c r="C138" s="16" t="s">
        <v>474</v>
      </c>
      <c r="D138" s="65" t="n">
        <v>2090</v>
      </c>
      <c r="E138" s="66" t="n">
        <v>0.059</v>
      </c>
    </row>
    <row r="139" customFormat="false" ht="13.2" hidden="false" customHeight="false" outlineLevel="0" collapsed="false">
      <c r="A139" s="16" t="s">
        <v>475</v>
      </c>
      <c r="B139" s="16" t="s">
        <v>1619</v>
      </c>
      <c r="C139" s="16" t="s">
        <v>476</v>
      </c>
      <c r="D139" s="65" t="n">
        <v>10890</v>
      </c>
      <c r="E139" s="66" t="n">
        <v>0.168</v>
      </c>
    </row>
    <row r="140" customFormat="false" ht="13.2" hidden="false" customHeight="false" outlineLevel="0" collapsed="false">
      <c r="A140" s="16" t="s">
        <v>477</v>
      </c>
      <c r="B140" s="16" t="s">
        <v>1620</v>
      </c>
      <c r="C140" s="16" t="s">
        <v>478</v>
      </c>
      <c r="D140" s="65" t="n">
        <v>8480</v>
      </c>
      <c r="E140" s="66" t="n">
        <v>0.168</v>
      </c>
    </row>
    <row r="141" customFormat="false" ht="13.2" hidden="false" customHeight="false" outlineLevel="0" collapsed="false">
      <c r="A141" s="16" t="s">
        <v>479</v>
      </c>
      <c r="B141" s="16" t="s">
        <v>1621</v>
      </c>
      <c r="C141" s="16" t="s">
        <v>480</v>
      </c>
      <c r="D141" s="65" t="n">
        <v>9035</v>
      </c>
      <c r="E141" s="66" t="n">
        <v>0.214</v>
      </c>
    </row>
    <row r="142" customFormat="false" ht="13.2" hidden="false" customHeight="false" outlineLevel="0" collapsed="false">
      <c r="A142" s="16" t="s">
        <v>481</v>
      </c>
      <c r="B142" s="16" t="s">
        <v>1622</v>
      </c>
      <c r="C142" s="16" t="s">
        <v>482</v>
      </c>
      <c r="D142" s="65" t="n">
        <v>10690</v>
      </c>
      <c r="E142" s="66" t="n">
        <v>0.219</v>
      </c>
    </row>
    <row r="143" customFormat="false" ht="13.2" hidden="false" customHeight="false" outlineLevel="0" collapsed="false">
      <c r="A143" s="16" t="s">
        <v>483</v>
      </c>
      <c r="B143" s="16" t="s">
        <v>1623</v>
      </c>
      <c r="C143" s="16" t="s">
        <v>484</v>
      </c>
      <c r="D143" s="65" t="n">
        <v>4775</v>
      </c>
      <c r="E143" s="66" t="n">
        <v>0.183</v>
      </c>
    </row>
    <row r="144" customFormat="false" ht="13.2" hidden="false" customHeight="false" outlineLevel="0" collapsed="false">
      <c r="A144" s="16" t="s">
        <v>485</v>
      </c>
      <c r="B144" s="16" t="s">
        <v>1624</v>
      </c>
      <c r="C144" s="16" t="s">
        <v>486</v>
      </c>
      <c r="D144" s="65" t="n">
        <v>3750</v>
      </c>
      <c r="E144" s="66" t="n">
        <v>0.092</v>
      </c>
    </row>
    <row r="145" customFormat="false" ht="13.2" hidden="false" customHeight="false" outlineLevel="0" collapsed="false">
      <c r="A145" s="16" t="s">
        <v>487</v>
      </c>
      <c r="B145" s="16" t="s">
        <v>1625</v>
      </c>
      <c r="C145" s="16" t="s">
        <v>488</v>
      </c>
      <c r="D145" s="65" t="n">
        <v>1465</v>
      </c>
      <c r="E145" s="66" t="n">
        <v>0.07</v>
      </c>
    </row>
    <row r="146" customFormat="false" ht="13.2" hidden="false" customHeight="false" outlineLevel="0" collapsed="false">
      <c r="A146" s="16" t="s">
        <v>489</v>
      </c>
      <c r="B146" s="16" t="s">
        <v>1626</v>
      </c>
      <c r="C146" s="16" t="s">
        <v>490</v>
      </c>
      <c r="D146" s="65" t="n">
        <v>1210</v>
      </c>
      <c r="E146" s="66" t="n">
        <v>0.085</v>
      </c>
    </row>
    <row r="147" customFormat="false" ht="13.2" hidden="false" customHeight="false" outlineLevel="0" collapsed="false">
      <c r="A147" s="16" t="s">
        <v>491</v>
      </c>
      <c r="B147" s="16" t="s">
        <v>1627</v>
      </c>
      <c r="C147" s="16" t="s">
        <v>492</v>
      </c>
      <c r="D147" s="65" t="n">
        <v>4215</v>
      </c>
      <c r="E147" s="66" t="n">
        <v>0.107</v>
      </c>
    </row>
    <row r="148" customFormat="false" ht="13.2" hidden="false" customHeight="false" outlineLevel="0" collapsed="false">
      <c r="A148" s="16" t="s">
        <v>35</v>
      </c>
      <c r="B148" s="16" t="s">
        <v>1628</v>
      </c>
      <c r="C148" s="16" t="s">
        <v>36</v>
      </c>
      <c r="D148" s="65" t="n">
        <v>2680</v>
      </c>
      <c r="E148" s="66" t="n">
        <v>0.139</v>
      </c>
    </row>
    <row r="149" customFormat="false" ht="13.2" hidden="false" customHeight="false" outlineLevel="0" collapsed="false">
      <c r="A149" s="16" t="s">
        <v>37</v>
      </c>
      <c r="B149" s="16" t="s">
        <v>1629</v>
      </c>
      <c r="C149" s="16" t="s">
        <v>38</v>
      </c>
      <c r="D149" s="65" t="n">
        <v>1670</v>
      </c>
      <c r="E149" s="66" t="n">
        <v>0.093</v>
      </c>
    </row>
    <row r="150" customFormat="false" ht="13.2" hidden="false" customHeight="false" outlineLevel="0" collapsed="false">
      <c r="A150" s="16" t="s">
        <v>39</v>
      </c>
      <c r="B150" s="16" t="s">
        <v>1630</v>
      </c>
      <c r="C150" s="16" t="s">
        <v>40</v>
      </c>
      <c r="D150" s="65" t="n">
        <v>3965</v>
      </c>
      <c r="E150" s="66" t="n">
        <v>0.193</v>
      </c>
    </row>
    <row r="151" customFormat="false" ht="13.2" hidden="false" customHeight="false" outlineLevel="0" collapsed="false">
      <c r="A151" s="16" t="s">
        <v>41</v>
      </c>
      <c r="B151" s="16" t="s">
        <v>1631</v>
      </c>
      <c r="C151" s="16" t="s">
        <v>42</v>
      </c>
      <c r="D151" s="65" t="n">
        <v>3910</v>
      </c>
      <c r="E151" s="66" t="n">
        <v>0.107</v>
      </c>
    </row>
    <row r="152" customFormat="false" ht="13.2" hidden="false" customHeight="false" outlineLevel="0" collapsed="false">
      <c r="A152" s="16" t="s">
        <v>43</v>
      </c>
      <c r="B152" s="16" t="s">
        <v>1632</v>
      </c>
      <c r="C152" s="16" t="s">
        <v>44</v>
      </c>
      <c r="D152" s="65" t="n">
        <v>2485</v>
      </c>
      <c r="E152" s="66" t="n">
        <v>0.075</v>
      </c>
    </row>
    <row r="153" customFormat="false" ht="13.2" hidden="false" customHeight="false" outlineLevel="0" collapsed="false">
      <c r="A153" s="16" t="s">
        <v>307</v>
      </c>
      <c r="B153" s="16" t="s">
        <v>1633</v>
      </c>
      <c r="C153" s="16" t="s">
        <v>308</v>
      </c>
      <c r="D153" s="65" t="n">
        <v>2770</v>
      </c>
      <c r="E153" s="66" t="n">
        <v>0.148</v>
      </c>
    </row>
    <row r="154" customFormat="false" ht="13.2" hidden="false" customHeight="false" outlineLevel="0" collapsed="false">
      <c r="A154" s="16" t="s">
        <v>309</v>
      </c>
      <c r="B154" s="16" t="s">
        <v>1634</v>
      </c>
      <c r="C154" s="16" t="s">
        <v>310</v>
      </c>
      <c r="D154" s="65" t="n">
        <v>2885</v>
      </c>
      <c r="E154" s="66" t="n">
        <v>0.2</v>
      </c>
    </row>
    <row r="155" customFormat="false" ht="13.2" hidden="false" customHeight="false" outlineLevel="0" collapsed="false">
      <c r="A155" s="16" t="s">
        <v>311</v>
      </c>
      <c r="B155" s="16" t="s">
        <v>1635</v>
      </c>
      <c r="C155" s="16" t="s">
        <v>312</v>
      </c>
      <c r="D155" s="65" t="n">
        <v>3265</v>
      </c>
      <c r="E155" s="66" t="n">
        <v>0.152</v>
      </c>
    </row>
    <row r="156" customFormat="false" ht="13.2" hidden="false" customHeight="false" outlineLevel="0" collapsed="false">
      <c r="A156" s="16" t="s">
        <v>313</v>
      </c>
      <c r="B156" s="16" t="s">
        <v>1636</v>
      </c>
      <c r="C156" s="16" t="s">
        <v>314</v>
      </c>
      <c r="D156" s="65" t="n">
        <v>2255</v>
      </c>
      <c r="E156" s="66" t="n">
        <v>0.166</v>
      </c>
    </row>
    <row r="157" customFormat="false" ht="13.2" hidden="false" customHeight="false" outlineLevel="0" collapsed="false">
      <c r="A157" s="16" t="s">
        <v>315</v>
      </c>
      <c r="B157" s="16" t="s">
        <v>1637</v>
      </c>
      <c r="C157" s="16" t="s">
        <v>316</v>
      </c>
      <c r="D157" s="65" t="n">
        <v>760</v>
      </c>
      <c r="E157" s="66" t="n">
        <v>0.078</v>
      </c>
    </row>
    <row r="158" customFormat="false" ht="13.2" hidden="false" customHeight="false" outlineLevel="0" collapsed="false">
      <c r="A158" s="16" t="s">
        <v>317</v>
      </c>
      <c r="B158" s="16" t="s">
        <v>1638</v>
      </c>
      <c r="C158" s="16" t="s">
        <v>318</v>
      </c>
      <c r="D158" s="65" t="n">
        <v>1265</v>
      </c>
      <c r="E158" s="66" t="n">
        <v>0.072</v>
      </c>
    </row>
    <row r="159" customFormat="false" ht="13.2" hidden="false" customHeight="false" outlineLevel="0" collapsed="false">
      <c r="A159" s="16" t="s">
        <v>127</v>
      </c>
      <c r="B159" s="16" t="s">
        <v>1639</v>
      </c>
      <c r="C159" s="16" t="s">
        <v>128</v>
      </c>
      <c r="D159" s="65" t="n">
        <v>3860</v>
      </c>
      <c r="E159" s="66" t="n">
        <v>0.157</v>
      </c>
    </row>
    <row r="160" customFormat="false" ht="13.2" hidden="false" customHeight="false" outlineLevel="0" collapsed="false">
      <c r="A160" s="16" t="s">
        <v>129</v>
      </c>
      <c r="B160" s="16" t="s">
        <v>1640</v>
      </c>
      <c r="C160" s="16" t="s">
        <v>130</v>
      </c>
      <c r="D160" s="65" t="n">
        <v>3245</v>
      </c>
      <c r="E160" s="66" t="n">
        <v>0.2</v>
      </c>
    </row>
    <row r="161" customFormat="false" ht="13.2" hidden="false" customHeight="false" outlineLevel="0" collapsed="false">
      <c r="A161" s="16" t="s">
        <v>131</v>
      </c>
      <c r="B161" s="16" t="s">
        <v>1641</v>
      </c>
      <c r="C161" s="16" t="s">
        <v>132</v>
      </c>
      <c r="D161" s="65" t="n">
        <v>4060</v>
      </c>
      <c r="E161" s="66" t="n">
        <v>0.193</v>
      </c>
    </row>
    <row r="162" customFormat="false" ht="13.2" hidden="false" customHeight="false" outlineLevel="0" collapsed="false">
      <c r="A162" s="16" t="s">
        <v>133</v>
      </c>
      <c r="B162" s="16" t="s">
        <v>1642</v>
      </c>
      <c r="C162" s="16" t="s">
        <v>134</v>
      </c>
      <c r="D162" s="65" t="n">
        <v>1125</v>
      </c>
      <c r="E162" s="66" t="n">
        <v>0.085</v>
      </c>
    </row>
    <row r="163" customFormat="false" ht="13.2" hidden="false" customHeight="false" outlineLevel="0" collapsed="false">
      <c r="A163" s="16" t="s">
        <v>135</v>
      </c>
      <c r="B163" s="16" t="s">
        <v>1643</v>
      </c>
      <c r="C163" s="16" t="s">
        <v>136</v>
      </c>
      <c r="D163" s="65" t="n">
        <v>3955</v>
      </c>
      <c r="E163" s="66" t="n">
        <v>0.171</v>
      </c>
    </row>
    <row r="164" customFormat="false" ht="13.2" hidden="false" customHeight="false" outlineLevel="0" collapsed="false">
      <c r="A164" s="16" t="s">
        <v>137</v>
      </c>
      <c r="B164" s="16" t="s">
        <v>1644</v>
      </c>
      <c r="C164" s="16" t="s">
        <v>138</v>
      </c>
      <c r="D164" s="65" t="n">
        <v>2290</v>
      </c>
      <c r="E164" s="66" t="n">
        <v>0.122</v>
      </c>
    </row>
    <row r="165" customFormat="false" ht="13.2" hidden="false" customHeight="false" outlineLevel="0" collapsed="false">
      <c r="A165" s="16" t="s">
        <v>139</v>
      </c>
      <c r="B165" s="16" t="s">
        <v>1645</v>
      </c>
      <c r="C165" s="16" t="s">
        <v>140</v>
      </c>
      <c r="D165" s="65" t="n">
        <v>2680</v>
      </c>
      <c r="E165" s="66" t="n">
        <v>0.143</v>
      </c>
    </row>
    <row r="166" customFormat="false" ht="13.2" hidden="false" customHeight="false" outlineLevel="0" collapsed="false">
      <c r="A166" s="16" t="s">
        <v>141</v>
      </c>
      <c r="B166" s="16" t="s">
        <v>1646</v>
      </c>
      <c r="C166" s="16" t="s">
        <v>142</v>
      </c>
      <c r="D166" s="65" t="n">
        <v>2400</v>
      </c>
      <c r="E166" s="66" t="n">
        <v>0.113</v>
      </c>
    </row>
    <row r="167" customFormat="false" ht="13.2" hidden="false" customHeight="false" outlineLevel="0" collapsed="false">
      <c r="A167" s="16" t="s">
        <v>621</v>
      </c>
      <c r="B167" s="16" t="s">
        <v>1647</v>
      </c>
      <c r="C167" s="16" t="s">
        <v>622</v>
      </c>
      <c r="D167" s="65" t="n">
        <v>2445</v>
      </c>
      <c r="E167" s="66" t="n">
        <v>0.101</v>
      </c>
    </row>
    <row r="168" customFormat="false" ht="13.2" hidden="false" customHeight="false" outlineLevel="0" collapsed="false">
      <c r="A168" s="16" t="s">
        <v>623</v>
      </c>
      <c r="B168" s="16" t="s">
        <v>1648</v>
      </c>
      <c r="C168" s="16" t="s">
        <v>624</v>
      </c>
      <c r="D168" s="65" t="n">
        <v>2990</v>
      </c>
      <c r="E168" s="66" t="n">
        <v>0.137</v>
      </c>
    </row>
    <row r="169" customFormat="false" ht="13.2" hidden="false" customHeight="false" outlineLevel="0" collapsed="false">
      <c r="A169" s="16" t="s">
        <v>625</v>
      </c>
      <c r="B169" s="16" t="s">
        <v>1649</v>
      </c>
      <c r="C169" s="16" t="s">
        <v>626</v>
      </c>
      <c r="D169" s="65" t="n">
        <v>1865</v>
      </c>
      <c r="E169" s="66" t="n">
        <v>0.111</v>
      </c>
    </row>
    <row r="170" customFormat="false" ht="13.2" hidden="false" customHeight="false" outlineLevel="0" collapsed="false">
      <c r="A170" s="16" t="s">
        <v>627</v>
      </c>
      <c r="B170" s="16" t="s">
        <v>1650</v>
      </c>
      <c r="C170" s="16" t="s">
        <v>628</v>
      </c>
      <c r="D170" s="65" t="n">
        <v>2415</v>
      </c>
      <c r="E170" s="66" t="n">
        <v>0.125</v>
      </c>
    </row>
    <row r="171" customFormat="false" ht="13.2" hidden="false" customHeight="false" outlineLevel="0" collapsed="false">
      <c r="A171" s="16" t="s">
        <v>629</v>
      </c>
      <c r="B171" s="16" t="s">
        <v>1651</v>
      </c>
      <c r="C171" s="16" t="s">
        <v>630</v>
      </c>
      <c r="D171" s="65" t="n">
        <v>1655</v>
      </c>
      <c r="E171" s="66" t="n">
        <v>0.104</v>
      </c>
    </row>
    <row r="172" customFormat="false" ht="13.2" hidden="false" customHeight="false" outlineLevel="0" collapsed="false">
      <c r="A172" s="16" t="s">
        <v>631</v>
      </c>
      <c r="B172" s="16" t="s">
        <v>1652</v>
      </c>
      <c r="C172" s="16" t="s">
        <v>632</v>
      </c>
      <c r="D172" s="65" t="n">
        <v>2935</v>
      </c>
      <c r="E172" s="66" t="n">
        <v>0.118</v>
      </c>
    </row>
    <row r="173" customFormat="false" ht="13.2" hidden="false" customHeight="false" outlineLevel="0" collapsed="false">
      <c r="A173" s="16" t="s">
        <v>633</v>
      </c>
      <c r="B173" s="16" t="s">
        <v>1653</v>
      </c>
      <c r="C173" s="16" t="s">
        <v>634</v>
      </c>
      <c r="D173" s="65" t="n">
        <v>1890</v>
      </c>
      <c r="E173" s="66" t="n">
        <v>0.149</v>
      </c>
    </row>
    <row r="174" customFormat="false" ht="13.2" hidden="false" customHeight="false" outlineLevel="0" collapsed="false">
      <c r="A174" s="16" t="s">
        <v>635</v>
      </c>
      <c r="B174" s="16" t="s">
        <v>1654</v>
      </c>
      <c r="C174" s="16" t="s">
        <v>636</v>
      </c>
      <c r="D174" s="65" t="n">
        <v>1200</v>
      </c>
      <c r="E174" s="66" t="n">
        <v>0.117</v>
      </c>
    </row>
    <row r="175" customFormat="false" ht="13.2" hidden="false" customHeight="false" outlineLevel="0" collapsed="false">
      <c r="A175" s="16" t="s">
        <v>637</v>
      </c>
      <c r="B175" s="16" t="s">
        <v>1655</v>
      </c>
      <c r="C175" s="16" t="s">
        <v>638</v>
      </c>
      <c r="D175" s="65" t="n">
        <v>1020</v>
      </c>
      <c r="E175" s="66" t="n">
        <v>0.118</v>
      </c>
    </row>
    <row r="176" customFormat="false" ht="13.2" hidden="false" customHeight="false" outlineLevel="0" collapsed="false">
      <c r="A176" s="16" t="s">
        <v>639</v>
      </c>
      <c r="B176" s="16" t="s">
        <v>1656</v>
      </c>
      <c r="C176" s="16" t="s">
        <v>640</v>
      </c>
      <c r="D176" s="65" t="n">
        <v>1370</v>
      </c>
      <c r="E176" s="66" t="n">
        <v>0.088</v>
      </c>
    </row>
    <row r="177" customFormat="false" ht="13.2" hidden="false" customHeight="false" outlineLevel="0" collapsed="false">
      <c r="A177" s="16" t="s">
        <v>641</v>
      </c>
      <c r="B177" s="16" t="s">
        <v>1657</v>
      </c>
      <c r="C177" s="16" t="s">
        <v>642</v>
      </c>
      <c r="D177" s="65" t="n">
        <v>1365</v>
      </c>
      <c r="E177" s="66" t="n">
        <v>0.101</v>
      </c>
    </row>
    <row r="178" customFormat="false" ht="13.2" hidden="false" customHeight="false" outlineLevel="0" collapsed="false">
      <c r="A178" s="16" t="s">
        <v>643</v>
      </c>
      <c r="B178" s="16" t="s">
        <v>1658</v>
      </c>
      <c r="C178" s="16" t="s">
        <v>644</v>
      </c>
      <c r="D178" s="65" t="n">
        <v>980</v>
      </c>
      <c r="E178" s="66" t="n">
        <v>0.115</v>
      </c>
    </row>
    <row r="179" customFormat="false" ht="13.2" hidden="false" customHeight="false" outlineLevel="0" collapsed="false">
      <c r="A179" s="16" t="s">
        <v>645</v>
      </c>
      <c r="B179" s="16" t="s">
        <v>1659</v>
      </c>
      <c r="C179" s="16" t="s">
        <v>646</v>
      </c>
      <c r="D179" s="65" t="n">
        <v>1950</v>
      </c>
      <c r="E179" s="66" t="n">
        <v>0.107</v>
      </c>
    </row>
    <row r="180" customFormat="false" ht="13.2" hidden="false" customHeight="false" outlineLevel="0" collapsed="false">
      <c r="A180" s="16" t="s">
        <v>647</v>
      </c>
      <c r="B180" s="16" t="s">
        <v>1660</v>
      </c>
      <c r="C180" s="16" t="s">
        <v>648</v>
      </c>
      <c r="D180" s="65" t="n">
        <v>2295</v>
      </c>
      <c r="E180" s="66" t="n">
        <v>0.179</v>
      </c>
    </row>
    <row r="181" customFormat="false" ht="13.2" hidden="false" customHeight="false" outlineLevel="0" collapsed="false">
      <c r="A181" s="16" t="s">
        <v>493</v>
      </c>
      <c r="B181" s="16" t="s">
        <v>1661</v>
      </c>
      <c r="C181" s="16" t="s">
        <v>494</v>
      </c>
      <c r="D181" s="65" t="n">
        <v>3595</v>
      </c>
      <c r="E181" s="66" t="n">
        <v>0.179</v>
      </c>
    </row>
    <row r="182" customFormat="false" ht="13.2" hidden="false" customHeight="false" outlineLevel="0" collapsed="false">
      <c r="A182" s="16" t="s">
        <v>495</v>
      </c>
      <c r="B182" s="16" t="s">
        <v>1662</v>
      </c>
      <c r="C182" s="16" t="s">
        <v>496</v>
      </c>
      <c r="D182" s="65" t="n">
        <v>5080</v>
      </c>
      <c r="E182" s="66" t="n">
        <v>0.254</v>
      </c>
    </row>
    <row r="183" customFormat="false" ht="13.2" hidden="false" customHeight="false" outlineLevel="0" collapsed="false">
      <c r="A183" s="16" t="s">
        <v>497</v>
      </c>
      <c r="B183" s="16" t="s">
        <v>1663</v>
      </c>
      <c r="C183" s="16" t="s">
        <v>498</v>
      </c>
      <c r="D183" s="65" t="n">
        <v>2620</v>
      </c>
      <c r="E183" s="66" t="n">
        <v>0.134</v>
      </c>
    </row>
    <row r="184" customFormat="false" ht="13.2" hidden="false" customHeight="false" outlineLevel="0" collapsed="false">
      <c r="A184" s="16" t="s">
        <v>499</v>
      </c>
      <c r="B184" s="16" t="s">
        <v>1664</v>
      </c>
      <c r="C184" s="16" t="s">
        <v>500</v>
      </c>
      <c r="D184" s="65" t="n">
        <v>2725</v>
      </c>
      <c r="E184" s="66" t="n">
        <v>0.169</v>
      </c>
    </row>
    <row r="185" customFormat="false" ht="13.2" hidden="false" customHeight="false" outlineLevel="0" collapsed="false">
      <c r="A185" s="16" t="s">
        <v>501</v>
      </c>
      <c r="B185" s="16" t="s">
        <v>1665</v>
      </c>
      <c r="C185" s="16" t="s">
        <v>502</v>
      </c>
      <c r="D185" s="65" t="n">
        <v>2635</v>
      </c>
      <c r="E185" s="66" t="n">
        <v>0.089</v>
      </c>
    </row>
    <row r="186" customFormat="false" ht="13.2" hidden="false" customHeight="false" outlineLevel="0" collapsed="false">
      <c r="A186" s="16" t="s">
        <v>45</v>
      </c>
      <c r="B186" s="16" t="s">
        <v>1666</v>
      </c>
      <c r="C186" s="16" t="s">
        <v>46</v>
      </c>
      <c r="D186" s="65" t="n">
        <v>8720</v>
      </c>
      <c r="E186" s="66" t="n">
        <v>0.207</v>
      </c>
    </row>
    <row r="187" customFormat="false" ht="13.2" hidden="false" customHeight="false" outlineLevel="0" collapsed="false">
      <c r="A187" s="16" t="s">
        <v>47</v>
      </c>
      <c r="B187" s="16" t="s">
        <v>1667</v>
      </c>
      <c r="C187" s="16" t="s">
        <v>48</v>
      </c>
      <c r="D187" s="65" t="n">
        <v>4365</v>
      </c>
      <c r="E187" s="66" t="n">
        <v>0.133</v>
      </c>
    </row>
    <row r="188" customFormat="false" ht="13.2" hidden="false" customHeight="false" outlineLevel="0" collapsed="false">
      <c r="A188" s="16" t="s">
        <v>49</v>
      </c>
      <c r="B188" s="16" t="s">
        <v>1668</v>
      </c>
      <c r="C188" s="16" t="s">
        <v>50</v>
      </c>
      <c r="D188" s="65" t="n">
        <v>1520</v>
      </c>
      <c r="E188" s="66" t="n">
        <v>0.1</v>
      </c>
    </row>
    <row r="189" customFormat="false" ht="13.2" hidden="false" customHeight="false" outlineLevel="0" collapsed="false">
      <c r="A189" s="16" t="s">
        <v>51</v>
      </c>
      <c r="B189" s="16" t="s">
        <v>1669</v>
      </c>
      <c r="C189" s="16" t="s">
        <v>52</v>
      </c>
      <c r="D189" s="65" t="n">
        <v>2740</v>
      </c>
      <c r="E189" s="66" t="n">
        <v>0.156</v>
      </c>
    </row>
    <row r="190" customFormat="false" ht="13.2" hidden="false" customHeight="false" outlineLevel="0" collapsed="false">
      <c r="A190" s="16" t="s">
        <v>53</v>
      </c>
      <c r="B190" s="16" t="s">
        <v>1670</v>
      </c>
      <c r="C190" s="16" t="s">
        <v>54</v>
      </c>
      <c r="D190" s="65" t="n">
        <v>4120</v>
      </c>
      <c r="E190" s="66" t="n">
        <v>0.116</v>
      </c>
    </row>
    <row r="191" customFormat="false" ht="13.2" hidden="false" customHeight="false" outlineLevel="0" collapsed="false">
      <c r="A191" s="16" t="s">
        <v>55</v>
      </c>
      <c r="B191" s="16" t="s">
        <v>1671</v>
      </c>
      <c r="C191" s="16" t="s">
        <v>56</v>
      </c>
      <c r="D191" s="65" t="n">
        <v>5660</v>
      </c>
      <c r="E191" s="66" t="n">
        <v>0.15</v>
      </c>
    </row>
    <row r="192" customFormat="false" ht="13.2" hidden="false" customHeight="false" outlineLevel="0" collapsed="false">
      <c r="A192" s="16" t="s">
        <v>57</v>
      </c>
      <c r="B192" s="16" t="s">
        <v>1672</v>
      </c>
      <c r="C192" s="16" t="s">
        <v>58</v>
      </c>
      <c r="D192" s="65" t="n">
        <v>3710</v>
      </c>
      <c r="E192" s="66" t="n">
        <v>0.135</v>
      </c>
    </row>
    <row r="193" customFormat="false" ht="13.2" hidden="false" customHeight="false" outlineLevel="0" collapsed="false">
      <c r="A193" s="16" t="s">
        <v>59</v>
      </c>
      <c r="B193" s="16" t="s">
        <v>1673</v>
      </c>
      <c r="C193" s="16" t="s">
        <v>60</v>
      </c>
      <c r="D193" s="65" t="n">
        <v>3955</v>
      </c>
      <c r="E193" s="66" t="n">
        <v>0.187</v>
      </c>
    </row>
    <row r="194" customFormat="false" ht="13.2" hidden="false" customHeight="false" outlineLevel="0" collapsed="false">
      <c r="A194" s="16" t="s">
        <v>61</v>
      </c>
      <c r="B194" s="16" t="s">
        <v>1674</v>
      </c>
      <c r="C194" s="16" t="s">
        <v>62</v>
      </c>
      <c r="D194" s="65" t="n">
        <v>1485</v>
      </c>
      <c r="E194" s="66" t="n">
        <v>0.118</v>
      </c>
    </row>
    <row r="195" customFormat="false" ht="13.2" hidden="false" customHeight="false" outlineLevel="0" collapsed="false">
      <c r="A195" s="16" t="s">
        <v>63</v>
      </c>
      <c r="B195" s="16" t="s">
        <v>1675</v>
      </c>
      <c r="C195" s="16" t="s">
        <v>64</v>
      </c>
      <c r="D195" s="65" t="n">
        <v>1625</v>
      </c>
      <c r="E195" s="66" t="n">
        <v>0.095</v>
      </c>
    </row>
    <row r="196" customFormat="false" ht="13.2" hidden="false" customHeight="false" outlineLevel="0" collapsed="false">
      <c r="A196" s="16" t="s">
        <v>65</v>
      </c>
      <c r="B196" s="16" t="s">
        <v>1676</v>
      </c>
      <c r="C196" s="16" t="s">
        <v>66</v>
      </c>
      <c r="D196" s="65" t="n">
        <v>6345</v>
      </c>
      <c r="E196" s="66" t="n">
        <v>0.232</v>
      </c>
    </row>
    <row r="197" customFormat="false" ht="13.2" hidden="false" customHeight="false" outlineLevel="0" collapsed="false">
      <c r="A197" s="16" t="s">
        <v>67</v>
      </c>
      <c r="B197" s="16" t="s">
        <v>1677</v>
      </c>
      <c r="C197" s="16" t="s">
        <v>68</v>
      </c>
      <c r="D197" s="65" t="n">
        <v>1280</v>
      </c>
      <c r="E197" s="66" t="n">
        <v>0.071</v>
      </c>
    </row>
    <row r="198" customFormat="false" ht="13.2" hidden="false" customHeight="false" outlineLevel="0" collapsed="false">
      <c r="A198" s="16" t="s">
        <v>649</v>
      </c>
      <c r="B198" s="16" t="s">
        <v>1678</v>
      </c>
      <c r="C198" s="16" t="s">
        <v>650</v>
      </c>
      <c r="D198" s="65" t="n">
        <v>3010</v>
      </c>
      <c r="E198" s="66" t="n">
        <v>0.137</v>
      </c>
    </row>
    <row r="199" customFormat="false" ht="13.2" hidden="false" customHeight="false" outlineLevel="0" collapsed="false">
      <c r="A199" s="16" t="s">
        <v>651</v>
      </c>
      <c r="B199" s="16" t="s">
        <v>1679</v>
      </c>
      <c r="C199" s="16" t="s">
        <v>652</v>
      </c>
      <c r="D199" s="65" t="n">
        <v>1370</v>
      </c>
      <c r="E199" s="66" t="n">
        <v>0.086</v>
      </c>
    </row>
    <row r="200" customFormat="false" ht="13.2" hidden="false" customHeight="false" outlineLevel="0" collapsed="false">
      <c r="A200" s="16" t="s">
        <v>653</v>
      </c>
      <c r="B200" s="16" t="s">
        <v>1680</v>
      </c>
      <c r="C200" s="16" t="s">
        <v>654</v>
      </c>
      <c r="D200" s="65" t="n">
        <v>2205</v>
      </c>
      <c r="E200" s="66" t="n">
        <v>0.134</v>
      </c>
    </row>
    <row r="201" customFormat="false" ht="13.2" hidden="false" customHeight="false" outlineLevel="0" collapsed="false">
      <c r="A201" s="16" t="s">
        <v>655</v>
      </c>
      <c r="B201" s="16" t="s">
        <v>1681</v>
      </c>
      <c r="C201" s="16" t="s">
        <v>656</v>
      </c>
      <c r="D201" s="65" t="n">
        <v>5330</v>
      </c>
      <c r="E201" s="66" t="n">
        <v>0.181</v>
      </c>
    </row>
    <row r="202" customFormat="false" ht="13.2" hidden="false" customHeight="false" outlineLevel="0" collapsed="false">
      <c r="A202" s="16" t="s">
        <v>657</v>
      </c>
      <c r="B202" s="16" t="s">
        <v>1682</v>
      </c>
      <c r="C202" s="16" t="s">
        <v>658</v>
      </c>
      <c r="D202" s="65" t="n">
        <v>2105</v>
      </c>
      <c r="E202" s="66" t="n">
        <v>0.089</v>
      </c>
    </row>
    <row r="203" customFormat="false" ht="13.2" hidden="false" customHeight="false" outlineLevel="0" collapsed="false">
      <c r="A203" s="16" t="s">
        <v>659</v>
      </c>
      <c r="B203" s="16" t="s">
        <v>1683</v>
      </c>
      <c r="C203" s="16" t="s">
        <v>660</v>
      </c>
      <c r="D203" s="65" t="n">
        <v>2010</v>
      </c>
      <c r="E203" s="66" t="n">
        <v>0.116</v>
      </c>
    </row>
    <row r="204" customFormat="false" ht="13.2" hidden="false" customHeight="false" outlineLevel="0" collapsed="false">
      <c r="A204" s="16" t="s">
        <v>503</v>
      </c>
      <c r="B204" s="16" t="s">
        <v>1684</v>
      </c>
      <c r="C204" s="16" t="s">
        <v>504</v>
      </c>
      <c r="D204" s="65" t="n">
        <v>4035</v>
      </c>
      <c r="E204" s="66" t="n">
        <v>0.104</v>
      </c>
    </row>
    <row r="205" customFormat="false" ht="13.2" hidden="false" customHeight="false" outlineLevel="0" collapsed="false">
      <c r="A205" s="16" t="s">
        <v>505</v>
      </c>
      <c r="B205" s="16" t="s">
        <v>1685</v>
      </c>
      <c r="C205" s="16" t="s">
        <v>506</v>
      </c>
      <c r="D205" s="65" t="n">
        <v>1930</v>
      </c>
      <c r="E205" s="66" t="n">
        <v>0.078</v>
      </c>
    </row>
    <row r="206" customFormat="false" ht="13.2" hidden="false" customHeight="false" outlineLevel="0" collapsed="false">
      <c r="A206" s="16" t="s">
        <v>507</v>
      </c>
      <c r="B206" s="16" t="s">
        <v>1686</v>
      </c>
      <c r="C206" s="16" t="s">
        <v>508</v>
      </c>
      <c r="D206" s="65" t="n">
        <v>2470</v>
      </c>
      <c r="E206" s="66" t="n">
        <v>0.092</v>
      </c>
    </row>
    <row r="207" customFormat="false" ht="13.2" hidden="false" customHeight="false" outlineLevel="0" collapsed="false">
      <c r="A207" s="16" t="s">
        <v>509</v>
      </c>
      <c r="B207" s="16" t="s">
        <v>1687</v>
      </c>
      <c r="C207" s="16" t="s">
        <v>510</v>
      </c>
      <c r="D207" s="65" t="n">
        <v>1685</v>
      </c>
      <c r="E207" s="66" t="n">
        <v>0.076</v>
      </c>
    </row>
    <row r="208" customFormat="false" ht="13.2" hidden="false" customHeight="false" outlineLevel="0" collapsed="false">
      <c r="A208" s="16" t="s">
        <v>511</v>
      </c>
      <c r="B208" s="16" t="s">
        <v>1688</v>
      </c>
      <c r="C208" s="16" t="s">
        <v>512</v>
      </c>
      <c r="D208" s="65" t="n">
        <v>2960</v>
      </c>
      <c r="E208" s="66" t="n">
        <v>0.165</v>
      </c>
    </row>
    <row r="209" customFormat="false" ht="13.2" hidden="false" customHeight="false" outlineLevel="0" collapsed="false">
      <c r="A209" s="16" t="s">
        <v>513</v>
      </c>
      <c r="B209" s="16" t="s">
        <v>1689</v>
      </c>
      <c r="C209" s="16" t="s">
        <v>514</v>
      </c>
      <c r="D209" s="65" t="n">
        <v>1185</v>
      </c>
      <c r="E209" s="66" t="n">
        <v>0.058</v>
      </c>
    </row>
    <row r="210" customFormat="false" ht="13.2" hidden="false" customHeight="false" outlineLevel="0" collapsed="false">
      <c r="A210" s="16" t="s">
        <v>515</v>
      </c>
      <c r="B210" s="16" t="s">
        <v>1690</v>
      </c>
      <c r="C210" s="16" t="s">
        <v>516</v>
      </c>
      <c r="D210" s="65" t="n">
        <v>4795</v>
      </c>
      <c r="E210" s="66" t="n">
        <v>0.194</v>
      </c>
    </row>
    <row r="211" customFormat="false" ht="13.2" hidden="false" customHeight="false" outlineLevel="0" collapsed="false">
      <c r="A211" s="16" t="s">
        <v>517</v>
      </c>
      <c r="B211" s="16" t="s">
        <v>1691</v>
      </c>
      <c r="C211" s="16" t="s">
        <v>518</v>
      </c>
      <c r="D211" s="65" t="n">
        <v>3630</v>
      </c>
      <c r="E211" s="66" t="n">
        <v>0.111</v>
      </c>
    </row>
    <row r="212" customFormat="false" ht="13.2" hidden="false" customHeight="false" outlineLevel="0" collapsed="false">
      <c r="A212" s="16" t="s">
        <v>519</v>
      </c>
      <c r="B212" s="16" t="s">
        <v>1692</v>
      </c>
      <c r="C212" s="16" t="s">
        <v>520</v>
      </c>
      <c r="D212" s="65" t="n">
        <v>2545</v>
      </c>
      <c r="E212" s="66" t="n">
        <v>0.116</v>
      </c>
    </row>
    <row r="213" customFormat="false" ht="13.2" hidden="false" customHeight="false" outlineLevel="0" collapsed="false">
      <c r="A213" s="16" t="s">
        <v>521</v>
      </c>
      <c r="B213" s="16" t="s">
        <v>1693</v>
      </c>
      <c r="C213" s="16" t="s">
        <v>522</v>
      </c>
      <c r="D213" s="65" t="n">
        <v>2245</v>
      </c>
      <c r="E213" s="66" t="n">
        <v>0.089</v>
      </c>
    </row>
    <row r="214" customFormat="false" ht="13.2" hidden="false" customHeight="false" outlineLevel="0" collapsed="false">
      <c r="A214" s="16" t="s">
        <v>523</v>
      </c>
      <c r="B214" s="16" t="s">
        <v>1694</v>
      </c>
      <c r="C214" s="16" t="s">
        <v>524</v>
      </c>
      <c r="D214" s="65" t="n">
        <v>1730</v>
      </c>
      <c r="E214" s="66" t="n">
        <v>0.072</v>
      </c>
    </row>
    <row r="215" customFormat="false" ht="13.2" hidden="false" customHeight="false" outlineLevel="0" collapsed="false">
      <c r="A215" s="16" t="s">
        <v>69</v>
      </c>
      <c r="B215" s="16" t="s">
        <v>1695</v>
      </c>
      <c r="C215" s="16" t="s">
        <v>70</v>
      </c>
      <c r="D215" s="65" t="n">
        <v>3780</v>
      </c>
      <c r="E215" s="66" t="n">
        <v>0.168</v>
      </c>
    </row>
    <row r="216" customFormat="false" ht="13.2" hidden="false" customHeight="false" outlineLevel="0" collapsed="false">
      <c r="A216" s="16" t="s">
        <v>71</v>
      </c>
      <c r="B216" s="16" t="s">
        <v>1696</v>
      </c>
      <c r="C216" s="16" t="s">
        <v>72</v>
      </c>
      <c r="D216" s="65" t="n">
        <v>4170</v>
      </c>
      <c r="E216" s="66" t="n">
        <v>0.126</v>
      </c>
    </row>
    <row r="217" customFormat="false" ht="13.2" hidden="false" customHeight="false" outlineLevel="0" collapsed="false">
      <c r="A217" s="16" t="s">
        <v>1697</v>
      </c>
      <c r="B217" s="16" t="s">
        <v>1698</v>
      </c>
      <c r="C217" s="16" t="s">
        <v>114</v>
      </c>
      <c r="D217" s="65" t="n">
        <v>2435</v>
      </c>
      <c r="E217" s="66" t="n">
        <v>0.079</v>
      </c>
    </row>
    <row r="218" customFormat="false" ht="13.2" hidden="false" customHeight="false" outlineLevel="0" collapsed="false">
      <c r="A218" s="16" t="s">
        <v>73</v>
      </c>
      <c r="B218" s="16" t="s">
        <v>1699</v>
      </c>
      <c r="C218" s="16" t="s">
        <v>74</v>
      </c>
      <c r="D218" s="65" t="n">
        <v>2635</v>
      </c>
      <c r="E218" s="66" t="n">
        <v>0.112</v>
      </c>
    </row>
    <row r="219" customFormat="false" ht="13.2" hidden="false" customHeight="false" outlineLevel="0" collapsed="false">
      <c r="A219" s="16" t="s">
        <v>75</v>
      </c>
      <c r="B219" s="16" t="s">
        <v>1700</v>
      </c>
      <c r="C219" s="16" t="s">
        <v>76</v>
      </c>
      <c r="D219" s="65" t="n">
        <v>3170</v>
      </c>
      <c r="E219" s="66" t="n">
        <v>0.111</v>
      </c>
    </row>
    <row r="220" customFormat="false" ht="13.2" hidden="false" customHeight="false" outlineLevel="0" collapsed="false">
      <c r="A220" s="16" t="s">
        <v>1701</v>
      </c>
      <c r="B220" s="16" t="s">
        <v>1702</v>
      </c>
      <c r="C220" s="16" t="s">
        <v>110</v>
      </c>
      <c r="D220" s="65" t="n">
        <v>2665</v>
      </c>
      <c r="E220" s="66" t="n">
        <v>0.078</v>
      </c>
    </row>
    <row r="221" customFormat="false" ht="13.2" hidden="false" customHeight="false" outlineLevel="0" collapsed="false">
      <c r="A221" s="16" t="s">
        <v>1703</v>
      </c>
      <c r="B221" s="16" t="s">
        <v>1704</v>
      </c>
      <c r="C221" s="16" t="s">
        <v>116</v>
      </c>
      <c r="D221" s="65" t="n">
        <v>3665</v>
      </c>
      <c r="E221" s="66" t="n">
        <v>0.181</v>
      </c>
    </row>
    <row r="222" customFormat="false" ht="13.2" hidden="false" customHeight="false" outlineLevel="0" collapsed="false">
      <c r="A222" s="16" t="s">
        <v>77</v>
      </c>
      <c r="B222" s="16" t="s">
        <v>1705</v>
      </c>
      <c r="C222" s="16" t="s">
        <v>78</v>
      </c>
      <c r="D222" s="65" t="n">
        <v>2040</v>
      </c>
      <c r="E222" s="66" t="n">
        <v>0.101</v>
      </c>
    </row>
    <row r="223" customFormat="false" ht="13.2" hidden="false" customHeight="false" outlineLevel="0" collapsed="false">
      <c r="A223" s="16" t="s">
        <v>79</v>
      </c>
      <c r="B223" s="16" t="s">
        <v>1706</v>
      </c>
      <c r="C223" s="16" t="s">
        <v>80</v>
      </c>
      <c r="D223" s="65" t="n">
        <v>2855</v>
      </c>
      <c r="E223" s="66" t="n">
        <v>0.129</v>
      </c>
    </row>
    <row r="224" customFormat="false" ht="13.2" hidden="false" customHeight="false" outlineLevel="0" collapsed="false">
      <c r="A224" s="16" t="s">
        <v>1707</v>
      </c>
      <c r="B224" s="16" t="s">
        <v>1708</v>
      </c>
      <c r="C224" s="16" t="s">
        <v>112</v>
      </c>
      <c r="D224" s="65" t="n">
        <v>3165</v>
      </c>
      <c r="E224" s="66" t="n">
        <v>0.135</v>
      </c>
    </row>
    <row r="225" customFormat="false" ht="13.2" hidden="false" customHeight="false" outlineLevel="0" collapsed="false">
      <c r="A225" s="16" t="s">
        <v>525</v>
      </c>
      <c r="B225" s="16" t="s">
        <v>1709</v>
      </c>
      <c r="C225" s="16" t="s">
        <v>526</v>
      </c>
      <c r="D225" s="65" t="n">
        <v>4415</v>
      </c>
      <c r="E225" s="66" t="n">
        <v>0.155</v>
      </c>
    </row>
    <row r="226" customFormat="false" ht="13.2" hidden="false" customHeight="false" outlineLevel="0" collapsed="false">
      <c r="A226" s="16" t="s">
        <v>527</v>
      </c>
      <c r="B226" s="16" t="s">
        <v>1710</v>
      </c>
      <c r="C226" s="16" t="s">
        <v>528</v>
      </c>
      <c r="D226" s="65" t="n">
        <v>4415</v>
      </c>
      <c r="E226" s="66" t="n">
        <v>0.159</v>
      </c>
    </row>
    <row r="227" customFormat="false" ht="13.2" hidden="false" customHeight="false" outlineLevel="0" collapsed="false">
      <c r="A227" s="16" t="s">
        <v>529</v>
      </c>
      <c r="B227" s="16" t="s">
        <v>1711</v>
      </c>
      <c r="C227" s="16" t="s">
        <v>530</v>
      </c>
      <c r="D227" s="65" t="n">
        <v>3400</v>
      </c>
      <c r="E227" s="66" t="n">
        <v>0.147</v>
      </c>
    </row>
    <row r="228" customFormat="false" ht="13.2" hidden="false" customHeight="false" outlineLevel="0" collapsed="false">
      <c r="A228" s="16" t="s">
        <v>531</v>
      </c>
      <c r="B228" s="16" t="s">
        <v>1712</v>
      </c>
      <c r="C228" s="16" t="s">
        <v>532</v>
      </c>
      <c r="D228" s="65" t="n">
        <v>4535</v>
      </c>
      <c r="E228" s="66" t="n">
        <v>0.2</v>
      </c>
    </row>
    <row r="229" customFormat="false" ht="13.2" hidden="false" customHeight="false" outlineLevel="0" collapsed="false">
      <c r="A229" s="16" t="s">
        <v>533</v>
      </c>
      <c r="B229" s="16" t="s">
        <v>1713</v>
      </c>
      <c r="C229" s="16" t="s">
        <v>534</v>
      </c>
      <c r="D229" s="65" t="n">
        <v>4430</v>
      </c>
      <c r="E229" s="66" t="n">
        <v>0.185</v>
      </c>
    </row>
    <row r="230" customFormat="false" ht="13.2" hidden="false" customHeight="false" outlineLevel="0" collapsed="false">
      <c r="A230" s="16" t="s">
        <v>535</v>
      </c>
      <c r="B230" s="16" t="s">
        <v>1714</v>
      </c>
      <c r="C230" s="16" t="s">
        <v>536</v>
      </c>
      <c r="D230" s="65" t="n">
        <v>4575</v>
      </c>
      <c r="E230" s="66" t="n">
        <v>0.135</v>
      </c>
    </row>
    <row r="231" customFormat="false" ht="13.2" hidden="false" customHeight="false" outlineLevel="0" collapsed="false">
      <c r="A231" s="16" t="s">
        <v>537</v>
      </c>
      <c r="B231" s="16" t="s">
        <v>1715</v>
      </c>
      <c r="C231" s="16" t="s">
        <v>538</v>
      </c>
      <c r="D231" s="65" t="n">
        <v>2855</v>
      </c>
      <c r="E231" s="66" t="n">
        <v>0.112</v>
      </c>
    </row>
    <row r="232" customFormat="false" ht="13.2" hidden="false" customHeight="false" outlineLevel="0" collapsed="false">
      <c r="A232" s="16" t="s">
        <v>539</v>
      </c>
      <c r="B232" s="16" t="s">
        <v>1716</v>
      </c>
      <c r="C232" s="16" t="s">
        <v>540</v>
      </c>
      <c r="D232" s="65" t="n">
        <v>4585</v>
      </c>
      <c r="E232" s="66" t="n">
        <v>0.207</v>
      </c>
    </row>
    <row r="233" customFormat="false" ht="13.2" hidden="false" customHeight="false" outlineLevel="0" collapsed="false">
      <c r="A233" s="16" t="s">
        <v>541</v>
      </c>
      <c r="B233" s="16" t="s">
        <v>1717</v>
      </c>
      <c r="C233" s="16" t="s">
        <v>542</v>
      </c>
      <c r="D233" s="65" t="n">
        <v>6880</v>
      </c>
      <c r="E233" s="66" t="n">
        <v>0.217</v>
      </c>
    </row>
    <row r="234" customFormat="false" ht="13.2" hidden="false" customHeight="false" outlineLevel="0" collapsed="false">
      <c r="A234" s="16" t="s">
        <v>543</v>
      </c>
      <c r="B234" s="16" t="s">
        <v>1718</v>
      </c>
      <c r="C234" s="16" t="s">
        <v>544</v>
      </c>
      <c r="D234" s="65" t="n">
        <v>7570</v>
      </c>
      <c r="E234" s="66" t="n">
        <v>0.251</v>
      </c>
    </row>
    <row r="235" customFormat="false" ht="13.2" hidden="false" customHeight="false" outlineLevel="0" collapsed="false">
      <c r="A235" s="16" t="s">
        <v>545</v>
      </c>
      <c r="B235" s="16" t="s">
        <v>1719</v>
      </c>
      <c r="C235" s="16" t="s">
        <v>546</v>
      </c>
      <c r="D235" s="65" t="n">
        <v>3240</v>
      </c>
      <c r="E235" s="66" t="n">
        <v>0.117</v>
      </c>
    </row>
    <row r="236" customFormat="false" ht="13.2" hidden="false" customHeight="false" outlineLevel="0" collapsed="false">
      <c r="A236" s="16" t="s">
        <v>547</v>
      </c>
      <c r="B236" s="16" t="s">
        <v>1720</v>
      </c>
      <c r="C236" s="16" t="s">
        <v>548</v>
      </c>
      <c r="D236" s="65" t="n">
        <v>2395</v>
      </c>
      <c r="E236" s="66" t="n">
        <v>0.096</v>
      </c>
    </row>
    <row r="237" customFormat="false" ht="13.2" hidden="false" customHeight="false" outlineLevel="0" collapsed="false">
      <c r="A237" s="16" t="s">
        <v>319</v>
      </c>
      <c r="B237" s="16" t="s">
        <v>1721</v>
      </c>
      <c r="C237" s="16" t="s">
        <v>320</v>
      </c>
      <c r="D237" s="65" t="n">
        <v>5000</v>
      </c>
      <c r="E237" s="66" t="n">
        <v>0.239</v>
      </c>
    </row>
    <row r="238" customFormat="false" ht="13.2" hidden="false" customHeight="false" outlineLevel="0" collapsed="false">
      <c r="A238" s="16" t="s">
        <v>321</v>
      </c>
      <c r="B238" s="16" t="s">
        <v>1722</v>
      </c>
      <c r="C238" s="16" t="s">
        <v>322</v>
      </c>
      <c r="D238" s="65" t="n">
        <v>2780</v>
      </c>
      <c r="E238" s="66" t="n">
        <v>0.123</v>
      </c>
    </row>
    <row r="239" customFormat="false" ht="13.2" hidden="false" customHeight="false" outlineLevel="0" collapsed="false">
      <c r="A239" s="16" t="s">
        <v>323</v>
      </c>
      <c r="B239" s="16" t="s">
        <v>1723</v>
      </c>
      <c r="C239" s="16" t="s">
        <v>324</v>
      </c>
      <c r="D239" s="65" t="n">
        <v>1485</v>
      </c>
      <c r="E239" s="66" t="n">
        <v>0.11</v>
      </c>
    </row>
    <row r="240" customFormat="false" ht="13.2" hidden="false" customHeight="false" outlineLevel="0" collapsed="false">
      <c r="A240" s="16" t="s">
        <v>325</v>
      </c>
      <c r="B240" s="16" t="s">
        <v>1724</v>
      </c>
      <c r="C240" s="16" t="s">
        <v>326</v>
      </c>
      <c r="D240" s="65" t="n">
        <v>4040</v>
      </c>
      <c r="E240" s="66" t="n">
        <v>0.201</v>
      </c>
    </row>
    <row r="241" customFormat="false" ht="13.2" hidden="false" customHeight="false" outlineLevel="0" collapsed="false">
      <c r="A241" s="16" t="s">
        <v>327</v>
      </c>
      <c r="B241" s="16" t="s">
        <v>1725</v>
      </c>
      <c r="C241" s="16" t="s">
        <v>328</v>
      </c>
      <c r="D241" s="65" t="n">
        <v>4675</v>
      </c>
      <c r="E241" s="66" t="n">
        <v>0.172</v>
      </c>
    </row>
    <row r="242" customFormat="false" ht="13.2" hidden="false" customHeight="false" outlineLevel="0" collapsed="false">
      <c r="A242" s="16" t="s">
        <v>329</v>
      </c>
      <c r="B242" s="16" t="s">
        <v>1726</v>
      </c>
      <c r="C242" s="16" t="s">
        <v>330</v>
      </c>
      <c r="D242" s="65" t="n">
        <v>3965</v>
      </c>
      <c r="E242" s="66" t="n">
        <v>0.181</v>
      </c>
    </row>
    <row r="243" customFormat="false" ht="13.2" hidden="false" customHeight="false" outlineLevel="0" collapsed="false">
      <c r="A243" s="16" t="s">
        <v>331</v>
      </c>
      <c r="B243" s="16" t="s">
        <v>1727</v>
      </c>
      <c r="C243" s="16" t="s">
        <v>332</v>
      </c>
      <c r="D243" s="65" t="n">
        <v>6270</v>
      </c>
      <c r="E243" s="66" t="n">
        <v>0.198</v>
      </c>
    </row>
    <row r="244" customFormat="false" ht="13.2" hidden="false" customHeight="false" outlineLevel="0" collapsed="false">
      <c r="A244" s="16" t="s">
        <v>333</v>
      </c>
      <c r="B244" s="16" t="s">
        <v>1728</v>
      </c>
      <c r="C244" s="16" t="s">
        <v>334</v>
      </c>
      <c r="D244" s="65" t="n">
        <v>635</v>
      </c>
      <c r="E244" s="66" t="n">
        <v>0.057</v>
      </c>
    </row>
    <row r="245" customFormat="false" ht="13.2" hidden="false" customHeight="false" outlineLevel="0" collapsed="false">
      <c r="A245" s="16" t="s">
        <v>335</v>
      </c>
      <c r="B245" s="16" t="s">
        <v>1729</v>
      </c>
      <c r="C245" s="16" t="s">
        <v>336</v>
      </c>
      <c r="D245" s="65" t="n">
        <v>2660</v>
      </c>
      <c r="E245" s="66" t="n">
        <v>0.173</v>
      </c>
    </row>
    <row r="246" customFormat="false" ht="13.2" hidden="false" customHeight="false" outlineLevel="0" collapsed="false">
      <c r="A246" s="16" t="s">
        <v>337</v>
      </c>
      <c r="B246" s="16" t="s">
        <v>1730</v>
      </c>
      <c r="C246" s="16" t="s">
        <v>338</v>
      </c>
      <c r="D246" s="65" t="n">
        <v>2585</v>
      </c>
      <c r="E246" s="66" t="n">
        <v>0.114</v>
      </c>
    </row>
    <row r="247" customFormat="false" ht="13.2" hidden="false" customHeight="false" outlineLevel="0" collapsed="false">
      <c r="A247" s="16" t="s">
        <v>339</v>
      </c>
      <c r="B247" s="16" t="s">
        <v>1731</v>
      </c>
      <c r="C247" s="16" t="s">
        <v>340</v>
      </c>
      <c r="D247" s="65" t="n">
        <v>3630</v>
      </c>
      <c r="E247" s="66" t="n">
        <v>0.156</v>
      </c>
    </row>
    <row r="248" customFormat="false" ht="13.2" hidden="false" customHeight="false" outlineLevel="0" collapsed="false">
      <c r="A248" s="16" t="s">
        <v>341</v>
      </c>
      <c r="B248" s="16" t="s">
        <v>1732</v>
      </c>
      <c r="C248" s="16" t="s">
        <v>342</v>
      </c>
      <c r="D248" s="65" t="n">
        <v>3090</v>
      </c>
      <c r="E248" s="66" t="n">
        <v>0.156</v>
      </c>
    </row>
    <row r="249" customFormat="false" ht="13.2" hidden="false" customHeight="false" outlineLevel="0" collapsed="false">
      <c r="A249" s="16" t="s">
        <v>143</v>
      </c>
      <c r="B249" s="16" t="s">
        <v>1733</v>
      </c>
      <c r="C249" s="16" t="s">
        <v>144</v>
      </c>
      <c r="D249" s="65" t="n">
        <v>1715</v>
      </c>
      <c r="E249" s="66" t="n">
        <v>0.085</v>
      </c>
    </row>
    <row r="250" customFormat="false" ht="13.2" hidden="false" customHeight="false" outlineLevel="0" collapsed="false">
      <c r="A250" s="16" t="s">
        <v>145</v>
      </c>
      <c r="B250" s="16" t="s">
        <v>1734</v>
      </c>
      <c r="C250" s="16" t="s">
        <v>146</v>
      </c>
      <c r="D250" s="65" t="n">
        <v>4180</v>
      </c>
      <c r="E250" s="66" t="n">
        <v>0.127</v>
      </c>
    </row>
    <row r="251" customFormat="false" ht="13.2" hidden="false" customHeight="false" outlineLevel="0" collapsed="false">
      <c r="A251" s="16" t="s">
        <v>147</v>
      </c>
      <c r="B251" s="16" t="s">
        <v>1735</v>
      </c>
      <c r="C251" s="16" t="s">
        <v>148</v>
      </c>
      <c r="D251" s="65" t="n">
        <v>1220</v>
      </c>
      <c r="E251" s="66" t="n">
        <v>0.066</v>
      </c>
    </row>
    <row r="252" customFormat="false" ht="13.2" hidden="false" customHeight="false" outlineLevel="0" collapsed="false">
      <c r="A252" s="16" t="s">
        <v>149</v>
      </c>
      <c r="B252" s="16" t="s">
        <v>1736</v>
      </c>
      <c r="C252" s="16" t="s">
        <v>150</v>
      </c>
      <c r="D252" s="65" t="n">
        <v>2365</v>
      </c>
      <c r="E252" s="66" t="n">
        <v>0.11</v>
      </c>
    </row>
    <row r="253" customFormat="false" ht="13.2" hidden="false" customHeight="false" outlineLevel="0" collapsed="false">
      <c r="A253" s="16" t="s">
        <v>151</v>
      </c>
      <c r="B253" s="16" t="s">
        <v>1737</v>
      </c>
      <c r="C253" s="16" t="s">
        <v>152</v>
      </c>
      <c r="D253" s="65" t="n">
        <v>1080</v>
      </c>
      <c r="E253" s="66" t="n">
        <v>0.104</v>
      </c>
    </row>
    <row r="254" customFormat="false" ht="13.2" hidden="false" customHeight="false" outlineLevel="0" collapsed="false">
      <c r="A254" s="16" t="s">
        <v>153</v>
      </c>
      <c r="B254" s="16" t="s">
        <v>1738</v>
      </c>
      <c r="C254" s="16" t="s">
        <v>154</v>
      </c>
      <c r="D254" s="65" t="n">
        <v>2410</v>
      </c>
      <c r="E254" s="66" t="n">
        <v>0.12</v>
      </c>
    </row>
    <row r="255" customFormat="false" ht="13.2" hidden="false" customHeight="false" outlineLevel="0" collapsed="false">
      <c r="A255" s="16" t="s">
        <v>155</v>
      </c>
      <c r="B255" s="16" t="s">
        <v>1739</v>
      </c>
      <c r="C255" s="16" t="s">
        <v>156</v>
      </c>
      <c r="D255" s="65" t="n">
        <v>1315</v>
      </c>
      <c r="E255" s="66" t="n">
        <v>0.113</v>
      </c>
    </row>
    <row r="256" customFormat="false" ht="13.2" hidden="false" customHeight="false" outlineLevel="0" collapsed="false">
      <c r="A256" s="16" t="s">
        <v>157</v>
      </c>
      <c r="B256" s="16" t="s">
        <v>1740</v>
      </c>
      <c r="C256" s="16" t="s">
        <v>158</v>
      </c>
      <c r="D256" s="65" t="n">
        <v>2240</v>
      </c>
      <c r="E256" s="66" t="n">
        <v>0.151</v>
      </c>
    </row>
    <row r="257" customFormat="false" ht="13.2" hidden="false" customHeight="false" outlineLevel="0" collapsed="false">
      <c r="A257" s="16" t="s">
        <v>159</v>
      </c>
      <c r="B257" s="16" t="s">
        <v>1741</v>
      </c>
      <c r="C257" s="16" t="s">
        <v>160</v>
      </c>
      <c r="D257" s="65" t="n">
        <v>5100</v>
      </c>
      <c r="E257" s="66" t="n">
        <v>0.199</v>
      </c>
    </row>
    <row r="258" customFormat="false" ht="13.2" hidden="false" customHeight="false" outlineLevel="0" collapsed="false">
      <c r="A258" s="16" t="s">
        <v>161</v>
      </c>
      <c r="B258" s="16" t="s">
        <v>1742</v>
      </c>
      <c r="C258" s="16" t="s">
        <v>162</v>
      </c>
      <c r="D258" s="65" t="n">
        <v>4310</v>
      </c>
      <c r="E258" s="66" t="n">
        <v>0.222</v>
      </c>
    </row>
    <row r="259" customFormat="false" ht="13.2" hidden="false" customHeight="false" outlineLevel="0" collapsed="false">
      <c r="A259" s="16" t="s">
        <v>163</v>
      </c>
      <c r="B259" s="16" t="s">
        <v>1743</v>
      </c>
      <c r="C259" s="16" t="s">
        <v>164</v>
      </c>
      <c r="D259" s="65" t="n">
        <v>2295</v>
      </c>
      <c r="E259" s="66" t="n">
        <v>0.102</v>
      </c>
    </row>
    <row r="260" customFormat="false" ht="13.2" hidden="false" customHeight="false" outlineLevel="0" collapsed="false">
      <c r="A260" s="16" t="s">
        <v>165</v>
      </c>
      <c r="B260" s="16" t="s">
        <v>1744</v>
      </c>
      <c r="C260" s="16" t="s">
        <v>166</v>
      </c>
      <c r="D260" s="65" t="n">
        <v>2565</v>
      </c>
      <c r="E260" s="66" t="n">
        <v>0.144</v>
      </c>
    </row>
    <row r="261" customFormat="false" ht="13.2" hidden="false" customHeight="false" outlineLevel="0" collapsed="false">
      <c r="A261" s="16" t="s">
        <v>167</v>
      </c>
      <c r="B261" s="16" t="s">
        <v>1745</v>
      </c>
      <c r="C261" s="16" t="s">
        <v>168</v>
      </c>
      <c r="D261" s="65" t="n">
        <v>3630</v>
      </c>
      <c r="E261" s="66" t="n">
        <v>0.124</v>
      </c>
    </row>
    <row r="262" customFormat="false" ht="13.2" hidden="false" customHeight="false" outlineLevel="0" collapsed="false">
      <c r="A262" s="16" t="s">
        <v>169</v>
      </c>
      <c r="B262" s="16" t="s">
        <v>1746</v>
      </c>
      <c r="C262" s="16" t="s">
        <v>170</v>
      </c>
      <c r="D262" s="65" t="n">
        <v>3020</v>
      </c>
      <c r="E262" s="66" t="n">
        <v>0.166</v>
      </c>
    </row>
    <row r="263" customFormat="false" ht="13.2" hidden="false" customHeight="false" outlineLevel="0" collapsed="false">
      <c r="A263" s="16" t="s">
        <v>81</v>
      </c>
      <c r="B263" s="16" t="s">
        <v>1747</v>
      </c>
      <c r="C263" s="16" t="s">
        <v>82</v>
      </c>
      <c r="D263" s="65" t="n">
        <v>3835</v>
      </c>
      <c r="E263" s="66" t="n">
        <v>0.146</v>
      </c>
    </row>
    <row r="264" customFormat="false" ht="13.2" hidden="false" customHeight="false" outlineLevel="0" collapsed="false">
      <c r="A264" s="16" t="s">
        <v>83</v>
      </c>
      <c r="B264" s="16" t="s">
        <v>1748</v>
      </c>
      <c r="C264" s="16" t="s">
        <v>84</v>
      </c>
      <c r="D264" s="65" t="n">
        <v>2105</v>
      </c>
      <c r="E264" s="66" t="n">
        <v>0.088</v>
      </c>
    </row>
    <row r="265" customFormat="false" ht="13.2" hidden="false" customHeight="false" outlineLevel="0" collapsed="false">
      <c r="A265" s="16" t="s">
        <v>85</v>
      </c>
      <c r="B265" s="16" t="s">
        <v>1749</v>
      </c>
      <c r="C265" s="16" t="s">
        <v>86</v>
      </c>
      <c r="D265" s="65" t="n">
        <v>4805</v>
      </c>
      <c r="E265" s="66" t="n">
        <v>0.231</v>
      </c>
    </row>
    <row r="266" customFormat="false" ht="13.2" hidden="false" customHeight="false" outlineLevel="0" collapsed="false">
      <c r="A266" s="16" t="s">
        <v>87</v>
      </c>
      <c r="B266" s="16" t="s">
        <v>1750</v>
      </c>
      <c r="C266" s="16" t="s">
        <v>88</v>
      </c>
      <c r="D266" s="65" t="n">
        <v>4775</v>
      </c>
      <c r="E266" s="66" t="n">
        <v>0.162</v>
      </c>
    </row>
    <row r="267" customFormat="false" ht="13.2" hidden="false" customHeight="false" outlineLevel="0" collapsed="false">
      <c r="A267" s="16" t="s">
        <v>89</v>
      </c>
      <c r="B267" s="16" t="s">
        <v>1751</v>
      </c>
      <c r="C267" s="16" t="s">
        <v>90</v>
      </c>
      <c r="D267" s="65" t="n">
        <v>2260</v>
      </c>
      <c r="E267" s="66" t="n">
        <v>0.136</v>
      </c>
    </row>
    <row r="268" customFormat="false" ht="13.2" hidden="false" customHeight="false" outlineLevel="0" collapsed="false">
      <c r="A268" s="16" t="s">
        <v>91</v>
      </c>
      <c r="B268" s="16" t="s">
        <v>1752</v>
      </c>
      <c r="C268" s="16" t="s">
        <v>92</v>
      </c>
      <c r="D268" s="65" t="n">
        <v>6670</v>
      </c>
      <c r="E268" s="66" t="n">
        <v>0.255</v>
      </c>
    </row>
    <row r="269" customFormat="false" ht="13.2" hidden="false" customHeight="false" outlineLevel="0" collapsed="false">
      <c r="A269" s="16" t="s">
        <v>93</v>
      </c>
      <c r="B269" s="16" t="s">
        <v>1753</v>
      </c>
      <c r="C269" s="16" t="s">
        <v>94</v>
      </c>
      <c r="D269" s="65" t="n">
        <v>2530</v>
      </c>
      <c r="E269" s="66" t="n">
        <v>0.101</v>
      </c>
    </row>
    <row r="270" customFormat="false" ht="13.2" hidden="false" customHeight="false" outlineLevel="0" collapsed="false">
      <c r="A270" s="16" t="s">
        <v>171</v>
      </c>
      <c r="B270" s="16" t="s">
        <v>1754</v>
      </c>
      <c r="C270" s="16" t="s">
        <v>172</v>
      </c>
      <c r="D270" s="65" t="n">
        <v>3000</v>
      </c>
      <c r="E270" s="66" t="n">
        <v>0.188</v>
      </c>
    </row>
    <row r="271" customFormat="false" ht="13.2" hidden="false" customHeight="false" outlineLevel="0" collapsed="false">
      <c r="A271" s="16" t="s">
        <v>173</v>
      </c>
      <c r="B271" s="16" t="s">
        <v>1755</v>
      </c>
      <c r="C271" s="16" t="s">
        <v>174</v>
      </c>
      <c r="D271" s="65" t="n">
        <v>1795</v>
      </c>
      <c r="E271" s="66" t="n">
        <v>0.105</v>
      </c>
    </row>
    <row r="272" customFormat="false" ht="13.2" hidden="false" customHeight="false" outlineLevel="0" collapsed="false">
      <c r="A272" s="16" t="s">
        <v>175</v>
      </c>
      <c r="B272" s="16" t="s">
        <v>1756</v>
      </c>
      <c r="C272" s="16" t="s">
        <v>176</v>
      </c>
      <c r="D272" s="65" t="n">
        <v>2300</v>
      </c>
      <c r="E272" s="66" t="n">
        <v>0.12</v>
      </c>
    </row>
    <row r="273" customFormat="false" ht="13.2" hidden="false" customHeight="false" outlineLevel="0" collapsed="false">
      <c r="A273" s="16" t="s">
        <v>177</v>
      </c>
      <c r="B273" s="16" t="s">
        <v>1757</v>
      </c>
      <c r="C273" s="16" t="s">
        <v>178</v>
      </c>
      <c r="D273" s="65" t="n">
        <v>3315</v>
      </c>
      <c r="E273" s="66" t="n">
        <v>0.148</v>
      </c>
    </row>
    <row r="274" customFormat="false" ht="13.2" hidden="false" customHeight="false" outlineLevel="0" collapsed="false">
      <c r="A274" s="16" t="s">
        <v>179</v>
      </c>
      <c r="B274" s="16" t="s">
        <v>1758</v>
      </c>
      <c r="C274" s="16" t="s">
        <v>180</v>
      </c>
      <c r="D274" s="65" t="n">
        <v>9305</v>
      </c>
      <c r="E274" s="66" t="n">
        <v>0.179</v>
      </c>
    </row>
    <row r="275" customFormat="false" ht="13.2" hidden="false" customHeight="false" outlineLevel="0" collapsed="false">
      <c r="A275" s="16" t="s">
        <v>181</v>
      </c>
      <c r="B275" s="16" t="s">
        <v>1759</v>
      </c>
      <c r="C275" s="16" t="s">
        <v>182</v>
      </c>
      <c r="D275" s="65" t="n">
        <v>1080</v>
      </c>
      <c r="E275" s="66" t="n">
        <v>0.057</v>
      </c>
    </row>
    <row r="276" customFormat="false" ht="13.2" hidden="false" customHeight="false" outlineLevel="0" collapsed="false">
      <c r="A276" s="16" t="s">
        <v>183</v>
      </c>
      <c r="B276" s="16" t="s">
        <v>1760</v>
      </c>
      <c r="C276" s="16" t="s">
        <v>184</v>
      </c>
      <c r="D276" s="65" t="n">
        <v>3245</v>
      </c>
      <c r="E276" s="66" t="n">
        <v>0.179</v>
      </c>
    </row>
    <row r="277" customFormat="false" ht="13.2" hidden="false" customHeight="false" outlineLevel="0" collapsed="false">
      <c r="A277" s="16" t="s">
        <v>793</v>
      </c>
      <c r="B277" s="16" t="s">
        <v>1761</v>
      </c>
      <c r="C277" s="16" t="s">
        <v>794</v>
      </c>
      <c r="D277" s="65" t="n">
        <v>790</v>
      </c>
      <c r="E277" s="66" t="n">
        <v>0.077</v>
      </c>
    </row>
    <row r="278" customFormat="false" ht="13.2" hidden="false" customHeight="false" outlineLevel="0" collapsed="false">
      <c r="A278" s="16" t="s">
        <v>795</v>
      </c>
      <c r="B278" s="16" t="s">
        <v>1762</v>
      </c>
      <c r="C278" s="16" t="s">
        <v>796</v>
      </c>
      <c r="D278" s="65" t="n">
        <v>1520</v>
      </c>
      <c r="E278" s="66" t="n">
        <v>0.088</v>
      </c>
    </row>
    <row r="279" customFormat="false" ht="13.2" hidden="false" customHeight="false" outlineLevel="0" collapsed="false">
      <c r="A279" s="16" t="s">
        <v>797</v>
      </c>
      <c r="B279" s="16" t="s">
        <v>1763</v>
      </c>
      <c r="C279" s="16" t="s">
        <v>798</v>
      </c>
      <c r="D279" s="65" t="n">
        <v>2195</v>
      </c>
      <c r="E279" s="66" t="n">
        <v>0.071</v>
      </c>
    </row>
    <row r="280" customFormat="false" ht="13.2" hidden="false" customHeight="false" outlineLevel="0" collapsed="false">
      <c r="A280" s="16" t="s">
        <v>799</v>
      </c>
      <c r="B280" s="16" t="s">
        <v>1764</v>
      </c>
      <c r="C280" s="16" t="s">
        <v>800</v>
      </c>
      <c r="D280" s="65" t="n">
        <v>885</v>
      </c>
      <c r="E280" s="66" t="n">
        <v>0.085</v>
      </c>
    </row>
    <row r="281" customFormat="false" ht="13.2" hidden="false" customHeight="false" outlineLevel="0" collapsed="false">
      <c r="A281" s="16" t="s">
        <v>801</v>
      </c>
      <c r="B281" s="16" t="s">
        <v>1765</v>
      </c>
      <c r="C281" s="16" t="s">
        <v>802</v>
      </c>
      <c r="D281" s="65" t="n">
        <v>925</v>
      </c>
      <c r="E281" s="66" t="n">
        <v>0.097</v>
      </c>
    </row>
    <row r="282" customFormat="false" ht="13.2" hidden="false" customHeight="false" outlineLevel="0" collapsed="false">
      <c r="A282" s="16" t="s">
        <v>803</v>
      </c>
      <c r="B282" s="16" t="s">
        <v>1766</v>
      </c>
      <c r="C282" s="16" t="s">
        <v>804</v>
      </c>
      <c r="D282" s="65" t="n">
        <v>3740</v>
      </c>
      <c r="E282" s="66" t="n">
        <v>0.183</v>
      </c>
    </row>
    <row r="283" customFormat="false" ht="13.2" hidden="false" customHeight="false" outlineLevel="0" collapsed="false">
      <c r="A283" s="16" t="s">
        <v>805</v>
      </c>
      <c r="B283" s="16" t="s">
        <v>1767</v>
      </c>
      <c r="C283" s="16" t="s">
        <v>806</v>
      </c>
      <c r="D283" s="65" t="n">
        <v>1885</v>
      </c>
      <c r="E283" s="66" t="n">
        <v>0.106</v>
      </c>
    </row>
    <row r="284" customFormat="false" ht="13.2" hidden="false" customHeight="false" outlineLevel="0" collapsed="false">
      <c r="A284" s="16" t="s">
        <v>185</v>
      </c>
      <c r="B284" s="16" t="s">
        <v>1768</v>
      </c>
      <c r="C284" s="16" t="s">
        <v>186</v>
      </c>
      <c r="D284" s="65" t="n">
        <v>5675</v>
      </c>
      <c r="E284" s="66" t="n">
        <v>0.215</v>
      </c>
    </row>
    <row r="285" customFormat="false" ht="13.2" hidden="false" customHeight="false" outlineLevel="0" collapsed="false">
      <c r="A285" s="16" t="s">
        <v>187</v>
      </c>
      <c r="B285" s="16" t="s">
        <v>1769</v>
      </c>
      <c r="C285" s="16" t="s">
        <v>188</v>
      </c>
      <c r="D285" s="65" t="n">
        <v>3800</v>
      </c>
      <c r="E285" s="66" t="n">
        <v>0.162</v>
      </c>
    </row>
    <row r="286" customFormat="false" ht="13.2" hidden="false" customHeight="false" outlineLevel="0" collapsed="false">
      <c r="A286" s="16" t="s">
        <v>189</v>
      </c>
      <c r="B286" s="16" t="s">
        <v>1770</v>
      </c>
      <c r="C286" s="16" t="s">
        <v>190</v>
      </c>
      <c r="D286" s="65" t="n">
        <v>2955</v>
      </c>
      <c r="E286" s="66" t="n">
        <v>0.14</v>
      </c>
    </row>
    <row r="287" customFormat="false" ht="13.2" hidden="false" customHeight="false" outlineLevel="0" collapsed="false">
      <c r="A287" s="16" t="s">
        <v>191</v>
      </c>
      <c r="B287" s="16" t="s">
        <v>1771</v>
      </c>
      <c r="C287" s="16" t="s">
        <v>192</v>
      </c>
      <c r="D287" s="65" t="n">
        <v>3480</v>
      </c>
      <c r="E287" s="66" t="n">
        <v>0.151</v>
      </c>
    </row>
    <row r="288" customFormat="false" ht="13.2" hidden="false" customHeight="false" outlineLevel="0" collapsed="false">
      <c r="A288" s="16" t="s">
        <v>193</v>
      </c>
      <c r="B288" s="16" t="s">
        <v>1772</v>
      </c>
      <c r="C288" s="16" t="s">
        <v>194</v>
      </c>
      <c r="D288" s="65" t="n">
        <v>4890</v>
      </c>
      <c r="E288" s="66" t="n">
        <v>0.218</v>
      </c>
    </row>
    <row r="289" customFormat="false" ht="13.2" hidden="false" customHeight="false" outlineLevel="0" collapsed="false">
      <c r="A289" s="16" t="s">
        <v>195</v>
      </c>
      <c r="B289" s="16" t="s">
        <v>1773</v>
      </c>
      <c r="C289" s="16" t="s">
        <v>196</v>
      </c>
      <c r="D289" s="65" t="n">
        <v>3670</v>
      </c>
      <c r="E289" s="66" t="n">
        <v>0.151</v>
      </c>
    </row>
    <row r="290" customFormat="false" ht="13.2" hidden="false" customHeight="false" outlineLevel="0" collapsed="false">
      <c r="A290" s="16" t="s">
        <v>197</v>
      </c>
      <c r="B290" s="16" t="s">
        <v>1774</v>
      </c>
      <c r="C290" s="16" t="s">
        <v>198</v>
      </c>
      <c r="D290" s="65" t="n">
        <v>1595</v>
      </c>
      <c r="E290" s="66" t="n">
        <v>0.07</v>
      </c>
    </row>
    <row r="291" customFormat="false" ht="13.2" hidden="false" customHeight="false" outlineLevel="0" collapsed="false">
      <c r="A291" s="16" t="s">
        <v>549</v>
      </c>
      <c r="B291" s="16" t="s">
        <v>1775</v>
      </c>
      <c r="C291" s="16" t="s">
        <v>550</v>
      </c>
      <c r="D291" s="65" t="n">
        <v>3365</v>
      </c>
      <c r="E291" s="66" t="n">
        <v>0.104</v>
      </c>
    </row>
    <row r="292" customFormat="false" ht="13.2" hidden="false" customHeight="false" outlineLevel="0" collapsed="false">
      <c r="A292" s="16" t="s">
        <v>551</v>
      </c>
      <c r="B292" s="16" t="s">
        <v>1776</v>
      </c>
      <c r="C292" s="16" t="s">
        <v>552</v>
      </c>
      <c r="D292" s="65" t="n">
        <v>5270</v>
      </c>
      <c r="E292" s="66" t="n">
        <v>0.189</v>
      </c>
    </row>
    <row r="293" customFormat="false" ht="13.2" hidden="false" customHeight="false" outlineLevel="0" collapsed="false">
      <c r="A293" s="16" t="s">
        <v>553</v>
      </c>
      <c r="B293" s="16" t="s">
        <v>1777</v>
      </c>
      <c r="C293" s="16" t="s">
        <v>554</v>
      </c>
      <c r="D293" s="65" t="n">
        <v>2180</v>
      </c>
      <c r="E293" s="66" t="n">
        <v>0.074</v>
      </c>
    </row>
    <row r="294" customFormat="false" ht="13.2" hidden="false" customHeight="false" outlineLevel="0" collapsed="false">
      <c r="A294" s="16" t="s">
        <v>555</v>
      </c>
      <c r="B294" s="16" t="s">
        <v>1778</v>
      </c>
      <c r="C294" s="16" t="s">
        <v>556</v>
      </c>
      <c r="D294" s="65" t="n">
        <v>2215</v>
      </c>
      <c r="E294" s="66" t="n">
        <v>0.084</v>
      </c>
    </row>
    <row r="295" customFormat="false" ht="13.2" hidden="false" customHeight="false" outlineLevel="0" collapsed="false">
      <c r="A295" s="16" t="s">
        <v>557</v>
      </c>
      <c r="B295" s="16" t="s">
        <v>1779</v>
      </c>
      <c r="C295" s="16" t="s">
        <v>558</v>
      </c>
      <c r="D295" s="65" t="n">
        <v>1735</v>
      </c>
      <c r="E295" s="66" t="n">
        <v>0.076</v>
      </c>
    </row>
    <row r="296" customFormat="false" ht="13.2" hidden="false" customHeight="false" outlineLevel="0" collapsed="false">
      <c r="A296" s="16" t="s">
        <v>661</v>
      </c>
      <c r="B296" s="16" t="s">
        <v>1780</v>
      </c>
      <c r="C296" s="16" t="s">
        <v>662</v>
      </c>
      <c r="D296" s="65" t="n">
        <v>2755</v>
      </c>
      <c r="E296" s="66" t="n">
        <v>0.12</v>
      </c>
    </row>
    <row r="297" customFormat="false" ht="13.2" hidden="false" customHeight="false" outlineLevel="0" collapsed="false">
      <c r="A297" s="16" t="s">
        <v>663</v>
      </c>
      <c r="B297" s="16" t="s">
        <v>1781</v>
      </c>
      <c r="C297" s="16" t="s">
        <v>664</v>
      </c>
      <c r="D297" s="65" t="n">
        <v>4035</v>
      </c>
      <c r="E297" s="66" t="n">
        <v>0.161</v>
      </c>
    </row>
    <row r="298" customFormat="false" ht="13.2" hidden="false" customHeight="false" outlineLevel="0" collapsed="false">
      <c r="A298" s="16" t="s">
        <v>665</v>
      </c>
      <c r="B298" s="16" t="s">
        <v>1782</v>
      </c>
      <c r="C298" s="16" t="s">
        <v>666</v>
      </c>
      <c r="D298" s="65" t="n">
        <v>4150</v>
      </c>
      <c r="E298" s="66" t="n">
        <v>0.124</v>
      </c>
    </row>
    <row r="299" customFormat="false" ht="13.2" hidden="false" customHeight="false" outlineLevel="0" collapsed="false">
      <c r="A299" s="16" t="s">
        <v>667</v>
      </c>
      <c r="B299" s="16" t="s">
        <v>1783</v>
      </c>
      <c r="C299" s="16" t="s">
        <v>668</v>
      </c>
      <c r="D299" s="65" t="n">
        <v>2960</v>
      </c>
      <c r="E299" s="66" t="n">
        <v>0.128</v>
      </c>
    </row>
    <row r="300" customFormat="false" ht="13.2" hidden="false" customHeight="false" outlineLevel="0" collapsed="false">
      <c r="A300" s="16" t="s">
        <v>669</v>
      </c>
      <c r="B300" s="16" t="s">
        <v>1784</v>
      </c>
      <c r="C300" s="16" t="s">
        <v>670</v>
      </c>
      <c r="D300" s="65" t="n">
        <v>820</v>
      </c>
      <c r="E300" s="66" t="n">
        <v>0.145</v>
      </c>
    </row>
    <row r="301" customFormat="false" ht="13.2" hidden="false" customHeight="false" outlineLevel="0" collapsed="false">
      <c r="A301" s="16" t="s">
        <v>729</v>
      </c>
      <c r="B301" s="16" t="s">
        <v>1785</v>
      </c>
      <c r="C301" s="16" t="s">
        <v>730</v>
      </c>
      <c r="D301" s="65" t="n">
        <v>3475</v>
      </c>
      <c r="E301" s="66" t="n">
        <v>0.167</v>
      </c>
    </row>
    <row r="302" customFormat="false" ht="13.2" hidden="false" customHeight="false" outlineLevel="0" collapsed="false">
      <c r="A302" s="16" t="s">
        <v>731</v>
      </c>
      <c r="B302" s="16" t="s">
        <v>1786</v>
      </c>
      <c r="C302" s="16" t="s">
        <v>732</v>
      </c>
      <c r="D302" s="65" t="n">
        <v>3670</v>
      </c>
      <c r="E302" s="66" t="n">
        <v>0.143</v>
      </c>
    </row>
    <row r="303" customFormat="false" ht="13.2" hidden="false" customHeight="false" outlineLevel="0" collapsed="false">
      <c r="A303" s="16" t="s">
        <v>733</v>
      </c>
      <c r="B303" s="16" t="s">
        <v>1787</v>
      </c>
      <c r="C303" s="16" t="s">
        <v>734</v>
      </c>
      <c r="D303" s="65" t="n">
        <v>2310</v>
      </c>
      <c r="E303" s="66" t="n">
        <v>0.116</v>
      </c>
    </row>
    <row r="304" customFormat="false" ht="13.2" hidden="false" customHeight="false" outlineLevel="0" collapsed="false">
      <c r="A304" s="16" t="s">
        <v>735</v>
      </c>
      <c r="B304" s="16" t="s">
        <v>1788</v>
      </c>
      <c r="C304" s="16" t="s">
        <v>736</v>
      </c>
      <c r="D304" s="65" t="n">
        <v>3755</v>
      </c>
      <c r="E304" s="66" t="n">
        <v>0.157</v>
      </c>
    </row>
    <row r="305" customFormat="false" ht="13.2" hidden="false" customHeight="false" outlineLevel="0" collapsed="false">
      <c r="A305" s="16" t="s">
        <v>737</v>
      </c>
      <c r="B305" s="16" t="s">
        <v>1789</v>
      </c>
      <c r="C305" s="16" t="s">
        <v>738</v>
      </c>
      <c r="D305" s="65" t="n">
        <v>2175</v>
      </c>
      <c r="E305" s="66" t="n">
        <v>0.11</v>
      </c>
    </row>
    <row r="306" customFormat="false" ht="13.2" hidden="false" customHeight="false" outlineLevel="0" collapsed="false">
      <c r="A306" s="16" t="s">
        <v>739</v>
      </c>
      <c r="B306" s="16" t="s">
        <v>1790</v>
      </c>
      <c r="C306" s="16" t="s">
        <v>740</v>
      </c>
      <c r="D306" s="65" t="n">
        <v>2635</v>
      </c>
      <c r="E306" s="66" t="n">
        <v>0.107</v>
      </c>
    </row>
    <row r="307" customFormat="false" ht="13.2" hidden="false" customHeight="false" outlineLevel="0" collapsed="false">
      <c r="A307" s="16" t="s">
        <v>741</v>
      </c>
      <c r="B307" s="16" t="s">
        <v>1791</v>
      </c>
      <c r="C307" s="16" t="s">
        <v>742</v>
      </c>
      <c r="D307" s="65" t="n">
        <v>1915</v>
      </c>
      <c r="E307" s="66" t="n">
        <v>0.107</v>
      </c>
    </row>
    <row r="308" customFormat="false" ht="13.2" hidden="false" customHeight="false" outlineLevel="0" collapsed="false">
      <c r="A308" s="16" t="s">
        <v>743</v>
      </c>
      <c r="B308" s="16" t="s">
        <v>1792</v>
      </c>
      <c r="C308" s="16" t="s">
        <v>744</v>
      </c>
      <c r="D308" s="65" t="n">
        <v>3015</v>
      </c>
      <c r="E308" s="66" t="n">
        <v>0.17</v>
      </c>
    </row>
    <row r="309" customFormat="false" ht="13.2" hidden="false" customHeight="false" outlineLevel="0" collapsed="false">
      <c r="A309" s="16" t="s">
        <v>95</v>
      </c>
      <c r="B309" s="16" t="s">
        <v>1793</v>
      </c>
      <c r="C309" s="16" t="s">
        <v>96</v>
      </c>
      <c r="D309" s="65" t="n">
        <v>2015</v>
      </c>
      <c r="E309" s="66" t="n">
        <v>0.114</v>
      </c>
    </row>
    <row r="310" customFormat="false" ht="13.2" hidden="false" customHeight="false" outlineLevel="0" collapsed="false">
      <c r="A310" s="16" t="s">
        <v>97</v>
      </c>
      <c r="B310" s="16" t="s">
        <v>1794</v>
      </c>
      <c r="C310" s="16" t="s">
        <v>98</v>
      </c>
      <c r="D310" s="65" t="n">
        <v>1420</v>
      </c>
      <c r="E310" s="66" t="n">
        <v>0.136</v>
      </c>
    </row>
    <row r="311" customFormat="false" ht="13.2" hidden="false" customHeight="false" outlineLevel="0" collapsed="false">
      <c r="A311" s="16" t="s">
        <v>99</v>
      </c>
      <c r="B311" s="16" t="s">
        <v>1795</v>
      </c>
      <c r="C311" s="16" t="s">
        <v>100</v>
      </c>
      <c r="D311" s="65" t="n">
        <v>6085</v>
      </c>
      <c r="E311" s="66" t="n">
        <v>0.197</v>
      </c>
    </row>
    <row r="312" customFormat="false" ht="13.2" hidden="false" customHeight="false" outlineLevel="0" collapsed="false">
      <c r="A312" s="16" t="s">
        <v>101</v>
      </c>
      <c r="B312" s="16" t="s">
        <v>1796</v>
      </c>
      <c r="C312" s="16" t="s">
        <v>102</v>
      </c>
      <c r="D312" s="65" t="n">
        <v>1825</v>
      </c>
      <c r="E312" s="66" t="n">
        <v>0.093</v>
      </c>
    </row>
    <row r="313" customFormat="false" ht="13.2" hidden="false" customHeight="false" outlineLevel="0" collapsed="false">
      <c r="A313" s="16" t="s">
        <v>103</v>
      </c>
      <c r="B313" s="16" t="s">
        <v>1797</v>
      </c>
      <c r="C313" s="16" t="s">
        <v>104</v>
      </c>
      <c r="D313" s="65" t="n">
        <v>2400</v>
      </c>
      <c r="E313" s="66" t="n">
        <v>0.107</v>
      </c>
    </row>
    <row r="314" customFormat="false" ht="13.2" hidden="false" customHeight="false" outlineLevel="0" collapsed="false">
      <c r="A314" s="16" t="s">
        <v>105</v>
      </c>
      <c r="B314" s="16" t="s">
        <v>1798</v>
      </c>
      <c r="C314" s="16" t="s">
        <v>106</v>
      </c>
      <c r="D314" s="65" t="n">
        <v>2310</v>
      </c>
      <c r="E314" s="66" t="n">
        <v>0.097</v>
      </c>
    </row>
    <row r="315" customFormat="false" ht="13.2" hidden="false" customHeight="false" outlineLevel="0" collapsed="false">
      <c r="A315" s="16" t="s">
        <v>107</v>
      </c>
      <c r="B315" s="16" t="s">
        <v>1799</v>
      </c>
      <c r="C315" s="16" t="s">
        <v>108</v>
      </c>
      <c r="D315" s="65" t="n">
        <v>4675</v>
      </c>
      <c r="E315" s="66" t="n">
        <v>0.202</v>
      </c>
    </row>
    <row r="316" customFormat="false" ht="13.2" hidden="false" customHeight="false" outlineLevel="0" collapsed="false">
      <c r="A316" s="16" t="s">
        <v>559</v>
      </c>
      <c r="B316" s="16" t="s">
        <v>1800</v>
      </c>
      <c r="C316" s="16" t="s">
        <v>560</v>
      </c>
      <c r="D316" s="65" t="n">
        <v>2395</v>
      </c>
      <c r="E316" s="66" t="n">
        <v>0.079</v>
      </c>
    </row>
    <row r="317" customFormat="false" ht="13.2" hidden="false" customHeight="false" outlineLevel="0" collapsed="false">
      <c r="A317" s="16" t="s">
        <v>561</v>
      </c>
      <c r="B317" s="16" t="s">
        <v>1801</v>
      </c>
      <c r="C317" s="16" t="s">
        <v>562</v>
      </c>
      <c r="D317" s="65" t="n">
        <v>1330</v>
      </c>
      <c r="E317" s="66" t="n">
        <v>0.08</v>
      </c>
    </row>
    <row r="318" customFormat="false" ht="13.2" hidden="false" customHeight="false" outlineLevel="0" collapsed="false">
      <c r="A318" s="16" t="s">
        <v>563</v>
      </c>
      <c r="B318" s="16" t="s">
        <v>1802</v>
      </c>
      <c r="C318" s="16" t="s">
        <v>564</v>
      </c>
      <c r="D318" s="65" t="n">
        <v>2580</v>
      </c>
      <c r="E318" s="66" t="n">
        <v>0.094</v>
      </c>
    </row>
    <row r="319" customFormat="false" ht="13.2" hidden="false" customHeight="false" outlineLevel="0" collapsed="false">
      <c r="A319" s="16" t="s">
        <v>565</v>
      </c>
      <c r="B319" s="16" t="s">
        <v>1803</v>
      </c>
      <c r="C319" s="16" t="s">
        <v>566</v>
      </c>
      <c r="D319" s="65" t="n">
        <v>1235</v>
      </c>
      <c r="E319" s="66" t="n">
        <v>0.07</v>
      </c>
    </row>
    <row r="320" customFormat="false" ht="13.2" hidden="false" customHeight="false" outlineLevel="0" collapsed="false">
      <c r="A320" s="16" t="s">
        <v>567</v>
      </c>
      <c r="B320" s="16" t="s">
        <v>1804</v>
      </c>
      <c r="C320" s="16" t="s">
        <v>568</v>
      </c>
      <c r="D320" s="65" t="n">
        <v>2960</v>
      </c>
      <c r="E320" s="66" t="n">
        <v>0.095</v>
      </c>
    </row>
    <row r="321" customFormat="false" ht="13.2" hidden="false" customHeight="false" outlineLevel="0" collapsed="false">
      <c r="A321" s="16" t="s">
        <v>569</v>
      </c>
      <c r="B321" s="16" t="s">
        <v>1805</v>
      </c>
      <c r="C321" s="16" t="s">
        <v>570</v>
      </c>
      <c r="D321" s="65" t="n">
        <v>1695</v>
      </c>
      <c r="E321" s="66" t="n">
        <v>0.107</v>
      </c>
    </row>
    <row r="322" customFormat="false" ht="13.2" hidden="false" customHeight="false" outlineLevel="0" collapsed="false">
      <c r="A322" s="16" t="s">
        <v>571</v>
      </c>
      <c r="B322" s="16" t="s">
        <v>1806</v>
      </c>
      <c r="C322" s="16" t="s">
        <v>572</v>
      </c>
      <c r="D322" s="65" t="n">
        <v>2650</v>
      </c>
      <c r="E322" s="66" t="n">
        <v>0.13</v>
      </c>
    </row>
    <row r="323" customFormat="false" ht="13.2" hidden="false" customHeight="false" outlineLevel="0" collapsed="false">
      <c r="A323" s="16" t="s">
        <v>573</v>
      </c>
      <c r="B323" s="16" t="s">
        <v>1807</v>
      </c>
      <c r="C323" s="16" t="s">
        <v>574</v>
      </c>
      <c r="D323" s="65" t="n">
        <v>1500</v>
      </c>
      <c r="E323" s="66" t="n">
        <v>0.08</v>
      </c>
    </row>
    <row r="324" customFormat="false" ht="13.2" hidden="false" customHeight="false" outlineLevel="0" collapsed="false">
      <c r="A324" s="16" t="s">
        <v>575</v>
      </c>
      <c r="B324" s="16" t="s">
        <v>1808</v>
      </c>
      <c r="C324" s="16" t="s">
        <v>576</v>
      </c>
      <c r="D324" s="65" t="n">
        <v>1650</v>
      </c>
      <c r="E324" s="66" t="n">
        <v>0.091</v>
      </c>
    </row>
    <row r="325" customFormat="false" ht="13.2" hidden="false" customHeight="false" outlineLevel="0" collapsed="false">
      <c r="A325" s="16" t="s">
        <v>577</v>
      </c>
      <c r="B325" s="16" t="s">
        <v>1809</v>
      </c>
      <c r="C325" s="16" t="s">
        <v>578</v>
      </c>
      <c r="D325" s="65" t="n">
        <v>1790</v>
      </c>
      <c r="E325" s="66" t="n">
        <v>0.069</v>
      </c>
    </row>
    <row r="326" customFormat="false" ht="13.2" hidden="false" customHeight="false" outlineLevel="0" collapsed="false">
      <c r="A326" s="16" t="s">
        <v>579</v>
      </c>
      <c r="B326" s="16" t="s">
        <v>1810</v>
      </c>
      <c r="C326" s="16" t="s">
        <v>580</v>
      </c>
      <c r="D326" s="65" t="n">
        <v>2235</v>
      </c>
      <c r="E326" s="66" t="n">
        <v>0.1</v>
      </c>
    </row>
    <row r="327" customFormat="false" ht="13.2" hidden="false" customHeight="false" outlineLevel="0" collapsed="false">
      <c r="A327" s="16" t="s">
        <v>745</v>
      </c>
      <c r="B327" s="16" t="s">
        <v>1811</v>
      </c>
      <c r="C327" s="16" t="s">
        <v>746</v>
      </c>
      <c r="D327" s="65" t="n">
        <v>1660</v>
      </c>
      <c r="E327" s="66" t="n">
        <v>0.131</v>
      </c>
    </row>
    <row r="328" customFormat="false" ht="13.2" hidden="false" customHeight="false" outlineLevel="0" collapsed="false">
      <c r="A328" s="16" t="s">
        <v>747</v>
      </c>
      <c r="B328" s="16" t="s">
        <v>1812</v>
      </c>
      <c r="C328" s="16" t="s">
        <v>748</v>
      </c>
      <c r="D328" s="65" t="n">
        <v>5160</v>
      </c>
      <c r="E328" s="66" t="n">
        <v>0.182</v>
      </c>
    </row>
    <row r="329" customFormat="false" ht="13.2" hidden="false" customHeight="false" outlineLevel="0" collapsed="false">
      <c r="A329" s="16" t="s">
        <v>749</v>
      </c>
      <c r="B329" s="16" t="s">
        <v>1813</v>
      </c>
      <c r="C329" s="16" t="s">
        <v>750</v>
      </c>
      <c r="D329" s="65" t="n">
        <v>2620</v>
      </c>
      <c r="E329" s="66" t="n">
        <v>0.118</v>
      </c>
    </row>
    <row r="330" customFormat="false" ht="13.2" hidden="false" customHeight="false" outlineLevel="0" collapsed="false">
      <c r="A330" s="16" t="s">
        <v>751</v>
      </c>
      <c r="B330" s="16" t="s">
        <v>1814</v>
      </c>
      <c r="C330" s="16" t="s">
        <v>752</v>
      </c>
      <c r="D330" s="65" t="n">
        <v>1915</v>
      </c>
      <c r="E330" s="66" t="n">
        <v>0.08</v>
      </c>
    </row>
    <row r="331" customFormat="false" ht="13.2" hidden="false" customHeight="false" outlineLevel="0" collapsed="false">
      <c r="A331" s="16" t="s">
        <v>753</v>
      </c>
      <c r="B331" s="16" t="s">
        <v>1815</v>
      </c>
      <c r="C331" s="16" t="s">
        <v>754</v>
      </c>
      <c r="D331" s="65" t="n">
        <v>2565</v>
      </c>
      <c r="E331" s="66" t="n">
        <v>0.096</v>
      </c>
    </row>
    <row r="332" customFormat="false" ht="13.2" hidden="false" customHeight="false" outlineLevel="0" collapsed="false">
      <c r="A332" s="16" t="s">
        <v>581</v>
      </c>
      <c r="B332" s="16" t="s">
        <v>1816</v>
      </c>
      <c r="C332" s="16" t="s">
        <v>582</v>
      </c>
      <c r="D332" s="65" t="n">
        <v>1875</v>
      </c>
      <c r="E332" s="66" t="n">
        <v>0.148</v>
      </c>
    </row>
    <row r="333" customFormat="false" ht="13.2" hidden="false" customHeight="false" outlineLevel="0" collapsed="false">
      <c r="A333" s="16" t="s">
        <v>583</v>
      </c>
      <c r="B333" s="16" t="s">
        <v>1817</v>
      </c>
      <c r="C333" s="16" t="s">
        <v>584</v>
      </c>
      <c r="D333" s="65" t="n">
        <v>4000</v>
      </c>
      <c r="E333" s="66" t="n">
        <v>0.139</v>
      </c>
    </row>
    <row r="334" customFormat="false" ht="13.2" hidden="false" customHeight="false" outlineLevel="0" collapsed="false">
      <c r="A334" s="16" t="s">
        <v>585</v>
      </c>
      <c r="B334" s="16" t="s">
        <v>1818</v>
      </c>
      <c r="C334" s="16" t="s">
        <v>586</v>
      </c>
      <c r="D334" s="65" t="n">
        <v>2335</v>
      </c>
      <c r="E334" s="66" t="n">
        <v>0.107</v>
      </c>
    </row>
    <row r="335" customFormat="false" ht="13.2" hidden="false" customHeight="false" outlineLevel="0" collapsed="false">
      <c r="A335" s="16" t="s">
        <v>587</v>
      </c>
      <c r="B335" s="16" t="s">
        <v>1819</v>
      </c>
      <c r="C335" s="16" t="s">
        <v>588</v>
      </c>
      <c r="D335" s="65" t="n">
        <v>4270</v>
      </c>
      <c r="E335" s="66" t="n">
        <v>0.164</v>
      </c>
    </row>
    <row r="336" customFormat="false" ht="13.2" hidden="false" customHeight="false" outlineLevel="0" collapsed="false">
      <c r="A336" s="16" t="s">
        <v>589</v>
      </c>
      <c r="B336" s="16" t="s">
        <v>1820</v>
      </c>
      <c r="C336" s="16" t="s">
        <v>590</v>
      </c>
      <c r="D336" s="65" t="n">
        <v>2075</v>
      </c>
      <c r="E336" s="66" t="n">
        <v>0.077</v>
      </c>
    </row>
    <row r="337" customFormat="false" ht="13.2" hidden="false" customHeight="false" outlineLevel="0" collapsed="false">
      <c r="A337" s="16" t="s">
        <v>591</v>
      </c>
      <c r="B337" s="16" t="s">
        <v>1821</v>
      </c>
      <c r="C337" s="16" t="s">
        <v>592</v>
      </c>
      <c r="D337" s="65" t="n">
        <v>2065</v>
      </c>
      <c r="E337" s="66" t="n">
        <v>0.069</v>
      </c>
    </row>
    <row r="338" customFormat="false" ht="13.2" hidden="false" customHeight="false" outlineLevel="0" collapsed="false">
      <c r="A338" s="16" t="s">
        <v>593</v>
      </c>
      <c r="B338" s="16" t="s">
        <v>1822</v>
      </c>
      <c r="C338" s="16" t="s">
        <v>594</v>
      </c>
      <c r="D338" s="65" t="n">
        <v>2755</v>
      </c>
      <c r="E338" s="66" t="n">
        <v>0.128</v>
      </c>
    </row>
    <row r="339" customFormat="false" ht="13.2" hidden="false" customHeight="false" outlineLevel="0" collapsed="false">
      <c r="A339" s="16" t="s">
        <v>755</v>
      </c>
      <c r="B339" s="16" t="s">
        <v>1823</v>
      </c>
      <c r="C339" s="16" t="s">
        <v>756</v>
      </c>
      <c r="D339" s="65" t="n">
        <v>1760</v>
      </c>
      <c r="E339" s="66" t="n">
        <v>0.092</v>
      </c>
    </row>
    <row r="340" customFormat="false" ht="13.2" hidden="false" customHeight="false" outlineLevel="0" collapsed="false">
      <c r="A340" s="16" t="s">
        <v>757</v>
      </c>
      <c r="B340" s="16" t="s">
        <v>1824</v>
      </c>
      <c r="C340" s="16" t="s">
        <v>758</v>
      </c>
      <c r="D340" s="65" t="n">
        <v>1750</v>
      </c>
      <c r="E340" s="66" t="n">
        <v>0.125</v>
      </c>
    </row>
    <row r="341" customFormat="false" ht="13.2" hidden="false" customHeight="false" outlineLevel="0" collapsed="false">
      <c r="A341" s="16" t="s">
        <v>759</v>
      </c>
      <c r="B341" s="16" t="s">
        <v>1825</v>
      </c>
      <c r="C341" s="16" t="s">
        <v>760</v>
      </c>
      <c r="D341" s="65" t="n">
        <v>3135</v>
      </c>
      <c r="E341" s="66" t="n">
        <v>0.161</v>
      </c>
    </row>
    <row r="342" customFormat="false" ht="13.2" hidden="false" customHeight="false" outlineLevel="0" collapsed="false">
      <c r="A342" s="16" t="s">
        <v>761</v>
      </c>
      <c r="B342" s="16" t="s">
        <v>1826</v>
      </c>
      <c r="C342" s="16" t="s">
        <v>762</v>
      </c>
      <c r="D342" s="65" t="n">
        <v>3470</v>
      </c>
      <c r="E342" s="66" t="n">
        <v>0.157</v>
      </c>
    </row>
    <row r="343" customFormat="false" ht="13.2" hidden="false" customHeight="false" outlineLevel="0" collapsed="false">
      <c r="A343" s="16" t="s">
        <v>763</v>
      </c>
      <c r="B343" s="16" t="s">
        <v>1827</v>
      </c>
      <c r="C343" s="16" t="s">
        <v>764</v>
      </c>
      <c r="D343" s="65" t="n">
        <v>2550</v>
      </c>
      <c r="E343" s="66" t="n">
        <v>0.108</v>
      </c>
    </row>
    <row r="344" customFormat="false" ht="13.2" hidden="false" customHeight="false" outlineLevel="0" collapsed="false">
      <c r="A344" s="16" t="s">
        <v>765</v>
      </c>
      <c r="B344" s="16" t="s">
        <v>1828</v>
      </c>
      <c r="C344" s="16" t="s">
        <v>766</v>
      </c>
      <c r="D344" s="65" t="n">
        <v>3495</v>
      </c>
      <c r="E344" s="66" t="n">
        <v>0.177</v>
      </c>
    </row>
    <row r="345" customFormat="false" ht="13.2" hidden="false" customHeight="false" outlineLevel="0" collapsed="false">
      <c r="D345" s="67"/>
      <c r="E345" s="68"/>
    </row>
    <row r="346" customFormat="false" ht="13.2" hidden="false" customHeight="false" outlineLevel="0" collapsed="false">
      <c r="A346" s="16" t="s">
        <v>673</v>
      </c>
      <c r="B346" s="69" t="s">
        <v>674</v>
      </c>
      <c r="C346" s="69"/>
      <c r="D346" s="70" t="n">
        <v>131595</v>
      </c>
      <c r="E346" s="71" t="n">
        <v>0.205</v>
      </c>
    </row>
    <row r="347" customFormat="false" ht="13.2" hidden="false" customHeight="false" outlineLevel="0" collapsed="false">
      <c r="D347" s="65"/>
      <c r="E347" s="66"/>
    </row>
    <row r="348" customFormat="false" ht="13.2" hidden="false" customHeight="false" outlineLevel="0" collapsed="false">
      <c r="A348" s="16" t="s">
        <v>675</v>
      </c>
      <c r="B348" s="16" t="s">
        <v>1829</v>
      </c>
      <c r="C348" s="16" t="s">
        <v>1830</v>
      </c>
      <c r="D348" s="65" t="n">
        <v>2620</v>
      </c>
      <c r="E348" s="66" t="n">
        <v>0.186</v>
      </c>
    </row>
    <row r="349" customFormat="false" ht="13.2" hidden="false" customHeight="false" outlineLevel="0" collapsed="false">
      <c r="A349" s="16" t="s">
        <v>677</v>
      </c>
      <c r="B349" s="16" t="s">
        <v>1831</v>
      </c>
      <c r="C349" s="16" t="s">
        <v>1832</v>
      </c>
      <c r="D349" s="65" t="n">
        <v>3440</v>
      </c>
      <c r="E349" s="66" t="n">
        <v>0.148</v>
      </c>
    </row>
    <row r="350" customFormat="false" ht="13.2" hidden="false" customHeight="false" outlineLevel="0" collapsed="false">
      <c r="A350" s="16" t="s">
        <v>679</v>
      </c>
      <c r="B350" s="16" t="s">
        <v>1833</v>
      </c>
      <c r="C350" s="16" t="s">
        <v>1834</v>
      </c>
      <c r="D350" s="65" t="n">
        <v>4170</v>
      </c>
      <c r="E350" s="66" t="n">
        <v>0.185</v>
      </c>
    </row>
    <row r="351" customFormat="false" ht="13.2" hidden="false" customHeight="false" outlineLevel="0" collapsed="false">
      <c r="A351" s="16" t="s">
        <v>681</v>
      </c>
      <c r="B351" s="16" t="s">
        <v>1835</v>
      </c>
      <c r="C351" s="16" t="s">
        <v>1836</v>
      </c>
      <c r="D351" s="65" t="n">
        <v>4205</v>
      </c>
      <c r="E351" s="66" t="n">
        <v>0.208</v>
      </c>
    </row>
    <row r="352" customFormat="false" ht="13.2" hidden="false" customHeight="false" outlineLevel="0" collapsed="false">
      <c r="A352" s="16" t="s">
        <v>683</v>
      </c>
      <c r="B352" s="16" t="s">
        <v>1837</v>
      </c>
      <c r="C352" s="16" t="s">
        <v>1838</v>
      </c>
      <c r="D352" s="65" t="n">
        <v>5195</v>
      </c>
      <c r="E352" s="66" t="n">
        <v>0.158</v>
      </c>
    </row>
    <row r="353" customFormat="false" ht="13.2" hidden="false" customHeight="false" outlineLevel="0" collapsed="false">
      <c r="A353" s="16" t="s">
        <v>685</v>
      </c>
      <c r="B353" s="16" t="s">
        <v>1839</v>
      </c>
      <c r="C353" s="16" t="s">
        <v>1840</v>
      </c>
      <c r="D353" s="65" t="n">
        <v>5560</v>
      </c>
      <c r="E353" s="66" t="n">
        <v>0.187</v>
      </c>
    </row>
    <row r="354" customFormat="false" ht="13.2" hidden="false" customHeight="false" outlineLevel="0" collapsed="false">
      <c r="A354" s="16" t="s">
        <v>715</v>
      </c>
      <c r="B354" s="16" t="s">
        <v>1841</v>
      </c>
      <c r="C354" s="16" t="s">
        <v>1842</v>
      </c>
      <c r="D354" s="65" t="n">
        <v>3085</v>
      </c>
      <c r="E354" s="66" t="n">
        <v>0.122</v>
      </c>
    </row>
    <row r="355" customFormat="false" ht="13.2" hidden="false" customHeight="false" outlineLevel="0" collapsed="false">
      <c r="A355" s="16" t="s">
        <v>687</v>
      </c>
      <c r="B355" s="16" t="s">
        <v>1843</v>
      </c>
      <c r="C355" s="16" t="s">
        <v>1844</v>
      </c>
      <c r="D355" s="65" t="n">
        <v>1765</v>
      </c>
      <c r="E355" s="66" t="n">
        <v>0.142</v>
      </c>
    </row>
    <row r="356" customFormat="false" ht="13.2" hidden="false" customHeight="false" outlineLevel="0" collapsed="false">
      <c r="A356" s="16" t="s">
        <v>689</v>
      </c>
      <c r="B356" s="16" t="s">
        <v>1845</v>
      </c>
      <c r="C356" s="16" t="s">
        <v>1846</v>
      </c>
      <c r="D356" s="65" t="n">
        <v>4405</v>
      </c>
      <c r="E356" s="66" t="n">
        <v>0.179</v>
      </c>
    </row>
    <row r="357" customFormat="false" ht="13.2" hidden="false" customHeight="false" outlineLevel="0" collapsed="false">
      <c r="A357" s="16" t="s">
        <v>691</v>
      </c>
      <c r="B357" s="16" t="s">
        <v>1847</v>
      </c>
      <c r="C357" s="16" t="s">
        <v>1848</v>
      </c>
      <c r="D357" s="65" t="n">
        <v>6890</v>
      </c>
      <c r="E357" s="66" t="n">
        <v>0.185</v>
      </c>
    </row>
    <row r="358" customFormat="false" ht="13.2" hidden="false" customHeight="false" outlineLevel="0" collapsed="false">
      <c r="A358" s="16" t="s">
        <v>693</v>
      </c>
      <c r="B358" s="16" t="s">
        <v>1849</v>
      </c>
      <c r="C358" s="16" t="s">
        <v>1850</v>
      </c>
      <c r="D358" s="65" t="n">
        <v>9795</v>
      </c>
      <c r="E358" s="66" t="n">
        <v>0.205</v>
      </c>
    </row>
    <row r="359" customFormat="false" ht="13.2" hidden="false" customHeight="false" outlineLevel="0" collapsed="false">
      <c r="A359" s="16" t="s">
        <v>695</v>
      </c>
      <c r="B359" s="16" t="s">
        <v>1851</v>
      </c>
      <c r="C359" s="16" t="s">
        <v>1852</v>
      </c>
      <c r="D359" s="65" t="n">
        <v>6805</v>
      </c>
      <c r="E359" s="66" t="n">
        <v>0.235</v>
      </c>
    </row>
    <row r="360" customFormat="false" ht="13.2" hidden="false" customHeight="false" outlineLevel="0" collapsed="false">
      <c r="A360" s="16" t="s">
        <v>697</v>
      </c>
      <c r="B360" s="16" t="s">
        <v>1853</v>
      </c>
      <c r="C360" s="16" t="s">
        <v>1854</v>
      </c>
      <c r="D360" s="65" t="n">
        <v>6745</v>
      </c>
      <c r="E360" s="66" t="n">
        <v>0.224</v>
      </c>
    </row>
    <row r="361" customFormat="false" ht="13.2" hidden="false" customHeight="false" outlineLevel="0" collapsed="false">
      <c r="A361" s="16" t="s">
        <v>699</v>
      </c>
      <c r="B361" s="16" t="s">
        <v>1855</v>
      </c>
      <c r="C361" s="16" t="s">
        <v>1856</v>
      </c>
      <c r="D361" s="65" t="n">
        <v>4525</v>
      </c>
      <c r="E361" s="66" t="n">
        <v>0.167</v>
      </c>
    </row>
    <row r="362" customFormat="false" ht="13.2" hidden="false" customHeight="false" outlineLevel="0" collapsed="false">
      <c r="A362" s="16" t="s">
        <v>703</v>
      </c>
      <c r="B362" s="16" t="s">
        <v>1857</v>
      </c>
      <c r="C362" s="16" t="s">
        <v>1858</v>
      </c>
      <c r="D362" s="65" t="n">
        <v>12760</v>
      </c>
      <c r="E362" s="66" t="n">
        <v>0.247</v>
      </c>
    </row>
    <row r="363" customFormat="false" ht="13.2" hidden="false" customHeight="false" outlineLevel="0" collapsed="false">
      <c r="A363" s="16" t="s">
        <v>717</v>
      </c>
      <c r="B363" s="16" t="s">
        <v>1859</v>
      </c>
      <c r="C363" s="16" t="s">
        <v>1860</v>
      </c>
      <c r="D363" s="65" t="n">
        <v>3435</v>
      </c>
      <c r="E363" s="66" t="n">
        <v>0.263</v>
      </c>
    </row>
    <row r="364" customFormat="false" ht="13.2" hidden="false" customHeight="false" outlineLevel="0" collapsed="false">
      <c r="A364" s="16" t="s">
        <v>705</v>
      </c>
      <c r="B364" s="16" t="s">
        <v>1861</v>
      </c>
      <c r="C364" s="16" t="s">
        <v>1862</v>
      </c>
      <c r="D364" s="65" t="n">
        <v>9185</v>
      </c>
      <c r="E364" s="66" t="n">
        <v>0.231</v>
      </c>
    </row>
    <row r="365" customFormat="false" ht="13.2" hidden="false" customHeight="false" outlineLevel="0" collapsed="false">
      <c r="A365" s="16" t="s">
        <v>707</v>
      </c>
      <c r="B365" s="16" t="s">
        <v>1863</v>
      </c>
      <c r="C365" s="16" t="s">
        <v>1864</v>
      </c>
      <c r="D365" s="65" t="n">
        <v>4110</v>
      </c>
      <c r="E365" s="66" t="n">
        <v>0.284</v>
      </c>
    </row>
    <row r="366" customFormat="false" ht="13.2" hidden="false" customHeight="false" outlineLevel="0" collapsed="false">
      <c r="A366" s="16" t="s">
        <v>709</v>
      </c>
      <c r="B366" s="16" t="s">
        <v>1865</v>
      </c>
      <c r="C366" s="16" t="s">
        <v>1866</v>
      </c>
      <c r="D366" s="65" t="n">
        <v>4480</v>
      </c>
      <c r="E366" s="66" t="n">
        <v>0.224</v>
      </c>
    </row>
    <row r="367" customFormat="false" ht="13.2" hidden="false" customHeight="false" outlineLevel="0" collapsed="false">
      <c r="A367" s="16" t="s">
        <v>711</v>
      </c>
      <c r="B367" s="16" t="s">
        <v>1867</v>
      </c>
      <c r="C367" s="16" t="s">
        <v>1868</v>
      </c>
      <c r="D367" s="65" t="n">
        <v>2140</v>
      </c>
      <c r="E367" s="66" t="n">
        <v>0.12</v>
      </c>
    </row>
    <row r="368" customFormat="false" ht="13.2" hidden="false" customHeight="false" outlineLevel="0" collapsed="false">
      <c r="A368" s="16" t="s">
        <v>713</v>
      </c>
      <c r="B368" s="16" t="s">
        <v>1869</v>
      </c>
      <c r="C368" s="16" t="s">
        <v>1870</v>
      </c>
      <c r="D368" s="65" t="n">
        <v>8280</v>
      </c>
      <c r="E368" s="66" t="n">
        <v>0.243</v>
      </c>
    </row>
    <row r="369" customFormat="false" ht="13.2" hidden="false" customHeight="false" outlineLevel="0" collapsed="false">
      <c r="A369" s="16" t="s">
        <v>701</v>
      </c>
      <c r="B369" s="16" t="s">
        <v>1871</v>
      </c>
      <c r="C369" s="16" t="s">
        <v>1872</v>
      </c>
      <c r="D369" s="65" t="n">
        <v>18010</v>
      </c>
      <c r="E369" s="66" t="n">
        <v>0.243</v>
      </c>
    </row>
    <row r="370" customFormat="false" ht="13.2" hidden="false" customHeight="false" outlineLevel="0" collapsed="false">
      <c r="D370" s="65"/>
      <c r="E370" s="66"/>
    </row>
    <row r="371" customFormat="false" ht="13.2" hidden="false" customHeight="false" outlineLevel="0" collapsed="false">
      <c r="A371" s="16" t="s">
        <v>393</v>
      </c>
      <c r="B371" s="69" t="s">
        <v>394</v>
      </c>
      <c r="C371" s="69"/>
      <c r="D371" s="70" t="n">
        <v>175045</v>
      </c>
      <c r="E371" s="71" t="n">
        <v>0.172</v>
      </c>
    </row>
    <row r="372" customFormat="false" ht="13.2" hidden="false" customHeight="false" outlineLevel="0" collapsed="false">
      <c r="D372" s="65"/>
      <c r="E372" s="66"/>
    </row>
    <row r="373" customFormat="false" ht="13.2" hidden="false" customHeight="false" outlineLevel="0" collapsed="false">
      <c r="A373" s="16" t="s">
        <v>435</v>
      </c>
      <c r="B373" s="16" t="s">
        <v>1873</v>
      </c>
      <c r="C373" s="16" t="s">
        <v>436</v>
      </c>
      <c r="D373" s="65" t="n">
        <v>4315</v>
      </c>
      <c r="E373" s="66" t="n">
        <v>0.125</v>
      </c>
    </row>
    <row r="374" customFormat="false" ht="13.2" hidden="false" customHeight="false" outlineLevel="0" collapsed="false">
      <c r="A374" s="16" t="s">
        <v>437</v>
      </c>
      <c r="B374" s="16" t="s">
        <v>1874</v>
      </c>
      <c r="C374" s="16" t="s">
        <v>438</v>
      </c>
      <c r="D374" s="65" t="n">
        <v>3770</v>
      </c>
      <c r="E374" s="66" t="n">
        <v>0.073</v>
      </c>
    </row>
    <row r="375" customFormat="false" ht="13.2" hidden="false" customHeight="false" outlineLevel="0" collapsed="false">
      <c r="A375" s="16" t="s">
        <v>449</v>
      </c>
      <c r="B375" s="16" t="s">
        <v>1875</v>
      </c>
      <c r="C375" s="16" t="s">
        <v>450</v>
      </c>
      <c r="D375" s="65" t="n">
        <v>2880</v>
      </c>
      <c r="E375" s="66" t="n">
        <v>0.129</v>
      </c>
    </row>
    <row r="376" customFormat="false" ht="13.2" hidden="false" customHeight="false" outlineLevel="0" collapsed="false">
      <c r="A376" s="16" t="s">
        <v>439</v>
      </c>
      <c r="B376" s="16" t="s">
        <v>1876</v>
      </c>
      <c r="C376" s="16" t="s">
        <v>440</v>
      </c>
      <c r="D376" s="65" t="n">
        <v>1955</v>
      </c>
      <c r="E376" s="66" t="n">
        <v>0.125</v>
      </c>
    </row>
    <row r="377" customFormat="false" ht="13.2" hidden="false" customHeight="false" outlineLevel="0" collapsed="false">
      <c r="A377" s="16" t="s">
        <v>425</v>
      </c>
      <c r="B377" s="16" t="s">
        <v>1877</v>
      </c>
      <c r="C377" s="16" t="s">
        <v>426</v>
      </c>
      <c r="D377" s="65" t="n">
        <v>2655</v>
      </c>
      <c r="E377" s="66" t="n">
        <v>0.123</v>
      </c>
    </row>
    <row r="378" customFormat="false" ht="13.2" hidden="false" customHeight="false" outlineLevel="0" collapsed="false">
      <c r="A378" s="16" t="s">
        <v>395</v>
      </c>
      <c r="B378" s="16" t="s">
        <v>1878</v>
      </c>
      <c r="C378" s="16" t="s">
        <v>396</v>
      </c>
      <c r="D378" s="65" t="n">
        <v>2305</v>
      </c>
      <c r="E378" s="66" t="n">
        <v>0.216</v>
      </c>
    </row>
    <row r="379" customFormat="false" ht="13.2" hidden="false" customHeight="false" outlineLevel="0" collapsed="false">
      <c r="A379" s="16" t="s">
        <v>445</v>
      </c>
      <c r="B379" s="16" t="s">
        <v>1879</v>
      </c>
      <c r="C379" s="16" t="s">
        <v>446</v>
      </c>
      <c r="D379" s="65" t="n">
        <v>4400</v>
      </c>
      <c r="E379" s="66" t="n">
        <v>0.237</v>
      </c>
    </row>
    <row r="380" customFormat="false" ht="13.2" hidden="false" customHeight="false" outlineLevel="0" collapsed="false">
      <c r="A380" s="16" t="s">
        <v>397</v>
      </c>
      <c r="B380" s="16" t="s">
        <v>1880</v>
      </c>
      <c r="C380" s="16" t="s">
        <v>398</v>
      </c>
      <c r="D380" s="65" t="n">
        <v>4315</v>
      </c>
      <c r="E380" s="66" t="n">
        <v>0.156</v>
      </c>
    </row>
    <row r="381" customFormat="false" ht="13.2" hidden="false" customHeight="false" outlineLevel="0" collapsed="false">
      <c r="A381" s="16" t="s">
        <v>451</v>
      </c>
      <c r="B381" s="16" t="s">
        <v>1881</v>
      </c>
      <c r="C381" s="16" t="s">
        <v>452</v>
      </c>
      <c r="D381" s="65" t="n">
        <v>6335</v>
      </c>
      <c r="E381" s="66" t="n">
        <v>0.234</v>
      </c>
    </row>
    <row r="382" customFormat="false" ht="13.2" hidden="false" customHeight="false" outlineLevel="0" collapsed="false">
      <c r="A382" s="16" t="s">
        <v>399</v>
      </c>
      <c r="B382" s="16" t="s">
        <v>1882</v>
      </c>
      <c r="C382" s="16" t="s">
        <v>400</v>
      </c>
      <c r="D382" s="65" t="n">
        <v>5165</v>
      </c>
      <c r="E382" s="66" t="n">
        <v>0.212</v>
      </c>
    </row>
    <row r="383" customFormat="false" ht="13.2" hidden="false" customHeight="false" outlineLevel="0" collapsed="false">
      <c r="A383" s="16" t="s">
        <v>1883</v>
      </c>
      <c r="B383" s="16" t="s">
        <v>1884</v>
      </c>
      <c r="C383" s="16" t="s">
        <v>456</v>
      </c>
      <c r="D383" s="65" t="n">
        <v>1840</v>
      </c>
      <c r="E383" s="66" t="n">
        <v>0.09</v>
      </c>
    </row>
    <row r="384" customFormat="false" ht="13.2" hidden="false" customHeight="false" outlineLevel="0" collapsed="false">
      <c r="A384" s="16" t="s">
        <v>401</v>
      </c>
      <c r="B384" s="16" t="s">
        <v>1885</v>
      </c>
      <c r="C384" s="16" t="s">
        <v>402</v>
      </c>
      <c r="D384" s="65" t="n">
        <v>2715</v>
      </c>
      <c r="E384" s="66" t="n">
        <v>0.129</v>
      </c>
    </row>
    <row r="385" customFormat="false" ht="13.2" hidden="false" customHeight="false" outlineLevel="0" collapsed="false">
      <c r="A385" s="16" t="s">
        <v>403</v>
      </c>
      <c r="B385" s="16" t="s">
        <v>1886</v>
      </c>
      <c r="C385" s="16" t="s">
        <v>404</v>
      </c>
      <c r="D385" s="65" t="n">
        <v>1695</v>
      </c>
      <c r="E385" s="66" t="n">
        <v>0.086</v>
      </c>
    </row>
    <row r="386" customFormat="false" ht="13.2" hidden="false" customHeight="false" outlineLevel="0" collapsed="false">
      <c r="A386" s="16" t="s">
        <v>441</v>
      </c>
      <c r="B386" s="16" t="s">
        <v>1887</v>
      </c>
      <c r="C386" s="16" t="s">
        <v>871</v>
      </c>
      <c r="D386" s="65" t="n">
        <v>12490</v>
      </c>
      <c r="E386" s="66" t="n">
        <v>0.158</v>
      </c>
    </row>
    <row r="387" customFormat="false" ht="13.2" hidden="false" customHeight="false" outlineLevel="0" collapsed="false">
      <c r="A387" s="16" t="s">
        <v>407</v>
      </c>
      <c r="B387" s="16" t="s">
        <v>1888</v>
      </c>
      <c r="C387" s="16" t="s">
        <v>408</v>
      </c>
      <c r="D387" s="65" t="n">
        <v>5220</v>
      </c>
      <c r="E387" s="66" t="n">
        <v>0.165</v>
      </c>
    </row>
    <row r="388" customFormat="false" ht="13.2" hidden="false" customHeight="false" outlineLevel="0" collapsed="false">
      <c r="A388" s="16" t="s">
        <v>409</v>
      </c>
      <c r="B388" s="16" t="s">
        <v>1889</v>
      </c>
      <c r="C388" s="16" t="s">
        <v>410</v>
      </c>
      <c r="D388" s="65" t="n">
        <v>13370</v>
      </c>
      <c r="E388" s="66" t="n">
        <v>0.184</v>
      </c>
    </row>
    <row r="389" customFormat="false" ht="13.2" hidden="false" customHeight="false" outlineLevel="0" collapsed="false">
      <c r="A389" s="16" t="s">
        <v>1890</v>
      </c>
      <c r="B389" s="16" t="s">
        <v>1891</v>
      </c>
      <c r="C389" s="16" t="s">
        <v>458</v>
      </c>
      <c r="D389" s="65" t="n">
        <v>32170</v>
      </c>
      <c r="E389" s="66" t="n">
        <v>0.293</v>
      </c>
    </row>
    <row r="390" customFormat="false" ht="13.2" hidden="false" customHeight="false" outlineLevel="0" collapsed="false">
      <c r="A390" s="16" t="s">
        <v>411</v>
      </c>
      <c r="B390" s="16" t="s">
        <v>1892</v>
      </c>
      <c r="C390" s="16" t="s">
        <v>412</v>
      </c>
      <c r="D390" s="65" t="n">
        <v>5535</v>
      </c>
      <c r="E390" s="66" t="n">
        <v>0.125</v>
      </c>
    </row>
    <row r="391" customFormat="false" ht="13.2" hidden="false" customHeight="false" outlineLevel="0" collapsed="false">
      <c r="A391" s="16" t="s">
        <v>413</v>
      </c>
      <c r="B391" s="16" t="s">
        <v>1893</v>
      </c>
      <c r="C391" s="16" t="s">
        <v>414</v>
      </c>
      <c r="D391" s="65" t="n">
        <v>3580</v>
      </c>
      <c r="E391" s="66" t="n">
        <v>0.23</v>
      </c>
    </row>
    <row r="392" customFormat="false" ht="13.2" hidden="false" customHeight="false" outlineLevel="0" collapsed="false">
      <c r="A392" s="16" t="s">
        <v>415</v>
      </c>
      <c r="B392" s="16" t="s">
        <v>1894</v>
      </c>
      <c r="C392" s="16" t="s">
        <v>416</v>
      </c>
      <c r="D392" s="65" t="n">
        <v>3065</v>
      </c>
      <c r="E392" s="66" t="n">
        <v>0.17</v>
      </c>
    </row>
    <row r="393" customFormat="false" ht="13.2" hidden="false" customHeight="false" outlineLevel="0" collapsed="false">
      <c r="A393" s="16" t="s">
        <v>417</v>
      </c>
      <c r="B393" s="16" t="s">
        <v>1895</v>
      </c>
      <c r="C393" s="16" t="s">
        <v>418</v>
      </c>
      <c r="D393" s="65" t="n">
        <v>1840</v>
      </c>
      <c r="E393" s="66" t="n">
        <v>0.104</v>
      </c>
    </row>
    <row r="394" customFormat="false" ht="13.2" hidden="false" customHeight="false" outlineLevel="0" collapsed="false">
      <c r="A394" s="16" t="s">
        <v>419</v>
      </c>
      <c r="B394" s="16" t="s">
        <v>1896</v>
      </c>
      <c r="C394" s="16" t="s">
        <v>420</v>
      </c>
      <c r="D394" s="65" t="n">
        <v>6655</v>
      </c>
      <c r="E394" s="66" t="n">
        <v>0.244</v>
      </c>
    </row>
    <row r="395" customFormat="false" ht="13.2" hidden="false" customHeight="false" outlineLevel="0" collapsed="false">
      <c r="A395" s="16" t="s">
        <v>453</v>
      </c>
      <c r="B395" s="16" t="s">
        <v>1897</v>
      </c>
      <c r="C395" s="16" t="s">
        <v>454</v>
      </c>
      <c r="D395" s="65" t="n">
        <v>14220</v>
      </c>
      <c r="E395" s="66" t="n">
        <v>0.196</v>
      </c>
    </row>
    <row r="396" customFormat="false" ht="13.2" hidden="false" customHeight="false" outlineLevel="0" collapsed="false">
      <c r="A396" s="16" t="s">
        <v>421</v>
      </c>
      <c r="B396" s="16" t="s">
        <v>1898</v>
      </c>
      <c r="C396" s="16" t="s">
        <v>422</v>
      </c>
      <c r="D396" s="65" t="n">
        <v>275</v>
      </c>
      <c r="E396" s="66" t="n">
        <v>0.072</v>
      </c>
    </row>
    <row r="397" customFormat="false" ht="13.2" hidden="false" customHeight="false" outlineLevel="0" collapsed="false">
      <c r="A397" s="16" t="s">
        <v>423</v>
      </c>
      <c r="B397" s="16" t="s">
        <v>1899</v>
      </c>
      <c r="C397" s="16" t="s">
        <v>424</v>
      </c>
      <c r="D397" s="65" t="n">
        <v>2985</v>
      </c>
      <c r="E397" s="66" t="n">
        <v>0.109</v>
      </c>
    </row>
    <row r="398" customFormat="false" ht="13.2" hidden="false" customHeight="false" outlineLevel="0" collapsed="false">
      <c r="A398" s="16" t="s">
        <v>443</v>
      </c>
      <c r="B398" s="16" t="s">
        <v>1900</v>
      </c>
      <c r="C398" s="16" t="s">
        <v>444</v>
      </c>
      <c r="D398" s="65" t="n">
        <v>6055</v>
      </c>
      <c r="E398" s="66" t="n">
        <v>0.176</v>
      </c>
    </row>
    <row r="399" customFormat="false" ht="13.2" hidden="false" customHeight="false" outlineLevel="0" collapsed="false">
      <c r="A399" s="16" t="s">
        <v>427</v>
      </c>
      <c r="B399" s="16" t="s">
        <v>1901</v>
      </c>
      <c r="C399" s="16" t="s">
        <v>428</v>
      </c>
      <c r="D399" s="65" t="n">
        <v>305</v>
      </c>
      <c r="E399" s="66" t="n">
        <v>0.065</v>
      </c>
    </row>
    <row r="400" customFormat="false" ht="13.2" hidden="false" customHeight="false" outlineLevel="0" collapsed="false">
      <c r="A400" s="16" t="s">
        <v>429</v>
      </c>
      <c r="B400" s="16" t="s">
        <v>1902</v>
      </c>
      <c r="C400" s="16" t="s">
        <v>430</v>
      </c>
      <c r="D400" s="65" t="n">
        <v>3515</v>
      </c>
      <c r="E400" s="66" t="n">
        <v>0.172</v>
      </c>
    </row>
    <row r="401" customFormat="false" ht="13.2" hidden="false" customHeight="false" outlineLevel="0" collapsed="false">
      <c r="A401" s="16" t="s">
        <v>431</v>
      </c>
      <c r="B401" s="16" t="s">
        <v>1903</v>
      </c>
      <c r="C401" s="16" t="s">
        <v>432</v>
      </c>
      <c r="D401" s="65" t="n">
        <v>10630</v>
      </c>
      <c r="E401" s="66" t="n">
        <v>0.166</v>
      </c>
    </row>
    <row r="402" customFormat="false" ht="13.2" hidden="false" customHeight="false" outlineLevel="0" collapsed="false">
      <c r="A402" s="16" t="s">
        <v>433</v>
      </c>
      <c r="B402" s="16" t="s">
        <v>1904</v>
      </c>
      <c r="C402" s="16" t="s">
        <v>434</v>
      </c>
      <c r="D402" s="65" t="n">
        <v>2100</v>
      </c>
      <c r="E402" s="66" t="n">
        <v>0.122</v>
      </c>
    </row>
    <row r="403" customFormat="false" ht="13.2" hidden="false" customHeight="false" outlineLevel="0" collapsed="false">
      <c r="A403" s="16" t="s">
        <v>447</v>
      </c>
      <c r="B403" s="16" t="s">
        <v>1905</v>
      </c>
      <c r="C403" s="16" t="s">
        <v>448</v>
      </c>
      <c r="D403" s="65" t="n">
        <v>6230</v>
      </c>
      <c r="E403" s="66" t="n">
        <v>0.159</v>
      </c>
    </row>
    <row r="404" customFormat="false" ht="13.2" hidden="false" customHeight="false" outlineLevel="0" collapsed="false">
      <c r="A404" s="16" t="s">
        <v>405</v>
      </c>
      <c r="B404" s="16" t="s">
        <v>1906</v>
      </c>
      <c r="C404" s="16" t="s">
        <v>1907</v>
      </c>
      <c r="D404" s="65" t="n">
        <v>460</v>
      </c>
      <c r="E404" s="66" t="n">
        <v>0.093</v>
      </c>
    </row>
    <row r="405" customFormat="false" ht="13.2" hidden="false" customHeight="false" outlineLevel="0" collapsed="false">
      <c r="D405" s="65"/>
      <c r="E405" s="66"/>
    </row>
    <row r="406" customFormat="false" ht="14.4" hidden="false" customHeight="false" outlineLevel="0" collapsed="false">
      <c r="A406" s="16" t="s">
        <v>373</v>
      </c>
      <c r="B406" s="69" t="s">
        <v>1908</v>
      </c>
      <c r="C406" s="69"/>
      <c r="D406" s="70" t="n">
        <v>95680</v>
      </c>
      <c r="E406" s="71" t="n">
        <v>0.214</v>
      </c>
    </row>
    <row r="407" customFormat="false" ht="13.2" hidden="false" customHeight="false" outlineLevel="0" collapsed="false">
      <c r="A407" s="72"/>
      <c r="D407" s="65"/>
      <c r="E407" s="66"/>
    </row>
    <row r="408" customFormat="false" ht="13.2" hidden="false" customHeight="false" outlineLevel="0" collapsed="false">
      <c r="A408" s="73" t="s">
        <v>1909</v>
      </c>
      <c r="B408" s="16" t="s">
        <v>842</v>
      </c>
      <c r="C408" s="16" t="s">
        <v>841</v>
      </c>
      <c r="D408" s="65" t="n">
        <v>2110</v>
      </c>
      <c r="E408" s="66" t="n">
        <v>0.152</v>
      </c>
    </row>
    <row r="409" customFormat="false" ht="13.2" hidden="false" customHeight="false" outlineLevel="0" collapsed="false">
      <c r="A409" s="73" t="s">
        <v>1910</v>
      </c>
      <c r="B409" s="16" t="s">
        <v>844</v>
      </c>
      <c r="C409" s="16" t="s">
        <v>843</v>
      </c>
      <c r="D409" s="65" t="n">
        <v>2955</v>
      </c>
      <c r="E409" s="66" t="n">
        <v>0.168</v>
      </c>
    </row>
    <row r="410" customFormat="false" ht="13.2" hidden="false" customHeight="false" outlineLevel="0" collapsed="false">
      <c r="A410" s="73" t="s">
        <v>1911</v>
      </c>
      <c r="B410" s="16" t="s">
        <v>846</v>
      </c>
      <c r="C410" s="16" t="s">
        <v>845</v>
      </c>
      <c r="D410" s="65" t="n">
        <v>2685</v>
      </c>
      <c r="E410" s="66" t="n">
        <v>0.169</v>
      </c>
    </row>
    <row r="411" customFormat="false" ht="13.2" hidden="false" customHeight="false" outlineLevel="0" collapsed="false">
      <c r="A411" s="73" t="s">
        <v>1912</v>
      </c>
      <c r="B411" s="16" t="s">
        <v>848</v>
      </c>
      <c r="C411" s="16" t="s">
        <v>847</v>
      </c>
      <c r="D411" s="65" t="n">
        <v>2495</v>
      </c>
      <c r="E411" s="66" t="n">
        <v>0.166</v>
      </c>
    </row>
    <row r="412" customFormat="false" ht="13.2" hidden="false" customHeight="false" outlineLevel="0" collapsed="false">
      <c r="A412" s="73" t="s">
        <v>1913</v>
      </c>
      <c r="B412" s="16" t="s">
        <v>850</v>
      </c>
      <c r="C412" s="16" t="s">
        <v>849</v>
      </c>
      <c r="D412" s="65" t="n">
        <v>1460</v>
      </c>
      <c r="E412" s="66" t="n">
        <v>0.19</v>
      </c>
    </row>
    <row r="413" customFormat="false" ht="13.2" hidden="false" customHeight="false" outlineLevel="0" collapsed="false">
      <c r="A413" s="73" t="s">
        <v>1914</v>
      </c>
      <c r="B413" s="16" t="s">
        <v>852</v>
      </c>
      <c r="C413" s="16" t="s">
        <v>851</v>
      </c>
      <c r="D413" s="65" t="n">
        <v>1795</v>
      </c>
      <c r="E413" s="66" t="n">
        <v>0.143</v>
      </c>
    </row>
    <row r="414" customFormat="false" ht="13.2" hidden="false" customHeight="false" outlineLevel="0" collapsed="false">
      <c r="A414" s="73" t="s">
        <v>1915</v>
      </c>
      <c r="B414" s="16" t="s">
        <v>854</v>
      </c>
      <c r="C414" s="16" t="s">
        <v>853</v>
      </c>
      <c r="D414" s="65" t="n">
        <v>20445</v>
      </c>
      <c r="E414" s="66" t="n">
        <v>0.324</v>
      </c>
    </row>
    <row r="415" customFormat="false" ht="13.2" hidden="false" customHeight="false" outlineLevel="0" collapsed="false">
      <c r="A415" s="73" t="s">
        <v>1916</v>
      </c>
      <c r="B415" s="16" t="s">
        <v>856</v>
      </c>
      <c r="C415" s="16" t="s">
        <v>855</v>
      </c>
      <c r="D415" s="65" t="n">
        <v>1575</v>
      </c>
      <c r="E415" s="66" t="n">
        <v>0.177</v>
      </c>
    </row>
    <row r="416" customFormat="false" ht="13.2" hidden="false" customHeight="false" outlineLevel="0" collapsed="false">
      <c r="A416" s="73" t="s">
        <v>1917</v>
      </c>
      <c r="B416" s="16" t="s">
        <v>858</v>
      </c>
      <c r="C416" s="16" t="s">
        <v>857</v>
      </c>
      <c r="D416" s="65" t="n">
        <v>1950</v>
      </c>
      <c r="E416" s="66" t="n">
        <v>0.128</v>
      </c>
    </row>
    <row r="417" customFormat="false" ht="13.2" hidden="false" customHeight="false" outlineLevel="0" collapsed="false">
      <c r="A417" s="73" t="s">
        <v>1918</v>
      </c>
      <c r="B417" s="16" t="s">
        <v>860</v>
      </c>
      <c r="C417" s="16" t="s">
        <v>859</v>
      </c>
      <c r="D417" s="65" t="n">
        <v>2785</v>
      </c>
      <c r="E417" s="66" t="n">
        <v>0.212</v>
      </c>
    </row>
    <row r="418" customFormat="false" ht="13.2" hidden="false" customHeight="false" outlineLevel="0" collapsed="false">
      <c r="A418" s="73" t="s">
        <v>1919</v>
      </c>
      <c r="B418" s="16" t="s">
        <v>862</v>
      </c>
      <c r="C418" s="16" t="s">
        <v>861</v>
      </c>
      <c r="D418" s="65" t="n">
        <v>1860</v>
      </c>
      <c r="E418" s="66" t="n">
        <v>0.188</v>
      </c>
    </row>
    <row r="419" customFormat="false" ht="13.2" hidden="false" customHeight="false" outlineLevel="0" collapsed="false">
      <c r="A419" s="73" t="s">
        <v>1920</v>
      </c>
      <c r="B419" s="16" t="s">
        <v>864</v>
      </c>
      <c r="C419" s="16" t="s">
        <v>863</v>
      </c>
      <c r="D419" s="65" t="n">
        <v>4835</v>
      </c>
      <c r="E419" s="66" t="n">
        <v>0.194</v>
      </c>
    </row>
    <row r="420" customFormat="false" ht="13.2" hidden="false" customHeight="false" outlineLevel="0" collapsed="false">
      <c r="A420" s="73" t="s">
        <v>1921</v>
      </c>
      <c r="B420" s="16" t="s">
        <v>866</v>
      </c>
      <c r="C420" s="16" t="s">
        <v>1922</v>
      </c>
      <c r="D420" s="65" t="n">
        <v>9495</v>
      </c>
      <c r="E420" s="66" t="n">
        <v>0.325</v>
      </c>
    </row>
    <row r="421" customFormat="false" ht="13.2" hidden="false" customHeight="false" outlineLevel="0" collapsed="false">
      <c r="A421" s="73" t="s">
        <v>1923</v>
      </c>
      <c r="B421" s="16" t="s">
        <v>868</v>
      </c>
      <c r="C421" s="16" t="s">
        <v>867</v>
      </c>
      <c r="D421" s="65" t="n">
        <v>3440</v>
      </c>
      <c r="E421" s="66" t="n">
        <v>0.193</v>
      </c>
    </row>
    <row r="422" customFormat="false" ht="13.2" hidden="false" customHeight="false" outlineLevel="0" collapsed="false">
      <c r="A422" s="73" t="s">
        <v>1924</v>
      </c>
      <c r="B422" s="16" t="s">
        <v>870</v>
      </c>
      <c r="C422" s="16" t="s">
        <v>869</v>
      </c>
      <c r="D422" s="65" t="n">
        <v>2760</v>
      </c>
      <c r="E422" s="66" t="n">
        <v>0.172</v>
      </c>
    </row>
    <row r="423" customFormat="false" ht="13.2" hidden="false" customHeight="false" outlineLevel="0" collapsed="false">
      <c r="A423" s="73" t="s">
        <v>1925</v>
      </c>
      <c r="B423" s="16" t="s">
        <v>873</v>
      </c>
      <c r="C423" s="16" t="s">
        <v>872</v>
      </c>
      <c r="D423" s="65" t="n">
        <v>2720</v>
      </c>
      <c r="E423" s="66" t="n">
        <v>0.181</v>
      </c>
    </row>
    <row r="424" customFormat="false" ht="13.2" hidden="false" customHeight="false" outlineLevel="0" collapsed="false">
      <c r="A424" s="73" t="s">
        <v>1926</v>
      </c>
      <c r="B424" s="16" t="s">
        <v>876</v>
      </c>
      <c r="C424" s="16" t="s">
        <v>875</v>
      </c>
      <c r="D424" s="65" t="n">
        <v>1210</v>
      </c>
      <c r="E424" s="66" t="n">
        <v>0.172</v>
      </c>
    </row>
    <row r="425" customFormat="false" ht="13.2" hidden="false" customHeight="false" outlineLevel="0" collapsed="false">
      <c r="A425" s="73" t="s">
        <v>1927</v>
      </c>
      <c r="B425" s="16" t="s">
        <v>878</v>
      </c>
      <c r="C425" s="16" t="s">
        <v>877</v>
      </c>
      <c r="D425" s="65" t="n">
        <v>2255</v>
      </c>
      <c r="E425" s="66" t="n">
        <v>0.265</v>
      </c>
    </row>
    <row r="426" customFormat="false" ht="13.2" hidden="false" customHeight="false" outlineLevel="0" collapsed="false">
      <c r="A426" s="73" t="s">
        <v>1928</v>
      </c>
      <c r="B426" s="16" t="s">
        <v>880</v>
      </c>
      <c r="C426" s="16" t="s">
        <v>879</v>
      </c>
      <c r="D426" s="65" t="n">
        <v>6080</v>
      </c>
      <c r="E426" s="66" t="n">
        <v>0.197</v>
      </c>
    </row>
    <row r="427" customFormat="false" ht="13.2" hidden="false" customHeight="false" outlineLevel="0" collapsed="false">
      <c r="A427" s="73" t="s">
        <v>1929</v>
      </c>
      <c r="B427" s="16" t="s">
        <v>882</v>
      </c>
      <c r="C427" s="16" t="s">
        <v>881</v>
      </c>
      <c r="D427" s="65" t="n">
        <v>1785</v>
      </c>
      <c r="E427" s="66" t="n">
        <v>0.146</v>
      </c>
    </row>
    <row r="428" customFormat="false" ht="13.2" hidden="false" customHeight="false" outlineLevel="0" collapsed="false">
      <c r="A428" s="73" t="s">
        <v>1930</v>
      </c>
      <c r="B428" s="16" t="s">
        <v>884</v>
      </c>
      <c r="C428" s="16" t="s">
        <v>883</v>
      </c>
      <c r="D428" s="65" t="n">
        <v>870</v>
      </c>
      <c r="E428" s="66" t="n">
        <v>0.219</v>
      </c>
    </row>
    <row r="429" customFormat="false" ht="13.2" hidden="false" customHeight="false" outlineLevel="0" collapsed="false">
      <c r="A429" s="73" t="s">
        <v>1931</v>
      </c>
      <c r="B429" s="16" t="s">
        <v>886</v>
      </c>
      <c r="C429" s="16" t="s">
        <v>885</v>
      </c>
      <c r="D429" s="65" t="n">
        <v>6350</v>
      </c>
      <c r="E429" s="66" t="n">
        <v>0.236</v>
      </c>
    </row>
    <row r="430" customFormat="false" ht="13.2" hidden="false" customHeight="false" outlineLevel="0" collapsed="false">
      <c r="A430" s="73" t="s">
        <v>1932</v>
      </c>
      <c r="B430" s="16" t="s">
        <v>888</v>
      </c>
      <c r="C430" s="16" t="s">
        <v>887</v>
      </c>
      <c r="D430" s="65" t="n">
        <v>3610</v>
      </c>
      <c r="E430" s="66" t="n">
        <v>0.178</v>
      </c>
    </row>
    <row r="431" customFormat="false" ht="13.2" hidden="false" customHeight="false" outlineLevel="0" collapsed="false">
      <c r="A431" s="73" t="s">
        <v>1933</v>
      </c>
      <c r="B431" s="16" t="s">
        <v>889</v>
      </c>
      <c r="C431" s="16" t="s">
        <v>387</v>
      </c>
      <c r="D431" s="65" t="n">
        <v>2325</v>
      </c>
      <c r="E431" s="66" t="n">
        <v>0.137</v>
      </c>
    </row>
    <row r="432" customFormat="false" ht="13.2" hidden="false" customHeight="false" outlineLevel="0" collapsed="false">
      <c r="A432" s="73" t="s">
        <v>1934</v>
      </c>
      <c r="B432" s="16" t="s">
        <v>891</v>
      </c>
      <c r="C432" s="16" t="s">
        <v>890</v>
      </c>
      <c r="D432" s="65" t="n">
        <v>2815</v>
      </c>
      <c r="E432" s="66" t="n">
        <v>0.209</v>
      </c>
    </row>
    <row r="433" customFormat="false" ht="13.2" hidden="false" customHeight="false" outlineLevel="0" collapsed="false">
      <c r="A433" s="73" t="s">
        <v>1935</v>
      </c>
      <c r="B433" s="16" t="s">
        <v>894</v>
      </c>
      <c r="C433" s="16" t="s">
        <v>893</v>
      </c>
      <c r="D433" s="65" t="n">
        <v>3025</v>
      </c>
      <c r="E433" s="66" t="n">
        <v>0.292</v>
      </c>
    </row>
    <row r="434" customFormat="false" ht="13.2" hidden="false" customHeight="false" outlineLevel="0" collapsed="false">
      <c r="A434" s="16" t="s">
        <v>1936</v>
      </c>
      <c r="B434" s="50" t="s">
        <v>1937</v>
      </c>
      <c r="D434" s="51"/>
      <c r="E434" s="51"/>
    </row>
    <row r="435" customFormat="false" ht="13.2" hidden="false" customHeight="false" outlineLevel="0" collapsed="false">
      <c r="A435" s="52" t="s">
        <v>1938</v>
      </c>
      <c r="B435" s="50"/>
      <c r="D435" s="51"/>
      <c r="E435" s="51"/>
    </row>
    <row r="436" customFormat="false" ht="13.2" hidden="false" customHeight="false" outlineLevel="0" collapsed="false">
      <c r="E436" s="51"/>
    </row>
    <row r="437" customFormat="false" ht="14.4" hidden="false" customHeight="false" outlineLevel="0" collapsed="false">
      <c r="A437" s="74" t="s">
        <v>1939</v>
      </c>
    </row>
    <row r="438" customFormat="false" ht="14.4" hidden="false" customHeight="false" outlineLevel="0" collapsed="false">
      <c r="A438" s="74" t="s">
        <v>1940</v>
      </c>
      <c r="D438" s="51"/>
    </row>
    <row r="439" customFormat="false" ht="14.4" hidden="false" customHeight="false" outlineLevel="0" collapsed="false">
      <c r="A439" s="75" t="s">
        <v>1941</v>
      </c>
    </row>
  </sheetData>
  <mergeCells count="9">
    <mergeCell ref="A8:A9"/>
    <mergeCell ref="B8:C9"/>
    <mergeCell ref="B11:C11"/>
    <mergeCell ref="B13:C13"/>
    <mergeCell ref="B15:C15"/>
    <mergeCell ref="B17:C17"/>
    <mergeCell ref="B346:C346"/>
    <mergeCell ref="B371:C371"/>
    <mergeCell ref="B406:C406"/>
  </mergeCells>
  <hyperlinks>
    <hyperlink ref="B434" r:id="rId1" display="https://www.gov.uk/government/statistics/personal-tax-credits-children-in-low-income-families-local-measure-2013-snapshot-as-at-31-august-201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425"/>
  <sheetViews>
    <sheetView showFormulas="false" showGridLines="true" showRowColHeaders="true" showZeros="true" rightToLeft="false" tabSelected="false" showOutlineSymbols="true" defaultGridColor="true" view="normal" topLeftCell="A145" colorId="64" zoomScale="150" zoomScaleNormal="150" zoomScalePageLayoutView="100" workbookViewId="0">
      <selection pane="topLeft" activeCell="A347" activeCellId="0" sqref="A347"/>
    </sheetView>
  </sheetViews>
  <sheetFormatPr defaultRowHeight="13.2" zeroHeight="false" outlineLevelRow="0" outlineLevelCol="0"/>
  <cols>
    <col collapsed="false" customWidth="true" hidden="false" outlineLevel="0" max="1" min="1" style="0" width="12.88"/>
    <col collapsed="false" customWidth="true" hidden="false" outlineLevel="0" max="2" min="2" style="0" width="25.89"/>
    <col collapsed="false" customWidth="true" hidden="false" outlineLevel="0" max="1025" min="3" style="0" width="8.59"/>
  </cols>
  <sheetData>
    <row r="1" customFormat="false" ht="21" hidden="false" customHeight="false" outlineLevel="0" collapsed="false">
      <c r="A1" s="76"/>
      <c r="B1" s="76"/>
      <c r="C1" s="76"/>
      <c r="D1" s="76"/>
      <c r="E1" s="76"/>
      <c r="F1" s="76"/>
      <c r="G1" s="76"/>
      <c r="H1" s="76"/>
    </row>
    <row r="2" customFormat="false" ht="31.8" hidden="false" customHeight="true" outlineLevel="0" collapsed="false">
      <c r="A2" s="77" t="s">
        <v>1942</v>
      </c>
      <c r="B2" s="77"/>
      <c r="C2" s="77"/>
      <c r="D2" s="77"/>
      <c r="E2" s="77"/>
      <c r="F2" s="77"/>
      <c r="G2" s="77"/>
      <c r="H2" s="77"/>
    </row>
    <row r="3" customFormat="false" ht="13.2" hidden="false" customHeight="false" outlineLevel="0" collapsed="false">
      <c r="A3" s="78"/>
      <c r="B3" s="79"/>
      <c r="C3" s="78"/>
      <c r="D3" s="78"/>
      <c r="E3" s="80"/>
      <c r="F3" s="80"/>
      <c r="G3" s="80"/>
      <c r="H3" s="80"/>
    </row>
    <row r="4" customFormat="false" ht="13.2" hidden="false" customHeight="false" outlineLevel="0" collapsed="false">
      <c r="A4" s="78" t="s">
        <v>1943</v>
      </c>
      <c r="B4" s="79"/>
      <c r="C4" s="78"/>
      <c r="D4" s="78"/>
      <c r="E4" s="80"/>
      <c r="F4" s="80" t="s">
        <v>1944</v>
      </c>
      <c r="G4" s="80"/>
      <c r="H4" s="80"/>
    </row>
    <row r="5" customFormat="false" ht="13.2" hidden="false" customHeight="false" outlineLevel="0" collapsed="false">
      <c r="A5" s="81"/>
      <c r="B5" s="82"/>
      <c r="C5" s="81"/>
      <c r="D5" s="81"/>
      <c r="E5" s="83"/>
      <c r="F5" s="83"/>
      <c r="G5" s="83"/>
      <c r="H5" s="83"/>
    </row>
    <row r="6" customFormat="false" ht="14.4" hidden="false" customHeight="true" outlineLevel="0" collapsed="false">
      <c r="A6" s="84" t="s">
        <v>1945</v>
      </c>
      <c r="B6" s="84"/>
      <c r="C6" s="85" t="s">
        <v>1946</v>
      </c>
      <c r="D6" s="85"/>
      <c r="E6" s="85" t="s">
        <v>1492</v>
      </c>
      <c r="F6" s="85"/>
      <c r="G6" s="85" t="s">
        <v>1947</v>
      </c>
      <c r="H6" s="85"/>
    </row>
    <row r="7" customFormat="false" ht="14.4" hidden="false" customHeight="true" outlineLevel="0" collapsed="false">
      <c r="A7" s="84"/>
      <c r="B7" s="84"/>
      <c r="C7" s="85"/>
      <c r="D7" s="85"/>
      <c r="E7" s="85"/>
      <c r="F7" s="85"/>
      <c r="G7" s="85"/>
      <c r="H7" s="85"/>
    </row>
    <row r="8" customFormat="false" ht="22.2" hidden="false" customHeight="true" outlineLevel="0" collapsed="false">
      <c r="A8" s="84"/>
      <c r="B8" s="84"/>
      <c r="C8" s="85"/>
      <c r="D8" s="85"/>
      <c r="E8" s="85"/>
      <c r="F8" s="85"/>
      <c r="G8" s="85"/>
      <c r="H8" s="85"/>
    </row>
    <row r="9" customFormat="false" ht="14.4" hidden="false" customHeight="false" outlineLevel="0" collapsed="false">
      <c r="A9" s="86" t="s">
        <v>1948</v>
      </c>
      <c r="B9" s="87" t="s">
        <v>1949</v>
      </c>
      <c r="C9" s="88" t="s">
        <v>1950</v>
      </c>
      <c r="D9" s="88" t="s">
        <v>1951</v>
      </c>
      <c r="E9" s="89" t="s">
        <v>1950</v>
      </c>
      <c r="F9" s="89" t="s">
        <v>1952</v>
      </c>
      <c r="G9" s="89" t="s">
        <v>1950</v>
      </c>
      <c r="H9" s="89" t="s">
        <v>1952</v>
      </c>
    </row>
    <row r="10" customFormat="false" ht="13.2" hidden="false" customHeight="false" outlineLevel="0" collapsed="false">
      <c r="A10" s="82"/>
      <c r="B10" s="82"/>
      <c r="C10" s="90"/>
      <c r="D10" s="90"/>
      <c r="E10" s="91"/>
      <c r="F10" s="91"/>
      <c r="G10" s="91"/>
      <c r="H10" s="91"/>
    </row>
    <row r="11" customFormat="false" ht="13.2" hidden="false" customHeight="false" outlineLevel="0" collapsed="false">
      <c r="A11" s="92" t="s">
        <v>1491</v>
      </c>
      <c r="B11" s="80" t="s">
        <v>1492</v>
      </c>
      <c r="C11" s="93" t="n">
        <v>63686</v>
      </c>
      <c r="D11" s="93" t="n">
        <v>354</v>
      </c>
      <c r="E11" s="93" t="n">
        <v>55375</v>
      </c>
      <c r="F11" s="93" t="n">
        <v>330</v>
      </c>
      <c r="G11" s="93" t="n">
        <v>8277</v>
      </c>
      <c r="H11" s="93" t="n">
        <v>128</v>
      </c>
    </row>
    <row r="12" customFormat="false" ht="13.2" hidden="false" customHeight="false" outlineLevel="0" collapsed="false">
      <c r="A12" s="80"/>
      <c r="B12" s="80"/>
      <c r="C12" s="94"/>
      <c r="D12" s="94"/>
      <c r="E12" s="94"/>
      <c r="F12" s="94"/>
      <c r="G12" s="94"/>
      <c r="H12" s="94"/>
    </row>
    <row r="13" customFormat="false" ht="14.4" hidden="false" customHeight="false" outlineLevel="0" collapsed="false">
      <c r="A13" s="95" t="s">
        <v>279</v>
      </c>
      <c r="B13" s="80" t="s">
        <v>1953</v>
      </c>
      <c r="C13" s="96" t="n">
        <v>510</v>
      </c>
      <c r="D13" s="96" t="n">
        <v>39</v>
      </c>
      <c r="E13" s="96" t="n">
        <v>491</v>
      </c>
      <c r="F13" s="96" t="n">
        <v>38</v>
      </c>
      <c r="G13" s="96" t="n">
        <v>18</v>
      </c>
      <c r="H13" s="96" t="n">
        <v>7</v>
      </c>
    </row>
    <row r="14" customFormat="false" ht="13.2" hidden="false" customHeight="false" outlineLevel="0" collapsed="false">
      <c r="A14" s="95" t="s">
        <v>277</v>
      </c>
      <c r="B14" s="80" t="s">
        <v>1954</v>
      </c>
      <c r="C14" s="96" t="n">
        <v>104</v>
      </c>
      <c r="D14" s="96" t="n">
        <v>8</v>
      </c>
      <c r="E14" s="96" t="n">
        <v>97</v>
      </c>
      <c r="F14" s="96" t="n">
        <v>7</v>
      </c>
      <c r="G14" s="96" t="n">
        <v>7</v>
      </c>
      <c r="H14" s="96" t="n">
        <v>2</v>
      </c>
    </row>
    <row r="15" customFormat="false" ht="13.2" hidden="false" customHeight="false" outlineLevel="0" collapsed="false">
      <c r="A15" s="95" t="s">
        <v>269</v>
      </c>
      <c r="B15" s="80" t="s">
        <v>1955</v>
      </c>
      <c r="C15" s="96" t="n">
        <v>92</v>
      </c>
      <c r="D15" s="96" t="n">
        <v>6</v>
      </c>
      <c r="E15" s="96" t="n">
        <v>88</v>
      </c>
      <c r="F15" s="96" t="n">
        <v>6</v>
      </c>
      <c r="G15" s="96" t="n">
        <v>3</v>
      </c>
      <c r="H15" s="96" t="n">
        <v>1</v>
      </c>
    </row>
    <row r="16" customFormat="false" ht="13.2" hidden="false" customHeight="false" outlineLevel="0" collapsed="false">
      <c r="A16" s="95" t="s">
        <v>271</v>
      </c>
      <c r="B16" s="80" t="s">
        <v>1956</v>
      </c>
      <c r="C16" s="96" t="n">
        <v>138</v>
      </c>
      <c r="D16" s="96" t="n">
        <v>10</v>
      </c>
      <c r="E16" s="96" t="n">
        <v>125</v>
      </c>
      <c r="F16" s="96" t="n">
        <v>9</v>
      </c>
      <c r="G16" s="96" t="n">
        <v>13</v>
      </c>
      <c r="H16" s="96" t="n">
        <v>3</v>
      </c>
    </row>
    <row r="17" customFormat="false" ht="14.4" hidden="false" customHeight="false" outlineLevel="0" collapsed="false">
      <c r="A17" s="95" t="s">
        <v>281</v>
      </c>
      <c r="B17" s="80" t="s">
        <v>1957</v>
      </c>
      <c r="C17" s="96" t="n">
        <v>311</v>
      </c>
      <c r="D17" s="96" t="n">
        <v>22</v>
      </c>
      <c r="E17" s="96" t="n">
        <v>305</v>
      </c>
      <c r="F17" s="96" t="n">
        <v>22</v>
      </c>
      <c r="G17" s="96" t="n">
        <v>7</v>
      </c>
      <c r="H17" s="96" t="n">
        <v>3</v>
      </c>
    </row>
    <row r="18" customFormat="false" ht="13.2" hidden="false" customHeight="false" outlineLevel="0" collapsed="false">
      <c r="A18" s="95" t="s">
        <v>273</v>
      </c>
      <c r="B18" s="80" t="s">
        <v>1958</v>
      </c>
      <c r="C18" s="96" t="n">
        <v>133</v>
      </c>
      <c r="D18" s="96" t="n">
        <v>10</v>
      </c>
      <c r="E18" s="96" t="n">
        <v>131</v>
      </c>
      <c r="F18" s="96" t="n">
        <v>10</v>
      </c>
      <c r="G18" s="96" t="n">
        <v>2</v>
      </c>
      <c r="H18" s="96" t="n">
        <v>1</v>
      </c>
    </row>
    <row r="19" customFormat="false" ht="13.2" hidden="false" customHeight="false" outlineLevel="0" collapsed="false">
      <c r="A19" s="95" t="s">
        <v>275</v>
      </c>
      <c r="B19" s="80" t="s">
        <v>1959</v>
      </c>
      <c r="C19" s="96" t="n">
        <v>191</v>
      </c>
      <c r="D19" s="96" t="n">
        <v>15</v>
      </c>
      <c r="E19" s="96" t="n">
        <v>182</v>
      </c>
      <c r="F19" s="96" t="n">
        <v>15</v>
      </c>
      <c r="G19" s="96" t="n">
        <v>8</v>
      </c>
      <c r="H19" s="96" t="n">
        <v>3</v>
      </c>
    </row>
    <row r="20" customFormat="false" ht="13.2" hidden="false" customHeight="false" outlineLevel="0" collapsed="false">
      <c r="A20" s="97" t="s">
        <v>291</v>
      </c>
      <c r="B20" s="97" t="s">
        <v>1960</v>
      </c>
      <c r="C20" s="96" t="n">
        <v>198</v>
      </c>
      <c r="D20" s="96" t="n">
        <v>16</v>
      </c>
      <c r="E20" s="96" t="n">
        <v>191</v>
      </c>
      <c r="F20" s="96" t="n">
        <v>15</v>
      </c>
      <c r="G20" s="96" t="n">
        <v>7</v>
      </c>
      <c r="H20" s="96" t="n">
        <v>3</v>
      </c>
    </row>
    <row r="21" customFormat="false" ht="13.2" hidden="false" customHeight="false" outlineLevel="0" collapsed="false">
      <c r="A21" s="97" t="s">
        <v>283</v>
      </c>
      <c r="B21" s="97" t="s">
        <v>1961</v>
      </c>
      <c r="C21" s="96" t="n">
        <v>284</v>
      </c>
      <c r="D21" s="96" t="n">
        <v>21</v>
      </c>
      <c r="E21" s="96" t="n">
        <v>247</v>
      </c>
      <c r="F21" s="96" t="n">
        <v>20</v>
      </c>
      <c r="G21" s="96" t="n">
        <v>37</v>
      </c>
      <c r="H21" s="96" t="n">
        <v>8</v>
      </c>
    </row>
    <row r="22" customFormat="false" ht="13.2" hidden="false" customHeight="false" outlineLevel="0" collapsed="false">
      <c r="A22" s="97" t="s">
        <v>285</v>
      </c>
      <c r="B22" s="97" t="s">
        <v>1962</v>
      </c>
      <c r="C22" s="96" t="n">
        <v>201</v>
      </c>
      <c r="D22" s="96" t="n">
        <v>16</v>
      </c>
      <c r="E22" s="96" t="n">
        <v>189</v>
      </c>
      <c r="F22" s="96" t="n">
        <v>16</v>
      </c>
      <c r="G22" s="96" t="n">
        <v>12</v>
      </c>
      <c r="H22" s="96" t="n">
        <v>4</v>
      </c>
    </row>
    <row r="23" customFormat="false" ht="13.2" hidden="false" customHeight="false" outlineLevel="0" collapsed="false">
      <c r="A23" s="97" t="s">
        <v>287</v>
      </c>
      <c r="B23" s="97" t="s">
        <v>1963</v>
      </c>
      <c r="C23" s="96" t="n">
        <v>147</v>
      </c>
      <c r="D23" s="96" t="n">
        <v>11</v>
      </c>
      <c r="E23" s="96" t="n">
        <v>141</v>
      </c>
      <c r="F23" s="96" t="n">
        <v>11</v>
      </c>
      <c r="G23" s="96" t="n">
        <v>6</v>
      </c>
      <c r="H23" s="96" t="n">
        <v>2</v>
      </c>
    </row>
    <row r="24" customFormat="false" ht="13.2" hidden="false" customHeight="false" outlineLevel="0" collapsed="false">
      <c r="A24" s="97" t="s">
        <v>289</v>
      </c>
      <c r="B24" s="97" t="s">
        <v>1964</v>
      </c>
      <c r="C24" s="96" t="n">
        <v>273</v>
      </c>
      <c r="D24" s="96" t="n">
        <v>21</v>
      </c>
      <c r="E24" s="96" t="n">
        <v>259</v>
      </c>
      <c r="F24" s="96" t="n">
        <v>20</v>
      </c>
      <c r="G24" s="96" t="n">
        <v>14</v>
      </c>
      <c r="H24" s="96" t="n">
        <v>5</v>
      </c>
    </row>
    <row r="25" customFormat="false" ht="13.2" hidden="false" customHeight="false" outlineLevel="0" collapsed="false">
      <c r="A25" s="95" t="s">
        <v>299</v>
      </c>
      <c r="B25" s="80" t="s">
        <v>1965</v>
      </c>
      <c r="C25" s="96" t="n">
        <v>146</v>
      </c>
      <c r="D25" s="96" t="n">
        <v>11</v>
      </c>
      <c r="E25" s="96" t="n">
        <v>125</v>
      </c>
      <c r="F25" s="96" t="n">
        <v>10</v>
      </c>
      <c r="G25" s="96" t="n">
        <v>21</v>
      </c>
      <c r="H25" s="96" t="n">
        <v>4</v>
      </c>
    </row>
    <row r="26" customFormat="false" ht="13.2" hidden="false" customHeight="false" outlineLevel="0" collapsed="false">
      <c r="A26" s="95" t="s">
        <v>301</v>
      </c>
      <c r="B26" s="80" t="s">
        <v>1966</v>
      </c>
      <c r="C26" s="96" t="n">
        <v>137</v>
      </c>
      <c r="D26" s="96" t="n">
        <v>11</v>
      </c>
      <c r="E26" s="96" t="n">
        <v>130</v>
      </c>
      <c r="F26" s="96" t="n">
        <v>11</v>
      </c>
      <c r="G26" s="96" t="n">
        <v>8</v>
      </c>
      <c r="H26" s="96" t="n">
        <v>3</v>
      </c>
    </row>
    <row r="27" customFormat="false" ht="14.4" hidden="false" customHeight="false" outlineLevel="0" collapsed="false">
      <c r="A27" s="95" t="s">
        <v>303</v>
      </c>
      <c r="B27" s="80" t="s">
        <v>1967</v>
      </c>
      <c r="C27" s="96" t="n">
        <v>370</v>
      </c>
      <c r="D27" s="96" t="n">
        <v>37</v>
      </c>
      <c r="E27" s="96" t="n">
        <v>353</v>
      </c>
      <c r="F27" s="96" t="n">
        <v>37</v>
      </c>
      <c r="G27" s="96" t="n">
        <v>18</v>
      </c>
      <c r="H27" s="96" t="n">
        <v>8</v>
      </c>
    </row>
    <row r="28" customFormat="false" ht="14.4" hidden="false" customHeight="false" outlineLevel="0" collapsed="false">
      <c r="A28" s="95" t="s">
        <v>305</v>
      </c>
      <c r="B28" s="80" t="s">
        <v>1968</v>
      </c>
      <c r="C28" s="96" t="n">
        <v>328</v>
      </c>
      <c r="D28" s="96" t="n">
        <v>35</v>
      </c>
      <c r="E28" s="96" t="n">
        <v>312</v>
      </c>
      <c r="F28" s="96" t="n">
        <v>34</v>
      </c>
      <c r="G28" s="96" t="n">
        <v>16</v>
      </c>
      <c r="H28" s="96" t="n">
        <v>8</v>
      </c>
    </row>
    <row r="29" customFormat="false" ht="13.2" hidden="false" customHeight="false" outlineLevel="0" collapsed="false">
      <c r="A29" s="95" t="s">
        <v>295</v>
      </c>
      <c r="B29" s="80" t="s">
        <v>1969</v>
      </c>
      <c r="C29" s="96" t="n">
        <v>125</v>
      </c>
      <c r="D29" s="96" t="n">
        <v>10</v>
      </c>
      <c r="E29" s="96" t="n">
        <v>121</v>
      </c>
      <c r="F29" s="96" t="n">
        <v>10</v>
      </c>
      <c r="G29" s="96" t="n">
        <v>4</v>
      </c>
      <c r="H29" s="96" t="n">
        <v>2</v>
      </c>
    </row>
    <row r="30" customFormat="false" ht="13.2" hidden="false" customHeight="false" outlineLevel="0" collapsed="false">
      <c r="A30" s="95" t="s">
        <v>297</v>
      </c>
      <c r="B30" s="80" t="s">
        <v>1970</v>
      </c>
      <c r="C30" s="96" t="n">
        <v>202</v>
      </c>
      <c r="D30" s="96" t="n">
        <v>16</v>
      </c>
      <c r="E30" s="96" t="n">
        <v>188</v>
      </c>
      <c r="F30" s="96" t="n">
        <v>16</v>
      </c>
      <c r="G30" s="96" t="n">
        <v>15</v>
      </c>
      <c r="H30" s="96" t="n">
        <v>4</v>
      </c>
    </row>
    <row r="31" customFormat="false" ht="13.2" hidden="false" customHeight="false" outlineLevel="0" collapsed="false">
      <c r="A31" s="98" t="s">
        <v>307</v>
      </c>
      <c r="B31" s="99" t="s">
        <v>1971</v>
      </c>
      <c r="C31" s="96" t="n">
        <v>95</v>
      </c>
      <c r="D31" s="96" t="n">
        <v>17</v>
      </c>
      <c r="E31" s="96" t="n">
        <v>94</v>
      </c>
      <c r="F31" s="96" t="n">
        <v>17</v>
      </c>
      <c r="G31" s="96" t="n">
        <v>1</v>
      </c>
      <c r="H31" s="96" t="n">
        <v>2</v>
      </c>
    </row>
    <row r="32" customFormat="false" ht="13.2" hidden="false" customHeight="false" outlineLevel="0" collapsed="false">
      <c r="A32" s="98" t="s">
        <v>309</v>
      </c>
      <c r="B32" s="99" t="s">
        <v>1972</v>
      </c>
      <c r="C32" s="96" t="n">
        <v>67</v>
      </c>
      <c r="D32" s="96" t="n">
        <v>13</v>
      </c>
      <c r="E32" s="96" t="n">
        <v>63</v>
      </c>
      <c r="F32" s="96" t="n">
        <v>13</v>
      </c>
      <c r="G32" s="96" t="n">
        <v>4</v>
      </c>
      <c r="H32" s="96" t="n">
        <v>3</v>
      </c>
    </row>
    <row r="33" customFormat="false" ht="13.2" hidden="false" customHeight="false" outlineLevel="0" collapsed="false">
      <c r="A33" s="98" t="s">
        <v>311</v>
      </c>
      <c r="B33" s="99" t="s">
        <v>1973</v>
      </c>
      <c r="C33" s="96" t="n">
        <v>107</v>
      </c>
      <c r="D33" s="96" t="n">
        <v>17</v>
      </c>
      <c r="E33" s="96" t="n">
        <v>102</v>
      </c>
      <c r="F33" s="96" t="n">
        <v>16</v>
      </c>
      <c r="G33" s="96" t="n">
        <v>6</v>
      </c>
      <c r="H33" s="96" t="n">
        <v>4</v>
      </c>
    </row>
    <row r="34" customFormat="false" ht="13.2" hidden="false" customHeight="false" outlineLevel="0" collapsed="false">
      <c r="A34" s="98" t="s">
        <v>313</v>
      </c>
      <c r="B34" s="99" t="s">
        <v>1974</v>
      </c>
      <c r="C34" s="96" t="n">
        <v>69</v>
      </c>
      <c r="D34" s="96" t="n">
        <v>14</v>
      </c>
      <c r="E34" s="96" t="n">
        <v>66</v>
      </c>
      <c r="F34" s="96" t="n">
        <v>13</v>
      </c>
      <c r="G34" s="96" t="n">
        <v>2</v>
      </c>
      <c r="H34" s="96" t="n">
        <v>3</v>
      </c>
    </row>
    <row r="35" customFormat="false" ht="13.2" hidden="false" customHeight="false" outlineLevel="0" collapsed="false">
      <c r="A35" s="98" t="s">
        <v>315</v>
      </c>
      <c r="B35" s="99" t="s">
        <v>1975</v>
      </c>
      <c r="C35" s="96" t="n">
        <v>52</v>
      </c>
      <c r="D35" s="96" t="n">
        <v>13</v>
      </c>
      <c r="E35" s="96" t="n">
        <v>50</v>
      </c>
      <c r="F35" s="96" t="n">
        <v>12</v>
      </c>
      <c r="G35" s="96" t="n">
        <v>2</v>
      </c>
      <c r="H35" s="96" t="n">
        <v>2</v>
      </c>
    </row>
    <row r="36" customFormat="false" ht="13.2" hidden="false" customHeight="false" outlineLevel="0" collapsed="false">
      <c r="A36" s="98" t="s">
        <v>317</v>
      </c>
      <c r="B36" s="99" t="s">
        <v>1976</v>
      </c>
      <c r="C36" s="96" t="n">
        <v>100</v>
      </c>
      <c r="D36" s="96" t="n">
        <v>17</v>
      </c>
      <c r="E36" s="96" t="n">
        <v>95</v>
      </c>
      <c r="F36" s="96" t="n">
        <v>16</v>
      </c>
      <c r="G36" s="96" t="n">
        <v>5</v>
      </c>
      <c r="H36" s="96" t="n">
        <v>4</v>
      </c>
    </row>
    <row r="37" customFormat="false" ht="13.2" hidden="false" customHeight="false" outlineLevel="0" collapsed="false">
      <c r="A37" s="100" t="s">
        <v>343</v>
      </c>
      <c r="B37" s="97" t="s">
        <v>1977</v>
      </c>
      <c r="C37" s="96" t="n">
        <v>280</v>
      </c>
      <c r="D37" s="96" t="n">
        <v>21</v>
      </c>
      <c r="E37" s="96" t="n">
        <v>249</v>
      </c>
      <c r="F37" s="96" t="n">
        <v>20</v>
      </c>
      <c r="G37" s="96" t="n">
        <v>31</v>
      </c>
      <c r="H37" s="96" t="n">
        <v>7</v>
      </c>
    </row>
    <row r="38" customFormat="false" ht="13.2" hidden="false" customHeight="false" outlineLevel="0" collapsed="false">
      <c r="A38" s="100" t="s">
        <v>345</v>
      </c>
      <c r="B38" s="97" t="s">
        <v>1978</v>
      </c>
      <c r="C38" s="96" t="n">
        <v>185</v>
      </c>
      <c r="D38" s="96" t="n">
        <v>16</v>
      </c>
      <c r="E38" s="96" t="n">
        <v>172</v>
      </c>
      <c r="F38" s="96" t="n">
        <v>15</v>
      </c>
      <c r="G38" s="96" t="n">
        <v>14</v>
      </c>
      <c r="H38" s="96" t="n">
        <v>4</v>
      </c>
    </row>
    <row r="39" customFormat="false" ht="13.2" hidden="false" customHeight="false" outlineLevel="0" collapsed="false">
      <c r="A39" s="100" t="s">
        <v>347</v>
      </c>
      <c r="B39" s="97" t="s">
        <v>1979</v>
      </c>
      <c r="C39" s="96" t="n">
        <v>520</v>
      </c>
      <c r="D39" s="96" t="n">
        <v>36</v>
      </c>
      <c r="E39" s="96" t="n">
        <v>389</v>
      </c>
      <c r="F39" s="96" t="n">
        <v>31</v>
      </c>
      <c r="G39" s="96" t="n">
        <v>130</v>
      </c>
      <c r="H39" s="96" t="n">
        <v>18</v>
      </c>
    </row>
    <row r="40" customFormat="false" ht="13.2" hidden="false" customHeight="false" outlineLevel="0" collapsed="false">
      <c r="A40" s="100" t="s">
        <v>349</v>
      </c>
      <c r="B40" s="97" t="s">
        <v>1980</v>
      </c>
      <c r="C40" s="96" t="n">
        <v>225</v>
      </c>
      <c r="D40" s="96" t="n">
        <v>17</v>
      </c>
      <c r="E40" s="96" t="n">
        <v>193</v>
      </c>
      <c r="F40" s="96" t="n">
        <v>16</v>
      </c>
      <c r="G40" s="96" t="n">
        <v>32</v>
      </c>
      <c r="H40" s="96" t="n">
        <v>7</v>
      </c>
    </row>
    <row r="41" customFormat="false" ht="13.2" hidden="false" customHeight="false" outlineLevel="0" collapsed="false">
      <c r="A41" s="100" t="s">
        <v>351</v>
      </c>
      <c r="B41" s="97" t="s">
        <v>1981</v>
      </c>
      <c r="C41" s="96" t="n">
        <v>210</v>
      </c>
      <c r="D41" s="96" t="n">
        <v>15</v>
      </c>
      <c r="E41" s="96" t="n">
        <v>185</v>
      </c>
      <c r="F41" s="96" t="n">
        <v>14</v>
      </c>
      <c r="G41" s="96" t="n">
        <v>25</v>
      </c>
      <c r="H41" s="96" t="n">
        <v>5</v>
      </c>
    </row>
    <row r="42" customFormat="false" ht="13.2" hidden="false" customHeight="false" outlineLevel="0" collapsed="false">
      <c r="A42" s="100" t="s">
        <v>353</v>
      </c>
      <c r="B42" s="97" t="s">
        <v>1982</v>
      </c>
      <c r="C42" s="96" t="n">
        <v>239</v>
      </c>
      <c r="D42" s="96" t="n">
        <v>18</v>
      </c>
      <c r="E42" s="96" t="n">
        <v>206</v>
      </c>
      <c r="F42" s="96" t="n">
        <v>17</v>
      </c>
      <c r="G42" s="96" t="n">
        <v>32</v>
      </c>
      <c r="H42" s="96" t="n">
        <v>7</v>
      </c>
    </row>
    <row r="43" customFormat="false" ht="13.2" hidden="false" customHeight="false" outlineLevel="0" collapsed="false">
      <c r="A43" s="100" t="s">
        <v>355</v>
      </c>
      <c r="B43" s="97" t="s">
        <v>1983</v>
      </c>
      <c r="C43" s="96" t="n">
        <v>283</v>
      </c>
      <c r="D43" s="96" t="n">
        <v>20</v>
      </c>
      <c r="E43" s="96" t="n">
        <v>264</v>
      </c>
      <c r="F43" s="96" t="n">
        <v>19</v>
      </c>
      <c r="G43" s="96" t="n">
        <v>19</v>
      </c>
      <c r="H43" s="96" t="n">
        <v>5</v>
      </c>
    </row>
    <row r="44" customFormat="false" ht="13.2" hidden="false" customHeight="false" outlineLevel="0" collapsed="false">
      <c r="A44" s="100" t="s">
        <v>357</v>
      </c>
      <c r="B44" s="97" t="s">
        <v>1984</v>
      </c>
      <c r="C44" s="96" t="n">
        <v>220</v>
      </c>
      <c r="D44" s="96" t="n">
        <v>16</v>
      </c>
      <c r="E44" s="96" t="n">
        <v>201</v>
      </c>
      <c r="F44" s="96" t="n">
        <v>15</v>
      </c>
      <c r="G44" s="96" t="n">
        <v>19</v>
      </c>
      <c r="H44" s="96" t="n">
        <v>5</v>
      </c>
    </row>
    <row r="45" customFormat="false" ht="13.2" hidden="false" customHeight="false" outlineLevel="0" collapsed="false">
      <c r="A45" s="100" t="s">
        <v>359</v>
      </c>
      <c r="B45" s="97" t="s">
        <v>1985</v>
      </c>
      <c r="C45" s="96" t="n">
        <v>230</v>
      </c>
      <c r="D45" s="96" t="n">
        <v>17</v>
      </c>
      <c r="E45" s="96" t="n">
        <v>204</v>
      </c>
      <c r="F45" s="96" t="n">
        <v>16</v>
      </c>
      <c r="G45" s="96" t="n">
        <v>26</v>
      </c>
      <c r="H45" s="96" t="n">
        <v>6</v>
      </c>
    </row>
    <row r="46" customFormat="false" ht="13.2" hidden="false" customHeight="false" outlineLevel="0" collapsed="false">
      <c r="A46" s="100" t="s">
        <v>361</v>
      </c>
      <c r="B46" s="97" t="s">
        <v>1986</v>
      </c>
      <c r="C46" s="96" t="n">
        <v>318</v>
      </c>
      <c r="D46" s="96" t="n">
        <v>25</v>
      </c>
      <c r="E46" s="96" t="n">
        <v>305</v>
      </c>
      <c r="F46" s="96" t="n">
        <v>24</v>
      </c>
      <c r="G46" s="96" t="n">
        <v>12</v>
      </c>
      <c r="H46" s="96" t="n">
        <v>5</v>
      </c>
    </row>
    <row r="47" customFormat="false" ht="13.2" hidden="false" customHeight="false" outlineLevel="0" collapsed="false">
      <c r="A47" s="98" t="s">
        <v>319</v>
      </c>
      <c r="B47" s="99" t="s">
        <v>1987</v>
      </c>
      <c r="C47" s="96" t="n">
        <v>86</v>
      </c>
      <c r="D47" s="96" t="n">
        <v>19</v>
      </c>
      <c r="E47" s="96" t="n">
        <v>77</v>
      </c>
      <c r="F47" s="96" t="n">
        <v>18</v>
      </c>
      <c r="G47" s="96" t="n">
        <v>9</v>
      </c>
      <c r="H47" s="96" t="n">
        <v>6</v>
      </c>
    </row>
    <row r="48" customFormat="false" ht="13.2" hidden="false" customHeight="false" outlineLevel="0" collapsed="false">
      <c r="A48" s="98" t="s">
        <v>321</v>
      </c>
      <c r="B48" s="99" t="s">
        <v>1988</v>
      </c>
      <c r="C48" s="96" t="n">
        <v>108</v>
      </c>
      <c r="D48" s="96" t="n">
        <v>20</v>
      </c>
      <c r="E48" s="96" t="n">
        <v>102</v>
      </c>
      <c r="F48" s="96" t="n">
        <v>19</v>
      </c>
      <c r="G48" s="96" t="n">
        <v>6</v>
      </c>
      <c r="H48" s="96" t="n">
        <v>5</v>
      </c>
    </row>
    <row r="49" customFormat="false" ht="13.2" hidden="false" customHeight="false" outlineLevel="0" collapsed="false">
      <c r="A49" s="98" t="s">
        <v>323</v>
      </c>
      <c r="B49" s="99" t="s">
        <v>1989</v>
      </c>
      <c r="C49" s="96" t="n">
        <v>75</v>
      </c>
      <c r="D49" s="96" t="n">
        <v>15</v>
      </c>
      <c r="E49" s="96" t="n">
        <v>71</v>
      </c>
      <c r="F49" s="96" t="n">
        <v>15</v>
      </c>
      <c r="G49" s="96" t="n">
        <v>4</v>
      </c>
      <c r="H49" s="96" t="n">
        <v>3</v>
      </c>
    </row>
    <row r="50" customFormat="false" ht="13.2" hidden="false" customHeight="false" outlineLevel="0" collapsed="false">
      <c r="A50" s="98" t="s">
        <v>325</v>
      </c>
      <c r="B50" s="99" t="s">
        <v>1990</v>
      </c>
      <c r="C50" s="96" t="n">
        <v>79</v>
      </c>
      <c r="D50" s="96" t="n">
        <v>18</v>
      </c>
      <c r="E50" s="96" t="n">
        <v>73</v>
      </c>
      <c r="F50" s="96" t="n">
        <v>17</v>
      </c>
      <c r="G50" s="96" t="n">
        <v>6</v>
      </c>
      <c r="H50" s="96" t="n">
        <v>5</v>
      </c>
    </row>
    <row r="51" customFormat="false" ht="13.2" hidden="false" customHeight="false" outlineLevel="0" collapsed="false">
      <c r="A51" s="98" t="s">
        <v>327</v>
      </c>
      <c r="B51" s="99" t="s">
        <v>1991</v>
      </c>
      <c r="C51" s="96" t="n">
        <v>139</v>
      </c>
      <c r="D51" s="96" t="n">
        <v>24</v>
      </c>
      <c r="E51" s="96" t="n">
        <v>126</v>
      </c>
      <c r="F51" s="96" t="n">
        <v>23</v>
      </c>
      <c r="G51" s="96" t="n">
        <v>13</v>
      </c>
      <c r="H51" s="96" t="n">
        <v>7</v>
      </c>
    </row>
    <row r="52" customFormat="false" ht="13.2" hidden="false" customHeight="false" outlineLevel="0" collapsed="false">
      <c r="A52" s="98" t="s">
        <v>329</v>
      </c>
      <c r="B52" s="99" t="s">
        <v>1992</v>
      </c>
      <c r="C52" s="96" t="n">
        <v>89</v>
      </c>
      <c r="D52" s="96" t="n">
        <v>19</v>
      </c>
      <c r="E52" s="96" t="n">
        <v>81</v>
      </c>
      <c r="F52" s="96" t="n">
        <v>18</v>
      </c>
      <c r="G52" s="96" t="n">
        <v>8</v>
      </c>
      <c r="H52" s="96" t="n">
        <v>5</v>
      </c>
    </row>
    <row r="53" customFormat="false" ht="13.2" hidden="false" customHeight="false" outlineLevel="0" collapsed="false">
      <c r="A53" s="98" t="s">
        <v>331</v>
      </c>
      <c r="B53" s="99" t="s">
        <v>1993</v>
      </c>
      <c r="C53" s="96" t="n">
        <v>139</v>
      </c>
      <c r="D53" s="96" t="n">
        <v>23</v>
      </c>
      <c r="E53" s="96" t="n">
        <v>115</v>
      </c>
      <c r="F53" s="96" t="n">
        <v>21</v>
      </c>
      <c r="G53" s="96" t="n">
        <v>25</v>
      </c>
      <c r="H53" s="96" t="n">
        <v>10</v>
      </c>
    </row>
    <row r="54" customFormat="false" ht="13.2" hidden="false" customHeight="false" outlineLevel="0" collapsed="false">
      <c r="A54" s="98" t="s">
        <v>333</v>
      </c>
      <c r="B54" s="99" t="s">
        <v>1994</v>
      </c>
      <c r="C54" s="96" t="n">
        <v>57</v>
      </c>
      <c r="D54" s="96" t="n">
        <v>15</v>
      </c>
      <c r="E54" s="96" t="n">
        <v>55</v>
      </c>
      <c r="F54" s="96" t="n">
        <v>15</v>
      </c>
      <c r="G54" s="96" t="n">
        <v>1</v>
      </c>
      <c r="H54" s="96" t="n">
        <v>2</v>
      </c>
    </row>
    <row r="55" customFormat="false" ht="13.2" hidden="false" customHeight="false" outlineLevel="0" collapsed="false">
      <c r="A55" s="98" t="s">
        <v>337</v>
      </c>
      <c r="B55" s="99" t="s">
        <v>1995</v>
      </c>
      <c r="C55" s="96" t="n">
        <v>108</v>
      </c>
      <c r="D55" s="96" t="n">
        <v>20</v>
      </c>
      <c r="E55" s="96" t="n">
        <v>104</v>
      </c>
      <c r="F55" s="96" t="n">
        <v>20</v>
      </c>
      <c r="G55" s="96" t="n">
        <v>4</v>
      </c>
      <c r="H55" s="96" t="n">
        <v>4</v>
      </c>
    </row>
    <row r="56" customFormat="false" ht="13.2" hidden="false" customHeight="false" outlineLevel="0" collapsed="false">
      <c r="A56" s="98" t="s">
        <v>339</v>
      </c>
      <c r="B56" s="99" t="s">
        <v>1996</v>
      </c>
      <c r="C56" s="96" t="n">
        <v>110</v>
      </c>
      <c r="D56" s="96" t="n">
        <v>20</v>
      </c>
      <c r="E56" s="96" t="n">
        <v>103</v>
      </c>
      <c r="F56" s="96" t="n">
        <v>20</v>
      </c>
      <c r="G56" s="96" t="n">
        <v>7</v>
      </c>
      <c r="H56" s="96" t="n">
        <v>5</v>
      </c>
    </row>
    <row r="57" customFormat="false" ht="13.2" hidden="false" customHeight="false" outlineLevel="0" collapsed="false">
      <c r="A57" s="98" t="s">
        <v>341</v>
      </c>
      <c r="B57" s="99" t="s">
        <v>1997</v>
      </c>
      <c r="C57" s="96" t="n">
        <v>107</v>
      </c>
      <c r="D57" s="96" t="n">
        <v>20</v>
      </c>
      <c r="E57" s="96" t="n">
        <v>105</v>
      </c>
      <c r="F57" s="96" t="n">
        <v>20</v>
      </c>
      <c r="G57" s="96" t="n">
        <v>2</v>
      </c>
      <c r="H57" s="96" t="n">
        <v>2</v>
      </c>
    </row>
    <row r="58" customFormat="false" ht="13.2" hidden="false" customHeight="false" outlineLevel="0" collapsed="false">
      <c r="A58" s="100" t="s">
        <v>363</v>
      </c>
      <c r="B58" s="97" t="s">
        <v>1998</v>
      </c>
      <c r="C58" s="96" t="n">
        <v>144</v>
      </c>
      <c r="D58" s="96" t="n">
        <v>11</v>
      </c>
      <c r="E58" s="96" t="n">
        <v>139</v>
      </c>
      <c r="F58" s="96" t="n">
        <v>11</v>
      </c>
      <c r="G58" s="96" t="n">
        <v>5</v>
      </c>
      <c r="H58" s="96" t="n">
        <v>2</v>
      </c>
    </row>
    <row r="59" customFormat="false" ht="13.2" hidden="false" customHeight="false" outlineLevel="0" collapsed="false">
      <c r="A59" s="100" t="s">
        <v>365</v>
      </c>
      <c r="B59" s="97" t="s">
        <v>1999</v>
      </c>
      <c r="C59" s="96" t="n">
        <v>469</v>
      </c>
      <c r="D59" s="96" t="n">
        <v>36</v>
      </c>
      <c r="E59" s="96" t="n">
        <v>417</v>
      </c>
      <c r="F59" s="96" t="n">
        <v>34</v>
      </c>
      <c r="G59" s="96" t="n">
        <v>53</v>
      </c>
      <c r="H59" s="96" t="n">
        <v>12</v>
      </c>
    </row>
    <row r="60" customFormat="false" ht="13.2" hidden="false" customHeight="false" outlineLevel="0" collapsed="false">
      <c r="A60" s="100" t="s">
        <v>369</v>
      </c>
      <c r="B60" s="97" t="s">
        <v>2000</v>
      </c>
      <c r="C60" s="96" t="n">
        <v>269</v>
      </c>
      <c r="D60" s="96" t="n">
        <v>21</v>
      </c>
      <c r="E60" s="96" t="n">
        <v>260</v>
      </c>
      <c r="F60" s="96" t="n">
        <v>21</v>
      </c>
      <c r="G60" s="96" t="n">
        <v>9</v>
      </c>
      <c r="H60" s="96" t="n">
        <v>4</v>
      </c>
    </row>
    <row r="61" customFormat="false" ht="13.2" hidden="false" customHeight="false" outlineLevel="0" collapsed="false">
      <c r="A61" s="100" t="s">
        <v>367</v>
      </c>
      <c r="B61" s="97" t="s">
        <v>2001</v>
      </c>
      <c r="C61" s="96" t="n">
        <v>175</v>
      </c>
      <c r="D61" s="96" t="n">
        <v>14</v>
      </c>
      <c r="E61" s="96" t="n">
        <v>171</v>
      </c>
      <c r="F61" s="96" t="n">
        <v>13</v>
      </c>
      <c r="G61" s="96" t="n">
        <v>5</v>
      </c>
      <c r="H61" s="96" t="n">
        <v>2</v>
      </c>
    </row>
    <row r="62" customFormat="false" ht="13.2" hidden="false" customHeight="false" outlineLevel="0" collapsed="false">
      <c r="A62" s="100" t="s">
        <v>371</v>
      </c>
      <c r="B62" s="97" t="s">
        <v>2002</v>
      </c>
      <c r="C62" s="96" t="n">
        <v>318</v>
      </c>
      <c r="D62" s="96" t="n">
        <v>26</v>
      </c>
      <c r="E62" s="96" t="n">
        <v>305</v>
      </c>
      <c r="F62" s="96" t="n">
        <v>25</v>
      </c>
      <c r="G62" s="96" t="n">
        <v>13</v>
      </c>
      <c r="H62" s="96" t="n">
        <v>5</v>
      </c>
    </row>
    <row r="63" customFormat="false" ht="13.2" hidden="false" customHeight="false" outlineLevel="0" collapsed="false">
      <c r="A63" s="95" t="s">
        <v>785</v>
      </c>
      <c r="B63" s="80" t="s">
        <v>2003</v>
      </c>
      <c r="C63" s="96" t="n">
        <v>332</v>
      </c>
      <c r="D63" s="96" t="n">
        <v>27</v>
      </c>
      <c r="E63" s="96" t="n">
        <v>317</v>
      </c>
      <c r="F63" s="96" t="n">
        <v>26</v>
      </c>
      <c r="G63" s="96" t="n">
        <v>14</v>
      </c>
      <c r="H63" s="96" t="n">
        <v>6</v>
      </c>
    </row>
    <row r="64" customFormat="false" ht="13.2" hidden="false" customHeight="false" outlineLevel="0" collapsed="false">
      <c r="A64" s="95" t="s">
        <v>783</v>
      </c>
      <c r="B64" s="80" t="s">
        <v>2004</v>
      </c>
      <c r="C64" s="96" t="n">
        <v>254</v>
      </c>
      <c r="D64" s="96" t="n">
        <v>20</v>
      </c>
      <c r="E64" s="96" t="n">
        <v>228</v>
      </c>
      <c r="F64" s="96" t="n">
        <v>19</v>
      </c>
      <c r="G64" s="96" t="n">
        <v>26</v>
      </c>
      <c r="H64" s="96" t="n">
        <v>6</v>
      </c>
    </row>
    <row r="65" customFormat="false" ht="13.2" hidden="false" customHeight="false" outlineLevel="0" collapsed="false">
      <c r="A65" s="95" t="s">
        <v>787</v>
      </c>
      <c r="B65" s="80" t="s">
        <v>2005</v>
      </c>
      <c r="C65" s="96" t="n">
        <v>158</v>
      </c>
      <c r="D65" s="96" t="n">
        <v>12</v>
      </c>
      <c r="E65" s="96" t="n">
        <v>152</v>
      </c>
      <c r="F65" s="96" t="n">
        <v>11</v>
      </c>
      <c r="G65" s="96" t="n">
        <v>6</v>
      </c>
      <c r="H65" s="96" t="n">
        <v>2</v>
      </c>
    </row>
    <row r="66" customFormat="false" ht="13.2" hidden="false" customHeight="false" outlineLevel="0" collapsed="false">
      <c r="A66" s="95" t="s">
        <v>789</v>
      </c>
      <c r="B66" s="80" t="s">
        <v>2006</v>
      </c>
      <c r="C66" s="96" t="n">
        <v>169</v>
      </c>
      <c r="D66" s="96" t="n">
        <v>13</v>
      </c>
      <c r="E66" s="96" t="n">
        <v>157</v>
      </c>
      <c r="F66" s="96" t="n">
        <v>13</v>
      </c>
      <c r="G66" s="96" t="n">
        <v>12</v>
      </c>
      <c r="H66" s="96" t="n">
        <v>4</v>
      </c>
    </row>
    <row r="67" customFormat="false" ht="13.2" hidden="false" customHeight="false" outlineLevel="0" collapsed="false">
      <c r="A67" s="95" t="s">
        <v>791</v>
      </c>
      <c r="B67" s="80" t="s">
        <v>2007</v>
      </c>
      <c r="C67" s="96" t="n">
        <v>201</v>
      </c>
      <c r="D67" s="96" t="n">
        <v>15</v>
      </c>
      <c r="E67" s="96" t="n">
        <v>185</v>
      </c>
      <c r="F67" s="96" t="n">
        <v>14</v>
      </c>
      <c r="G67" s="96" t="n">
        <v>16</v>
      </c>
      <c r="H67" s="96" t="n">
        <v>4</v>
      </c>
    </row>
    <row r="68" customFormat="false" ht="13.2" hidden="false" customHeight="false" outlineLevel="0" collapsed="false">
      <c r="A68" s="98" t="s">
        <v>793</v>
      </c>
      <c r="B68" s="99" t="s">
        <v>2008</v>
      </c>
      <c r="C68" s="96" t="n">
        <v>54</v>
      </c>
      <c r="D68" s="96" t="n">
        <v>14</v>
      </c>
      <c r="E68" s="96" t="n">
        <v>52</v>
      </c>
      <c r="F68" s="96" t="n">
        <v>14</v>
      </c>
      <c r="G68" s="96" t="n">
        <v>3</v>
      </c>
      <c r="H68" s="96" t="n">
        <v>3</v>
      </c>
    </row>
    <row r="69" customFormat="false" ht="13.2" hidden="false" customHeight="false" outlineLevel="0" collapsed="false">
      <c r="A69" s="98" t="s">
        <v>795</v>
      </c>
      <c r="B69" s="99" t="s">
        <v>2009</v>
      </c>
      <c r="C69" s="96" t="n">
        <v>89</v>
      </c>
      <c r="D69" s="96" t="n">
        <v>20</v>
      </c>
      <c r="E69" s="96" t="n">
        <v>86</v>
      </c>
      <c r="F69" s="96" t="n">
        <v>20</v>
      </c>
      <c r="G69" s="96" t="n">
        <v>2</v>
      </c>
      <c r="H69" s="96" t="n">
        <v>3</v>
      </c>
    </row>
    <row r="70" customFormat="false" ht="13.2" hidden="false" customHeight="false" outlineLevel="0" collapsed="false">
      <c r="A70" s="98" t="s">
        <v>797</v>
      </c>
      <c r="B70" s="99" t="s">
        <v>2010</v>
      </c>
      <c r="C70" s="96" t="n">
        <v>155</v>
      </c>
      <c r="D70" s="96" t="n">
        <v>24</v>
      </c>
      <c r="E70" s="96" t="n">
        <v>137</v>
      </c>
      <c r="F70" s="96" t="n">
        <v>23</v>
      </c>
      <c r="G70" s="96" t="n">
        <v>19</v>
      </c>
      <c r="H70" s="96" t="n">
        <v>8</v>
      </c>
    </row>
    <row r="71" customFormat="false" ht="13.2" hidden="false" customHeight="false" outlineLevel="0" collapsed="false">
      <c r="A71" s="98" t="s">
        <v>799</v>
      </c>
      <c r="B71" s="99" t="s">
        <v>2011</v>
      </c>
      <c r="C71" s="96" t="n">
        <v>50</v>
      </c>
      <c r="D71" s="96" t="n">
        <v>14</v>
      </c>
      <c r="E71" s="96" t="n">
        <v>44</v>
      </c>
      <c r="F71" s="96" t="n">
        <v>13</v>
      </c>
      <c r="G71" s="96" t="n">
        <v>6</v>
      </c>
      <c r="H71" s="96" t="n">
        <v>5</v>
      </c>
    </row>
    <row r="72" customFormat="false" ht="13.2" hidden="false" customHeight="false" outlineLevel="0" collapsed="false">
      <c r="A72" s="98" t="s">
        <v>803</v>
      </c>
      <c r="B72" s="99" t="s">
        <v>2012</v>
      </c>
      <c r="C72" s="96" t="n">
        <v>107</v>
      </c>
      <c r="D72" s="96" t="n">
        <v>20</v>
      </c>
      <c r="E72" s="96" t="n">
        <v>103</v>
      </c>
      <c r="F72" s="96" t="n">
        <v>20</v>
      </c>
      <c r="G72" s="96" t="n">
        <v>4</v>
      </c>
      <c r="H72" s="96" t="n">
        <v>4</v>
      </c>
    </row>
    <row r="73" customFormat="false" ht="13.2" hidden="false" customHeight="false" outlineLevel="0" collapsed="false">
      <c r="A73" s="98" t="s">
        <v>805</v>
      </c>
      <c r="B73" s="99" t="s">
        <v>2013</v>
      </c>
      <c r="C73" s="96" t="n">
        <v>84</v>
      </c>
      <c r="D73" s="96" t="n">
        <v>16</v>
      </c>
      <c r="E73" s="96" t="n">
        <v>83</v>
      </c>
      <c r="F73" s="96" t="n">
        <v>16</v>
      </c>
      <c r="G73" s="96" t="n">
        <v>2</v>
      </c>
      <c r="H73" s="96" t="n">
        <v>2</v>
      </c>
    </row>
    <row r="74" customFormat="false" ht="13.2" hidden="false" customHeight="false" outlineLevel="0" collapsed="false">
      <c r="A74" s="100" t="s">
        <v>807</v>
      </c>
      <c r="B74" s="97" t="s">
        <v>2014</v>
      </c>
      <c r="C74" s="96" t="n">
        <v>235</v>
      </c>
      <c r="D74" s="96" t="n">
        <v>18</v>
      </c>
      <c r="E74" s="96" t="n">
        <v>226</v>
      </c>
      <c r="F74" s="96" t="n">
        <v>17</v>
      </c>
      <c r="G74" s="96" t="n">
        <v>9</v>
      </c>
      <c r="H74" s="96" t="n">
        <v>3</v>
      </c>
    </row>
    <row r="75" customFormat="false" ht="13.2" hidden="false" customHeight="false" outlineLevel="0" collapsed="false">
      <c r="A75" s="100" t="s">
        <v>809</v>
      </c>
      <c r="B75" s="97" t="s">
        <v>2015</v>
      </c>
      <c r="C75" s="96" t="n">
        <v>299</v>
      </c>
      <c r="D75" s="96" t="n">
        <v>23</v>
      </c>
      <c r="E75" s="96" t="n">
        <v>271</v>
      </c>
      <c r="F75" s="96" t="n">
        <v>22</v>
      </c>
      <c r="G75" s="96" t="n">
        <v>27</v>
      </c>
      <c r="H75" s="96" t="n">
        <v>7</v>
      </c>
    </row>
    <row r="76" customFormat="false" ht="13.2" hidden="false" customHeight="false" outlineLevel="0" collapsed="false">
      <c r="A76" s="100" t="s">
        <v>811</v>
      </c>
      <c r="B76" s="97" t="s">
        <v>2016</v>
      </c>
      <c r="C76" s="96" t="n">
        <v>258</v>
      </c>
      <c r="D76" s="96" t="n">
        <v>20</v>
      </c>
      <c r="E76" s="96" t="n">
        <v>245</v>
      </c>
      <c r="F76" s="96" t="n">
        <v>20</v>
      </c>
      <c r="G76" s="96" t="n">
        <v>13</v>
      </c>
      <c r="H76" s="96" t="n">
        <v>5</v>
      </c>
    </row>
    <row r="77" customFormat="false" ht="13.2" hidden="false" customHeight="false" outlineLevel="0" collapsed="false">
      <c r="A77" s="100" t="s">
        <v>813</v>
      </c>
      <c r="B77" s="97" t="s">
        <v>2017</v>
      </c>
      <c r="C77" s="96" t="n">
        <v>562</v>
      </c>
      <c r="D77" s="96" t="n">
        <v>46</v>
      </c>
      <c r="E77" s="96" t="n">
        <v>504</v>
      </c>
      <c r="F77" s="96" t="n">
        <v>43</v>
      </c>
      <c r="G77" s="96" t="n">
        <v>57</v>
      </c>
      <c r="H77" s="96" t="n">
        <v>15</v>
      </c>
    </row>
    <row r="78" customFormat="false" ht="13.2" hidden="false" customHeight="false" outlineLevel="0" collapsed="false">
      <c r="A78" s="100" t="s">
        <v>815</v>
      </c>
      <c r="B78" s="97" t="s">
        <v>2018</v>
      </c>
      <c r="C78" s="96" t="n">
        <v>525</v>
      </c>
      <c r="D78" s="96" t="n">
        <v>40</v>
      </c>
      <c r="E78" s="96" t="n">
        <v>455</v>
      </c>
      <c r="F78" s="96" t="n">
        <v>37</v>
      </c>
      <c r="G78" s="96" t="n">
        <v>68</v>
      </c>
      <c r="H78" s="96" t="n">
        <v>14</v>
      </c>
    </row>
    <row r="79" customFormat="false" ht="13.2" hidden="false" customHeight="false" outlineLevel="0" collapsed="false">
      <c r="A79" s="100" t="s">
        <v>817</v>
      </c>
      <c r="B79" s="97" t="s">
        <v>2019</v>
      </c>
      <c r="C79" s="96" t="n">
        <v>206</v>
      </c>
      <c r="D79" s="96" t="n">
        <v>16</v>
      </c>
      <c r="E79" s="96" t="n">
        <v>190</v>
      </c>
      <c r="F79" s="96" t="n">
        <v>15</v>
      </c>
      <c r="G79" s="96" t="n">
        <v>15</v>
      </c>
      <c r="H79" s="96" t="n">
        <v>4</v>
      </c>
    </row>
    <row r="80" customFormat="false" ht="13.2" hidden="false" customHeight="false" outlineLevel="0" collapsed="false">
      <c r="A80" s="100" t="s">
        <v>819</v>
      </c>
      <c r="B80" s="97" t="s">
        <v>2020</v>
      </c>
      <c r="C80" s="96" t="n">
        <v>427</v>
      </c>
      <c r="D80" s="96" t="n">
        <v>33</v>
      </c>
      <c r="E80" s="96" t="n">
        <v>377</v>
      </c>
      <c r="F80" s="96" t="n">
        <v>31</v>
      </c>
      <c r="G80" s="96" t="n">
        <v>51</v>
      </c>
      <c r="H80" s="96" t="n">
        <v>11</v>
      </c>
    </row>
    <row r="81" customFormat="false" ht="13.2" hidden="false" customHeight="false" outlineLevel="0" collapsed="false">
      <c r="A81" s="100" t="s">
        <v>821</v>
      </c>
      <c r="B81" s="97" t="s">
        <v>2021</v>
      </c>
      <c r="C81" s="96" t="n">
        <v>758</v>
      </c>
      <c r="D81" s="96" t="n">
        <v>52</v>
      </c>
      <c r="E81" s="96" t="n">
        <v>661</v>
      </c>
      <c r="F81" s="96" t="n">
        <v>49</v>
      </c>
      <c r="G81" s="96" t="n">
        <v>97</v>
      </c>
      <c r="H81" s="96" t="n">
        <v>19</v>
      </c>
    </row>
    <row r="82" customFormat="false" ht="13.2" hidden="false" customHeight="false" outlineLevel="0" collapsed="false">
      <c r="A82" s="100" t="s">
        <v>823</v>
      </c>
      <c r="B82" s="97" t="s">
        <v>2022</v>
      </c>
      <c r="C82" s="96" t="n">
        <v>326</v>
      </c>
      <c r="D82" s="96" t="n">
        <v>25</v>
      </c>
      <c r="E82" s="96" t="n">
        <v>298</v>
      </c>
      <c r="F82" s="96" t="n">
        <v>23</v>
      </c>
      <c r="G82" s="96" t="n">
        <v>28</v>
      </c>
      <c r="H82" s="96" t="n">
        <v>7</v>
      </c>
    </row>
    <row r="83" customFormat="false" ht="13.2" hidden="false" customHeight="false" outlineLevel="0" collapsed="false">
      <c r="A83" s="95" t="s">
        <v>119</v>
      </c>
      <c r="B83" s="80" t="s">
        <v>2023</v>
      </c>
      <c r="C83" s="96" t="n">
        <v>251</v>
      </c>
      <c r="D83" s="96" t="n">
        <v>19</v>
      </c>
      <c r="E83" s="96" t="n">
        <v>215</v>
      </c>
      <c r="F83" s="96" t="n">
        <v>18</v>
      </c>
      <c r="G83" s="96" t="n">
        <v>36</v>
      </c>
      <c r="H83" s="96" t="n">
        <v>7</v>
      </c>
    </row>
    <row r="84" customFormat="false" ht="13.2" hidden="false" customHeight="false" outlineLevel="0" collapsed="false">
      <c r="A84" s="95" t="s">
        <v>121</v>
      </c>
      <c r="B84" s="80" t="s">
        <v>2024</v>
      </c>
      <c r="C84" s="96" t="n">
        <v>333</v>
      </c>
      <c r="D84" s="96" t="n">
        <v>24</v>
      </c>
      <c r="E84" s="96" t="n">
        <v>216</v>
      </c>
      <c r="F84" s="96" t="n">
        <v>19</v>
      </c>
      <c r="G84" s="96" t="n">
        <v>117</v>
      </c>
      <c r="H84" s="96" t="n">
        <v>14</v>
      </c>
    </row>
    <row r="85" customFormat="false" ht="13.2" hidden="false" customHeight="false" outlineLevel="0" collapsed="false">
      <c r="A85" s="95" t="s">
        <v>125</v>
      </c>
      <c r="B85" s="80" t="s">
        <v>2025</v>
      </c>
      <c r="C85" s="96" t="n">
        <v>311</v>
      </c>
      <c r="D85" s="96" t="n">
        <v>22</v>
      </c>
      <c r="E85" s="96" t="n">
        <v>242</v>
      </c>
      <c r="F85" s="96" t="n">
        <v>20</v>
      </c>
      <c r="G85" s="96" t="n">
        <v>68</v>
      </c>
      <c r="H85" s="96" t="n">
        <v>10</v>
      </c>
    </row>
    <row r="86" customFormat="false" ht="13.2" hidden="false" customHeight="false" outlineLevel="0" collapsed="false">
      <c r="A86" s="95" t="s">
        <v>123</v>
      </c>
      <c r="B86" s="80" t="s">
        <v>2026</v>
      </c>
      <c r="C86" s="96" t="n">
        <v>34</v>
      </c>
      <c r="D86" s="96" t="n">
        <v>5</v>
      </c>
      <c r="E86" s="96" t="n">
        <v>32</v>
      </c>
      <c r="F86" s="96" t="n">
        <v>5</v>
      </c>
      <c r="G86" s="96" t="n">
        <v>2</v>
      </c>
      <c r="H86" s="96" t="n">
        <v>1</v>
      </c>
    </row>
    <row r="87" customFormat="false" ht="13.2" hidden="false" customHeight="false" outlineLevel="0" collapsed="false">
      <c r="A87" s="98" t="s">
        <v>127</v>
      </c>
      <c r="B87" s="99" t="s">
        <v>2027</v>
      </c>
      <c r="C87" s="96" t="n">
        <v>122</v>
      </c>
      <c r="D87" s="96" t="n">
        <v>22</v>
      </c>
      <c r="E87" s="96" t="n">
        <v>118</v>
      </c>
      <c r="F87" s="96" t="n">
        <v>22</v>
      </c>
      <c r="G87" s="96" t="n">
        <v>4</v>
      </c>
      <c r="H87" s="96" t="n">
        <v>4</v>
      </c>
    </row>
    <row r="88" customFormat="false" ht="13.2" hidden="false" customHeight="false" outlineLevel="0" collapsed="false">
      <c r="A88" s="98" t="s">
        <v>129</v>
      </c>
      <c r="B88" s="101" t="s">
        <v>2028</v>
      </c>
      <c r="C88" s="96" t="n">
        <v>76</v>
      </c>
      <c r="D88" s="96" t="n">
        <v>18</v>
      </c>
      <c r="E88" s="96" t="n">
        <v>74</v>
      </c>
      <c r="F88" s="96" t="n">
        <v>18</v>
      </c>
      <c r="G88" s="96" t="n">
        <v>3</v>
      </c>
      <c r="H88" s="96" t="n">
        <v>3</v>
      </c>
    </row>
    <row r="89" customFormat="false" ht="13.2" hidden="false" customHeight="false" outlineLevel="0" collapsed="false">
      <c r="A89" s="98" t="s">
        <v>131</v>
      </c>
      <c r="B89" s="99" t="s">
        <v>2029</v>
      </c>
      <c r="C89" s="96" t="n">
        <v>103</v>
      </c>
      <c r="D89" s="96" t="n">
        <v>21</v>
      </c>
      <c r="E89" s="96" t="n">
        <v>94</v>
      </c>
      <c r="F89" s="96" t="n">
        <v>20</v>
      </c>
      <c r="G89" s="96" t="n">
        <v>9</v>
      </c>
      <c r="H89" s="96" t="n">
        <v>6</v>
      </c>
    </row>
    <row r="90" customFormat="false" ht="13.2" hidden="false" customHeight="false" outlineLevel="0" collapsed="false">
      <c r="A90" s="98" t="s">
        <v>135</v>
      </c>
      <c r="B90" s="99" t="s">
        <v>2030</v>
      </c>
      <c r="C90" s="96" t="n">
        <v>112</v>
      </c>
      <c r="D90" s="96" t="n">
        <v>21</v>
      </c>
      <c r="E90" s="96" t="n">
        <v>108</v>
      </c>
      <c r="F90" s="96" t="n">
        <v>21</v>
      </c>
      <c r="G90" s="96" t="n">
        <v>4</v>
      </c>
      <c r="H90" s="96" t="n">
        <v>4</v>
      </c>
    </row>
    <row r="91" customFormat="false" ht="13.2" hidden="false" customHeight="false" outlineLevel="0" collapsed="false">
      <c r="A91" s="98" t="s">
        <v>137</v>
      </c>
      <c r="B91" s="99" t="s">
        <v>2031</v>
      </c>
      <c r="C91" s="96" t="n">
        <v>90</v>
      </c>
      <c r="D91" s="96" t="n">
        <v>19</v>
      </c>
      <c r="E91" s="96" t="n">
        <v>86</v>
      </c>
      <c r="F91" s="96" t="n">
        <v>19</v>
      </c>
      <c r="G91" s="96" t="n">
        <v>4</v>
      </c>
      <c r="H91" s="96" t="n">
        <v>4</v>
      </c>
    </row>
    <row r="92" customFormat="false" ht="13.2" hidden="false" customHeight="false" outlineLevel="0" collapsed="false">
      <c r="A92" s="98" t="s">
        <v>139</v>
      </c>
      <c r="B92" s="99" t="s">
        <v>2032</v>
      </c>
      <c r="C92" s="96" t="n">
        <v>99</v>
      </c>
      <c r="D92" s="96" t="n">
        <v>20</v>
      </c>
      <c r="E92" s="96" t="n">
        <v>97</v>
      </c>
      <c r="F92" s="96" t="n">
        <v>20</v>
      </c>
      <c r="G92" s="96" t="n">
        <v>2</v>
      </c>
      <c r="H92" s="96" t="n">
        <v>3</v>
      </c>
    </row>
    <row r="93" customFormat="false" ht="13.2" hidden="false" customHeight="false" outlineLevel="0" collapsed="false">
      <c r="A93" s="98" t="s">
        <v>141</v>
      </c>
      <c r="B93" s="99" t="s">
        <v>2033</v>
      </c>
      <c r="C93" s="96" t="n">
        <v>96</v>
      </c>
      <c r="D93" s="96" t="n">
        <v>19</v>
      </c>
      <c r="E93" s="96" t="n">
        <v>94</v>
      </c>
      <c r="F93" s="96" t="n">
        <v>19</v>
      </c>
      <c r="G93" s="96" t="n">
        <v>2</v>
      </c>
      <c r="H93" s="96" t="n">
        <v>3</v>
      </c>
    </row>
    <row r="94" customFormat="false" ht="13.2" hidden="false" customHeight="false" outlineLevel="0" collapsed="false">
      <c r="A94" s="98" t="s">
        <v>143</v>
      </c>
      <c r="B94" s="99" t="s">
        <v>2034</v>
      </c>
      <c r="C94" s="96" t="n">
        <v>94</v>
      </c>
      <c r="D94" s="96" t="n">
        <v>18</v>
      </c>
      <c r="E94" s="96" t="n">
        <v>91</v>
      </c>
      <c r="F94" s="96" t="n">
        <v>18</v>
      </c>
      <c r="G94" s="96" t="n">
        <v>3</v>
      </c>
      <c r="H94" s="96" t="n">
        <v>3</v>
      </c>
    </row>
    <row r="95" customFormat="false" ht="13.2" hidden="false" customHeight="false" outlineLevel="0" collapsed="false">
      <c r="A95" s="98" t="s">
        <v>145</v>
      </c>
      <c r="B95" s="99" t="s">
        <v>2035</v>
      </c>
      <c r="C95" s="96" t="n">
        <v>171</v>
      </c>
      <c r="D95" s="96" t="n">
        <v>26</v>
      </c>
      <c r="E95" s="96" t="n">
        <v>152</v>
      </c>
      <c r="F95" s="96" t="n">
        <v>24</v>
      </c>
      <c r="G95" s="96" t="n">
        <v>18</v>
      </c>
      <c r="H95" s="96" t="n">
        <v>8</v>
      </c>
    </row>
    <row r="96" customFormat="false" ht="13.2" hidden="false" customHeight="false" outlineLevel="0" collapsed="false">
      <c r="A96" s="98" t="s">
        <v>147</v>
      </c>
      <c r="B96" s="99" t="s">
        <v>2036</v>
      </c>
      <c r="C96" s="96" t="n">
        <v>86</v>
      </c>
      <c r="D96" s="96" t="n">
        <v>17</v>
      </c>
      <c r="E96" s="96" t="n">
        <v>82</v>
      </c>
      <c r="F96" s="96" t="n">
        <v>17</v>
      </c>
      <c r="G96" s="96" t="n">
        <v>4</v>
      </c>
      <c r="H96" s="96" t="n">
        <v>4</v>
      </c>
    </row>
    <row r="97" customFormat="false" ht="13.2" hidden="false" customHeight="false" outlineLevel="0" collapsed="false">
      <c r="A97" s="98" t="s">
        <v>151</v>
      </c>
      <c r="B97" s="99" t="s">
        <v>2037</v>
      </c>
      <c r="C97" s="96" t="n">
        <v>51</v>
      </c>
      <c r="D97" s="96" t="n">
        <v>13</v>
      </c>
      <c r="E97" s="96" t="n">
        <v>49</v>
      </c>
      <c r="F97" s="96" t="n">
        <v>12</v>
      </c>
      <c r="G97" s="96" t="n">
        <v>2</v>
      </c>
      <c r="H97" s="96" t="n">
        <v>3</v>
      </c>
    </row>
    <row r="98" customFormat="false" ht="13.2" hidden="false" customHeight="false" outlineLevel="0" collapsed="false">
      <c r="A98" s="98" t="s">
        <v>153</v>
      </c>
      <c r="B98" s="99" t="s">
        <v>2038</v>
      </c>
      <c r="C98" s="96" t="n">
        <v>94</v>
      </c>
      <c r="D98" s="96" t="n">
        <v>18</v>
      </c>
      <c r="E98" s="96" t="n">
        <v>86</v>
      </c>
      <c r="F98" s="96" t="n">
        <v>17</v>
      </c>
      <c r="G98" s="96" t="n">
        <v>8</v>
      </c>
      <c r="H98" s="96" t="n">
        <v>5</v>
      </c>
    </row>
    <row r="99" customFormat="false" ht="13.2" hidden="false" customHeight="false" outlineLevel="0" collapsed="false">
      <c r="A99" s="98" t="s">
        <v>155</v>
      </c>
      <c r="B99" s="99" t="s">
        <v>2039</v>
      </c>
      <c r="C99" s="96" t="n">
        <v>56</v>
      </c>
      <c r="D99" s="96" t="n">
        <v>15</v>
      </c>
      <c r="E99" s="96" t="n">
        <v>48</v>
      </c>
      <c r="F99" s="96" t="n">
        <v>14</v>
      </c>
      <c r="G99" s="96" t="n">
        <v>8</v>
      </c>
      <c r="H99" s="96" t="n">
        <v>6</v>
      </c>
    </row>
    <row r="100" customFormat="false" ht="13.2" hidden="false" customHeight="false" outlineLevel="0" collapsed="false">
      <c r="A100" s="98" t="s">
        <v>157</v>
      </c>
      <c r="B100" s="99" t="s">
        <v>2040</v>
      </c>
      <c r="C100" s="96" t="n">
        <v>65</v>
      </c>
      <c r="D100" s="96" t="n">
        <v>17</v>
      </c>
      <c r="E100" s="96" t="n">
        <v>55</v>
      </c>
      <c r="F100" s="96" t="n">
        <v>15</v>
      </c>
      <c r="G100" s="96" t="n">
        <v>10</v>
      </c>
      <c r="H100" s="96" t="n">
        <v>7</v>
      </c>
    </row>
    <row r="101" customFormat="false" ht="13.2" hidden="false" customHeight="false" outlineLevel="0" collapsed="false">
      <c r="A101" s="98" t="s">
        <v>159</v>
      </c>
      <c r="B101" s="99" t="s">
        <v>2041</v>
      </c>
      <c r="C101" s="96" t="n">
        <v>134</v>
      </c>
      <c r="D101" s="96" t="n">
        <v>20</v>
      </c>
      <c r="E101" s="96" t="n">
        <v>128</v>
      </c>
      <c r="F101" s="96" t="n">
        <v>20</v>
      </c>
      <c r="G101" s="96" t="n">
        <v>6</v>
      </c>
      <c r="H101" s="96" t="n">
        <v>4</v>
      </c>
    </row>
    <row r="102" customFormat="false" ht="13.2" hidden="false" customHeight="false" outlineLevel="0" collapsed="false">
      <c r="A102" s="98" t="s">
        <v>161</v>
      </c>
      <c r="B102" s="99" t="s">
        <v>2042</v>
      </c>
      <c r="C102" s="96" t="n">
        <v>95</v>
      </c>
      <c r="D102" s="96" t="n">
        <v>19</v>
      </c>
      <c r="E102" s="96" t="n">
        <v>80</v>
      </c>
      <c r="F102" s="96" t="n">
        <v>18</v>
      </c>
      <c r="G102" s="96" t="n">
        <v>15</v>
      </c>
      <c r="H102" s="96" t="n">
        <v>8</v>
      </c>
    </row>
    <row r="103" customFormat="false" ht="13.2" hidden="false" customHeight="false" outlineLevel="0" collapsed="false">
      <c r="A103" s="98" t="s">
        <v>163</v>
      </c>
      <c r="B103" s="99" t="s">
        <v>2043</v>
      </c>
      <c r="C103" s="96" t="n">
        <v>109</v>
      </c>
      <c r="D103" s="96" t="n">
        <v>19</v>
      </c>
      <c r="E103" s="96" t="n">
        <v>101</v>
      </c>
      <c r="F103" s="96" t="n">
        <v>19</v>
      </c>
      <c r="G103" s="96" t="n">
        <v>8</v>
      </c>
      <c r="H103" s="96" t="n">
        <v>5</v>
      </c>
    </row>
    <row r="104" customFormat="false" ht="13.2" hidden="false" customHeight="false" outlineLevel="0" collapsed="false">
      <c r="A104" s="98" t="s">
        <v>165</v>
      </c>
      <c r="B104" s="99" t="s">
        <v>2044</v>
      </c>
      <c r="C104" s="96" t="n">
        <v>88</v>
      </c>
      <c r="D104" s="96" t="n">
        <v>18</v>
      </c>
      <c r="E104" s="96" t="n">
        <v>77</v>
      </c>
      <c r="F104" s="96" t="n">
        <v>17</v>
      </c>
      <c r="G104" s="96" t="n">
        <v>12</v>
      </c>
      <c r="H104" s="96" t="n">
        <v>7</v>
      </c>
    </row>
    <row r="105" customFormat="false" ht="13.2" hidden="false" customHeight="false" outlineLevel="0" collapsed="false">
      <c r="A105" s="98" t="s">
        <v>167</v>
      </c>
      <c r="B105" s="99" t="s">
        <v>2045</v>
      </c>
      <c r="C105" s="96" t="n">
        <v>136</v>
      </c>
      <c r="D105" s="96" t="n">
        <v>22</v>
      </c>
      <c r="E105" s="96" t="n">
        <v>126</v>
      </c>
      <c r="F105" s="96" t="n">
        <v>21</v>
      </c>
      <c r="G105" s="96" t="n">
        <v>9</v>
      </c>
      <c r="H105" s="96" t="n">
        <v>6</v>
      </c>
    </row>
    <row r="106" customFormat="false" ht="13.2" hidden="false" customHeight="false" outlineLevel="0" collapsed="false">
      <c r="A106" s="98" t="s">
        <v>169</v>
      </c>
      <c r="B106" s="99" t="s">
        <v>2046</v>
      </c>
      <c r="C106" s="96" t="n">
        <v>90</v>
      </c>
      <c r="D106" s="96" t="n">
        <v>19</v>
      </c>
      <c r="E106" s="96" t="n">
        <v>88</v>
      </c>
      <c r="F106" s="96" t="n">
        <v>19</v>
      </c>
      <c r="G106" s="96" t="n">
        <v>1</v>
      </c>
      <c r="H106" s="96" t="n">
        <v>2</v>
      </c>
    </row>
    <row r="107" customFormat="false" ht="13.2" hidden="false" customHeight="false" outlineLevel="0" collapsed="false">
      <c r="A107" s="98" t="s">
        <v>171</v>
      </c>
      <c r="B107" s="99" t="s">
        <v>2047</v>
      </c>
      <c r="C107" s="96" t="n">
        <v>66</v>
      </c>
      <c r="D107" s="96" t="n">
        <v>14</v>
      </c>
      <c r="E107" s="96" t="n">
        <v>56</v>
      </c>
      <c r="F107" s="96" t="n">
        <v>13</v>
      </c>
      <c r="G107" s="96" t="n">
        <v>9</v>
      </c>
      <c r="H107" s="96" t="n">
        <v>5</v>
      </c>
    </row>
    <row r="108" customFormat="false" ht="13.2" hidden="false" customHeight="false" outlineLevel="0" collapsed="false">
      <c r="A108" s="98" t="s">
        <v>173</v>
      </c>
      <c r="B108" s="99" t="s">
        <v>2048</v>
      </c>
      <c r="C108" s="96" t="n">
        <v>77</v>
      </c>
      <c r="D108" s="96" t="n">
        <v>20</v>
      </c>
      <c r="E108" s="96" t="n">
        <v>75</v>
      </c>
      <c r="F108" s="96" t="n">
        <v>20</v>
      </c>
      <c r="G108" s="96" t="n">
        <v>2</v>
      </c>
      <c r="H108" s="96" t="n">
        <v>3</v>
      </c>
    </row>
    <row r="109" customFormat="false" ht="13.2" hidden="false" customHeight="false" outlineLevel="0" collapsed="false">
      <c r="A109" s="98" t="s">
        <v>175</v>
      </c>
      <c r="B109" s="99" t="s">
        <v>2049</v>
      </c>
      <c r="C109" s="96" t="n">
        <v>86</v>
      </c>
      <c r="D109" s="96" t="n">
        <v>17</v>
      </c>
      <c r="E109" s="96" t="n">
        <v>81</v>
      </c>
      <c r="F109" s="96" t="n">
        <v>17</v>
      </c>
      <c r="G109" s="96" t="n">
        <v>5</v>
      </c>
      <c r="H109" s="96" t="n">
        <v>4</v>
      </c>
    </row>
    <row r="110" customFormat="false" ht="13.2" hidden="false" customHeight="false" outlineLevel="0" collapsed="false">
      <c r="A110" s="98" t="s">
        <v>177</v>
      </c>
      <c r="B110" s="99" t="s">
        <v>2050</v>
      </c>
      <c r="C110" s="96" t="n">
        <v>96</v>
      </c>
      <c r="D110" s="96" t="n">
        <v>20</v>
      </c>
      <c r="E110" s="96" t="n">
        <v>88</v>
      </c>
      <c r="F110" s="96" t="n">
        <v>19</v>
      </c>
      <c r="G110" s="96" t="n">
        <v>7</v>
      </c>
      <c r="H110" s="96" t="n">
        <v>6</v>
      </c>
    </row>
    <row r="111" customFormat="false" ht="13.2" hidden="false" customHeight="false" outlineLevel="0" collapsed="false">
      <c r="A111" s="98" t="s">
        <v>179</v>
      </c>
      <c r="B111" s="99" t="s">
        <v>2051</v>
      </c>
      <c r="C111" s="96" t="n">
        <v>216</v>
      </c>
      <c r="D111" s="96" t="n">
        <v>28</v>
      </c>
      <c r="E111" s="96" t="n">
        <v>181</v>
      </c>
      <c r="F111" s="96" t="n">
        <v>26</v>
      </c>
      <c r="G111" s="96" t="n">
        <v>35</v>
      </c>
      <c r="H111" s="96" t="n">
        <v>11</v>
      </c>
    </row>
    <row r="112" customFormat="false" ht="13.2" hidden="false" customHeight="false" outlineLevel="0" collapsed="false">
      <c r="A112" s="98" t="s">
        <v>181</v>
      </c>
      <c r="B112" s="99" t="s">
        <v>2052</v>
      </c>
      <c r="C112" s="96" t="n">
        <v>86</v>
      </c>
      <c r="D112" s="96" t="n">
        <v>17</v>
      </c>
      <c r="E112" s="96" t="n">
        <v>78</v>
      </c>
      <c r="F112" s="96" t="n">
        <v>16</v>
      </c>
      <c r="G112" s="96" t="n">
        <v>8</v>
      </c>
      <c r="H112" s="96" t="n">
        <v>5</v>
      </c>
    </row>
    <row r="113" customFormat="false" ht="13.2" hidden="false" customHeight="false" outlineLevel="0" collapsed="false">
      <c r="A113" s="98" t="s">
        <v>183</v>
      </c>
      <c r="B113" s="99" t="s">
        <v>2053</v>
      </c>
      <c r="C113" s="96" t="n">
        <v>76</v>
      </c>
      <c r="D113" s="96" t="n">
        <v>16</v>
      </c>
      <c r="E113" s="96" t="n">
        <v>69</v>
      </c>
      <c r="F113" s="96" t="n">
        <v>15</v>
      </c>
      <c r="G113" s="96" t="n">
        <v>7</v>
      </c>
      <c r="H113" s="96" t="n">
        <v>5</v>
      </c>
    </row>
    <row r="114" customFormat="false" ht="13.2" hidden="false" customHeight="false" outlineLevel="0" collapsed="false">
      <c r="A114" s="98" t="s">
        <v>185</v>
      </c>
      <c r="B114" s="99" t="s">
        <v>2054</v>
      </c>
      <c r="C114" s="96" t="n">
        <v>120</v>
      </c>
      <c r="D114" s="96" t="n">
        <v>22</v>
      </c>
      <c r="E114" s="96" t="n">
        <v>118</v>
      </c>
      <c r="F114" s="96" t="n">
        <v>21</v>
      </c>
      <c r="G114" s="96" t="n">
        <v>3</v>
      </c>
      <c r="H114" s="96" t="n">
        <v>3</v>
      </c>
    </row>
    <row r="115" customFormat="false" ht="13.2" hidden="false" customHeight="false" outlineLevel="0" collapsed="false">
      <c r="A115" s="98" t="s">
        <v>187</v>
      </c>
      <c r="B115" s="99" t="s">
        <v>2055</v>
      </c>
      <c r="C115" s="96" t="n">
        <v>111</v>
      </c>
      <c r="D115" s="96" t="n">
        <v>21</v>
      </c>
      <c r="E115" s="96" t="n">
        <v>105</v>
      </c>
      <c r="F115" s="96" t="n">
        <v>20</v>
      </c>
      <c r="G115" s="96" t="n">
        <v>5</v>
      </c>
      <c r="H115" s="96" t="n">
        <v>5</v>
      </c>
    </row>
    <row r="116" customFormat="false" ht="13.2" hidden="false" customHeight="false" outlineLevel="0" collapsed="false">
      <c r="A116" s="98" t="s">
        <v>189</v>
      </c>
      <c r="B116" s="99" t="s">
        <v>2056</v>
      </c>
      <c r="C116" s="96" t="n">
        <v>111</v>
      </c>
      <c r="D116" s="96" t="n">
        <v>22</v>
      </c>
      <c r="E116" s="96" t="n">
        <v>104</v>
      </c>
      <c r="F116" s="96" t="n">
        <v>22</v>
      </c>
      <c r="G116" s="96" t="n">
        <v>7</v>
      </c>
      <c r="H116" s="96" t="n">
        <v>6</v>
      </c>
    </row>
    <row r="117" customFormat="false" ht="13.2" hidden="false" customHeight="false" outlineLevel="0" collapsed="false">
      <c r="A117" s="98" t="s">
        <v>191</v>
      </c>
      <c r="B117" s="99" t="s">
        <v>2057</v>
      </c>
      <c r="C117" s="96" t="n">
        <v>114</v>
      </c>
      <c r="D117" s="96" t="n">
        <v>21</v>
      </c>
      <c r="E117" s="96" t="n">
        <v>106</v>
      </c>
      <c r="F117" s="96" t="n">
        <v>21</v>
      </c>
      <c r="G117" s="96" t="n">
        <v>8</v>
      </c>
      <c r="H117" s="96" t="n">
        <v>6</v>
      </c>
    </row>
    <row r="118" customFormat="false" ht="13.2" hidden="false" customHeight="false" outlineLevel="0" collapsed="false">
      <c r="A118" s="98" t="s">
        <v>193</v>
      </c>
      <c r="B118" s="99" t="s">
        <v>2058</v>
      </c>
      <c r="C118" s="96" t="n">
        <v>104</v>
      </c>
      <c r="D118" s="96" t="n">
        <v>22</v>
      </c>
      <c r="E118" s="96" t="n">
        <v>95</v>
      </c>
      <c r="F118" s="96" t="n">
        <v>20</v>
      </c>
      <c r="G118" s="96" t="n">
        <v>10</v>
      </c>
      <c r="H118" s="96" t="n">
        <v>7</v>
      </c>
    </row>
    <row r="119" customFormat="false" ht="13.2" hidden="false" customHeight="false" outlineLevel="0" collapsed="false">
      <c r="A119" s="98" t="s">
        <v>195</v>
      </c>
      <c r="B119" s="99" t="s">
        <v>2059</v>
      </c>
      <c r="C119" s="96" t="n">
        <v>115</v>
      </c>
      <c r="D119" s="96" t="n">
        <v>23</v>
      </c>
      <c r="E119" s="96" t="n">
        <v>108</v>
      </c>
      <c r="F119" s="96" t="n">
        <v>22</v>
      </c>
      <c r="G119" s="96" t="n">
        <v>7</v>
      </c>
      <c r="H119" s="96" t="n">
        <v>6</v>
      </c>
    </row>
    <row r="120" customFormat="false" ht="13.2" hidden="false" customHeight="false" outlineLevel="0" collapsed="false">
      <c r="A120" s="98" t="s">
        <v>197</v>
      </c>
      <c r="B120" s="99" t="s">
        <v>2060</v>
      </c>
      <c r="C120" s="96" t="n">
        <v>110</v>
      </c>
      <c r="D120" s="96" t="n">
        <v>20</v>
      </c>
      <c r="E120" s="96" t="n">
        <v>103</v>
      </c>
      <c r="F120" s="96" t="n">
        <v>20</v>
      </c>
      <c r="G120" s="96" t="n">
        <v>7</v>
      </c>
      <c r="H120" s="96" t="n">
        <v>5</v>
      </c>
    </row>
    <row r="121" customFormat="false" ht="13.2" hidden="false" customHeight="false" outlineLevel="0" collapsed="false">
      <c r="A121" s="102" t="s">
        <v>721</v>
      </c>
      <c r="B121" s="103" t="s">
        <v>2061</v>
      </c>
      <c r="C121" s="96" t="n">
        <v>184</v>
      </c>
      <c r="D121" s="96" t="n">
        <v>13</v>
      </c>
      <c r="E121" s="96" t="n">
        <v>171</v>
      </c>
      <c r="F121" s="96" t="n">
        <v>13</v>
      </c>
      <c r="G121" s="96" t="n">
        <v>13</v>
      </c>
      <c r="H121" s="96" t="n">
        <v>4</v>
      </c>
    </row>
    <row r="122" customFormat="false" ht="14.4" hidden="false" customHeight="false" outlineLevel="0" collapsed="false">
      <c r="A122" s="102" t="s">
        <v>727</v>
      </c>
      <c r="B122" s="103" t="s">
        <v>2062</v>
      </c>
      <c r="C122" s="96" t="n">
        <v>304</v>
      </c>
      <c r="D122" s="96" t="n">
        <v>24</v>
      </c>
      <c r="E122" s="96" t="n">
        <v>290</v>
      </c>
      <c r="F122" s="96" t="n">
        <v>24</v>
      </c>
      <c r="G122" s="96" t="n">
        <v>14</v>
      </c>
      <c r="H122" s="96" t="n">
        <v>5</v>
      </c>
    </row>
    <row r="123" customFormat="false" ht="13.2" hidden="false" customHeight="false" outlineLevel="0" collapsed="false">
      <c r="A123" s="102" t="s">
        <v>725</v>
      </c>
      <c r="B123" s="103" t="s">
        <v>2063</v>
      </c>
      <c r="C123" s="96" t="n">
        <v>250</v>
      </c>
      <c r="D123" s="96" t="n">
        <v>23</v>
      </c>
      <c r="E123" s="96" t="n">
        <v>220</v>
      </c>
      <c r="F123" s="96" t="n">
        <v>21</v>
      </c>
      <c r="G123" s="96" t="n">
        <v>28</v>
      </c>
      <c r="H123" s="96" t="n">
        <v>8</v>
      </c>
    </row>
    <row r="124" customFormat="false" ht="13.2" hidden="false" customHeight="false" outlineLevel="0" collapsed="false">
      <c r="A124" s="102" t="s">
        <v>723</v>
      </c>
      <c r="B124" s="103" t="s">
        <v>2064</v>
      </c>
      <c r="C124" s="96" t="n">
        <v>167</v>
      </c>
      <c r="D124" s="96" t="n">
        <v>13</v>
      </c>
      <c r="E124" s="96" t="n">
        <v>156</v>
      </c>
      <c r="F124" s="96" t="n">
        <v>13</v>
      </c>
      <c r="G124" s="96" t="n">
        <v>12</v>
      </c>
      <c r="H124" s="96" t="n">
        <v>4</v>
      </c>
    </row>
    <row r="125" customFormat="false" ht="13.2" hidden="false" customHeight="false" outlineLevel="0" collapsed="false">
      <c r="A125" s="98" t="s">
        <v>729</v>
      </c>
      <c r="B125" s="99" t="s">
        <v>2065</v>
      </c>
      <c r="C125" s="96" t="n">
        <v>98</v>
      </c>
      <c r="D125" s="96" t="n">
        <v>20</v>
      </c>
      <c r="E125" s="96" t="n">
        <v>95</v>
      </c>
      <c r="F125" s="96" t="n">
        <v>20</v>
      </c>
      <c r="G125" s="96" t="n">
        <v>2</v>
      </c>
      <c r="H125" s="96" t="n">
        <v>3</v>
      </c>
    </row>
    <row r="126" customFormat="false" ht="13.2" hidden="false" customHeight="false" outlineLevel="0" collapsed="false">
      <c r="A126" s="98" t="s">
        <v>731</v>
      </c>
      <c r="B126" s="99" t="s">
        <v>2066</v>
      </c>
      <c r="C126" s="96" t="n">
        <v>113</v>
      </c>
      <c r="D126" s="96" t="n">
        <v>24</v>
      </c>
      <c r="E126" s="96" t="n">
        <v>103</v>
      </c>
      <c r="F126" s="96" t="n">
        <v>22</v>
      </c>
      <c r="G126" s="96" t="n">
        <v>10</v>
      </c>
      <c r="H126" s="96" t="n">
        <v>7</v>
      </c>
    </row>
    <row r="127" customFormat="false" ht="13.2" hidden="false" customHeight="false" outlineLevel="0" collapsed="false">
      <c r="A127" s="98" t="s">
        <v>733</v>
      </c>
      <c r="B127" s="99" t="s">
        <v>2067</v>
      </c>
      <c r="C127" s="96" t="n">
        <v>100</v>
      </c>
      <c r="D127" s="96" t="n">
        <v>19</v>
      </c>
      <c r="E127" s="96" t="n">
        <v>97</v>
      </c>
      <c r="F127" s="96" t="n">
        <v>18</v>
      </c>
      <c r="G127" s="96" t="n">
        <v>3</v>
      </c>
      <c r="H127" s="96" t="n">
        <v>3</v>
      </c>
    </row>
    <row r="128" customFormat="false" ht="13.2" hidden="false" customHeight="false" outlineLevel="0" collapsed="false">
      <c r="A128" s="98" t="s">
        <v>735</v>
      </c>
      <c r="B128" s="99" t="s">
        <v>2068</v>
      </c>
      <c r="C128" s="96" t="n">
        <v>123</v>
      </c>
      <c r="D128" s="96" t="n">
        <v>23</v>
      </c>
      <c r="E128" s="96" t="n">
        <v>120</v>
      </c>
      <c r="F128" s="96" t="n">
        <v>23</v>
      </c>
      <c r="G128" s="96" t="n">
        <v>3</v>
      </c>
      <c r="H128" s="96" t="n">
        <v>4</v>
      </c>
    </row>
    <row r="129" customFormat="false" ht="13.2" hidden="false" customHeight="false" outlineLevel="0" collapsed="false">
      <c r="A129" s="98" t="s">
        <v>737</v>
      </c>
      <c r="B129" s="99" t="s">
        <v>2069</v>
      </c>
      <c r="C129" s="96" t="n">
        <v>107</v>
      </c>
      <c r="D129" s="96" t="n">
        <v>21</v>
      </c>
      <c r="E129" s="96" t="n">
        <v>104</v>
      </c>
      <c r="F129" s="96" t="n">
        <v>20</v>
      </c>
      <c r="G129" s="96" t="n">
        <v>3</v>
      </c>
      <c r="H129" s="96" t="n">
        <v>3</v>
      </c>
    </row>
    <row r="130" customFormat="false" ht="13.2" hidden="false" customHeight="false" outlineLevel="0" collapsed="false">
      <c r="A130" s="98" t="s">
        <v>739</v>
      </c>
      <c r="B130" s="99" t="s">
        <v>2070</v>
      </c>
      <c r="C130" s="96" t="n">
        <v>130</v>
      </c>
      <c r="D130" s="96" t="n">
        <v>23</v>
      </c>
      <c r="E130" s="96" t="n">
        <v>122</v>
      </c>
      <c r="F130" s="96" t="n">
        <v>23</v>
      </c>
      <c r="G130" s="96" t="n">
        <v>8</v>
      </c>
      <c r="H130" s="96" t="n">
        <v>6</v>
      </c>
    </row>
    <row r="131" customFormat="false" ht="13.2" hidden="false" customHeight="false" outlineLevel="0" collapsed="false">
      <c r="A131" s="98" t="s">
        <v>741</v>
      </c>
      <c r="B131" s="99" t="s">
        <v>2071</v>
      </c>
      <c r="C131" s="96" t="n">
        <v>96</v>
      </c>
      <c r="D131" s="96" t="n">
        <v>20</v>
      </c>
      <c r="E131" s="96" t="n">
        <v>92</v>
      </c>
      <c r="F131" s="96" t="n">
        <v>19</v>
      </c>
      <c r="G131" s="96" t="n">
        <v>5</v>
      </c>
      <c r="H131" s="96" t="n">
        <v>4</v>
      </c>
    </row>
    <row r="132" customFormat="false" ht="13.2" hidden="false" customHeight="false" outlineLevel="0" collapsed="false">
      <c r="A132" s="98" t="s">
        <v>743</v>
      </c>
      <c r="B132" s="99" t="s">
        <v>2072</v>
      </c>
      <c r="C132" s="96" t="n">
        <v>77</v>
      </c>
      <c r="D132" s="96" t="n">
        <v>21</v>
      </c>
      <c r="E132" s="96" t="n">
        <v>76</v>
      </c>
      <c r="F132" s="96" t="n">
        <v>20</v>
      </c>
      <c r="G132" s="96" t="n">
        <v>1</v>
      </c>
      <c r="H132" s="96" t="n">
        <v>3</v>
      </c>
    </row>
    <row r="133" customFormat="false" ht="13.2" hidden="false" customHeight="false" outlineLevel="0" collapsed="false">
      <c r="A133" s="98" t="s">
        <v>747</v>
      </c>
      <c r="B133" s="99" t="s">
        <v>2073</v>
      </c>
      <c r="C133" s="96" t="n">
        <v>126</v>
      </c>
      <c r="D133" s="96" t="n">
        <v>23</v>
      </c>
      <c r="E133" s="96" t="n">
        <v>118</v>
      </c>
      <c r="F133" s="96" t="n">
        <v>22</v>
      </c>
      <c r="G133" s="96" t="n">
        <v>8</v>
      </c>
      <c r="H133" s="96" t="n">
        <v>6</v>
      </c>
    </row>
    <row r="134" customFormat="false" ht="13.2" hidden="false" customHeight="false" outlineLevel="0" collapsed="false">
      <c r="A134" s="98" t="s">
        <v>749</v>
      </c>
      <c r="B134" s="99" t="s">
        <v>2074</v>
      </c>
      <c r="C134" s="96" t="n">
        <v>100</v>
      </c>
      <c r="D134" s="96" t="n">
        <v>18</v>
      </c>
      <c r="E134" s="96" t="n">
        <v>88</v>
      </c>
      <c r="F134" s="96" t="n">
        <v>17</v>
      </c>
      <c r="G134" s="96" t="n">
        <v>12</v>
      </c>
      <c r="H134" s="96" t="n">
        <v>6</v>
      </c>
    </row>
    <row r="135" customFormat="false" ht="13.2" hidden="false" customHeight="false" outlineLevel="0" collapsed="false">
      <c r="A135" s="98" t="s">
        <v>751</v>
      </c>
      <c r="B135" s="99" t="s">
        <v>2075</v>
      </c>
      <c r="C135" s="96" t="n">
        <v>119</v>
      </c>
      <c r="D135" s="96" t="n">
        <v>19</v>
      </c>
      <c r="E135" s="96" t="n">
        <v>110</v>
      </c>
      <c r="F135" s="96" t="n">
        <v>18</v>
      </c>
      <c r="G135" s="96" t="n">
        <v>9</v>
      </c>
      <c r="H135" s="96" t="n">
        <v>5</v>
      </c>
    </row>
    <row r="136" customFormat="false" ht="13.2" hidden="false" customHeight="false" outlineLevel="0" collapsed="false">
      <c r="A136" s="98" t="s">
        <v>753</v>
      </c>
      <c r="B136" s="99" t="s">
        <v>2076</v>
      </c>
      <c r="C136" s="96" t="n">
        <v>138</v>
      </c>
      <c r="D136" s="96" t="n">
        <v>21</v>
      </c>
      <c r="E136" s="96" t="n">
        <v>126</v>
      </c>
      <c r="F136" s="96" t="n">
        <v>20</v>
      </c>
      <c r="G136" s="96" t="n">
        <v>12</v>
      </c>
      <c r="H136" s="96" t="n">
        <v>6</v>
      </c>
    </row>
    <row r="137" customFormat="false" ht="13.2" hidden="false" customHeight="false" outlineLevel="0" collapsed="false">
      <c r="A137" s="98" t="s">
        <v>767</v>
      </c>
      <c r="B137" s="99" t="s">
        <v>2077</v>
      </c>
      <c r="C137" s="96" t="n">
        <v>1094</v>
      </c>
      <c r="D137" s="96" t="n">
        <v>72</v>
      </c>
      <c r="E137" s="96" t="n">
        <v>872</v>
      </c>
      <c r="F137" s="96" t="n">
        <v>65</v>
      </c>
      <c r="G137" s="96" t="n">
        <v>222</v>
      </c>
      <c r="H137" s="96" t="n">
        <v>33</v>
      </c>
    </row>
    <row r="138" customFormat="false" ht="13.2" hidden="false" customHeight="false" outlineLevel="0" collapsed="false">
      <c r="A138" s="98" t="s">
        <v>769</v>
      </c>
      <c r="B138" s="99" t="s">
        <v>2078</v>
      </c>
      <c r="C138" s="96" t="n">
        <v>331</v>
      </c>
      <c r="D138" s="96" t="n">
        <v>27</v>
      </c>
      <c r="E138" s="96" t="n">
        <v>252</v>
      </c>
      <c r="F138" s="96" t="n">
        <v>23</v>
      </c>
      <c r="G138" s="96" t="n">
        <v>78</v>
      </c>
      <c r="H138" s="96" t="n">
        <v>13</v>
      </c>
    </row>
    <row r="139" customFormat="false" ht="13.2" hidden="false" customHeight="false" outlineLevel="0" collapsed="false">
      <c r="A139" s="98" t="s">
        <v>771</v>
      </c>
      <c r="B139" s="99" t="s">
        <v>2079</v>
      </c>
      <c r="C139" s="96" t="n">
        <v>312</v>
      </c>
      <c r="D139" s="96" t="n">
        <v>25</v>
      </c>
      <c r="E139" s="96" t="n">
        <v>297</v>
      </c>
      <c r="F139" s="96" t="n">
        <v>24</v>
      </c>
      <c r="G139" s="96" t="n">
        <v>16</v>
      </c>
      <c r="H139" s="96" t="n">
        <v>6</v>
      </c>
    </row>
    <row r="140" customFormat="false" ht="13.2" hidden="false" customHeight="false" outlineLevel="0" collapsed="false">
      <c r="A140" s="98" t="s">
        <v>773</v>
      </c>
      <c r="B140" s="99" t="s">
        <v>2080</v>
      </c>
      <c r="C140" s="96" t="n">
        <v>314</v>
      </c>
      <c r="D140" s="96" t="n">
        <v>23</v>
      </c>
      <c r="E140" s="96" t="n">
        <v>252</v>
      </c>
      <c r="F140" s="96" t="n">
        <v>21</v>
      </c>
      <c r="G140" s="96" t="n">
        <v>62</v>
      </c>
      <c r="H140" s="96" t="n">
        <v>10</v>
      </c>
    </row>
    <row r="141" customFormat="false" ht="13.2" hidden="false" customHeight="false" outlineLevel="0" collapsed="false">
      <c r="A141" s="98" t="s">
        <v>775</v>
      </c>
      <c r="B141" s="99" t="s">
        <v>2081</v>
      </c>
      <c r="C141" s="96" t="n">
        <v>207</v>
      </c>
      <c r="D141" s="96" t="n">
        <v>15</v>
      </c>
      <c r="E141" s="96" t="n">
        <v>185</v>
      </c>
      <c r="F141" s="96" t="n">
        <v>14</v>
      </c>
      <c r="G141" s="96" t="n">
        <v>22</v>
      </c>
      <c r="H141" s="96" t="n">
        <v>5</v>
      </c>
    </row>
    <row r="142" customFormat="false" ht="13.2" hidden="false" customHeight="false" outlineLevel="0" collapsed="false">
      <c r="A142" s="98" t="s">
        <v>777</v>
      </c>
      <c r="B142" s="99" t="s">
        <v>2082</v>
      </c>
      <c r="C142" s="96" t="n">
        <v>273</v>
      </c>
      <c r="D142" s="96" t="n">
        <v>21</v>
      </c>
      <c r="E142" s="96" t="n">
        <v>244</v>
      </c>
      <c r="F142" s="96" t="n">
        <v>20</v>
      </c>
      <c r="G142" s="96" t="n">
        <v>29</v>
      </c>
      <c r="H142" s="96" t="n">
        <v>7</v>
      </c>
    </row>
    <row r="143" customFormat="false" ht="13.2" hidden="false" customHeight="false" outlineLevel="0" collapsed="false">
      <c r="A143" s="98" t="s">
        <v>779</v>
      </c>
      <c r="B143" s="99" t="s">
        <v>2083</v>
      </c>
      <c r="C143" s="96" t="n">
        <v>250</v>
      </c>
      <c r="D143" s="96" t="n">
        <v>18</v>
      </c>
      <c r="E143" s="96" t="n">
        <v>204</v>
      </c>
      <c r="F143" s="96" t="n">
        <v>16</v>
      </c>
      <c r="G143" s="96" t="n">
        <v>46</v>
      </c>
      <c r="H143" s="96" t="n">
        <v>8</v>
      </c>
    </row>
    <row r="144" customFormat="false" ht="13.2" hidden="false" customHeight="false" outlineLevel="0" collapsed="false">
      <c r="A144" s="98" t="s">
        <v>755</v>
      </c>
      <c r="B144" s="99" t="s">
        <v>2084</v>
      </c>
      <c r="C144" s="96" t="n">
        <v>92</v>
      </c>
      <c r="D144" s="96" t="n">
        <v>18</v>
      </c>
      <c r="E144" s="96" t="n">
        <v>90</v>
      </c>
      <c r="F144" s="96" t="n">
        <v>18</v>
      </c>
      <c r="G144" s="96" t="n">
        <v>2</v>
      </c>
      <c r="H144" s="96" t="n">
        <v>3</v>
      </c>
    </row>
    <row r="145" customFormat="false" ht="13.2" hidden="false" customHeight="false" outlineLevel="0" collapsed="false">
      <c r="A145" s="98" t="s">
        <v>757</v>
      </c>
      <c r="B145" s="99" t="s">
        <v>2085</v>
      </c>
      <c r="C145" s="96" t="n">
        <v>74</v>
      </c>
      <c r="D145" s="96" t="n">
        <v>15</v>
      </c>
      <c r="E145" s="96" t="n">
        <v>69</v>
      </c>
      <c r="F145" s="96" t="n">
        <v>14</v>
      </c>
      <c r="G145" s="96" t="n">
        <v>4</v>
      </c>
      <c r="H145" s="96" t="n">
        <v>3</v>
      </c>
    </row>
    <row r="146" customFormat="false" ht="13.2" hidden="false" customHeight="false" outlineLevel="0" collapsed="false">
      <c r="A146" s="98" t="s">
        <v>759</v>
      </c>
      <c r="B146" s="99" t="s">
        <v>2086</v>
      </c>
      <c r="C146" s="96" t="n">
        <v>84</v>
      </c>
      <c r="D146" s="96" t="n">
        <v>17</v>
      </c>
      <c r="E146" s="96" t="n">
        <v>74</v>
      </c>
      <c r="F146" s="96" t="n">
        <v>16</v>
      </c>
      <c r="G146" s="96" t="n">
        <v>10</v>
      </c>
      <c r="H146" s="96" t="n">
        <v>6</v>
      </c>
    </row>
    <row r="147" customFormat="false" ht="13.2" hidden="false" customHeight="false" outlineLevel="0" collapsed="false">
      <c r="A147" s="98" t="s">
        <v>761</v>
      </c>
      <c r="B147" s="99" t="s">
        <v>2087</v>
      </c>
      <c r="C147" s="96" t="n">
        <v>100</v>
      </c>
      <c r="D147" s="96" t="n">
        <v>20</v>
      </c>
      <c r="E147" s="96" t="n">
        <v>94</v>
      </c>
      <c r="F147" s="96" t="n">
        <v>19</v>
      </c>
      <c r="G147" s="96" t="n">
        <v>6</v>
      </c>
      <c r="H147" s="96" t="n">
        <v>5</v>
      </c>
    </row>
    <row r="148" customFormat="false" ht="13.2" hidden="false" customHeight="false" outlineLevel="0" collapsed="false">
      <c r="A148" s="98" t="s">
        <v>763</v>
      </c>
      <c r="B148" s="99" t="s">
        <v>2088</v>
      </c>
      <c r="C148" s="96" t="n">
        <v>117</v>
      </c>
      <c r="D148" s="96" t="n">
        <v>19</v>
      </c>
      <c r="E148" s="96" t="n">
        <v>112</v>
      </c>
      <c r="F148" s="96" t="n">
        <v>18</v>
      </c>
      <c r="G148" s="96" t="n">
        <v>5</v>
      </c>
      <c r="H148" s="96" t="n">
        <v>4</v>
      </c>
    </row>
    <row r="149" customFormat="false" ht="13.2" hidden="false" customHeight="false" outlineLevel="0" collapsed="false">
      <c r="A149" s="98" t="s">
        <v>765</v>
      </c>
      <c r="B149" s="99" t="s">
        <v>2089</v>
      </c>
      <c r="C149" s="96" t="n">
        <v>97</v>
      </c>
      <c r="D149" s="96" t="n">
        <v>17</v>
      </c>
      <c r="E149" s="96" t="n">
        <v>92</v>
      </c>
      <c r="F149" s="96" t="n">
        <v>17</v>
      </c>
      <c r="G149" s="96" t="n">
        <v>5</v>
      </c>
      <c r="H149" s="96" t="n">
        <v>4</v>
      </c>
    </row>
    <row r="150" customFormat="false" ht="14.4" hidden="false" customHeight="false" outlineLevel="0" collapsed="false">
      <c r="A150" s="102" t="s">
        <v>31</v>
      </c>
      <c r="B150" s="103" t="s">
        <v>2090</v>
      </c>
      <c r="C150" s="96" t="n">
        <v>159</v>
      </c>
      <c r="D150" s="96" t="n">
        <v>21</v>
      </c>
      <c r="E150" s="96" t="n">
        <v>136</v>
      </c>
      <c r="F150" s="96" t="n">
        <v>20</v>
      </c>
      <c r="G150" s="96" t="n">
        <v>23</v>
      </c>
      <c r="H150" s="96" t="n">
        <v>8</v>
      </c>
    </row>
    <row r="151" customFormat="false" ht="14.4" hidden="false" customHeight="false" outlineLevel="0" collapsed="false">
      <c r="A151" s="102" t="s">
        <v>33</v>
      </c>
      <c r="B151" s="103" t="s">
        <v>2091</v>
      </c>
      <c r="C151" s="96" t="n">
        <v>265</v>
      </c>
      <c r="D151" s="96" t="n">
        <v>30</v>
      </c>
      <c r="E151" s="96" t="n">
        <v>243</v>
      </c>
      <c r="F151" s="96" t="n">
        <v>28</v>
      </c>
      <c r="G151" s="96" t="n">
        <v>21</v>
      </c>
      <c r="H151" s="96" t="n">
        <v>8</v>
      </c>
    </row>
    <row r="152" customFormat="false" ht="13.2" hidden="false" customHeight="false" outlineLevel="0" collapsed="false">
      <c r="A152" s="102" t="s">
        <v>25</v>
      </c>
      <c r="B152" s="103" t="s">
        <v>2092</v>
      </c>
      <c r="C152" s="96" t="n">
        <v>210</v>
      </c>
      <c r="D152" s="96" t="n">
        <v>15</v>
      </c>
      <c r="E152" s="96" t="n">
        <v>139</v>
      </c>
      <c r="F152" s="96" t="n">
        <v>13</v>
      </c>
      <c r="G152" s="96" t="n">
        <v>71</v>
      </c>
      <c r="H152" s="96" t="n">
        <v>9</v>
      </c>
    </row>
    <row r="153" customFormat="false" ht="13.2" hidden="false" customHeight="false" outlineLevel="0" collapsed="false">
      <c r="A153" s="102" t="s">
        <v>23</v>
      </c>
      <c r="B153" s="103" t="s">
        <v>2093</v>
      </c>
      <c r="C153" s="96" t="n">
        <v>189</v>
      </c>
      <c r="D153" s="96" t="n">
        <v>15</v>
      </c>
      <c r="E153" s="96" t="n">
        <v>150</v>
      </c>
      <c r="F153" s="96" t="n">
        <v>13</v>
      </c>
      <c r="G153" s="96" t="n">
        <v>39</v>
      </c>
      <c r="H153" s="96" t="n">
        <v>7</v>
      </c>
    </row>
    <row r="154" customFormat="false" ht="13.2" hidden="false" customHeight="false" outlineLevel="0" collapsed="false">
      <c r="A154" s="102" t="s">
        <v>27</v>
      </c>
      <c r="B154" s="103" t="s">
        <v>2094</v>
      </c>
      <c r="C154" s="96" t="n">
        <v>175</v>
      </c>
      <c r="D154" s="96" t="n">
        <v>15</v>
      </c>
      <c r="E154" s="96" t="n">
        <v>155</v>
      </c>
      <c r="F154" s="96" t="n">
        <v>14</v>
      </c>
      <c r="G154" s="96" t="n">
        <v>20</v>
      </c>
      <c r="H154" s="96" t="n">
        <v>5</v>
      </c>
    </row>
    <row r="155" customFormat="false" ht="13.2" hidden="false" customHeight="false" outlineLevel="0" collapsed="false">
      <c r="A155" s="102" t="s">
        <v>29</v>
      </c>
      <c r="B155" s="103" t="s">
        <v>2095</v>
      </c>
      <c r="C155" s="96" t="n">
        <v>161</v>
      </c>
      <c r="D155" s="96" t="n">
        <v>13</v>
      </c>
      <c r="E155" s="96" t="n">
        <v>140</v>
      </c>
      <c r="F155" s="96" t="n">
        <v>12</v>
      </c>
      <c r="G155" s="96" t="n">
        <v>21</v>
      </c>
      <c r="H155" s="96" t="n">
        <v>5</v>
      </c>
    </row>
    <row r="156" customFormat="false" ht="13.2" hidden="false" customHeight="false" outlineLevel="0" collapsed="false">
      <c r="A156" s="98" t="s">
        <v>35</v>
      </c>
      <c r="B156" s="99" t="s">
        <v>2096</v>
      </c>
      <c r="C156" s="96" t="n">
        <v>127</v>
      </c>
      <c r="D156" s="96" t="n">
        <v>22</v>
      </c>
      <c r="E156" s="96" t="n">
        <v>88</v>
      </c>
      <c r="F156" s="96" t="n">
        <v>19</v>
      </c>
      <c r="G156" s="96" t="n">
        <v>39</v>
      </c>
      <c r="H156" s="96" t="n">
        <v>12</v>
      </c>
    </row>
    <row r="157" customFormat="false" ht="13.2" hidden="false" customHeight="false" outlineLevel="0" collapsed="false">
      <c r="A157" s="98" t="s">
        <v>37</v>
      </c>
      <c r="B157" s="99" t="s">
        <v>2097</v>
      </c>
      <c r="C157" s="96" t="n">
        <v>86</v>
      </c>
      <c r="D157" s="96" t="n">
        <v>18</v>
      </c>
      <c r="E157" s="96" t="n">
        <v>79</v>
      </c>
      <c r="F157" s="96" t="n">
        <v>17</v>
      </c>
      <c r="G157" s="96" t="n">
        <v>7</v>
      </c>
      <c r="H157" s="96" t="n">
        <v>5</v>
      </c>
    </row>
    <row r="158" customFormat="false" ht="13.2" hidden="false" customHeight="false" outlineLevel="0" collapsed="false">
      <c r="A158" s="98" t="s">
        <v>39</v>
      </c>
      <c r="B158" s="99" t="s">
        <v>2098</v>
      </c>
      <c r="C158" s="96" t="n">
        <v>96</v>
      </c>
      <c r="D158" s="96" t="n">
        <v>20</v>
      </c>
      <c r="E158" s="96" t="n">
        <v>89</v>
      </c>
      <c r="F158" s="96" t="n">
        <v>20</v>
      </c>
      <c r="G158" s="96" t="n">
        <v>6</v>
      </c>
      <c r="H158" s="96" t="n">
        <v>5</v>
      </c>
    </row>
    <row r="159" customFormat="false" ht="13.2" hidden="false" customHeight="false" outlineLevel="0" collapsed="false">
      <c r="A159" s="98" t="s">
        <v>41</v>
      </c>
      <c r="B159" s="99" t="s">
        <v>2099</v>
      </c>
      <c r="C159" s="96" t="n">
        <v>171</v>
      </c>
      <c r="D159" s="96" t="n">
        <v>25</v>
      </c>
      <c r="E159" s="96" t="n">
        <v>155</v>
      </c>
      <c r="F159" s="96" t="n">
        <v>23</v>
      </c>
      <c r="G159" s="96" t="n">
        <v>16</v>
      </c>
      <c r="H159" s="96" t="n">
        <v>8</v>
      </c>
    </row>
    <row r="160" customFormat="false" ht="13.2" hidden="false" customHeight="false" outlineLevel="0" collapsed="false">
      <c r="A160" s="98" t="s">
        <v>43</v>
      </c>
      <c r="B160" s="99" t="s">
        <v>2100</v>
      </c>
      <c r="C160" s="96" t="n">
        <v>153</v>
      </c>
      <c r="D160" s="96" t="n">
        <v>23</v>
      </c>
      <c r="E160" s="96" t="n">
        <v>140</v>
      </c>
      <c r="F160" s="96" t="n">
        <v>22</v>
      </c>
      <c r="G160" s="96" t="n">
        <v>13</v>
      </c>
      <c r="H160" s="96" t="n">
        <v>7</v>
      </c>
    </row>
    <row r="161" customFormat="false" ht="13.2" hidden="false" customHeight="false" outlineLevel="0" collapsed="false">
      <c r="A161" s="98" t="s">
        <v>45</v>
      </c>
      <c r="B161" s="99" t="s">
        <v>2101</v>
      </c>
      <c r="C161" s="96" t="n">
        <v>177</v>
      </c>
      <c r="D161" s="96" t="n">
        <v>28</v>
      </c>
      <c r="E161" s="96" t="n">
        <v>164</v>
      </c>
      <c r="F161" s="96" t="n">
        <v>27</v>
      </c>
      <c r="G161" s="96" t="n">
        <v>14</v>
      </c>
      <c r="H161" s="96" t="n">
        <v>8</v>
      </c>
    </row>
    <row r="162" customFormat="false" ht="13.2" hidden="false" customHeight="false" outlineLevel="0" collapsed="false">
      <c r="A162" s="98" t="s">
        <v>47</v>
      </c>
      <c r="B162" s="99" t="s">
        <v>2102</v>
      </c>
      <c r="C162" s="96" t="n">
        <v>149</v>
      </c>
      <c r="D162" s="96" t="n">
        <v>24</v>
      </c>
      <c r="E162" s="96" t="n">
        <v>143</v>
      </c>
      <c r="F162" s="96" t="n">
        <v>24</v>
      </c>
      <c r="G162" s="96" t="n">
        <v>5</v>
      </c>
      <c r="H162" s="96" t="n">
        <v>5</v>
      </c>
    </row>
    <row r="163" customFormat="false" ht="13.2" hidden="false" customHeight="false" outlineLevel="0" collapsed="false">
      <c r="A163" s="98" t="s">
        <v>49</v>
      </c>
      <c r="B163" s="99" t="s">
        <v>2103</v>
      </c>
      <c r="C163" s="96" t="n">
        <v>74</v>
      </c>
      <c r="D163" s="96" t="n">
        <v>18</v>
      </c>
      <c r="E163" s="96" t="n">
        <v>65</v>
      </c>
      <c r="F163" s="96" t="n">
        <v>17</v>
      </c>
      <c r="G163" s="96" t="n">
        <v>9</v>
      </c>
      <c r="H163" s="96" t="n">
        <v>6</v>
      </c>
    </row>
    <row r="164" customFormat="false" ht="13.2" hidden="false" customHeight="false" outlineLevel="0" collapsed="false">
      <c r="A164" s="98" t="s">
        <v>51</v>
      </c>
      <c r="B164" s="99" t="s">
        <v>2104</v>
      </c>
      <c r="C164" s="96" t="n">
        <v>88</v>
      </c>
      <c r="D164" s="96" t="n">
        <v>21</v>
      </c>
      <c r="E164" s="96" t="n">
        <v>85</v>
      </c>
      <c r="F164" s="96" t="n">
        <v>20</v>
      </c>
      <c r="G164" s="96" t="n">
        <v>3</v>
      </c>
      <c r="H164" s="96" t="n">
        <v>4</v>
      </c>
    </row>
    <row r="165" customFormat="false" ht="13.2" hidden="false" customHeight="false" outlineLevel="0" collapsed="false">
      <c r="A165" s="98" t="s">
        <v>53</v>
      </c>
      <c r="B165" s="99" t="s">
        <v>2105</v>
      </c>
      <c r="C165" s="96" t="n">
        <v>169</v>
      </c>
      <c r="D165" s="96" t="n">
        <v>25</v>
      </c>
      <c r="E165" s="96" t="n">
        <v>157</v>
      </c>
      <c r="F165" s="96" t="n">
        <v>24</v>
      </c>
      <c r="G165" s="96" t="n">
        <v>12</v>
      </c>
      <c r="H165" s="96" t="n">
        <v>7</v>
      </c>
    </row>
    <row r="166" customFormat="false" ht="13.2" hidden="false" customHeight="false" outlineLevel="0" collapsed="false">
      <c r="A166" s="98" t="s">
        <v>55</v>
      </c>
      <c r="B166" s="99" t="s">
        <v>2106</v>
      </c>
      <c r="C166" s="96" t="n">
        <v>177</v>
      </c>
      <c r="D166" s="96" t="n">
        <v>29</v>
      </c>
      <c r="E166" s="96" t="n">
        <v>154</v>
      </c>
      <c r="F166" s="96" t="n">
        <v>27</v>
      </c>
      <c r="G166" s="96" t="n">
        <v>23</v>
      </c>
      <c r="H166" s="96" t="n">
        <v>10</v>
      </c>
    </row>
    <row r="167" customFormat="false" ht="13.2" hidden="false" customHeight="false" outlineLevel="0" collapsed="false">
      <c r="A167" s="98" t="s">
        <v>57</v>
      </c>
      <c r="B167" s="99" t="s">
        <v>2107</v>
      </c>
      <c r="C167" s="96" t="n">
        <v>127</v>
      </c>
      <c r="D167" s="96" t="n">
        <v>23</v>
      </c>
      <c r="E167" s="96" t="n">
        <v>117</v>
      </c>
      <c r="F167" s="96" t="n">
        <v>22</v>
      </c>
      <c r="G167" s="96" t="n">
        <v>9</v>
      </c>
      <c r="H167" s="96" t="n">
        <v>6</v>
      </c>
    </row>
    <row r="168" customFormat="false" ht="13.2" hidden="false" customHeight="false" outlineLevel="0" collapsed="false">
      <c r="A168" s="98" t="s">
        <v>59</v>
      </c>
      <c r="B168" s="99" t="s">
        <v>2108</v>
      </c>
      <c r="C168" s="96" t="n">
        <v>83</v>
      </c>
      <c r="D168" s="96" t="n">
        <v>20</v>
      </c>
      <c r="E168" s="96" t="n">
        <v>75</v>
      </c>
      <c r="F168" s="96" t="n">
        <v>19</v>
      </c>
      <c r="G168" s="96" t="n">
        <v>8</v>
      </c>
      <c r="H168" s="96" t="n">
        <v>6</v>
      </c>
    </row>
    <row r="169" customFormat="false" ht="13.2" hidden="false" customHeight="false" outlineLevel="0" collapsed="false">
      <c r="A169" s="98" t="s">
        <v>61</v>
      </c>
      <c r="B169" s="99" t="s">
        <v>2109</v>
      </c>
      <c r="C169" s="96" t="n">
        <v>62</v>
      </c>
      <c r="D169" s="96" t="n">
        <v>15</v>
      </c>
      <c r="E169" s="96" t="n">
        <v>59</v>
      </c>
      <c r="F169" s="96" t="n">
        <v>15</v>
      </c>
      <c r="G169" s="96" t="n">
        <v>2</v>
      </c>
      <c r="H169" s="96" t="n">
        <v>3</v>
      </c>
    </row>
    <row r="170" customFormat="false" ht="13.2" hidden="false" customHeight="false" outlineLevel="0" collapsed="false">
      <c r="A170" s="98" t="s">
        <v>63</v>
      </c>
      <c r="B170" s="99" t="s">
        <v>2110</v>
      </c>
      <c r="C170" s="96" t="n">
        <v>84</v>
      </c>
      <c r="D170" s="96" t="n">
        <v>20</v>
      </c>
      <c r="E170" s="96" t="n">
        <v>81</v>
      </c>
      <c r="F170" s="96" t="n">
        <v>20</v>
      </c>
      <c r="G170" s="96" t="n">
        <v>3</v>
      </c>
      <c r="H170" s="96" t="n">
        <v>4</v>
      </c>
    </row>
    <row r="171" customFormat="false" ht="13.2" hidden="false" customHeight="false" outlineLevel="0" collapsed="false">
      <c r="A171" s="98" t="s">
        <v>65</v>
      </c>
      <c r="B171" s="99" t="s">
        <v>2111</v>
      </c>
      <c r="C171" s="96" t="n">
        <v>136</v>
      </c>
      <c r="D171" s="96" t="n">
        <v>23</v>
      </c>
      <c r="E171" s="96" t="n">
        <v>128</v>
      </c>
      <c r="F171" s="96" t="n">
        <v>22</v>
      </c>
      <c r="G171" s="96" t="n">
        <v>8</v>
      </c>
      <c r="H171" s="96" t="n">
        <v>6</v>
      </c>
    </row>
    <row r="172" customFormat="false" ht="13.2" hidden="false" customHeight="false" outlineLevel="0" collapsed="false">
      <c r="A172" s="98" t="s">
        <v>67</v>
      </c>
      <c r="B172" s="99" t="s">
        <v>2112</v>
      </c>
      <c r="C172" s="96" t="n">
        <v>83</v>
      </c>
      <c r="D172" s="96" t="n">
        <v>18</v>
      </c>
      <c r="E172" s="96" t="n">
        <v>79</v>
      </c>
      <c r="F172" s="96" t="n">
        <v>17</v>
      </c>
      <c r="G172" s="96" t="n">
        <v>3</v>
      </c>
      <c r="H172" s="96" t="n">
        <v>4</v>
      </c>
    </row>
    <row r="173" customFormat="false" ht="13.2" hidden="false" customHeight="false" outlineLevel="0" collapsed="false">
      <c r="A173" s="98" t="s">
        <v>69</v>
      </c>
      <c r="B173" s="99" t="s">
        <v>2113</v>
      </c>
      <c r="C173" s="96" t="n">
        <v>95</v>
      </c>
      <c r="D173" s="96" t="n">
        <v>20</v>
      </c>
      <c r="E173" s="96" t="n">
        <v>85</v>
      </c>
      <c r="F173" s="96" t="n">
        <v>19</v>
      </c>
      <c r="G173" s="96" t="n">
        <v>10</v>
      </c>
      <c r="H173" s="96" t="n">
        <v>6</v>
      </c>
    </row>
    <row r="174" customFormat="false" ht="13.2" hidden="false" customHeight="false" outlineLevel="0" collapsed="false">
      <c r="A174" s="98" t="s">
        <v>71</v>
      </c>
      <c r="B174" s="99" t="s">
        <v>2114</v>
      </c>
      <c r="C174" s="96" t="n">
        <v>147</v>
      </c>
      <c r="D174" s="96" t="n">
        <v>24</v>
      </c>
      <c r="E174" s="96" t="n">
        <v>134</v>
      </c>
      <c r="F174" s="96" t="n">
        <v>23</v>
      </c>
      <c r="G174" s="96" t="n">
        <v>13</v>
      </c>
      <c r="H174" s="96" t="n">
        <v>7</v>
      </c>
    </row>
    <row r="175" customFormat="false" ht="13.2" hidden="false" customHeight="false" outlineLevel="0" collapsed="false">
      <c r="A175" s="98" t="s">
        <v>113</v>
      </c>
      <c r="B175" s="99" t="s">
        <v>2115</v>
      </c>
      <c r="C175" s="96" t="n">
        <v>140</v>
      </c>
      <c r="D175" s="96" t="n">
        <v>24</v>
      </c>
      <c r="E175" s="96" t="n">
        <v>127</v>
      </c>
      <c r="F175" s="96" t="n">
        <v>23</v>
      </c>
      <c r="G175" s="96" t="n">
        <v>12</v>
      </c>
      <c r="H175" s="96" t="n">
        <v>7</v>
      </c>
    </row>
    <row r="176" customFormat="false" ht="13.2" hidden="false" customHeight="false" outlineLevel="0" collapsed="false">
      <c r="A176" s="98" t="s">
        <v>73</v>
      </c>
      <c r="B176" s="99" t="s">
        <v>2116</v>
      </c>
      <c r="C176" s="96" t="n">
        <v>100</v>
      </c>
      <c r="D176" s="96" t="n">
        <v>22</v>
      </c>
      <c r="E176" s="96" t="n">
        <v>85</v>
      </c>
      <c r="F176" s="96" t="n">
        <v>20</v>
      </c>
      <c r="G176" s="96" t="n">
        <v>16</v>
      </c>
      <c r="H176" s="96" t="n">
        <v>9</v>
      </c>
    </row>
    <row r="177" customFormat="false" ht="13.2" hidden="false" customHeight="false" outlineLevel="0" collapsed="false">
      <c r="A177" s="98" t="s">
        <v>75</v>
      </c>
      <c r="B177" s="99" t="s">
        <v>2117</v>
      </c>
      <c r="C177" s="96" t="n">
        <v>129</v>
      </c>
      <c r="D177" s="96" t="n">
        <v>21</v>
      </c>
      <c r="E177" s="96" t="n">
        <v>120</v>
      </c>
      <c r="F177" s="96" t="n">
        <v>20</v>
      </c>
      <c r="G177" s="96" t="n">
        <v>8</v>
      </c>
      <c r="H177" s="96" t="n">
        <v>5</v>
      </c>
    </row>
    <row r="178" customFormat="false" ht="14.4" hidden="false" customHeight="false" outlineLevel="0" collapsed="false">
      <c r="A178" s="98" t="s">
        <v>109</v>
      </c>
      <c r="B178" s="99" t="s">
        <v>2118</v>
      </c>
      <c r="C178" s="96" t="n">
        <v>142</v>
      </c>
      <c r="D178" s="96" t="n">
        <v>24</v>
      </c>
      <c r="E178" s="96" t="n">
        <v>130</v>
      </c>
      <c r="F178" s="96" t="n">
        <v>23</v>
      </c>
      <c r="G178" s="96" t="n">
        <v>12</v>
      </c>
      <c r="H178" s="96" t="n">
        <v>7</v>
      </c>
    </row>
    <row r="179" customFormat="false" ht="13.2" hidden="false" customHeight="false" outlineLevel="0" collapsed="false">
      <c r="A179" s="98" t="s">
        <v>115</v>
      </c>
      <c r="B179" s="99" t="s">
        <v>2119</v>
      </c>
      <c r="C179" s="96" t="n">
        <v>86</v>
      </c>
      <c r="D179" s="96" t="n">
        <v>16</v>
      </c>
      <c r="E179" s="96" t="n">
        <v>75</v>
      </c>
      <c r="F179" s="96" t="n">
        <v>15</v>
      </c>
      <c r="G179" s="96" t="n">
        <v>10</v>
      </c>
      <c r="H179" s="96" t="n">
        <v>6</v>
      </c>
    </row>
    <row r="180" customFormat="false" ht="13.2" hidden="false" customHeight="false" outlineLevel="0" collapsed="false">
      <c r="A180" s="98" t="s">
        <v>77</v>
      </c>
      <c r="B180" s="99" t="s">
        <v>2120</v>
      </c>
      <c r="C180" s="96" t="n">
        <v>89</v>
      </c>
      <c r="D180" s="96" t="n">
        <v>18</v>
      </c>
      <c r="E180" s="96" t="n">
        <v>81</v>
      </c>
      <c r="F180" s="96" t="n">
        <v>17</v>
      </c>
      <c r="G180" s="96" t="n">
        <v>8</v>
      </c>
      <c r="H180" s="96" t="n">
        <v>6</v>
      </c>
    </row>
    <row r="181" customFormat="false" ht="13.2" hidden="false" customHeight="false" outlineLevel="0" collapsed="false">
      <c r="A181" s="98" t="s">
        <v>79</v>
      </c>
      <c r="B181" s="99" t="s">
        <v>2121</v>
      </c>
      <c r="C181" s="96" t="n">
        <v>94</v>
      </c>
      <c r="D181" s="96" t="n">
        <v>20</v>
      </c>
      <c r="E181" s="96" t="n">
        <v>69</v>
      </c>
      <c r="F181" s="96" t="n">
        <v>17</v>
      </c>
      <c r="G181" s="96" t="n">
        <v>25</v>
      </c>
      <c r="H181" s="96" t="n">
        <v>10</v>
      </c>
    </row>
    <row r="182" customFormat="false" ht="14.4" hidden="false" customHeight="false" outlineLevel="0" collapsed="false">
      <c r="A182" s="98" t="s">
        <v>111</v>
      </c>
      <c r="B182" s="99" t="s">
        <v>2122</v>
      </c>
      <c r="C182" s="96" t="n">
        <v>113</v>
      </c>
      <c r="D182" s="96" t="n">
        <v>21</v>
      </c>
      <c r="E182" s="96" t="n">
        <v>85</v>
      </c>
      <c r="F182" s="96" t="n">
        <v>19</v>
      </c>
      <c r="G182" s="96" t="n">
        <v>28</v>
      </c>
      <c r="H182" s="96" t="n">
        <v>11</v>
      </c>
    </row>
    <row r="183" customFormat="false" ht="13.2" hidden="false" customHeight="false" outlineLevel="0" collapsed="false">
      <c r="A183" s="98" t="s">
        <v>81</v>
      </c>
      <c r="B183" s="99" t="s">
        <v>2123</v>
      </c>
      <c r="C183" s="96" t="n">
        <v>131</v>
      </c>
      <c r="D183" s="96" t="n">
        <v>22</v>
      </c>
      <c r="E183" s="96" t="n">
        <v>121</v>
      </c>
      <c r="F183" s="96" t="n">
        <v>21</v>
      </c>
      <c r="G183" s="96" t="n">
        <v>9</v>
      </c>
      <c r="H183" s="96" t="n">
        <v>6</v>
      </c>
    </row>
    <row r="184" customFormat="false" ht="13.2" hidden="false" customHeight="false" outlineLevel="0" collapsed="false">
      <c r="A184" s="98" t="s">
        <v>83</v>
      </c>
      <c r="B184" s="99" t="s">
        <v>2124</v>
      </c>
      <c r="C184" s="96" t="n">
        <v>124</v>
      </c>
      <c r="D184" s="96" t="n">
        <v>21</v>
      </c>
      <c r="E184" s="96" t="n">
        <v>119</v>
      </c>
      <c r="F184" s="96" t="n">
        <v>21</v>
      </c>
      <c r="G184" s="96" t="n">
        <v>6</v>
      </c>
      <c r="H184" s="96" t="n">
        <v>5</v>
      </c>
    </row>
    <row r="185" customFormat="false" ht="13.2" hidden="false" customHeight="false" outlineLevel="0" collapsed="false">
      <c r="A185" s="98" t="s">
        <v>85</v>
      </c>
      <c r="B185" s="99" t="s">
        <v>2125</v>
      </c>
      <c r="C185" s="96" t="n">
        <v>97</v>
      </c>
      <c r="D185" s="96" t="n">
        <v>20</v>
      </c>
      <c r="E185" s="96" t="n">
        <v>90</v>
      </c>
      <c r="F185" s="96" t="n">
        <v>19</v>
      </c>
      <c r="G185" s="96" t="n">
        <v>6</v>
      </c>
      <c r="H185" s="96" t="n">
        <v>5</v>
      </c>
    </row>
    <row r="186" customFormat="false" ht="13.2" hidden="false" customHeight="false" outlineLevel="0" collapsed="false">
      <c r="A186" s="98" t="s">
        <v>87</v>
      </c>
      <c r="B186" s="99" t="s">
        <v>2126</v>
      </c>
      <c r="C186" s="96" t="n">
        <v>148</v>
      </c>
      <c r="D186" s="96" t="n">
        <v>24</v>
      </c>
      <c r="E186" s="96" t="n">
        <v>138</v>
      </c>
      <c r="F186" s="96" t="n">
        <v>23</v>
      </c>
      <c r="G186" s="96" t="n">
        <v>10</v>
      </c>
      <c r="H186" s="96" t="n">
        <v>6</v>
      </c>
    </row>
    <row r="187" customFormat="false" ht="13.2" hidden="false" customHeight="false" outlineLevel="0" collapsed="false">
      <c r="A187" s="98" t="s">
        <v>89</v>
      </c>
      <c r="B187" s="99" t="s">
        <v>2127</v>
      </c>
      <c r="C187" s="96" t="n">
        <v>100</v>
      </c>
      <c r="D187" s="96" t="n">
        <v>20</v>
      </c>
      <c r="E187" s="96" t="n">
        <v>94</v>
      </c>
      <c r="F187" s="96" t="n">
        <v>19</v>
      </c>
      <c r="G187" s="96" t="n">
        <v>6</v>
      </c>
      <c r="H187" s="96" t="n">
        <v>5</v>
      </c>
    </row>
    <row r="188" customFormat="false" ht="13.2" hidden="false" customHeight="false" outlineLevel="0" collapsed="false">
      <c r="A188" s="98" t="s">
        <v>91</v>
      </c>
      <c r="B188" s="99" t="s">
        <v>2128</v>
      </c>
      <c r="C188" s="96" t="n">
        <v>136</v>
      </c>
      <c r="D188" s="96" t="n">
        <v>24</v>
      </c>
      <c r="E188" s="96" t="n">
        <v>115</v>
      </c>
      <c r="F188" s="96" t="n">
        <v>22</v>
      </c>
      <c r="G188" s="96" t="n">
        <v>20</v>
      </c>
      <c r="H188" s="96" t="n">
        <v>9</v>
      </c>
    </row>
    <row r="189" customFormat="false" ht="13.2" hidden="false" customHeight="false" outlineLevel="0" collapsed="false">
      <c r="A189" s="98" t="s">
        <v>93</v>
      </c>
      <c r="B189" s="99" t="s">
        <v>2129</v>
      </c>
      <c r="C189" s="96" t="n">
        <v>128</v>
      </c>
      <c r="D189" s="96" t="n">
        <v>22</v>
      </c>
      <c r="E189" s="96" t="n">
        <v>121</v>
      </c>
      <c r="F189" s="96" t="n">
        <v>22</v>
      </c>
      <c r="G189" s="96" t="n">
        <v>7</v>
      </c>
      <c r="H189" s="96" t="n">
        <v>5</v>
      </c>
    </row>
    <row r="190" customFormat="false" ht="13.2" hidden="false" customHeight="false" outlineLevel="0" collapsed="false">
      <c r="A190" s="98" t="s">
        <v>95</v>
      </c>
      <c r="B190" s="99" t="s">
        <v>2130</v>
      </c>
      <c r="C190" s="96" t="n">
        <v>87</v>
      </c>
      <c r="D190" s="96" t="n">
        <v>18</v>
      </c>
      <c r="E190" s="96" t="n">
        <v>81</v>
      </c>
      <c r="F190" s="96" t="n">
        <v>17</v>
      </c>
      <c r="G190" s="96" t="n">
        <v>6</v>
      </c>
      <c r="H190" s="96" t="n">
        <v>5</v>
      </c>
    </row>
    <row r="191" customFormat="false" ht="13.2" hidden="false" customHeight="false" outlineLevel="0" collapsed="false">
      <c r="A191" s="98" t="s">
        <v>97</v>
      </c>
      <c r="B191" s="99" t="s">
        <v>2131</v>
      </c>
      <c r="C191" s="96" t="n">
        <v>61</v>
      </c>
      <c r="D191" s="96" t="n">
        <v>15</v>
      </c>
      <c r="E191" s="96" t="n">
        <v>43</v>
      </c>
      <c r="F191" s="96" t="n">
        <v>12</v>
      </c>
      <c r="G191" s="96" t="n">
        <v>18</v>
      </c>
      <c r="H191" s="96" t="n">
        <v>8</v>
      </c>
    </row>
    <row r="192" customFormat="false" ht="13.2" hidden="false" customHeight="false" outlineLevel="0" collapsed="false">
      <c r="A192" s="98" t="s">
        <v>99</v>
      </c>
      <c r="B192" s="99" t="s">
        <v>2132</v>
      </c>
      <c r="C192" s="96" t="n">
        <v>135</v>
      </c>
      <c r="D192" s="96" t="n">
        <v>21</v>
      </c>
      <c r="E192" s="96" t="n">
        <v>118</v>
      </c>
      <c r="F192" s="96" t="n">
        <v>19</v>
      </c>
      <c r="G192" s="96" t="n">
        <v>17</v>
      </c>
      <c r="H192" s="96" t="n">
        <v>7</v>
      </c>
    </row>
    <row r="193" customFormat="false" ht="13.2" hidden="false" customHeight="false" outlineLevel="0" collapsed="false">
      <c r="A193" s="98" t="s">
        <v>101</v>
      </c>
      <c r="B193" s="99" t="s">
        <v>2133</v>
      </c>
      <c r="C193" s="96" t="n">
        <v>98</v>
      </c>
      <c r="D193" s="96" t="n">
        <v>20</v>
      </c>
      <c r="E193" s="96" t="n">
        <v>94</v>
      </c>
      <c r="F193" s="96" t="n">
        <v>19</v>
      </c>
      <c r="G193" s="96" t="n">
        <v>4</v>
      </c>
      <c r="H193" s="96" t="n">
        <v>4</v>
      </c>
    </row>
    <row r="194" customFormat="false" ht="13.2" hidden="false" customHeight="false" outlineLevel="0" collapsed="false">
      <c r="A194" s="98" t="s">
        <v>103</v>
      </c>
      <c r="B194" s="99" t="s">
        <v>2134</v>
      </c>
      <c r="C194" s="96" t="n">
        <v>110</v>
      </c>
      <c r="D194" s="96" t="n">
        <v>20</v>
      </c>
      <c r="E194" s="96" t="n">
        <v>97</v>
      </c>
      <c r="F194" s="96" t="n">
        <v>18</v>
      </c>
      <c r="G194" s="96" t="n">
        <v>13</v>
      </c>
      <c r="H194" s="96" t="n">
        <v>7</v>
      </c>
    </row>
    <row r="195" customFormat="false" ht="13.2" hidden="false" customHeight="false" outlineLevel="0" collapsed="false">
      <c r="A195" s="98" t="s">
        <v>105</v>
      </c>
      <c r="B195" s="99" t="s">
        <v>2135</v>
      </c>
      <c r="C195" s="96" t="n">
        <v>122</v>
      </c>
      <c r="D195" s="96" t="n">
        <v>20</v>
      </c>
      <c r="E195" s="96" t="n">
        <v>116</v>
      </c>
      <c r="F195" s="96" t="n">
        <v>19</v>
      </c>
      <c r="G195" s="96" t="n">
        <v>6</v>
      </c>
      <c r="H195" s="96" t="n">
        <v>4</v>
      </c>
    </row>
    <row r="196" customFormat="false" ht="13.2" hidden="false" customHeight="false" outlineLevel="0" collapsed="false">
      <c r="A196" s="98" t="s">
        <v>107</v>
      </c>
      <c r="B196" s="99" t="s">
        <v>2136</v>
      </c>
      <c r="C196" s="96" t="n">
        <v>114</v>
      </c>
      <c r="D196" s="96" t="n">
        <v>20</v>
      </c>
      <c r="E196" s="96" t="n">
        <v>109</v>
      </c>
      <c r="F196" s="96" t="n">
        <v>19</v>
      </c>
      <c r="G196" s="96" t="n">
        <v>5</v>
      </c>
      <c r="H196" s="96" t="n">
        <v>4</v>
      </c>
    </row>
    <row r="197" customFormat="false" ht="13.2" hidden="false" customHeight="false" outlineLevel="0" collapsed="false">
      <c r="A197" s="98" t="s">
        <v>213</v>
      </c>
      <c r="B197" s="99" t="s">
        <v>2137</v>
      </c>
      <c r="C197" s="96" t="n">
        <v>230</v>
      </c>
      <c r="D197" s="96" t="n">
        <v>23</v>
      </c>
      <c r="E197" s="96" t="n">
        <v>133</v>
      </c>
      <c r="F197" s="96" t="n">
        <v>18</v>
      </c>
      <c r="G197" s="96" t="n">
        <v>97</v>
      </c>
      <c r="H197" s="96" t="n">
        <v>15</v>
      </c>
    </row>
    <row r="198" customFormat="false" ht="13.2" hidden="false" customHeight="false" outlineLevel="0" collapsed="false">
      <c r="A198" s="98" t="s">
        <v>223</v>
      </c>
      <c r="B198" s="99" t="s">
        <v>2138</v>
      </c>
      <c r="C198" s="96" t="n">
        <v>261</v>
      </c>
      <c r="D198" s="96" t="n">
        <v>26</v>
      </c>
      <c r="E198" s="96" t="n">
        <v>159</v>
      </c>
      <c r="F198" s="96" t="n">
        <v>21</v>
      </c>
      <c r="G198" s="96" t="n">
        <v>100</v>
      </c>
      <c r="H198" s="96" t="n">
        <v>16</v>
      </c>
    </row>
    <row r="199" customFormat="false" ht="13.2" hidden="false" customHeight="false" outlineLevel="0" collapsed="false">
      <c r="A199" s="98" t="s">
        <v>225</v>
      </c>
      <c r="B199" s="99" t="s">
        <v>2139</v>
      </c>
      <c r="C199" s="96" t="n">
        <v>176</v>
      </c>
      <c r="D199" s="96" t="n">
        <v>18</v>
      </c>
      <c r="E199" s="96" t="n">
        <v>103</v>
      </c>
      <c r="F199" s="96" t="n">
        <v>14</v>
      </c>
      <c r="G199" s="96" t="n">
        <v>73</v>
      </c>
      <c r="H199" s="96" t="n">
        <v>12</v>
      </c>
    </row>
    <row r="200" customFormat="false" ht="13.2" hidden="false" customHeight="false" outlineLevel="0" collapsed="false">
      <c r="A200" s="98" t="s">
        <v>227</v>
      </c>
      <c r="B200" s="99" t="s">
        <v>2140</v>
      </c>
      <c r="C200" s="96" t="n">
        <v>263</v>
      </c>
      <c r="D200" s="96" t="n">
        <v>27</v>
      </c>
      <c r="E200" s="96" t="n">
        <v>159</v>
      </c>
      <c r="F200" s="96" t="n">
        <v>21</v>
      </c>
      <c r="G200" s="96" t="n">
        <v>104</v>
      </c>
      <c r="H200" s="96" t="n">
        <v>17</v>
      </c>
    </row>
    <row r="201" customFormat="false" ht="13.2" hidden="false" customHeight="false" outlineLevel="0" collapsed="false">
      <c r="A201" s="98" t="s">
        <v>237</v>
      </c>
      <c r="B201" s="99" t="s">
        <v>2141</v>
      </c>
      <c r="C201" s="96" t="n">
        <v>218</v>
      </c>
      <c r="D201" s="96" t="n">
        <v>25</v>
      </c>
      <c r="E201" s="96" t="n">
        <v>138</v>
      </c>
      <c r="F201" s="96" t="n">
        <v>20</v>
      </c>
      <c r="G201" s="96" t="n">
        <v>80</v>
      </c>
      <c r="H201" s="96" t="n">
        <v>15</v>
      </c>
    </row>
    <row r="202" customFormat="false" ht="13.2" hidden="false" customHeight="false" outlineLevel="0" collapsed="false">
      <c r="A202" s="98" t="s">
        <v>239</v>
      </c>
      <c r="B202" s="99" t="s">
        <v>2142</v>
      </c>
      <c r="C202" s="96" t="n">
        <v>150</v>
      </c>
      <c r="D202" s="96" t="n">
        <v>14</v>
      </c>
      <c r="E202" s="96" t="n">
        <v>68</v>
      </c>
      <c r="F202" s="96" t="n">
        <v>9</v>
      </c>
      <c r="G202" s="96" t="n">
        <v>82</v>
      </c>
      <c r="H202" s="96" t="n">
        <v>10</v>
      </c>
    </row>
    <row r="203" customFormat="false" ht="13.2" hidden="false" customHeight="false" outlineLevel="0" collapsed="false">
      <c r="A203" s="98" t="s">
        <v>243</v>
      </c>
      <c r="B203" s="99" t="s">
        <v>2143</v>
      </c>
      <c r="C203" s="96" t="n">
        <v>318</v>
      </c>
      <c r="D203" s="96" t="n">
        <v>39</v>
      </c>
      <c r="E203" s="96" t="n">
        <v>211</v>
      </c>
      <c r="F203" s="96" t="n">
        <v>31</v>
      </c>
      <c r="G203" s="96" t="n">
        <v>106</v>
      </c>
      <c r="H203" s="96" t="n">
        <v>22</v>
      </c>
    </row>
    <row r="204" customFormat="false" ht="13.2" hidden="false" customHeight="false" outlineLevel="0" collapsed="false">
      <c r="A204" s="98" t="s">
        <v>245</v>
      </c>
      <c r="B204" s="99" t="s">
        <v>2144</v>
      </c>
      <c r="C204" s="96" t="n">
        <v>287</v>
      </c>
      <c r="D204" s="96" t="n">
        <v>30</v>
      </c>
      <c r="E204" s="96" t="n">
        <v>198</v>
      </c>
      <c r="F204" s="96" t="n">
        <v>25</v>
      </c>
      <c r="G204" s="96" t="n">
        <v>89</v>
      </c>
      <c r="H204" s="96" t="n">
        <v>17</v>
      </c>
    </row>
    <row r="205" customFormat="false" ht="13.2" hidden="false" customHeight="false" outlineLevel="0" collapsed="false">
      <c r="A205" s="98" t="s">
        <v>249</v>
      </c>
      <c r="B205" s="99" t="s">
        <v>2145</v>
      </c>
      <c r="C205" s="96" t="n">
        <v>327</v>
      </c>
      <c r="D205" s="96" t="n">
        <v>32</v>
      </c>
      <c r="E205" s="96" t="n">
        <v>158</v>
      </c>
      <c r="F205" s="96" t="n">
        <v>23</v>
      </c>
      <c r="G205" s="96" t="n">
        <v>168</v>
      </c>
      <c r="H205" s="96" t="n">
        <v>23</v>
      </c>
    </row>
    <row r="206" customFormat="false" ht="13.2" hidden="false" customHeight="false" outlineLevel="0" collapsed="false">
      <c r="A206" s="98" t="s">
        <v>255</v>
      </c>
      <c r="B206" s="99" t="s">
        <v>2146</v>
      </c>
      <c r="C206" s="96" t="n">
        <v>299</v>
      </c>
      <c r="D206" s="96" t="n">
        <v>29</v>
      </c>
      <c r="E206" s="96" t="n">
        <v>192</v>
      </c>
      <c r="F206" s="96" t="n">
        <v>23</v>
      </c>
      <c r="G206" s="96" t="n">
        <v>107</v>
      </c>
      <c r="H206" s="96" t="n">
        <v>17</v>
      </c>
    </row>
    <row r="207" customFormat="false" ht="13.2" hidden="false" customHeight="false" outlineLevel="0" collapsed="false">
      <c r="A207" s="98" t="s">
        <v>259</v>
      </c>
      <c r="B207" s="99" t="s">
        <v>2147</v>
      </c>
      <c r="C207" s="96" t="n">
        <v>276</v>
      </c>
      <c r="D207" s="96" t="n">
        <v>29</v>
      </c>
      <c r="E207" s="96" t="n">
        <v>172</v>
      </c>
      <c r="F207" s="96" t="n">
        <v>23</v>
      </c>
      <c r="G207" s="96" t="n">
        <v>104</v>
      </c>
      <c r="H207" s="96" t="n">
        <v>18</v>
      </c>
    </row>
    <row r="208" customFormat="false" ht="13.2" hidden="false" customHeight="false" outlineLevel="0" collapsed="false">
      <c r="A208" s="98" t="s">
        <v>263</v>
      </c>
      <c r="B208" s="99" t="s">
        <v>2148</v>
      </c>
      <c r="C208" s="96" t="n">
        <v>308</v>
      </c>
      <c r="D208" s="96" t="n">
        <v>36</v>
      </c>
      <c r="E208" s="96" t="n">
        <v>207</v>
      </c>
      <c r="F208" s="96" t="n">
        <v>30</v>
      </c>
      <c r="G208" s="96" t="n">
        <v>100</v>
      </c>
      <c r="H208" s="96" t="n">
        <v>21</v>
      </c>
    </row>
    <row r="209" customFormat="false" ht="13.2" hidden="false" customHeight="false" outlineLevel="0" collapsed="false">
      <c r="A209" s="98" t="s">
        <v>265</v>
      </c>
      <c r="B209" s="99" t="s">
        <v>2149</v>
      </c>
      <c r="C209" s="96" t="n">
        <v>232</v>
      </c>
      <c r="D209" s="96" t="n">
        <v>22</v>
      </c>
      <c r="E209" s="96" t="n">
        <v>114</v>
      </c>
      <c r="F209" s="96" t="n">
        <v>16</v>
      </c>
      <c r="G209" s="96" t="n">
        <v>117</v>
      </c>
      <c r="H209" s="96" t="n">
        <v>16</v>
      </c>
    </row>
    <row r="210" customFormat="false" ht="13.2" hidden="false" customHeight="false" outlineLevel="0" collapsed="false">
      <c r="A210" s="98" t="s">
        <v>203</v>
      </c>
      <c r="B210" s="99" t="s">
        <v>2150</v>
      </c>
      <c r="C210" s="96" t="n">
        <v>197</v>
      </c>
      <c r="D210" s="96" t="n">
        <v>21</v>
      </c>
      <c r="E210" s="96" t="n">
        <v>123</v>
      </c>
      <c r="F210" s="96" t="n">
        <v>16</v>
      </c>
      <c r="G210" s="96" t="n">
        <v>73</v>
      </c>
      <c r="H210" s="96" t="n">
        <v>13</v>
      </c>
    </row>
    <row r="211" customFormat="false" ht="13.2" hidden="false" customHeight="false" outlineLevel="0" collapsed="false">
      <c r="A211" s="98" t="s">
        <v>205</v>
      </c>
      <c r="B211" s="99" t="s">
        <v>2151</v>
      </c>
      <c r="C211" s="96" t="n">
        <v>373</v>
      </c>
      <c r="D211" s="96" t="n">
        <v>40</v>
      </c>
      <c r="E211" s="96" t="n">
        <v>239</v>
      </c>
      <c r="F211" s="96" t="n">
        <v>32</v>
      </c>
      <c r="G211" s="96" t="n">
        <v>134</v>
      </c>
      <c r="H211" s="96" t="n">
        <v>24</v>
      </c>
    </row>
    <row r="212" customFormat="false" ht="13.2" hidden="false" customHeight="false" outlineLevel="0" collapsed="false">
      <c r="A212" s="98" t="s">
        <v>207</v>
      </c>
      <c r="B212" s="99" t="s">
        <v>2152</v>
      </c>
      <c r="C212" s="96" t="n">
        <v>236</v>
      </c>
      <c r="D212" s="96" t="n">
        <v>26</v>
      </c>
      <c r="E212" s="96" t="n">
        <v>198</v>
      </c>
      <c r="F212" s="96" t="n">
        <v>24</v>
      </c>
      <c r="G212" s="96" t="n">
        <v>38</v>
      </c>
      <c r="H212" s="96" t="n">
        <v>11</v>
      </c>
    </row>
    <row r="213" customFormat="false" ht="13.2" hidden="false" customHeight="false" outlineLevel="0" collapsed="false">
      <c r="A213" s="98" t="s">
        <v>209</v>
      </c>
      <c r="B213" s="99" t="s">
        <v>2153</v>
      </c>
      <c r="C213" s="96" t="n">
        <v>322</v>
      </c>
      <c r="D213" s="96" t="n">
        <v>29</v>
      </c>
      <c r="E213" s="96" t="n">
        <v>141</v>
      </c>
      <c r="F213" s="96" t="n">
        <v>19</v>
      </c>
      <c r="G213" s="96" t="n">
        <v>179</v>
      </c>
      <c r="H213" s="96" t="n">
        <v>22</v>
      </c>
    </row>
    <row r="214" customFormat="false" ht="13.2" hidden="false" customHeight="false" outlineLevel="0" collapsed="false">
      <c r="A214" s="98" t="s">
        <v>211</v>
      </c>
      <c r="B214" s="99" t="s">
        <v>2154</v>
      </c>
      <c r="C214" s="96" t="n">
        <v>316</v>
      </c>
      <c r="D214" s="96" t="n">
        <v>30</v>
      </c>
      <c r="E214" s="96" t="n">
        <v>262</v>
      </c>
      <c r="F214" s="96" t="n">
        <v>28</v>
      </c>
      <c r="G214" s="96" t="n">
        <v>54</v>
      </c>
      <c r="H214" s="96" t="n">
        <v>13</v>
      </c>
    </row>
    <row r="215" customFormat="false" ht="13.2" hidden="false" customHeight="false" outlineLevel="0" collapsed="false">
      <c r="A215" s="98" t="s">
        <v>215</v>
      </c>
      <c r="B215" s="99" t="s">
        <v>2155</v>
      </c>
      <c r="C215" s="96" t="n">
        <v>374</v>
      </c>
      <c r="D215" s="96" t="n">
        <v>42</v>
      </c>
      <c r="E215" s="96" t="n">
        <v>263</v>
      </c>
      <c r="F215" s="96" t="n">
        <v>35</v>
      </c>
      <c r="G215" s="96" t="n">
        <v>111</v>
      </c>
      <c r="H215" s="96" t="n">
        <v>23</v>
      </c>
    </row>
    <row r="216" customFormat="false" ht="13.2" hidden="false" customHeight="false" outlineLevel="0" collapsed="false">
      <c r="A216" s="98" t="s">
        <v>217</v>
      </c>
      <c r="B216" s="99" t="s">
        <v>2156</v>
      </c>
      <c r="C216" s="96" t="n">
        <v>342</v>
      </c>
      <c r="D216" s="96" t="n">
        <v>38</v>
      </c>
      <c r="E216" s="96" t="n">
        <v>187</v>
      </c>
      <c r="F216" s="96" t="n">
        <v>28</v>
      </c>
      <c r="G216" s="96" t="n">
        <v>156</v>
      </c>
      <c r="H216" s="96" t="n">
        <v>26</v>
      </c>
    </row>
    <row r="217" customFormat="false" ht="13.2" hidden="false" customHeight="false" outlineLevel="0" collapsed="false">
      <c r="A217" s="98" t="s">
        <v>219</v>
      </c>
      <c r="B217" s="99" t="s">
        <v>2157</v>
      </c>
      <c r="C217" s="96" t="n">
        <v>323</v>
      </c>
      <c r="D217" s="96" t="n">
        <v>34</v>
      </c>
      <c r="E217" s="96" t="n">
        <v>217</v>
      </c>
      <c r="F217" s="96" t="n">
        <v>28</v>
      </c>
      <c r="G217" s="96" t="n">
        <v>106</v>
      </c>
      <c r="H217" s="96" t="n">
        <v>20</v>
      </c>
    </row>
    <row r="218" customFormat="false" ht="13.2" hidden="false" customHeight="false" outlineLevel="0" collapsed="false">
      <c r="A218" s="98" t="s">
        <v>221</v>
      </c>
      <c r="B218" s="99" t="s">
        <v>2158</v>
      </c>
      <c r="C218" s="96" t="n">
        <v>267</v>
      </c>
      <c r="D218" s="96" t="n">
        <v>30</v>
      </c>
      <c r="E218" s="96" t="n">
        <v>179</v>
      </c>
      <c r="F218" s="96" t="n">
        <v>25</v>
      </c>
      <c r="G218" s="96" t="n">
        <v>88</v>
      </c>
      <c r="H218" s="96" t="n">
        <v>17</v>
      </c>
    </row>
    <row r="219" customFormat="false" ht="13.2" hidden="false" customHeight="false" outlineLevel="0" collapsed="false">
      <c r="A219" s="98" t="s">
        <v>229</v>
      </c>
      <c r="B219" s="99" t="s">
        <v>2159</v>
      </c>
      <c r="C219" s="96" t="n">
        <v>245</v>
      </c>
      <c r="D219" s="96" t="n">
        <v>24</v>
      </c>
      <c r="E219" s="96" t="n">
        <v>121</v>
      </c>
      <c r="F219" s="96" t="n">
        <v>17</v>
      </c>
      <c r="G219" s="96" t="n">
        <v>124</v>
      </c>
      <c r="H219" s="96" t="n">
        <v>17</v>
      </c>
    </row>
    <row r="220" customFormat="false" ht="13.2" hidden="false" customHeight="false" outlineLevel="0" collapsed="false">
      <c r="A220" s="98" t="s">
        <v>231</v>
      </c>
      <c r="B220" s="99" t="s">
        <v>2160</v>
      </c>
      <c r="C220" s="96" t="n">
        <v>241</v>
      </c>
      <c r="D220" s="96" t="n">
        <v>25</v>
      </c>
      <c r="E220" s="96" t="n">
        <v>213</v>
      </c>
      <c r="F220" s="96" t="n">
        <v>24</v>
      </c>
      <c r="G220" s="96" t="n">
        <v>29</v>
      </c>
      <c r="H220" s="96" t="n">
        <v>9</v>
      </c>
    </row>
    <row r="221" customFormat="false" ht="13.2" hidden="false" customHeight="false" outlineLevel="0" collapsed="false">
      <c r="A221" s="98" t="s">
        <v>233</v>
      </c>
      <c r="B221" s="99" t="s">
        <v>2161</v>
      </c>
      <c r="C221" s="96" t="n">
        <v>290</v>
      </c>
      <c r="D221" s="96" t="n">
        <v>30</v>
      </c>
      <c r="E221" s="96" t="n">
        <v>194</v>
      </c>
      <c r="F221" s="96" t="n">
        <v>24</v>
      </c>
      <c r="G221" s="96" t="n">
        <v>96</v>
      </c>
      <c r="H221" s="96" t="n">
        <v>17</v>
      </c>
    </row>
    <row r="222" customFormat="false" ht="13.2" hidden="false" customHeight="false" outlineLevel="0" collapsed="false">
      <c r="A222" s="98" t="s">
        <v>235</v>
      </c>
      <c r="B222" s="99" t="s">
        <v>2162</v>
      </c>
      <c r="C222" s="96" t="n">
        <v>267</v>
      </c>
      <c r="D222" s="96" t="n">
        <v>29</v>
      </c>
      <c r="E222" s="96" t="n">
        <v>139</v>
      </c>
      <c r="F222" s="96" t="n">
        <v>21</v>
      </c>
      <c r="G222" s="96" t="n">
        <v>127</v>
      </c>
      <c r="H222" s="96" t="n">
        <v>20</v>
      </c>
    </row>
    <row r="223" customFormat="false" ht="13.2" hidden="false" customHeight="false" outlineLevel="0" collapsed="false">
      <c r="A223" s="98" t="s">
        <v>241</v>
      </c>
      <c r="B223" s="99" t="s">
        <v>2163</v>
      </c>
      <c r="C223" s="96" t="n">
        <v>167</v>
      </c>
      <c r="D223" s="96" t="n">
        <v>18</v>
      </c>
      <c r="E223" s="96" t="n">
        <v>118</v>
      </c>
      <c r="F223" s="96" t="n">
        <v>15</v>
      </c>
      <c r="G223" s="96" t="n">
        <v>48</v>
      </c>
      <c r="H223" s="96" t="n">
        <v>10</v>
      </c>
    </row>
    <row r="224" customFormat="false" ht="13.2" hidden="false" customHeight="false" outlineLevel="0" collapsed="false">
      <c r="A224" s="98" t="s">
        <v>247</v>
      </c>
      <c r="B224" s="99" t="s">
        <v>2164</v>
      </c>
      <c r="C224" s="96" t="n">
        <v>203</v>
      </c>
      <c r="D224" s="96" t="n">
        <v>23</v>
      </c>
      <c r="E224" s="96" t="n">
        <v>120</v>
      </c>
      <c r="F224" s="96" t="n">
        <v>18</v>
      </c>
      <c r="G224" s="96" t="n">
        <v>84</v>
      </c>
      <c r="H224" s="96" t="n">
        <v>15</v>
      </c>
    </row>
    <row r="225" customFormat="false" ht="13.2" hidden="false" customHeight="false" outlineLevel="0" collapsed="false">
      <c r="A225" s="98" t="s">
        <v>251</v>
      </c>
      <c r="B225" s="99" t="s">
        <v>2165</v>
      </c>
      <c r="C225" s="96" t="n">
        <v>291</v>
      </c>
      <c r="D225" s="96" t="n">
        <v>29</v>
      </c>
      <c r="E225" s="96" t="n">
        <v>174</v>
      </c>
      <c r="F225" s="96" t="n">
        <v>22</v>
      </c>
      <c r="G225" s="96" t="n">
        <v>117</v>
      </c>
      <c r="H225" s="96" t="n">
        <v>18</v>
      </c>
    </row>
    <row r="226" customFormat="false" ht="13.2" hidden="false" customHeight="false" outlineLevel="0" collapsed="false">
      <c r="A226" s="98" t="s">
        <v>253</v>
      </c>
      <c r="B226" s="99" t="s">
        <v>2166</v>
      </c>
      <c r="C226" s="96" t="n">
        <v>190</v>
      </c>
      <c r="D226" s="96" t="n">
        <v>20</v>
      </c>
      <c r="E226" s="96" t="n">
        <v>144</v>
      </c>
      <c r="F226" s="96" t="n">
        <v>18</v>
      </c>
      <c r="G226" s="96" t="n">
        <v>46</v>
      </c>
      <c r="H226" s="96" t="n">
        <v>10</v>
      </c>
    </row>
    <row r="227" customFormat="false" ht="13.2" hidden="false" customHeight="false" outlineLevel="0" collapsed="false">
      <c r="A227" s="98" t="s">
        <v>257</v>
      </c>
      <c r="B227" s="99" t="s">
        <v>2167</v>
      </c>
      <c r="C227" s="96" t="n">
        <v>196</v>
      </c>
      <c r="D227" s="96" t="n">
        <v>25</v>
      </c>
      <c r="E227" s="96" t="n">
        <v>144</v>
      </c>
      <c r="F227" s="96" t="n">
        <v>21</v>
      </c>
      <c r="G227" s="96" t="n">
        <v>52</v>
      </c>
      <c r="H227" s="96" t="n">
        <v>13</v>
      </c>
    </row>
    <row r="228" customFormat="false" ht="13.2" hidden="false" customHeight="false" outlineLevel="0" collapsed="false">
      <c r="A228" s="98" t="s">
        <v>261</v>
      </c>
      <c r="B228" s="99" t="s">
        <v>2168</v>
      </c>
      <c r="C228" s="96" t="n">
        <v>269</v>
      </c>
      <c r="D228" s="96" t="n">
        <v>31</v>
      </c>
      <c r="E228" s="96" t="n">
        <v>172</v>
      </c>
      <c r="F228" s="96" t="n">
        <v>25</v>
      </c>
      <c r="G228" s="96" t="n">
        <v>97</v>
      </c>
      <c r="H228" s="96" t="n">
        <v>19</v>
      </c>
    </row>
    <row r="229" customFormat="false" ht="13.2" hidden="false" customHeight="false" outlineLevel="0" collapsed="false">
      <c r="A229" s="102" t="s">
        <v>463</v>
      </c>
      <c r="B229" s="103" t="s">
        <v>2169</v>
      </c>
      <c r="C229" s="96" t="n">
        <v>114</v>
      </c>
      <c r="D229" s="96" t="n">
        <v>9</v>
      </c>
      <c r="E229" s="96" t="n">
        <v>99</v>
      </c>
      <c r="F229" s="96" t="n">
        <v>8</v>
      </c>
      <c r="G229" s="96" t="n">
        <v>16</v>
      </c>
      <c r="H229" s="96" t="n">
        <v>3</v>
      </c>
    </row>
    <row r="230" customFormat="false" ht="13.2" hidden="false" customHeight="false" outlineLevel="0" collapsed="false">
      <c r="A230" s="102" t="s">
        <v>477</v>
      </c>
      <c r="B230" s="103" t="s">
        <v>2170</v>
      </c>
      <c r="C230" s="96" t="n">
        <v>277</v>
      </c>
      <c r="D230" s="96" t="n">
        <v>21</v>
      </c>
      <c r="E230" s="96" t="n">
        <v>231</v>
      </c>
      <c r="F230" s="96" t="n">
        <v>19</v>
      </c>
      <c r="G230" s="96" t="n">
        <v>45</v>
      </c>
      <c r="H230" s="96" t="n">
        <v>9</v>
      </c>
    </row>
    <row r="231" customFormat="false" ht="13.2" hidden="false" customHeight="false" outlineLevel="0" collapsed="false">
      <c r="A231" s="102" t="s">
        <v>483</v>
      </c>
      <c r="B231" s="103" t="s">
        <v>2171</v>
      </c>
      <c r="C231" s="96" t="n">
        <v>135</v>
      </c>
      <c r="D231" s="96" t="n">
        <v>9</v>
      </c>
      <c r="E231" s="96" t="n">
        <v>128</v>
      </c>
      <c r="F231" s="96" t="n">
        <v>9</v>
      </c>
      <c r="G231" s="96" t="n">
        <v>7</v>
      </c>
      <c r="H231" s="96" t="n">
        <v>2</v>
      </c>
    </row>
    <row r="232" customFormat="false" ht="13.2" hidden="false" customHeight="false" outlineLevel="0" collapsed="false">
      <c r="A232" s="102" t="s">
        <v>461</v>
      </c>
      <c r="B232" s="103" t="s">
        <v>2172</v>
      </c>
      <c r="C232" s="96" t="n">
        <v>270</v>
      </c>
      <c r="D232" s="96" t="n">
        <v>19</v>
      </c>
      <c r="E232" s="96" t="n">
        <v>244</v>
      </c>
      <c r="F232" s="96" t="n">
        <v>18</v>
      </c>
      <c r="G232" s="96" t="n">
        <v>26</v>
      </c>
      <c r="H232" s="96" t="n">
        <v>6</v>
      </c>
    </row>
    <row r="233" customFormat="false" ht="13.2" hidden="false" customHeight="false" outlineLevel="0" collapsed="false">
      <c r="A233" s="102" t="s">
        <v>475</v>
      </c>
      <c r="B233" s="103" t="s">
        <v>2173</v>
      </c>
      <c r="C233" s="96" t="n">
        <v>257</v>
      </c>
      <c r="D233" s="96" t="n">
        <v>19</v>
      </c>
      <c r="E233" s="96" t="n">
        <v>206</v>
      </c>
      <c r="F233" s="96" t="n">
        <v>17</v>
      </c>
      <c r="G233" s="96" t="n">
        <v>51</v>
      </c>
      <c r="H233" s="96" t="n">
        <v>9</v>
      </c>
    </row>
    <row r="234" customFormat="false" ht="13.2" hidden="false" customHeight="false" outlineLevel="0" collapsed="false">
      <c r="A234" s="102" t="s">
        <v>479</v>
      </c>
      <c r="B234" s="103" t="s">
        <v>2174</v>
      </c>
      <c r="C234" s="96" t="n">
        <v>208</v>
      </c>
      <c r="D234" s="96" t="n">
        <v>15</v>
      </c>
      <c r="E234" s="96" t="n">
        <v>181</v>
      </c>
      <c r="F234" s="96" t="n">
        <v>14</v>
      </c>
      <c r="G234" s="96" t="n">
        <v>27</v>
      </c>
      <c r="H234" s="96" t="n">
        <v>6</v>
      </c>
    </row>
    <row r="235" customFormat="false" ht="13.2" hidden="false" customHeight="false" outlineLevel="0" collapsed="false">
      <c r="A235" s="102" t="s">
        <v>467</v>
      </c>
      <c r="B235" s="103" t="s">
        <v>2175</v>
      </c>
      <c r="C235" s="96" t="n">
        <v>158</v>
      </c>
      <c r="D235" s="96" t="n">
        <v>11</v>
      </c>
      <c r="E235" s="96" t="n">
        <v>118</v>
      </c>
      <c r="F235" s="96" t="n">
        <v>10</v>
      </c>
      <c r="G235" s="96" t="n">
        <v>40</v>
      </c>
      <c r="H235" s="96" t="n">
        <v>6</v>
      </c>
    </row>
    <row r="236" customFormat="false" ht="13.2" hidden="false" customHeight="false" outlineLevel="0" collapsed="false">
      <c r="A236" s="102" t="s">
        <v>469</v>
      </c>
      <c r="B236" s="103" t="s">
        <v>2176</v>
      </c>
      <c r="C236" s="96" t="n">
        <v>145</v>
      </c>
      <c r="D236" s="96" t="n">
        <v>11</v>
      </c>
      <c r="E236" s="96" t="n">
        <v>87</v>
      </c>
      <c r="F236" s="96" t="n">
        <v>9</v>
      </c>
      <c r="G236" s="96" t="n">
        <v>58</v>
      </c>
      <c r="H236" s="96" t="n">
        <v>7</v>
      </c>
    </row>
    <row r="237" customFormat="false" ht="13.2" hidden="false" customHeight="false" outlineLevel="0" collapsed="false">
      <c r="A237" s="102" t="s">
        <v>481</v>
      </c>
      <c r="B237" s="103" t="s">
        <v>2177</v>
      </c>
      <c r="C237" s="96" t="n">
        <v>243</v>
      </c>
      <c r="D237" s="96" t="n">
        <v>19</v>
      </c>
      <c r="E237" s="96" t="n">
        <v>189</v>
      </c>
      <c r="F237" s="96" t="n">
        <v>17</v>
      </c>
      <c r="G237" s="96" t="n">
        <v>54</v>
      </c>
      <c r="H237" s="96" t="n">
        <v>9</v>
      </c>
    </row>
    <row r="238" customFormat="false" ht="13.2" hidden="false" customHeight="false" outlineLevel="0" collapsed="false">
      <c r="A238" s="102" t="s">
        <v>465</v>
      </c>
      <c r="B238" s="103" t="s">
        <v>2178</v>
      </c>
      <c r="C238" s="96" t="n">
        <v>152</v>
      </c>
      <c r="D238" s="96" t="n">
        <v>12</v>
      </c>
      <c r="E238" s="96" t="n">
        <v>135</v>
      </c>
      <c r="F238" s="96" t="n">
        <v>11</v>
      </c>
      <c r="G238" s="96" t="n">
        <v>17</v>
      </c>
      <c r="H238" s="96" t="n">
        <v>4</v>
      </c>
    </row>
    <row r="239" customFormat="false" ht="13.2" hidden="false" customHeight="false" outlineLevel="0" collapsed="false">
      <c r="A239" s="102" t="s">
        <v>471</v>
      </c>
      <c r="B239" s="103" t="s">
        <v>2179</v>
      </c>
      <c r="C239" s="96" t="n">
        <v>144</v>
      </c>
      <c r="D239" s="96" t="n">
        <v>11</v>
      </c>
      <c r="E239" s="96" t="n">
        <v>120</v>
      </c>
      <c r="F239" s="96" t="n">
        <v>10</v>
      </c>
      <c r="G239" s="96" t="n">
        <v>24</v>
      </c>
      <c r="H239" s="96" t="n">
        <v>4</v>
      </c>
    </row>
    <row r="240" customFormat="false" ht="13.2" hidden="false" customHeight="false" outlineLevel="0" collapsed="false">
      <c r="A240" s="102" t="s">
        <v>473</v>
      </c>
      <c r="B240" s="103" t="s">
        <v>2180</v>
      </c>
      <c r="C240" s="96" t="n">
        <v>157</v>
      </c>
      <c r="D240" s="96" t="n">
        <v>13</v>
      </c>
      <c r="E240" s="96" t="n">
        <v>135</v>
      </c>
      <c r="F240" s="96" t="n">
        <v>12</v>
      </c>
      <c r="G240" s="96" t="n">
        <v>22</v>
      </c>
      <c r="H240" s="96" t="n">
        <v>5</v>
      </c>
    </row>
    <row r="241" customFormat="false" ht="13.2" hidden="false" customHeight="false" outlineLevel="0" collapsed="false">
      <c r="A241" s="98" t="s">
        <v>485</v>
      </c>
      <c r="B241" s="99" t="s">
        <v>2181</v>
      </c>
      <c r="C241" s="96" t="n">
        <v>179</v>
      </c>
      <c r="D241" s="96" t="n">
        <v>23</v>
      </c>
      <c r="E241" s="96" t="n">
        <v>164</v>
      </c>
      <c r="F241" s="96" t="n">
        <v>22</v>
      </c>
      <c r="G241" s="96" t="n">
        <v>15</v>
      </c>
      <c r="H241" s="96" t="n">
        <v>7</v>
      </c>
    </row>
    <row r="242" customFormat="false" ht="13.2" hidden="false" customHeight="false" outlineLevel="0" collapsed="false">
      <c r="A242" s="98" t="s">
        <v>487</v>
      </c>
      <c r="B242" s="99" t="s">
        <v>2182</v>
      </c>
      <c r="C242" s="96" t="n">
        <v>92</v>
      </c>
      <c r="D242" s="96" t="n">
        <v>15</v>
      </c>
      <c r="E242" s="96" t="n">
        <v>79</v>
      </c>
      <c r="F242" s="96" t="n">
        <v>14</v>
      </c>
      <c r="G242" s="96" t="n">
        <v>13</v>
      </c>
      <c r="H242" s="96" t="n">
        <v>6</v>
      </c>
    </row>
    <row r="243" customFormat="false" ht="13.2" hidden="false" customHeight="false" outlineLevel="0" collapsed="false">
      <c r="A243" s="98" t="s">
        <v>489</v>
      </c>
      <c r="B243" s="99" t="s">
        <v>2183</v>
      </c>
      <c r="C243" s="96" t="n">
        <v>67</v>
      </c>
      <c r="D243" s="96" t="n">
        <v>14</v>
      </c>
      <c r="E243" s="96" t="n">
        <v>54</v>
      </c>
      <c r="F243" s="96" t="n">
        <v>13</v>
      </c>
      <c r="G243" s="96" t="n">
        <v>13</v>
      </c>
      <c r="H243" s="96" t="n">
        <v>6</v>
      </c>
    </row>
    <row r="244" customFormat="false" ht="13.2" hidden="false" customHeight="false" outlineLevel="0" collapsed="false">
      <c r="A244" s="98" t="s">
        <v>491</v>
      </c>
      <c r="B244" s="99" t="s">
        <v>2184</v>
      </c>
      <c r="C244" s="96" t="n">
        <v>174</v>
      </c>
      <c r="D244" s="96" t="n">
        <v>22</v>
      </c>
      <c r="E244" s="96" t="n">
        <v>148</v>
      </c>
      <c r="F244" s="96" t="n">
        <v>21</v>
      </c>
      <c r="G244" s="96" t="n">
        <v>25</v>
      </c>
      <c r="H244" s="96" t="n">
        <v>9</v>
      </c>
    </row>
    <row r="245" customFormat="false" ht="13.2" hidden="false" customHeight="false" outlineLevel="0" collapsed="false">
      <c r="A245" s="98" t="s">
        <v>493</v>
      </c>
      <c r="B245" s="99" t="s">
        <v>2185</v>
      </c>
      <c r="C245" s="96" t="n">
        <v>99</v>
      </c>
      <c r="D245" s="96" t="n">
        <v>18</v>
      </c>
      <c r="E245" s="96" t="n">
        <v>90</v>
      </c>
      <c r="F245" s="96" t="n">
        <v>17</v>
      </c>
      <c r="G245" s="96" t="n">
        <v>9</v>
      </c>
      <c r="H245" s="96" t="n">
        <v>5</v>
      </c>
    </row>
    <row r="246" customFormat="false" ht="13.2" hidden="false" customHeight="false" outlineLevel="0" collapsed="false">
      <c r="A246" s="98" t="s">
        <v>495</v>
      </c>
      <c r="B246" s="99" t="s">
        <v>2186</v>
      </c>
      <c r="C246" s="96" t="n">
        <v>89</v>
      </c>
      <c r="D246" s="96" t="n">
        <v>17</v>
      </c>
      <c r="E246" s="96" t="n">
        <v>83</v>
      </c>
      <c r="F246" s="96" t="n">
        <v>17</v>
      </c>
      <c r="G246" s="96" t="n">
        <v>6</v>
      </c>
      <c r="H246" s="96" t="n">
        <v>4</v>
      </c>
    </row>
    <row r="247" customFormat="false" ht="13.2" hidden="false" customHeight="false" outlineLevel="0" collapsed="false">
      <c r="A247" s="98" t="s">
        <v>497</v>
      </c>
      <c r="B247" s="99" t="s">
        <v>2187</v>
      </c>
      <c r="C247" s="96" t="n">
        <v>99</v>
      </c>
      <c r="D247" s="96" t="n">
        <v>17</v>
      </c>
      <c r="E247" s="96" t="n">
        <v>90</v>
      </c>
      <c r="F247" s="96" t="n">
        <v>16</v>
      </c>
      <c r="G247" s="96" t="n">
        <v>9</v>
      </c>
      <c r="H247" s="96" t="n">
        <v>5</v>
      </c>
    </row>
    <row r="248" customFormat="false" ht="13.2" hidden="false" customHeight="false" outlineLevel="0" collapsed="false">
      <c r="A248" s="98" t="s">
        <v>499</v>
      </c>
      <c r="B248" s="99" t="s">
        <v>2188</v>
      </c>
      <c r="C248" s="96" t="n">
        <v>90</v>
      </c>
      <c r="D248" s="96" t="n">
        <v>19</v>
      </c>
      <c r="E248" s="96" t="n">
        <v>86</v>
      </c>
      <c r="F248" s="96" t="n">
        <v>18</v>
      </c>
      <c r="G248" s="96" t="n">
        <v>4</v>
      </c>
      <c r="H248" s="96" t="n">
        <v>4</v>
      </c>
    </row>
    <row r="249" customFormat="false" ht="13.2" hidden="false" customHeight="false" outlineLevel="0" collapsed="false">
      <c r="A249" s="98" t="s">
        <v>501</v>
      </c>
      <c r="B249" s="99" t="s">
        <v>2189</v>
      </c>
      <c r="C249" s="96" t="n">
        <v>151</v>
      </c>
      <c r="D249" s="96" t="n">
        <v>20</v>
      </c>
      <c r="E249" s="96" t="n">
        <v>145</v>
      </c>
      <c r="F249" s="96" t="n">
        <v>20</v>
      </c>
      <c r="G249" s="96" t="n">
        <v>6</v>
      </c>
      <c r="H249" s="96" t="n">
        <v>4</v>
      </c>
    </row>
    <row r="250" customFormat="false" ht="13.2" hidden="false" customHeight="false" outlineLevel="0" collapsed="false">
      <c r="A250" s="98" t="s">
        <v>503</v>
      </c>
      <c r="B250" s="99" t="s">
        <v>2190</v>
      </c>
      <c r="C250" s="96" t="n">
        <v>173</v>
      </c>
      <c r="D250" s="96" t="n">
        <v>26</v>
      </c>
      <c r="E250" s="96" t="n">
        <v>155</v>
      </c>
      <c r="F250" s="96" t="n">
        <v>25</v>
      </c>
      <c r="G250" s="96" t="n">
        <v>18</v>
      </c>
      <c r="H250" s="96" t="n">
        <v>8</v>
      </c>
    </row>
    <row r="251" customFormat="false" ht="13.2" hidden="false" customHeight="false" outlineLevel="0" collapsed="false">
      <c r="A251" s="98" t="s">
        <v>505</v>
      </c>
      <c r="B251" s="99" t="s">
        <v>2191</v>
      </c>
      <c r="C251" s="96" t="n">
        <v>115</v>
      </c>
      <c r="D251" s="96" t="n">
        <v>21</v>
      </c>
      <c r="E251" s="96" t="n">
        <v>109</v>
      </c>
      <c r="F251" s="96" t="n">
        <v>20</v>
      </c>
      <c r="G251" s="96" t="n">
        <v>6</v>
      </c>
      <c r="H251" s="96" t="n">
        <v>5</v>
      </c>
    </row>
    <row r="252" customFormat="false" ht="13.2" hidden="false" customHeight="false" outlineLevel="0" collapsed="false">
      <c r="A252" s="98" t="s">
        <v>507</v>
      </c>
      <c r="B252" s="99" t="s">
        <v>2192</v>
      </c>
      <c r="C252" s="96" t="n">
        <v>128</v>
      </c>
      <c r="D252" s="96" t="n">
        <v>24</v>
      </c>
      <c r="E252" s="96" t="n">
        <v>116</v>
      </c>
      <c r="F252" s="96" t="n">
        <v>22</v>
      </c>
      <c r="G252" s="96" t="n">
        <v>12</v>
      </c>
      <c r="H252" s="96" t="n">
        <v>7</v>
      </c>
    </row>
    <row r="253" customFormat="false" ht="13.2" hidden="false" customHeight="false" outlineLevel="0" collapsed="false">
      <c r="A253" s="98" t="s">
        <v>509</v>
      </c>
      <c r="B253" s="99" t="s">
        <v>2193</v>
      </c>
      <c r="C253" s="96" t="n">
        <v>113</v>
      </c>
      <c r="D253" s="96" t="n">
        <v>24</v>
      </c>
      <c r="E253" s="96" t="n">
        <v>109</v>
      </c>
      <c r="F253" s="96" t="n">
        <v>23</v>
      </c>
      <c r="G253" s="96" t="n">
        <v>4</v>
      </c>
      <c r="H253" s="96" t="n">
        <v>5</v>
      </c>
    </row>
    <row r="254" customFormat="false" ht="13.2" hidden="false" customHeight="false" outlineLevel="0" collapsed="false">
      <c r="A254" s="98" t="s">
        <v>511</v>
      </c>
      <c r="B254" s="99" t="s">
        <v>2194</v>
      </c>
      <c r="C254" s="96" t="n">
        <v>83</v>
      </c>
      <c r="D254" s="96" t="n">
        <v>20</v>
      </c>
      <c r="E254" s="96" t="n">
        <v>79</v>
      </c>
      <c r="F254" s="96" t="n">
        <v>20</v>
      </c>
      <c r="G254" s="96" t="n">
        <v>5</v>
      </c>
      <c r="H254" s="96" t="n">
        <v>5</v>
      </c>
    </row>
    <row r="255" customFormat="false" ht="13.2" hidden="false" customHeight="false" outlineLevel="0" collapsed="false">
      <c r="A255" s="98" t="s">
        <v>513</v>
      </c>
      <c r="B255" s="99" t="s">
        <v>2195</v>
      </c>
      <c r="C255" s="96" t="n">
        <v>91</v>
      </c>
      <c r="D255" s="96" t="n">
        <v>19</v>
      </c>
      <c r="E255" s="96" t="n">
        <v>80</v>
      </c>
      <c r="F255" s="96" t="n">
        <v>18</v>
      </c>
      <c r="G255" s="96" t="n">
        <v>11</v>
      </c>
      <c r="H255" s="96" t="n">
        <v>7</v>
      </c>
    </row>
    <row r="256" customFormat="false" ht="13.2" hidden="false" customHeight="false" outlineLevel="0" collapsed="false">
      <c r="A256" s="98" t="s">
        <v>515</v>
      </c>
      <c r="B256" s="99" t="s">
        <v>2196</v>
      </c>
      <c r="C256" s="96" t="n">
        <v>121</v>
      </c>
      <c r="D256" s="96" t="n">
        <v>22</v>
      </c>
      <c r="E256" s="96" t="n">
        <v>115</v>
      </c>
      <c r="F256" s="96" t="n">
        <v>21</v>
      </c>
      <c r="G256" s="96" t="n">
        <v>6</v>
      </c>
      <c r="H256" s="96" t="n">
        <v>5</v>
      </c>
    </row>
    <row r="257" customFormat="false" ht="13.2" hidden="false" customHeight="false" outlineLevel="0" collapsed="false">
      <c r="A257" s="98" t="s">
        <v>517</v>
      </c>
      <c r="B257" s="99" t="s">
        <v>2197</v>
      </c>
      <c r="C257" s="96" t="n">
        <v>176</v>
      </c>
      <c r="D257" s="96" t="n">
        <v>26</v>
      </c>
      <c r="E257" s="96" t="n">
        <v>165</v>
      </c>
      <c r="F257" s="96" t="n">
        <v>25</v>
      </c>
      <c r="G257" s="96" t="n">
        <v>11</v>
      </c>
      <c r="H257" s="96" t="n">
        <v>7</v>
      </c>
    </row>
    <row r="258" customFormat="false" ht="13.2" hidden="false" customHeight="false" outlineLevel="0" collapsed="false">
      <c r="A258" s="98" t="s">
        <v>519</v>
      </c>
      <c r="B258" s="99" t="s">
        <v>2198</v>
      </c>
      <c r="C258" s="96" t="n">
        <v>94</v>
      </c>
      <c r="D258" s="96" t="n">
        <v>18</v>
      </c>
      <c r="E258" s="96" t="n">
        <v>79</v>
      </c>
      <c r="F258" s="96" t="n">
        <v>17</v>
      </c>
      <c r="G258" s="96" t="n">
        <v>15</v>
      </c>
      <c r="H258" s="96" t="n">
        <v>7</v>
      </c>
    </row>
    <row r="259" customFormat="false" ht="13.2" hidden="false" customHeight="false" outlineLevel="0" collapsed="false">
      <c r="A259" s="98" t="s">
        <v>521</v>
      </c>
      <c r="B259" s="99" t="s">
        <v>2199</v>
      </c>
      <c r="C259" s="96" t="n">
        <v>116</v>
      </c>
      <c r="D259" s="96" t="n">
        <v>21</v>
      </c>
      <c r="E259" s="96" t="n">
        <v>109</v>
      </c>
      <c r="F259" s="96" t="n">
        <v>20</v>
      </c>
      <c r="G259" s="96" t="n">
        <v>7</v>
      </c>
      <c r="H259" s="96" t="n">
        <v>5</v>
      </c>
    </row>
    <row r="260" customFormat="false" ht="13.2" hidden="false" customHeight="false" outlineLevel="0" collapsed="false">
      <c r="A260" s="98" t="s">
        <v>523</v>
      </c>
      <c r="B260" s="99" t="s">
        <v>2200</v>
      </c>
      <c r="C260" s="96" t="n">
        <v>116</v>
      </c>
      <c r="D260" s="96" t="n">
        <v>22</v>
      </c>
      <c r="E260" s="96" t="n">
        <v>112</v>
      </c>
      <c r="F260" s="96" t="n">
        <v>21</v>
      </c>
      <c r="G260" s="96" t="n">
        <v>4</v>
      </c>
      <c r="H260" s="96" t="n">
        <v>4</v>
      </c>
    </row>
    <row r="261" customFormat="false" ht="13.2" hidden="false" customHeight="false" outlineLevel="0" collapsed="false">
      <c r="A261" s="98" t="s">
        <v>525</v>
      </c>
      <c r="B261" s="99" t="s">
        <v>2201</v>
      </c>
      <c r="C261" s="96" t="n">
        <v>122</v>
      </c>
      <c r="D261" s="96" t="n">
        <v>21</v>
      </c>
      <c r="E261" s="96" t="n">
        <v>106</v>
      </c>
      <c r="F261" s="96" t="n">
        <v>19</v>
      </c>
      <c r="G261" s="96" t="n">
        <v>16</v>
      </c>
      <c r="H261" s="96" t="n">
        <v>7</v>
      </c>
    </row>
    <row r="262" customFormat="false" ht="13.2" hidden="false" customHeight="false" outlineLevel="0" collapsed="false">
      <c r="A262" s="98" t="s">
        <v>527</v>
      </c>
      <c r="B262" s="99" t="s">
        <v>2202</v>
      </c>
      <c r="C262" s="96" t="n">
        <v>154</v>
      </c>
      <c r="D262" s="96" t="n">
        <v>26</v>
      </c>
      <c r="E262" s="96" t="n">
        <v>142</v>
      </c>
      <c r="F262" s="96" t="n">
        <v>25</v>
      </c>
      <c r="G262" s="96" t="n">
        <v>11</v>
      </c>
      <c r="H262" s="96" t="n">
        <v>7</v>
      </c>
    </row>
    <row r="263" customFormat="false" ht="13.2" hidden="false" customHeight="false" outlineLevel="0" collapsed="false">
      <c r="A263" s="98" t="s">
        <v>529</v>
      </c>
      <c r="B263" s="99" t="s">
        <v>2203</v>
      </c>
      <c r="C263" s="96" t="n">
        <v>100</v>
      </c>
      <c r="D263" s="96" t="n">
        <v>23</v>
      </c>
      <c r="E263" s="96" t="n">
        <v>89</v>
      </c>
      <c r="F263" s="96" t="n">
        <v>21</v>
      </c>
      <c r="G263" s="96" t="n">
        <v>11</v>
      </c>
      <c r="H263" s="96" t="n">
        <v>8</v>
      </c>
    </row>
    <row r="264" customFormat="false" ht="13.2" hidden="false" customHeight="false" outlineLevel="0" collapsed="false">
      <c r="A264" s="98" t="s">
        <v>531</v>
      </c>
      <c r="B264" s="99" t="s">
        <v>2204</v>
      </c>
      <c r="C264" s="96" t="n">
        <v>110</v>
      </c>
      <c r="D264" s="96" t="n">
        <v>21</v>
      </c>
      <c r="E264" s="96" t="n">
        <v>106</v>
      </c>
      <c r="F264" s="96" t="n">
        <v>21</v>
      </c>
      <c r="G264" s="96" t="n">
        <v>4</v>
      </c>
      <c r="H264" s="96" t="n">
        <v>4</v>
      </c>
    </row>
    <row r="265" customFormat="false" ht="13.2" hidden="false" customHeight="false" outlineLevel="0" collapsed="false">
      <c r="A265" s="98" t="s">
        <v>533</v>
      </c>
      <c r="B265" s="99" t="s">
        <v>2205</v>
      </c>
      <c r="C265" s="96" t="n">
        <v>104</v>
      </c>
      <c r="D265" s="96" t="n">
        <v>23</v>
      </c>
      <c r="E265" s="96" t="n">
        <v>86</v>
      </c>
      <c r="F265" s="96" t="n">
        <v>21</v>
      </c>
      <c r="G265" s="96" t="n">
        <v>18</v>
      </c>
      <c r="H265" s="96" t="n">
        <v>10</v>
      </c>
    </row>
    <row r="266" customFormat="false" ht="13.2" hidden="false" customHeight="false" outlineLevel="0" collapsed="false">
      <c r="A266" s="98" t="s">
        <v>535</v>
      </c>
      <c r="B266" s="99" t="s">
        <v>2206</v>
      </c>
      <c r="C266" s="96" t="n">
        <v>158</v>
      </c>
      <c r="D266" s="96" t="n">
        <v>26</v>
      </c>
      <c r="E266" s="96" t="n">
        <v>140</v>
      </c>
      <c r="F266" s="96" t="n">
        <v>24</v>
      </c>
      <c r="G266" s="96" t="n">
        <v>18</v>
      </c>
      <c r="H266" s="96" t="n">
        <v>9</v>
      </c>
    </row>
    <row r="267" customFormat="false" ht="13.2" hidden="false" customHeight="false" outlineLevel="0" collapsed="false">
      <c r="A267" s="98" t="s">
        <v>537</v>
      </c>
      <c r="B267" s="99" t="s">
        <v>2207</v>
      </c>
      <c r="C267" s="96" t="n">
        <v>117</v>
      </c>
      <c r="D267" s="96" t="n">
        <v>25</v>
      </c>
      <c r="E267" s="96" t="n">
        <v>104</v>
      </c>
      <c r="F267" s="96" t="n">
        <v>24</v>
      </c>
      <c r="G267" s="96" t="n">
        <v>13</v>
      </c>
      <c r="H267" s="96" t="n">
        <v>8</v>
      </c>
    </row>
    <row r="268" customFormat="false" ht="13.2" hidden="false" customHeight="false" outlineLevel="0" collapsed="false">
      <c r="A268" s="98" t="s">
        <v>539</v>
      </c>
      <c r="B268" s="99" t="s">
        <v>2208</v>
      </c>
      <c r="C268" s="96" t="n">
        <v>108</v>
      </c>
      <c r="D268" s="96" t="n">
        <v>21</v>
      </c>
      <c r="E268" s="96" t="n">
        <v>98</v>
      </c>
      <c r="F268" s="96" t="n">
        <v>20</v>
      </c>
      <c r="G268" s="96" t="n">
        <v>11</v>
      </c>
      <c r="H268" s="96" t="n">
        <v>7</v>
      </c>
    </row>
    <row r="269" customFormat="false" ht="13.2" hidden="false" customHeight="false" outlineLevel="0" collapsed="false">
      <c r="A269" s="98" t="s">
        <v>541</v>
      </c>
      <c r="B269" s="99" t="s">
        <v>2209</v>
      </c>
      <c r="C269" s="96" t="n">
        <v>138</v>
      </c>
      <c r="D269" s="96" t="n">
        <v>24</v>
      </c>
      <c r="E269" s="96" t="n">
        <v>130</v>
      </c>
      <c r="F269" s="96" t="n">
        <v>24</v>
      </c>
      <c r="G269" s="96" t="n">
        <v>8</v>
      </c>
      <c r="H269" s="96" t="n">
        <v>6</v>
      </c>
    </row>
    <row r="270" customFormat="false" ht="13.2" hidden="false" customHeight="false" outlineLevel="0" collapsed="false">
      <c r="A270" s="98" t="s">
        <v>543</v>
      </c>
      <c r="B270" s="99" t="s">
        <v>2210</v>
      </c>
      <c r="C270" s="96" t="n">
        <v>135</v>
      </c>
      <c r="D270" s="96" t="n">
        <v>25</v>
      </c>
      <c r="E270" s="96" t="n">
        <v>123</v>
      </c>
      <c r="F270" s="96" t="n">
        <v>24</v>
      </c>
      <c r="G270" s="96" t="n">
        <v>12</v>
      </c>
      <c r="H270" s="96" t="n">
        <v>7</v>
      </c>
    </row>
    <row r="271" customFormat="false" ht="13.2" hidden="false" customHeight="false" outlineLevel="0" collapsed="false">
      <c r="A271" s="98" t="s">
        <v>545</v>
      </c>
      <c r="B271" s="99" t="s">
        <v>2211</v>
      </c>
      <c r="C271" s="96" t="n">
        <v>122</v>
      </c>
      <c r="D271" s="96" t="n">
        <v>25</v>
      </c>
      <c r="E271" s="96" t="n">
        <v>116</v>
      </c>
      <c r="F271" s="96" t="n">
        <v>24</v>
      </c>
      <c r="G271" s="96" t="n">
        <v>6</v>
      </c>
      <c r="H271" s="96" t="n">
        <v>6</v>
      </c>
    </row>
    <row r="272" customFormat="false" ht="13.2" hidden="false" customHeight="false" outlineLevel="0" collapsed="false">
      <c r="A272" s="98" t="s">
        <v>547</v>
      </c>
      <c r="B272" s="99" t="s">
        <v>2212</v>
      </c>
      <c r="C272" s="96" t="n">
        <v>114</v>
      </c>
      <c r="D272" s="96" t="n">
        <v>23</v>
      </c>
      <c r="E272" s="96" t="n">
        <v>103</v>
      </c>
      <c r="F272" s="96" t="n">
        <v>22</v>
      </c>
      <c r="G272" s="96" t="n">
        <v>11</v>
      </c>
      <c r="H272" s="96" t="n">
        <v>7</v>
      </c>
    </row>
    <row r="273" customFormat="false" ht="13.2" hidden="false" customHeight="false" outlineLevel="0" collapsed="false">
      <c r="A273" s="98" t="s">
        <v>549</v>
      </c>
      <c r="B273" s="99" t="s">
        <v>2213</v>
      </c>
      <c r="C273" s="96" t="n">
        <v>141</v>
      </c>
      <c r="D273" s="96" t="n">
        <v>24</v>
      </c>
      <c r="E273" s="96" t="n">
        <v>124</v>
      </c>
      <c r="F273" s="96" t="n">
        <v>22</v>
      </c>
      <c r="G273" s="96" t="n">
        <v>17</v>
      </c>
      <c r="H273" s="96" t="n">
        <v>8</v>
      </c>
    </row>
    <row r="274" customFormat="false" ht="13.2" hidden="false" customHeight="false" outlineLevel="0" collapsed="false">
      <c r="A274" s="98" t="s">
        <v>551</v>
      </c>
      <c r="B274" s="99" t="s">
        <v>2214</v>
      </c>
      <c r="C274" s="96" t="n">
        <v>152</v>
      </c>
      <c r="D274" s="96" t="n">
        <v>28</v>
      </c>
      <c r="E274" s="96" t="n">
        <v>108</v>
      </c>
      <c r="F274" s="96" t="n">
        <v>23</v>
      </c>
      <c r="G274" s="96" t="n">
        <v>44</v>
      </c>
      <c r="H274" s="96" t="n">
        <v>15</v>
      </c>
    </row>
    <row r="275" customFormat="false" ht="13.2" hidden="false" customHeight="false" outlineLevel="0" collapsed="false">
      <c r="A275" s="98" t="s">
        <v>553</v>
      </c>
      <c r="B275" s="99" t="s">
        <v>2215</v>
      </c>
      <c r="C275" s="96" t="n">
        <v>134</v>
      </c>
      <c r="D275" s="96" t="n">
        <v>22</v>
      </c>
      <c r="E275" s="96" t="n">
        <v>123</v>
      </c>
      <c r="F275" s="96" t="n">
        <v>21</v>
      </c>
      <c r="G275" s="96" t="n">
        <v>12</v>
      </c>
      <c r="H275" s="96" t="n">
        <v>7</v>
      </c>
    </row>
    <row r="276" customFormat="false" ht="13.2" hidden="false" customHeight="false" outlineLevel="0" collapsed="false">
      <c r="A276" s="98" t="s">
        <v>555</v>
      </c>
      <c r="B276" s="99" t="s">
        <v>2216</v>
      </c>
      <c r="C276" s="96" t="n">
        <v>122</v>
      </c>
      <c r="D276" s="96" t="n">
        <v>20</v>
      </c>
      <c r="E276" s="96" t="n">
        <v>106</v>
      </c>
      <c r="F276" s="96" t="n">
        <v>19</v>
      </c>
      <c r="G276" s="96" t="n">
        <v>15</v>
      </c>
      <c r="H276" s="96" t="n">
        <v>7</v>
      </c>
    </row>
    <row r="277" customFormat="false" ht="13.2" hidden="false" customHeight="false" outlineLevel="0" collapsed="false">
      <c r="A277" s="98" t="s">
        <v>557</v>
      </c>
      <c r="B277" s="99" t="s">
        <v>2217</v>
      </c>
      <c r="C277" s="96" t="n">
        <v>107</v>
      </c>
      <c r="D277" s="96" t="n">
        <v>20</v>
      </c>
      <c r="E277" s="96" t="n">
        <v>98</v>
      </c>
      <c r="F277" s="96" t="n">
        <v>19</v>
      </c>
      <c r="G277" s="96" t="n">
        <v>9</v>
      </c>
      <c r="H277" s="96" t="n">
        <v>6</v>
      </c>
    </row>
    <row r="278" customFormat="false" ht="13.2" hidden="false" customHeight="false" outlineLevel="0" collapsed="false">
      <c r="A278" s="98" t="s">
        <v>559</v>
      </c>
      <c r="B278" s="99" t="s">
        <v>2218</v>
      </c>
      <c r="C278" s="96" t="n">
        <v>130</v>
      </c>
      <c r="D278" s="96" t="n">
        <v>22</v>
      </c>
      <c r="E278" s="96" t="n">
        <v>106</v>
      </c>
      <c r="F278" s="96" t="n">
        <v>20</v>
      </c>
      <c r="G278" s="96" t="n">
        <v>23</v>
      </c>
      <c r="H278" s="96" t="n">
        <v>9</v>
      </c>
    </row>
    <row r="279" customFormat="false" ht="13.2" hidden="false" customHeight="false" outlineLevel="0" collapsed="false">
      <c r="A279" s="98" t="s">
        <v>561</v>
      </c>
      <c r="B279" s="99" t="s">
        <v>2219</v>
      </c>
      <c r="C279" s="96" t="n">
        <v>77</v>
      </c>
      <c r="D279" s="96" t="n">
        <v>17</v>
      </c>
      <c r="E279" s="96" t="n">
        <v>66</v>
      </c>
      <c r="F279" s="96" t="n">
        <v>16</v>
      </c>
      <c r="G279" s="96" t="n">
        <v>11</v>
      </c>
      <c r="H279" s="96" t="n">
        <v>6</v>
      </c>
    </row>
    <row r="280" customFormat="false" ht="13.2" hidden="false" customHeight="false" outlineLevel="0" collapsed="false">
      <c r="A280" s="98" t="s">
        <v>563</v>
      </c>
      <c r="B280" s="99" t="s">
        <v>2220</v>
      </c>
      <c r="C280" s="96" t="n">
        <v>141</v>
      </c>
      <c r="D280" s="96" t="n">
        <v>23</v>
      </c>
      <c r="E280" s="96" t="n">
        <v>121</v>
      </c>
      <c r="F280" s="96" t="n">
        <v>22</v>
      </c>
      <c r="G280" s="96" t="n">
        <v>18</v>
      </c>
      <c r="H280" s="96" t="n">
        <v>8</v>
      </c>
    </row>
    <row r="281" customFormat="false" ht="13.2" hidden="false" customHeight="false" outlineLevel="0" collapsed="false">
      <c r="A281" s="98" t="s">
        <v>565</v>
      </c>
      <c r="B281" s="99" t="s">
        <v>2221</v>
      </c>
      <c r="C281" s="96" t="n">
        <v>85</v>
      </c>
      <c r="D281" s="96" t="n">
        <v>20</v>
      </c>
      <c r="E281" s="96" t="n">
        <v>76</v>
      </c>
      <c r="F281" s="96" t="n">
        <v>19</v>
      </c>
      <c r="G281" s="96" t="n">
        <v>9</v>
      </c>
      <c r="H281" s="96" t="n">
        <v>6</v>
      </c>
    </row>
    <row r="282" customFormat="false" ht="13.2" hidden="false" customHeight="false" outlineLevel="0" collapsed="false">
      <c r="A282" s="98" t="s">
        <v>567</v>
      </c>
      <c r="B282" s="99" t="s">
        <v>2222</v>
      </c>
      <c r="C282" s="96" t="n">
        <v>139</v>
      </c>
      <c r="D282" s="96" t="n">
        <v>26</v>
      </c>
      <c r="E282" s="96" t="n">
        <v>117</v>
      </c>
      <c r="F282" s="96" t="n">
        <v>24</v>
      </c>
      <c r="G282" s="96" t="n">
        <v>22</v>
      </c>
      <c r="H282" s="96" t="n">
        <v>10</v>
      </c>
    </row>
    <row r="283" customFormat="false" ht="13.2" hidden="false" customHeight="false" outlineLevel="0" collapsed="false">
      <c r="A283" s="98" t="s">
        <v>569</v>
      </c>
      <c r="B283" s="99" t="s">
        <v>2223</v>
      </c>
      <c r="C283" s="96" t="n">
        <v>83</v>
      </c>
      <c r="D283" s="96" t="n">
        <v>18</v>
      </c>
      <c r="E283" s="96" t="n">
        <v>72</v>
      </c>
      <c r="F283" s="96" t="n">
        <v>17</v>
      </c>
      <c r="G283" s="96" t="n">
        <v>12</v>
      </c>
      <c r="H283" s="96" t="n">
        <v>7</v>
      </c>
    </row>
    <row r="284" customFormat="false" ht="13.2" hidden="false" customHeight="false" outlineLevel="0" collapsed="false">
      <c r="A284" s="98" t="s">
        <v>571</v>
      </c>
      <c r="B284" s="99" t="s">
        <v>2224</v>
      </c>
      <c r="C284" s="96" t="n">
        <v>98</v>
      </c>
      <c r="D284" s="96" t="n">
        <v>19</v>
      </c>
      <c r="E284" s="96" t="n">
        <v>81</v>
      </c>
      <c r="F284" s="96" t="n">
        <v>18</v>
      </c>
      <c r="G284" s="96" t="n">
        <v>16</v>
      </c>
      <c r="H284" s="96" t="n">
        <v>8</v>
      </c>
    </row>
    <row r="285" customFormat="false" ht="13.2" hidden="false" customHeight="false" outlineLevel="0" collapsed="false">
      <c r="A285" s="98" t="s">
        <v>573</v>
      </c>
      <c r="B285" s="99" t="s">
        <v>2225</v>
      </c>
      <c r="C285" s="96" t="n">
        <v>86</v>
      </c>
      <c r="D285" s="96" t="n">
        <v>17</v>
      </c>
      <c r="E285" s="96" t="n">
        <v>78</v>
      </c>
      <c r="F285" s="96" t="n">
        <v>17</v>
      </c>
      <c r="G285" s="96" t="n">
        <v>8</v>
      </c>
      <c r="H285" s="96" t="n">
        <v>5</v>
      </c>
    </row>
    <row r="286" customFormat="false" ht="13.2" hidden="false" customHeight="false" outlineLevel="0" collapsed="false">
      <c r="A286" s="98" t="s">
        <v>575</v>
      </c>
      <c r="B286" s="99" t="s">
        <v>2226</v>
      </c>
      <c r="C286" s="96" t="n">
        <v>83</v>
      </c>
      <c r="D286" s="96" t="n">
        <v>19</v>
      </c>
      <c r="E286" s="96" t="n">
        <v>73</v>
      </c>
      <c r="F286" s="96" t="n">
        <v>18</v>
      </c>
      <c r="G286" s="96" t="n">
        <v>9</v>
      </c>
      <c r="H286" s="96" t="n">
        <v>7</v>
      </c>
    </row>
    <row r="287" customFormat="false" ht="13.2" hidden="false" customHeight="false" outlineLevel="0" collapsed="false">
      <c r="A287" s="98" t="s">
        <v>577</v>
      </c>
      <c r="B287" s="99" t="s">
        <v>2227</v>
      </c>
      <c r="C287" s="96" t="n">
        <v>119</v>
      </c>
      <c r="D287" s="96" t="n">
        <v>20</v>
      </c>
      <c r="E287" s="96" t="n">
        <v>104</v>
      </c>
      <c r="F287" s="96" t="n">
        <v>19</v>
      </c>
      <c r="G287" s="96" t="n">
        <v>14</v>
      </c>
      <c r="H287" s="96" t="n">
        <v>7</v>
      </c>
    </row>
    <row r="288" customFormat="false" ht="13.2" hidden="false" customHeight="false" outlineLevel="0" collapsed="false">
      <c r="A288" s="98" t="s">
        <v>579</v>
      </c>
      <c r="B288" s="99" t="s">
        <v>2228</v>
      </c>
      <c r="C288" s="96" t="n">
        <v>99</v>
      </c>
      <c r="D288" s="96" t="n">
        <v>19</v>
      </c>
      <c r="E288" s="96" t="n">
        <v>81</v>
      </c>
      <c r="F288" s="96" t="n">
        <v>18</v>
      </c>
      <c r="G288" s="96" t="n">
        <v>18</v>
      </c>
      <c r="H288" s="96" t="n">
        <v>8</v>
      </c>
    </row>
    <row r="289" customFormat="false" ht="13.2" hidden="false" customHeight="false" outlineLevel="0" collapsed="false">
      <c r="A289" s="98" t="s">
        <v>581</v>
      </c>
      <c r="B289" s="99" t="s">
        <v>2229</v>
      </c>
      <c r="C289" s="96" t="n">
        <v>62</v>
      </c>
      <c r="D289" s="96" t="n">
        <v>16</v>
      </c>
      <c r="E289" s="96" t="n">
        <v>56</v>
      </c>
      <c r="F289" s="96" t="n">
        <v>16</v>
      </c>
      <c r="G289" s="96" t="n">
        <v>6</v>
      </c>
      <c r="H289" s="96" t="n">
        <v>5</v>
      </c>
    </row>
    <row r="290" customFormat="false" ht="13.2" hidden="false" customHeight="false" outlineLevel="0" collapsed="false">
      <c r="A290" s="98" t="s">
        <v>583</v>
      </c>
      <c r="B290" s="99" t="s">
        <v>2230</v>
      </c>
      <c r="C290" s="96" t="n">
        <v>150</v>
      </c>
      <c r="D290" s="96" t="n">
        <v>26</v>
      </c>
      <c r="E290" s="96" t="n">
        <v>138</v>
      </c>
      <c r="F290" s="96" t="n">
        <v>25</v>
      </c>
      <c r="G290" s="96" t="n">
        <v>12</v>
      </c>
      <c r="H290" s="96" t="n">
        <v>8</v>
      </c>
    </row>
    <row r="291" customFormat="false" ht="13.2" hidden="false" customHeight="false" outlineLevel="0" collapsed="false">
      <c r="A291" s="98" t="s">
        <v>585</v>
      </c>
      <c r="B291" s="99" t="s">
        <v>2231</v>
      </c>
      <c r="C291" s="96" t="n">
        <v>114</v>
      </c>
      <c r="D291" s="96" t="n">
        <v>20</v>
      </c>
      <c r="E291" s="96" t="n">
        <v>105</v>
      </c>
      <c r="F291" s="96" t="n">
        <v>20</v>
      </c>
      <c r="G291" s="96" t="n">
        <v>9</v>
      </c>
      <c r="H291" s="96" t="n">
        <v>6</v>
      </c>
    </row>
    <row r="292" customFormat="false" ht="13.2" hidden="false" customHeight="false" outlineLevel="0" collapsed="false">
      <c r="A292" s="98" t="s">
        <v>587</v>
      </c>
      <c r="B292" s="99" t="s">
        <v>2232</v>
      </c>
      <c r="C292" s="96" t="n">
        <v>110</v>
      </c>
      <c r="D292" s="96" t="n">
        <v>20</v>
      </c>
      <c r="E292" s="96" t="n">
        <v>87</v>
      </c>
      <c r="F292" s="96" t="n">
        <v>18</v>
      </c>
      <c r="G292" s="96" t="n">
        <v>23</v>
      </c>
      <c r="H292" s="96" t="n">
        <v>9</v>
      </c>
    </row>
    <row r="293" customFormat="false" ht="13.2" hidden="false" customHeight="false" outlineLevel="0" collapsed="false">
      <c r="A293" s="98" t="s">
        <v>589</v>
      </c>
      <c r="B293" s="99" t="s">
        <v>2233</v>
      </c>
      <c r="C293" s="96" t="n">
        <v>131</v>
      </c>
      <c r="D293" s="96" t="n">
        <v>22</v>
      </c>
      <c r="E293" s="96" t="n">
        <v>118</v>
      </c>
      <c r="F293" s="96" t="n">
        <v>21</v>
      </c>
      <c r="G293" s="96" t="n">
        <v>12</v>
      </c>
      <c r="H293" s="96" t="n">
        <v>7</v>
      </c>
    </row>
    <row r="294" customFormat="false" ht="13.2" hidden="false" customHeight="false" outlineLevel="0" collapsed="false">
      <c r="A294" s="98" t="s">
        <v>591</v>
      </c>
      <c r="B294" s="99" t="s">
        <v>2234</v>
      </c>
      <c r="C294" s="96" t="n">
        <v>141</v>
      </c>
      <c r="D294" s="96" t="n">
        <v>22</v>
      </c>
      <c r="E294" s="96" t="n">
        <v>129</v>
      </c>
      <c r="F294" s="96" t="n">
        <v>21</v>
      </c>
      <c r="G294" s="96" t="n">
        <v>12</v>
      </c>
      <c r="H294" s="96" t="n">
        <v>6</v>
      </c>
    </row>
    <row r="295" customFormat="false" ht="13.2" hidden="false" customHeight="false" outlineLevel="0" collapsed="false">
      <c r="A295" s="98" t="s">
        <v>593</v>
      </c>
      <c r="B295" s="99" t="s">
        <v>2235</v>
      </c>
      <c r="C295" s="96" t="n">
        <v>105</v>
      </c>
      <c r="D295" s="96" t="n">
        <v>21</v>
      </c>
      <c r="E295" s="96" t="n">
        <v>96</v>
      </c>
      <c r="F295" s="96" t="n">
        <v>20</v>
      </c>
      <c r="G295" s="96" t="n">
        <v>9</v>
      </c>
      <c r="H295" s="96" t="n">
        <v>6</v>
      </c>
    </row>
    <row r="296" customFormat="false" ht="13.2" hidden="false" customHeight="false" outlineLevel="0" collapsed="false">
      <c r="A296" s="102" t="s">
        <v>597</v>
      </c>
      <c r="B296" s="103" t="s">
        <v>2236</v>
      </c>
      <c r="C296" s="96" t="n">
        <v>177</v>
      </c>
      <c r="D296" s="96" t="n">
        <v>12</v>
      </c>
      <c r="E296" s="96" t="n">
        <v>161</v>
      </c>
      <c r="F296" s="96" t="n">
        <v>12</v>
      </c>
      <c r="G296" s="96" t="n">
        <v>16</v>
      </c>
      <c r="H296" s="96" t="n">
        <v>4</v>
      </c>
    </row>
    <row r="297" customFormat="false" ht="13.2" hidden="false" customHeight="false" outlineLevel="0" collapsed="false">
      <c r="A297" s="102" t="s">
        <v>609</v>
      </c>
      <c r="B297" s="103" t="s">
        <v>2237</v>
      </c>
      <c r="C297" s="96" t="n">
        <v>191</v>
      </c>
      <c r="D297" s="96" t="n">
        <v>15</v>
      </c>
      <c r="E297" s="96" t="n">
        <v>157</v>
      </c>
      <c r="F297" s="96" t="n">
        <v>13</v>
      </c>
      <c r="G297" s="96" t="n">
        <v>33</v>
      </c>
      <c r="H297" s="96" t="n">
        <v>6</v>
      </c>
    </row>
    <row r="298" customFormat="false" ht="13.2" hidden="false" customHeight="false" outlineLevel="0" collapsed="false">
      <c r="A298" s="102" t="s">
        <v>599</v>
      </c>
      <c r="B298" s="103" t="s">
        <v>2238</v>
      </c>
      <c r="C298" s="96" t="n">
        <v>435</v>
      </c>
      <c r="D298" s="96" t="n">
        <v>36</v>
      </c>
      <c r="E298" s="96" t="n">
        <v>351</v>
      </c>
      <c r="F298" s="96" t="n">
        <v>32</v>
      </c>
      <c r="G298" s="96" t="n">
        <v>83</v>
      </c>
      <c r="H298" s="96" t="n">
        <v>16</v>
      </c>
    </row>
    <row r="299" customFormat="false" ht="14.4" hidden="false" customHeight="false" outlineLevel="0" collapsed="false">
      <c r="A299" s="102" t="s">
        <v>615</v>
      </c>
      <c r="B299" s="104" t="s">
        <v>2239</v>
      </c>
      <c r="C299" s="96" t="n">
        <v>540</v>
      </c>
      <c r="D299" s="96" t="n">
        <v>40</v>
      </c>
      <c r="E299" s="96" t="n">
        <v>510</v>
      </c>
      <c r="F299" s="96" t="n">
        <v>39</v>
      </c>
      <c r="G299" s="96" t="n">
        <v>30</v>
      </c>
      <c r="H299" s="96" t="n">
        <v>10</v>
      </c>
    </row>
    <row r="300" customFormat="false" ht="13.2" hidden="false" customHeight="false" outlineLevel="0" collapsed="false">
      <c r="A300" s="102" t="s">
        <v>601</v>
      </c>
      <c r="B300" s="103" t="s">
        <v>2240</v>
      </c>
      <c r="C300" s="96" t="n">
        <v>203</v>
      </c>
      <c r="D300" s="96" t="n">
        <v>17</v>
      </c>
      <c r="E300" s="96" t="n">
        <v>192</v>
      </c>
      <c r="F300" s="96" t="n">
        <v>16</v>
      </c>
      <c r="G300" s="96" t="n">
        <v>11</v>
      </c>
      <c r="H300" s="96" t="n">
        <v>4</v>
      </c>
    </row>
    <row r="301" customFormat="false" ht="13.2" hidden="false" customHeight="false" outlineLevel="0" collapsed="false">
      <c r="A301" s="102" t="s">
        <v>605</v>
      </c>
      <c r="B301" s="103" t="s">
        <v>2241</v>
      </c>
      <c r="C301" s="96" t="n">
        <v>257</v>
      </c>
      <c r="D301" s="96" t="n">
        <v>18</v>
      </c>
      <c r="E301" s="96" t="n">
        <v>240</v>
      </c>
      <c r="F301" s="96" t="n">
        <v>17</v>
      </c>
      <c r="G301" s="96" t="n">
        <v>17</v>
      </c>
      <c r="H301" s="96" t="n">
        <v>5</v>
      </c>
    </row>
    <row r="302" customFormat="false" ht="13.2" hidden="false" customHeight="false" outlineLevel="0" collapsed="false">
      <c r="A302" s="102" t="s">
        <v>611</v>
      </c>
      <c r="B302" s="103" t="s">
        <v>2242</v>
      </c>
      <c r="C302" s="96" t="n">
        <v>148</v>
      </c>
      <c r="D302" s="96" t="n">
        <v>12</v>
      </c>
      <c r="E302" s="96" t="n">
        <v>137</v>
      </c>
      <c r="F302" s="96" t="n">
        <v>11</v>
      </c>
      <c r="G302" s="96" t="n">
        <v>12</v>
      </c>
      <c r="H302" s="96" t="n">
        <v>3</v>
      </c>
    </row>
    <row r="303" customFormat="false" ht="13.2" hidden="false" customHeight="false" outlineLevel="0" collapsed="false">
      <c r="A303" s="102" t="s">
        <v>603</v>
      </c>
      <c r="B303" s="103" t="s">
        <v>2243</v>
      </c>
      <c r="C303" s="96" t="n">
        <v>267</v>
      </c>
      <c r="D303" s="96" t="n">
        <v>22</v>
      </c>
      <c r="E303" s="96" t="n">
        <v>250</v>
      </c>
      <c r="F303" s="96" t="n">
        <v>22</v>
      </c>
      <c r="G303" s="96" t="n">
        <v>17</v>
      </c>
      <c r="H303" s="96" t="n">
        <v>6</v>
      </c>
    </row>
    <row r="304" customFormat="false" ht="13.2" hidden="false" customHeight="false" outlineLevel="0" collapsed="false">
      <c r="A304" s="102" t="s">
        <v>613</v>
      </c>
      <c r="B304" s="103" t="s">
        <v>2244</v>
      </c>
      <c r="C304" s="96" t="n">
        <v>215</v>
      </c>
      <c r="D304" s="96" t="n">
        <v>16</v>
      </c>
      <c r="E304" s="96" t="n">
        <v>185</v>
      </c>
      <c r="F304" s="96" t="n">
        <v>15</v>
      </c>
      <c r="G304" s="96" t="n">
        <v>29</v>
      </c>
      <c r="H304" s="96" t="n">
        <v>6</v>
      </c>
    </row>
    <row r="305" customFormat="false" ht="13.2" hidden="false" customHeight="false" outlineLevel="0" collapsed="false">
      <c r="A305" s="102" t="s">
        <v>607</v>
      </c>
      <c r="B305" s="103" t="s">
        <v>2245</v>
      </c>
      <c r="C305" s="96" t="n">
        <v>129</v>
      </c>
      <c r="D305" s="96" t="n">
        <v>10</v>
      </c>
      <c r="E305" s="96" t="n">
        <v>118</v>
      </c>
      <c r="F305" s="96" t="n">
        <v>9</v>
      </c>
      <c r="G305" s="96" t="n">
        <v>11</v>
      </c>
      <c r="H305" s="96" t="n">
        <v>3</v>
      </c>
    </row>
    <row r="306" customFormat="false" ht="14.4" hidden="false" customHeight="false" outlineLevel="0" collapsed="false">
      <c r="A306" s="102" t="s">
        <v>619</v>
      </c>
      <c r="B306" s="103" t="s">
        <v>2246</v>
      </c>
      <c r="C306" s="96" t="n">
        <v>470</v>
      </c>
      <c r="D306" s="96" t="n">
        <v>35</v>
      </c>
      <c r="E306" s="96" t="n">
        <v>435</v>
      </c>
      <c r="F306" s="96" t="n">
        <v>34</v>
      </c>
      <c r="G306" s="96" t="n">
        <v>34</v>
      </c>
      <c r="H306" s="96" t="n">
        <v>9</v>
      </c>
    </row>
    <row r="307" customFormat="false" ht="13.2" hidden="false" customHeight="false" outlineLevel="0" collapsed="false">
      <c r="A307" s="98" t="s">
        <v>621</v>
      </c>
      <c r="B307" s="99" t="s">
        <v>2247</v>
      </c>
      <c r="C307" s="96" t="n">
        <v>133</v>
      </c>
      <c r="D307" s="96" t="n">
        <v>25</v>
      </c>
      <c r="E307" s="96" t="n">
        <v>127</v>
      </c>
      <c r="F307" s="96" t="n">
        <v>25</v>
      </c>
      <c r="G307" s="96" t="n">
        <v>6</v>
      </c>
      <c r="H307" s="96" t="n">
        <v>5</v>
      </c>
    </row>
    <row r="308" customFormat="false" ht="13.2" hidden="false" customHeight="false" outlineLevel="0" collapsed="false">
      <c r="A308" s="98" t="s">
        <v>623</v>
      </c>
      <c r="B308" s="99" t="s">
        <v>2248</v>
      </c>
      <c r="C308" s="96" t="n">
        <v>121</v>
      </c>
      <c r="D308" s="96" t="n">
        <v>23</v>
      </c>
      <c r="E308" s="96" t="n">
        <v>108</v>
      </c>
      <c r="F308" s="96" t="n">
        <v>22</v>
      </c>
      <c r="G308" s="96" t="n">
        <v>13</v>
      </c>
      <c r="H308" s="96" t="n">
        <v>7</v>
      </c>
    </row>
    <row r="309" customFormat="false" ht="13.2" hidden="false" customHeight="false" outlineLevel="0" collapsed="false">
      <c r="A309" s="98" t="s">
        <v>625</v>
      </c>
      <c r="B309" s="99" t="s">
        <v>2249</v>
      </c>
      <c r="C309" s="96" t="n">
        <v>78</v>
      </c>
      <c r="D309" s="96" t="n">
        <v>17</v>
      </c>
      <c r="E309" s="96" t="n">
        <v>74</v>
      </c>
      <c r="F309" s="96" t="n">
        <v>17</v>
      </c>
      <c r="G309" s="96" t="n">
        <v>5</v>
      </c>
      <c r="H309" s="96" t="n">
        <v>4</v>
      </c>
    </row>
    <row r="310" customFormat="false" ht="13.2" hidden="false" customHeight="false" outlineLevel="0" collapsed="false">
      <c r="A310" s="98" t="s">
        <v>627</v>
      </c>
      <c r="B310" s="99" t="s">
        <v>2250</v>
      </c>
      <c r="C310" s="96" t="n">
        <v>92</v>
      </c>
      <c r="D310" s="96" t="n">
        <v>19</v>
      </c>
      <c r="E310" s="96" t="n">
        <v>90</v>
      </c>
      <c r="F310" s="96" t="n">
        <v>19</v>
      </c>
      <c r="G310" s="96" t="n">
        <v>2</v>
      </c>
      <c r="H310" s="96" t="n">
        <v>3</v>
      </c>
    </row>
    <row r="311" customFormat="false" ht="13.2" hidden="false" customHeight="false" outlineLevel="0" collapsed="false">
      <c r="A311" s="98" t="s">
        <v>629</v>
      </c>
      <c r="B311" s="99" t="s">
        <v>2251</v>
      </c>
      <c r="C311" s="96" t="n">
        <v>83</v>
      </c>
      <c r="D311" s="96" t="n">
        <v>16</v>
      </c>
      <c r="E311" s="96" t="n">
        <v>78</v>
      </c>
      <c r="F311" s="96" t="n">
        <v>15</v>
      </c>
      <c r="G311" s="96" t="n">
        <v>5</v>
      </c>
      <c r="H311" s="96" t="n">
        <v>4</v>
      </c>
    </row>
    <row r="312" customFormat="false" ht="13.2" hidden="false" customHeight="false" outlineLevel="0" collapsed="false">
      <c r="A312" s="98" t="s">
        <v>631</v>
      </c>
      <c r="B312" s="99" t="s">
        <v>2252</v>
      </c>
      <c r="C312" s="96" t="n">
        <v>123</v>
      </c>
      <c r="D312" s="96" t="n">
        <v>23</v>
      </c>
      <c r="E312" s="96" t="n">
        <v>117</v>
      </c>
      <c r="F312" s="96" t="n">
        <v>22</v>
      </c>
      <c r="G312" s="96" t="n">
        <v>6</v>
      </c>
      <c r="H312" s="96" t="n">
        <v>5</v>
      </c>
    </row>
    <row r="313" customFormat="false" ht="13.2" hidden="false" customHeight="false" outlineLevel="0" collapsed="false">
      <c r="A313" s="98" t="s">
        <v>633</v>
      </c>
      <c r="B313" s="99" t="s">
        <v>2253</v>
      </c>
      <c r="C313" s="96" t="n">
        <v>65</v>
      </c>
      <c r="D313" s="96" t="n">
        <v>15</v>
      </c>
      <c r="E313" s="96" t="n">
        <v>64</v>
      </c>
      <c r="F313" s="96" t="n">
        <v>15</v>
      </c>
      <c r="G313" s="96" t="n">
        <v>1</v>
      </c>
      <c r="H313" s="96" t="n">
        <v>2</v>
      </c>
    </row>
    <row r="314" customFormat="false" ht="13.2" hidden="false" customHeight="false" outlineLevel="0" collapsed="false">
      <c r="A314" s="98" t="s">
        <v>635</v>
      </c>
      <c r="B314" s="99" t="s">
        <v>2254</v>
      </c>
      <c r="C314" s="96" t="n">
        <v>53</v>
      </c>
      <c r="D314" s="96" t="n">
        <v>14</v>
      </c>
      <c r="E314" s="96" t="n">
        <v>50</v>
      </c>
      <c r="F314" s="96" t="n">
        <v>14</v>
      </c>
      <c r="G314" s="96" t="n">
        <v>3</v>
      </c>
      <c r="H314" s="96" t="n">
        <v>3</v>
      </c>
    </row>
    <row r="315" customFormat="false" ht="13.2" hidden="false" customHeight="false" outlineLevel="0" collapsed="false">
      <c r="A315" s="98" t="s">
        <v>637</v>
      </c>
      <c r="B315" s="99" t="s">
        <v>2255</v>
      </c>
      <c r="C315" s="96" t="n">
        <v>48</v>
      </c>
      <c r="D315" s="96" t="n">
        <v>11</v>
      </c>
      <c r="E315" s="96" t="n">
        <v>47</v>
      </c>
      <c r="F315" s="96" t="n">
        <v>10</v>
      </c>
      <c r="G315" s="96" t="n">
        <v>1</v>
      </c>
      <c r="H315" s="96" t="n">
        <v>1</v>
      </c>
    </row>
    <row r="316" customFormat="false" ht="13.2" hidden="false" customHeight="false" outlineLevel="0" collapsed="false">
      <c r="A316" s="98" t="s">
        <v>639</v>
      </c>
      <c r="B316" s="99" t="s">
        <v>2256</v>
      </c>
      <c r="C316" s="96" t="n">
        <v>88</v>
      </c>
      <c r="D316" s="96" t="n">
        <v>15</v>
      </c>
      <c r="E316" s="96" t="n">
        <v>82</v>
      </c>
      <c r="F316" s="96" t="n">
        <v>14</v>
      </c>
      <c r="G316" s="96" t="n">
        <v>6</v>
      </c>
      <c r="H316" s="96" t="n">
        <v>4</v>
      </c>
    </row>
    <row r="317" customFormat="false" ht="13.2" hidden="false" customHeight="false" outlineLevel="0" collapsed="false">
      <c r="A317" s="98" t="s">
        <v>641</v>
      </c>
      <c r="B317" s="99" t="s">
        <v>2257</v>
      </c>
      <c r="C317" s="96" t="n">
        <v>67</v>
      </c>
      <c r="D317" s="96" t="n">
        <v>13</v>
      </c>
      <c r="E317" s="96" t="n">
        <v>63</v>
      </c>
      <c r="F317" s="96" t="n">
        <v>12</v>
      </c>
      <c r="G317" s="96" t="n">
        <v>4</v>
      </c>
      <c r="H317" s="96" t="n">
        <v>3</v>
      </c>
    </row>
    <row r="318" customFormat="false" ht="13.2" hidden="false" customHeight="false" outlineLevel="0" collapsed="false">
      <c r="A318" s="98" t="s">
        <v>643</v>
      </c>
      <c r="B318" s="99" t="s">
        <v>2258</v>
      </c>
      <c r="C318" s="96" t="n">
        <v>45</v>
      </c>
      <c r="D318" s="96" t="n">
        <v>10</v>
      </c>
      <c r="E318" s="96" t="n">
        <v>42</v>
      </c>
      <c r="F318" s="96" t="n">
        <v>10</v>
      </c>
      <c r="G318" s="96" t="n">
        <v>3</v>
      </c>
      <c r="H318" s="96" t="n">
        <v>3</v>
      </c>
    </row>
    <row r="319" customFormat="false" ht="13.2" hidden="false" customHeight="false" outlineLevel="0" collapsed="false">
      <c r="A319" s="98" t="s">
        <v>645</v>
      </c>
      <c r="B319" s="99" t="s">
        <v>2259</v>
      </c>
      <c r="C319" s="96" t="n">
        <v>98</v>
      </c>
      <c r="D319" s="96" t="n">
        <v>16</v>
      </c>
      <c r="E319" s="96" t="n">
        <v>94</v>
      </c>
      <c r="F319" s="96" t="n">
        <v>15</v>
      </c>
      <c r="G319" s="96" t="n">
        <v>3</v>
      </c>
      <c r="H319" s="96" t="n">
        <v>3</v>
      </c>
    </row>
    <row r="320" customFormat="false" ht="13.2" hidden="false" customHeight="false" outlineLevel="0" collapsed="false">
      <c r="A320" s="98" t="s">
        <v>647</v>
      </c>
      <c r="B320" s="99" t="s">
        <v>2260</v>
      </c>
      <c r="C320" s="96" t="n">
        <v>63</v>
      </c>
      <c r="D320" s="96" t="n">
        <v>13</v>
      </c>
      <c r="E320" s="96" t="n">
        <v>59</v>
      </c>
      <c r="F320" s="96" t="n">
        <v>13</v>
      </c>
      <c r="G320" s="96" t="n">
        <v>4</v>
      </c>
      <c r="H320" s="96" t="n">
        <v>3</v>
      </c>
    </row>
    <row r="321" customFormat="false" ht="13.2" hidden="false" customHeight="false" outlineLevel="0" collapsed="false">
      <c r="A321" s="98" t="s">
        <v>649</v>
      </c>
      <c r="B321" s="99" t="s">
        <v>2261</v>
      </c>
      <c r="C321" s="96" t="n">
        <v>114</v>
      </c>
      <c r="D321" s="96" t="n">
        <v>21</v>
      </c>
      <c r="E321" s="96" t="n">
        <v>97</v>
      </c>
      <c r="F321" s="96" t="n">
        <v>19</v>
      </c>
      <c r="G321" s="96" t="n">
        <v>17</v>
      </c>
      <c r="H321" s="96" t="n">
        <v>8</v>
      </c>
    </row>
    <row r="322" customFormat="false" ht="13.2" hidden="false" customHeight="false" outlineLevel="0" collapsed="false">
      <c r="A322" s="98" t="s">
        <v>651</v>
      </c>
      <c r="B322" s="99" t="s">
        <v>2262</v>
      </c>
      <c r="C322" s="96" t="n">
        <v>83</v>
      </c>
      <c r="D322" s="96" t="n">
        <v>17</v>
      </c>
      <c r="E322" s="96" t="n">
        <v>77</v>
      </c>
      <c r="F322" s="96" t="n">
        <v>16</v>
      </c>
      <c r="G322" s="96" t="n">
        <v>6</v>
      </c>
      <c r="H322" s="96" t="n">
        <v>5</v>
      </c>
    </row>
    <row r="323" customFormat="false" ht="13.2" hidden="false" customHeight="false" outlineLevel="0" collapsed="false">
      <c r="A323" s="98" t="s">
        <v>653</v>
      </c>
      <c r="B323" s="99" t="s">
        <v>2263</v>
      </c>
      <c r="C323" s="96" t="n">
        <v>81</v>
      </c>
      <c r="D323" s="96" t="n">
        <v>17</v>
      </c>
      <c r="E323" s="96" t="n">
        <v>76</v>
      </c>
      <c r="F323" s="96" t="n">
        <v>17</v>
      </c>
      <c r="G323" s="96" t="n">
        <v>4</v>
      </c>
      <c r="H323" s="96" t="n">
        <v>4</v>
      </c>
    </row>
    <row r="324" customFormat="false" ht="13.2" hidden="false" customHeight="false" outlineLevel="0" collapsed="false">
      <c r="A324" s="98" t="s">
        <v>655</v>
      </c>
      <c r="B324" s="99" t="s">
        <v>2264</v>
      </c>
      <c r="C324" s="96" t="n">
        <v>124</v>
      </c>
      <c r="D324" s="96" t="n">
        <v>22</v>
      </c>
      <c r="E324" s="96" t="n">
        <v>115</v>
      </c>
      <c r="F324" s="96" t="n">
        <v>21</v>
      </c>
      <c r="G324" s="96" t="n">
        <v>10</v>
      </c>
      <c r="H324" s="96" t="n">
        <v>6</v>
      </c>
    </row>
    <row r="325" customFormat="false" ht="13.2" hidden="false" customHeight="false" outlineLevel="0" collapsed="false">
      <c r="A325" s="98" t="s">
        <v>657</v>
      </c>
      <c r="B325" s="99" t="s">
        <v>2265</v>
      </c>
      <c r="C325" s="96" t="n">
        <v>113</v>
      </c>
      <c r="D325" s="96" t="n">
        <v>21</v>
      </c>
      <c r="E325" s="96" t="n">
        <v>105</v>
      </c>
      <c r="F325" s="96" t="n">
        <v>20</v>
      </c>
      <c r="G325" s="96" t="n">
        <v>8</v>
      </c>
      <c r="H325" s="96" t="n">
        <v>6</v>
      </c>
    </row>
    <row r="326" customFormat="false" ht="13.2" hidden="false" customHeight="false" outlineLevel="0" collapsed="false">
      <c r="A326" s="98" t="s">
        <v>659</v>
      </c>
      <c r="B326" s="99" t="s">
        <v>2266</v>
      </c>
      <c r="C326" s="96" t="n">
        <v>84</v>
      </c>
      <c r="D326" s="96" t="n">
        <v>17</v>
      </c>
      <c r="E326" s="96" t="n">
        <v>79</v>
      </c>
      <c r="F326" s="96" t="n">
        <v>16</v>
      </c>
      <c r="G326" s="96" t="n">
        <v>5</v>
      </c>
      <c r="H326" s="96" t="n">
        <v>4</v>
      </c>
    </row>
    <row r="327" customFormat="false" ht="13.2" hidden="false" customHeight="false" outlineLevel="0" collapsed="false">
      <c r="A327" s="98" t="s">
        <v>661</v>
      </c>
      <c r="B327" s="99" t="s">
        <v>2267</v>
      </c>
      <c r="C327" s="96" t="n">
        <v>108</v>
      </c>
      <c r="D327" s="96" t="n">
        <v>19</v>
      </c>
      <c r="E327" s="96" t="n">
        <v>100</v>
      </c>
      <c r="F327" s="96" t="n">
        <v>18</v>
      </c>
      <c r="G327" s="96" t="n">
        <v>8</v>
      </c>
      <c r="H327" s="96" t="n">
        <v>5</v>
      </c>
    </row>
    <row r="328" customFormat="false" ht="13.2" hidden="false" customHeight="false" outlineLevel="0" collapsed="false">
      <c r="A328" s="98" t="s">
        <v>663</v>
      </c>
      <c r="B328" s="99" t="s">
        <v>2268</v>
      </c>
      <c r="C328" s="96" t="n">
        <v>117</v>
      </c>
      <c r="D328" s="96" t="n">
        <v>20</v>
      </c>
      <c r="E328" s="96" t="n">
        <v>109</v>
      </c>
      <c r="F328" s="96" t="n">
        <v>19</v>
      </c>
      <c r="G328" s="96" t="n">
        <v>8</v>
      </c>
      <c r="H328" s="96" t="n">
        <v>5</v>
      </c>
    </row>
    <row r="329" customFormat="false" ht="13.2" hidden="false" customHeight="false" outlineLevel="0" collapsed="false">
      <c r="A329" s="98" t="s">
        <v>665</v>
      </c>
      <c r="B329" s="99" t="s">
        <v>2269</v>
      </c>
      <c r="C329" s="96" t="n">
        <v>161</v>
      </c>
      <c r="D329" s="96" t="n">
        <v>24</v>
      </c>
      <c r="E329" s="96" t="n">
        <v>153</v>
      </c>
      <c r="F329" s="96" t="n">
        <v>23</v>
      </c>
      <c r="G329" s="96" t="n">
        <v>9</v>
      </c>
      <c r="H329" s="96" t="n">
        <v>6</v>
      </c>
    </row>
    <row r="330" customFormat="false" ht="13.2" hidden="false" customHeight="false" outlineLevel="0" collapsed="false">
      <c r="A330" s="98" t="s">
        <v>667</v>
      </c>
      <c r="B330" s="99" t="s">
        <v>2270</v>
      </c>
      <c r="C330" s="96" t="n">
        <v>110</v>
      </c>
      <c r="D330" s="96" t="n">
        <v>21</v>
      </c>
      <c r="E330" s="96" t="n">
        <v>99</v>
      </c>
      <c r="F330" s="96" t="n">
        <v>20</v>
      </c>
      <c r="G330" s="96" t="n">
        <v>10</v>
      </c>
      <c r="H330" s="96" t="n">
        <v>7</v>
      </c>
    </row>
    <row r="331" customFormat="false" ht="13.2" hidden="false" customHeight="false" outlineLevel="0" collapsed="false">
      <c r="A331" s="98" t="s">
        <v>675</v>
      </c>
      <c r="B331" s="99" t="s">
        <v>2271</v>
      </c>
      <c r="C331" s="96" t="n">
        <v>69</v>
      </c>
      <c r="D331" s="96" t="n">
        <v>5</v>
      </c>
      <c r="E331" s="96" t="n">
        <v>67</v>
      </c>
      <c r="F331" s="96" t="n">
        <v>5</v>
      </c>
      <c r="G331" s="96" t="n">
        <v>3</v>
      </c>
      <c r="H331" s="96" t="n">
        <v>1</v>
      </c>
    </row>
    <row r="332" customFormat="false" ht="13.2" hidden="false" customHeight="false" outlineLevel="0" collapsed="false">
      <c r="A332" s="98" t="s">
        <v>677</v>
      </c>
      <c r="B332" s="105" t="s">
        <v>2272</v>
      </c>
      <c r="C332" s="96" t="n">
        <v>122</v>
      </c>
      <c r="D332" s="96" t="n">
        <v>9</v>
      </c>
      <c r="E332" s="96" t="n">
        <v>116</v>
      </c>
      <c r="F332" s="96" t="n">
        <v>9</v>
      </c>
      <c r="G332" s="96" t="n">
        <v>6</v>
      </c>
      <c r="H332" s="96" t="n">
        <v>2</v>
      </c>
    </row>
    <row r="333" customFormat="false" ht="13.2" hidden="false" customHeight="false" outlineLevel="0" collapsed="false">
      <c r="A333" s="98" t="s">
        <v>679</v>
      </c>
      <c r="B333" s="105" t="s">
        <v>2273</v>
      </c>
      <c r="C333" s="96" t="n">
        <v>113</v>
      </c>
      <c r="D333" s="96" t="n">
        <v>8</v>
      </c>
      <c r="E333" s="96" t="n">
        <v>107</v>
      </c>
      <c r="F333" s="96" t="n">
        <v>8</v>
      </c>
      <c r="G333" s="96" t="n">
        <v>6</v>
      </c>
      <c r="H333" s="96" t="n">
        <v>2</v>
      </c>
    </row>
    <row r="334" customFormat="false" ht="13.2" hidden="false" customHeight="false" outlineLevel="0" collapsed="false">
      <c r="A334" s="98" t="s">
        <v>681</v>
      </c>
      <c r="B334" s="105" t="s">
        <v>2274</v>
      </c>
      <c r="C334" s="96" t="n">
        <v>93</v>
      </c>
      <c r="D334" s="96" t="n">
        <v>7</v>
      </c>
      <c r="E334" s="96" t="n">
        <v>89</v>
      </c>
      <c r="F334" s="96" t="n">
        <v>7</v>
      </c>
      <c r="G334" s="96" t="n">
        <v>3</v>
      </c>
      <c r="H334" s="96" t="n">
        <v>1</v>
      </c>
    </row>
    <row r="335" customFormat="false" ht="13.2" hidden="false" customHeight="false" outlineLevel="0" collapsed="false">
      <c r="A335" s="98" t="s">
        <v>683</v>
      </c>
      <c r="B335" s="105" t="s">
        <v>2275</v>
      </c>
      <c r="C335" s="96" t="n">
        <v>152</v>
      </c>
      <c r="D335" s="96" t="n">
        <v>11</v>
      </c>
      <c r="E335" s="96" t="n">
        <v>144</v>
      </c>
      <c r="F335" s="96" t="n">
        <v>11</v>
      </c>
      <c r="G335" s="96" t="n">
        <v>8</v>
      </c>
      <c r="H335" s="96" t="n">
        <v>3</v>
      </c>
    </row>
    <row r="336" customFormat="false" ht="13.2" hidden="false" customHeight="false" outlineLevel="0" collapsed="false">
      <c r="A336" s="98" t="s">
        <v>685</v>
      </c>
      <c r="B336" s="99" t="s">
        <v>2276</v>
      </c>
      <c r="C336" s="96" t="n">
        <v>136</v>
      </c>
      <c r="D336" s="96" t="n">
        <v>10</v>
      </c>
      <c r="E336" s="96" t="n">
        <v>126</v>
      </c>
      <c r="F336" s="96" t="n">
        <v>10</v>
      </c>
      <c r="G336" s="96" t="n">
        <v>10</v>
      </c>
      <c r="H336" s="96" t="n">
        <v>3</v>
      </c>
    </row>
    <row r="337" customFormat="false" ht="13.2" hidden="false" customHeight="false" outlineLevel="0" collapsed="false">
      <c r="A337" s="98" t="s">
        <v>715</v>
      </c>
      <c r="B337" s="99" t="s">
        <v>2277</v>
      </c>
      <c r="C337" s="96" t="n">
        <v>131</v>
      </c>
      <c r="D337" s="96" t="n">
        <v>10</v>
      </c>
      <c r="E337" s="96" t="n">
        <v>127</v>
      </c>
      <c r="F337" s="96" t="n">
        <v>10</v>
      </c>
      <c r="G337" s="96" t="n">
        <v>4</v>
      </c>
      <c r="H337" s="96" t="n">
        <v>2</v>
      </c>
    </row>
    <row r="338" customFormat="false" ht="13.2" hidden="false" customHeight="false" outlineLevel="0" collapsed="false">
      <c r="A338" s="98" t="s">
        <v>687</v>
      </c>
      <c r="B338" s="99" t="s">
        <v>2278</v>
      </c>
      <c r="C338" s="96" t="n">
        <v>76</v>
      </c>
      <c r="D338" s="96" t="n">
        <v>6</v>
      </c>
      <c r="E338" s="96" t="n">
        <v>71</v>
      </c>
      <c r="F338" s="96" t="n">
        <v>6</v>
      </c>
      <c r="G338" s="96" t="n">
        <v>5</v>
      </c>
      <c r="H338" s="96" t="n">
        <v>1</v>
      </c>
    </row>
    <row r="339" customFormat="false" ht="13.2" hidden="false" customHeight="false" outlineLevel="0" collapsed="false">
      <c r="A339" s="98" t="s">
        <v>689</v>
      </c>
      <c r="B339" s="99" t="s">
        <v>2279</v>
      </c>
      <c r="C339" s="96" t="n">
        <v>122</v>
      </c>
      <c r="D339" s="96" t="n">
        <v>10</v>
      </c>
      <c r="E339" s="96" t="n">
        <v>118</v>
      </c>
      <c r="F339" s="96" t="n">
        <v>9</v>
      </c>
      <c r="G339" s="96" t="n">
        <v>4</v>
      </c>
      <c r="H339" s="96" t="n">
        <v>2</v>
      </c>
    </row>
    <row r="340" customFormat="false" ht="13.2" hidden="false" customHeight="false" outlineLevel="0" collapsed="false">
      <c r="A340" s="98" t="s">
        <v>691</v>
      </c>
      <c r="B340" s="99" t="s">
        <v>2280</v>
      </c>
      <c r="C340" s="96" t="n">
        <v>183</v>
      </c>
      <c r="D340" s="96" t="n">
        <v>14</v>
      </c>
      <c r="E340" s="96" t="n">
        <v>174</v>
      </c>
      <c r="F340" s="96" t="n">
        <v>14</v>
      </c>
      <c r="G340" s="96" t="n">
        <v>9</v>
      </c>
      <c r="H340" s="96" t="n">
        <v>3</v>
      </c>
    </row>
    <row r="341" customFormat="false" ht="13.2" hidden="false" customHeight="false" outlineLevel="0" collapsed="false">
      <c r="A341" s="98" t="s">
        <v>693</v>
      </c>
      <c r="B341" s="99" t="s">
        <v>2281</v>
      </c>
      <c r="C341" s="96" t="n">
        <v>239</v>
      </c>
      <c r="D341" s="96" t="n">
        <v>18</v>
      </c>
      <c r="E341" s="96" t="n">
        <v>221</v>
      </c>
      <c r="F341" s="96" t="n">
        <v>18</v>
      </c>
      <c r="G341" s="96" t="n">
        <v>18</v>
      </c>
      <c r="H341" s="96" t="n">
        <v>5</v>
      </c>
    </row>
    <row r="342" customFormat="false" ht="13.2" hidden="false" customHeight="false" outlineLevel="0" collapsed="false">
      <c r="A342" s="98" t="s">
        <v>695</v>
      </c>
      <c r="B342" s="99" t="s">
        <v>2282</v>
      </c>
      <c r="C342" s="96" t="n">
        <v>139</v>
      </c>
      <c r="D342" s="96" t="n">
        <v>11</v>
      </c>
      <c r="E342" s="96" t="n">
        <v>137</v>
      </c>
      <c r="F342" s="96" t="n">
        <v>11</v>
      </c>
      <c r="G342" s="96" t="n">
        <v>3</v>
      </c>
      <c r="H342" s="96" t="n">
        <v>1</v>
      </c>
    </row>
    <row r="343" customFormat="false" ht="13.2" hidden="false" customHeight="false" outlineLevel="0" collapsed="false">
      <c r="A343" s="98" t="s">
        <v>697</v>
      </c>
      <c r="B343" s="99" t="s">
        <v>2283</v>
      </c>
      <c r="C343" s="96" t="n">
        <v>138</v>
      </c>
      <c r="D343" s="96" t="n">
        <v>11</v>
      </c>
      <c r="E343" s="96" t="n">
        <v>133</v>
      </c>
      <c r="F343" s="96" t="n">
        <v>11</v>
      </c>
      <c r="G343" s="96" t="n">
        <v>5</v>
      </c>
      <c r="H343" s="96" t="n">
        <v>2</v>
      </c>
    </row>
    <row r="344" customFormat="false" ht="13.2" hidden="false" customHeight="false" outlineLevel="0" collapsed="false">
      <c r="A344" s="98" t="s">
        <v>699</v>
      </c>
      <c r="B344" s="99" t="s">
        <v>2284</v>
      </c>
      <c r="C344" s="96" t="n">
        <v>125</v>
      </c>
      <c r="D344" s="96" t="n">
        <v>10</v>
      </c>
      <c r="E344" s="96" t="n">
        <v>118</v>
      </c>
      <c r="F344" s="96" t="n">
        <v>10</v>
      </c>
      <c r="G344" s="96" t="n">
        <v>7</v>
      </c>
      <c r="H344" s="96" t="n">
        <v>2</v>
      </c>
    </row>
    <row r="345" customFormat="false" ht="13.2" hidden="false" customHeight="false" outlineLevel="0" collapsed="false">
      <c r="A345" s="98" t="s">
        <v>701</v>
      </c>
      <c r="B345" s="99" t="s">
        <v>2285</v>
      </c>
      <c r="C345" s="96" t="n">
        <v>351</v>
      </c>
      <c r="D345" s="96" t="n">
        <v>26</v>
      </c>
      <c r="E345" s="96" t="n">
        <v>303</v>
      </c>
      <c r="F345" s="96" t="n">
        <v>24</v>
      </c>
      <c r="G345" s="96" t="n">
        <v>48</v>
      </c>
      <c r="H345" s="96" t="n">
        <v>10</v>
      </c>
    </row>
    <row r="346" customFormat="false" ht="13.2" hidden="false" customHeight="false" outlineLevel="0" collapsed="false">
      <c r="A346" s="98" t="s">
        <v>703</v>
      </c>
      <c r="B346" s="99" t="s">
        <v>2286</v>
      </c>
      <c r="C346" s="96" t="n">
        <v>234</v>
      </c>
      <c r="D346" s="96" t="n">
        <v>19</v>
      </c>
      <c r="E346" s="96" t="n">
        <v>228</v>
      </c>
      <c r="F346" s="96" t="n">
        <v>18</v>
      </c>
      <c r="G346" s="96" t="n">
        <v>6</v>
      </c>
      <c r="H346" s="96" t="n">
        <v>3</v>
      </c>
    </row>
    <row r="347" customFormat="false" ht="13.2" hidden="false" customHeight="false" outlineLevel="0" collapsed="false">
      <c r="A347" s="98" t="s">
        <v>717</v>
      </c>
      <c r="B347" s="99" t="s">
        <v>2287</v>
      </c>
      <c r="C347" s="96" t="n">
        <v>59</v>
      </c>
      <c r="D347" s="96" t="n">
        <v>6</v>
      </c>
      <c r="E347" s="96" t="n">
        <v>55</v>
      </c>
      <c r="F347" s="96" t="n">
        <v>6</v>
      </c>
      <c r="G347" s="96" t="n">
        <v>4</v>
      </c>
      <c r="H347" s="96" t="n">
        <v>1</v>
      </c>
    </row>
    <row r="348" customFormat="false" ht="13.2" hidden="false" customHeight="false" outlineLevel="0" collapsed="false">
      <c r="A348" s="98" t="s">
        <v>705</v>
      </c>
      <c r="B348" s="99" t="s">
        <v>2288</v>
      </c>
      <c r="C348" s="96" t="n">
        <v>179</v>
      </c>
      <c r="D348" s="96" t="n">
        <v>14</v>
      </c>
      <c r="E348" s="96" t="n">
        <v>175</v>
      </c>
      <c r="F348" s="96" t="n">
        <v>14</v>
      </c>
      <c r="G348" s="96" t="n">
        <v>4</v>
      </c>
      <c r="H348" s="96" t="n">
        <v>2</v>
      </c>
    </row>
    <row r="349" customFormat="false" ht="13.2" hidden="false" customHeight="false" outlineLevel="0" collapsed="false">
      <c r="A349" s="98" t="s">
        <v>707</v>
      </c>
      <c r="B349" s="99" t="s">
        <v>2289</v>
      </c>
      <c r="C349" s="96" t="n">
        <v>69</v>
      </c>
      <c r="D349" s="96" t="n">
        <v>6</v>
      </c>
      <c r="E349" s="96" t="n">
        <v>67</v>
      </c>
      <c r="F349" s="96" t="n">
        <v>6</v>
      </c>
      <c r="G349" s="96" t="n">
        <v>2</v>
      </c>
      <c r="H349" s="96" t="n">
        <v>1</v>
      </c>
    </row>
    <row r="350" customFormat="false" ht="13.2" hidden="false" customHeight="false" outlineLevel="0" collapsed="false">
      <c r="A350" s="98" t="s">
        <v>709</v>
      </c>
      <c r="B350" s="99" t="s">
        <v>2290</v>
      </c>
      <c r="C350" s="96" t="n">
        <v>91</v>
      </c>
      <c r="D350" s="96" t="n">
        <v>7</v>
      </c>
      <c r="E350" s="96" t="n">
        <v>88</v>
      </c>
      <c r="F350" s="96" t="n">
        <v>7</v>
      </c>
      <c r="G350" s="96" t="n">
        <v>3</v>
      </c>
      <c r="H350" s="96" t="n">
        <v>1</v>
      </c>
    </row>
    <row r="351" customFormat="false" ht="13.2" hidden="false" customHeight="false" outlineLevel="0" collapsed="false">
      <c r="A351" s="98" t="s">
        <v>711</v>
      </c>
      <c r="B351" s="99" t="s">
        <v>2291</v>
      </c>
      <c r="C351" s="96" t="n">
        <v>90</v>
      </c>
      <c r="D351" s="96" t="n">
        <v>7</v>
      </c>
      <c r="E351" s="96" t="n">
        <v>87</v>
      </c>
      <c r="F351" s="96" t="n">
        <v>7</v>
      </c>
      <c r="G351" s="96" t="n">
        <v>4</v>
      </c>
      <c r="H351" s="96" t="n">
        <v>1</v>
      </c>
    </row>
    <row r="352" customFormat="false" ht="13.2" hidden="false" customHeight="false" outlineLevel="0" collapsed="false">
      <c r="A352" s="98" t="s">
        <v>713</v>
      </c>
      <c r="B352" s="99" t="s">
        <v>2292</v>
      </c>
      <c r="C352" s="96" t="n">
        <v>146</v>
      </c>
      <c r="D352" s="96" t="n">
        <v>12</v>
      </c>
      <c r="E352" s="96" t="n">
        <v>129</v>
      </c>
      <c r="F352" s="96" t="n">
        <v>11</v>
      </c>
      <c r="G352" s="96" t="n">
        <v>17</v>
      </c>
      <c r="H352" s="96" t="n">
        <v>4</v>
      </c>
    </row>
    <row r="353" customFormat="false" ht="13.2" hidden="false" customHeight="false" outlineLevel="0" collapsed="false">
      <c r="A353" s="97"/>
      <c r="B353" s="79"/>
      <c r="C353" s="79"/>
      <c r="D353" s="79"/>
      <c r="E353" s="79"/>
      <c r="F353" s="79"/>
      <c r="G353" s="79"/>
      <c r="H353" s="79"/>
    </row>
    <row r="354" customFormat="false" ht="13.2" hidden="false" customHeight="false" outlineLevel="0" collapsed="false">
      <c r="A354" s="92" t="s">
        <v>393</v>
      </c>
      <c r="B354" s="80" t="s">
        <v>394</v>
      </c>
      <c r="C354" s="93" t="n">
        <v>5264</v>
      </c>
      <c r="D354" s="93" t="n">
        <v>81</v>
      </c>
      <c r="E354" s="93" t="n">
        <v>4882</v>
      </c>
      <c r="F354" s="93" t="n">
        <v>78</v>
      </c>
      <c r="G354" s="93" t="n">
        <v>381</v>
      </c>
      <c r="H354" s="93" t="n">
        <v>22</v>
      </c>
    </row>
    <row r="355" customFormat="false" ht="13.2" hidden="false" customHeight="false" outlineLevel="0" collapsed="false">
      <c r="A355" s="106" t="s">
        <v>373</v>
      </c>
      <c r="B355" s="103" t="s">
        <v>374</v>
      </c>
      <c r="C355" s="93" t="n">
        <v>1821</v>
      </c>
      <c r="D355" s="93" t="n">
        <v>72</v>
      </c>
      <c r="E355" s="93" t="n">
        <v>1696</v>
      </c>
      <c r="F355" s="93" t="n">
        <v>70</v>
      </c>
      <c r="G355" s="93" t="n">
        <v>124</v>
      </c>
      <c r="H355" s="93" t="n">
        <v>19</v>
      </c>
    </row>
    <row r="356" customFormat="false" ht="13.8" hidden="false" customHeight="false" outlineLevel="0" collapsed="false">
      <c r="A356" s="107"/>
      <c r="B356" s="108"/>
      <c r="C356" s="109"/>
      <c r="D356" s="109"/>
      <c r="E356" s="108"/>
      <c r="F356" s="108"/>
      <c r="G356" s="108"/>
      <c r="H356" s="108"/>
    </row>
    <row r="357" customFormat="false" ht="13.2" hidden="false" customHeight="false" outlineLevel="0" collapsed="false">
      <c r="A357" s="110"/>
      <c r="B357" s="111"/>
      <c r="C357" s="112"/>
      <c r="D357" s="112"/>
      <c r="E357" s="113"/>
      <c r="F357" s="113"/>
      <c r="G357" s="113"/>
      <c r="H357" s="113"/>
    </row>
    <row r="358" customFormat="false" ht="13.2" hidden="false" customHeight="true" outlineLevel="0" collapsed="false">
      <c r="A358" s="114" t="s">
        <v>2293</v>
      </c>
      <c r="B358" s="114"/>
      <c r="C358" s="114"/>
      <c r="D358" s="114"/>
      <c r="E358" s="114"/>
      <c r="F358" s="114"/>
      <c r="G358" s="114"/>
      <c r="H358" s="114"/>
    </row>
    <row r="359" customFormat="false" ht="13.2" hidden="false" customHeight="false" outlineLevel="0" collapsed="false">
      <c r="A359" s="115"/>
      <c r="B359" s="110"/>
      <c r="C359" s="116"/>
      <c r="D359" s="116"/>
      <c r="E359" s="110"/>
      <c r="F359" s="110"/>
      <c r="G359" s="117"/>
      <c r="H359" s="118"/>
    </row>
    <row r="360" customFormat="false" ht="13.2" hidden="false" customHeight="true" outlineLevel="0" collapsed="false">
      <c r="A360" s="114" t="s">
        <v>2294</v>
      </c>
      <c r="B360" s="114"/>
      <c r="C360" s="114"/>
      <c r="D360" s="114"/>
      <c r="E360" s="114"/>
      <c r="F360" s="114"/>
      <c r="G360" s="114"/>
      <c r="H360" s="114"/>
    </row>
    <row r="361" customFormat="false" ht="13.2" hidden="false" customHeight="true" outlineLevel="0" collapsed="false">
      <c r="A361" s="114" t="s">
        <v>2295</v>
      </c>
      <c r="B361" s="114"/>
      <c r="C361" s="114"/>
      <c r="D361" s="114"/>
      <c r="E361" s="114"/>
      <c r="F361" s="114"/>
      <c r="G361" s="114"/>
      <c r="H361" s="114"/>
    </row>
    <row r="362" customFormat="false" ht="13.2" hidden="false" customHeight="true" outlineLevel="0" collapsed="false">
      <c r="A362" s="114" t="s">
        <v>2296</v>
      </c>
      <c r="B362" s="114"/>
      <c r="C362" s="114"/>
      <c r="D362" s="114"/>
      <c r="E362" s="114"/>
      <c r="F362" s="114"/>
      <c r="G362" s="114"/>
      <c r="H362" s="114"/>
    </row>
    <row r="363" customFormat="false" ht="13.2" hidden="false" customHeight="true" outlineLevel="0" collapsed="false">
      <c r="A363" s="114" t="s">
        <v>2297</v>
      </c>
      <c r="B363" s="114"/>
      <c r="C363" s="114"/>
      <c r="D363" s="114"/>
      <c r="E363" s="114"/>
      <c r="F363" s="114"/>
      <c r="G363" s="114"/>
      <c r="H363" s="114"/>
    </row>
    <row r="364" customFormat="false" ht="13.2" hidden="false" customHeight="true" outlineLevel="0" collapsed="false">
      <c r="A364" s="114" t="s">
        <v>2298</v>
      </c>
      <c r="B364" s="114"/>
      <c r="C364" s="114"/>
      <c r="D364" s="114"/>
      <c r="E364" s="114"/>
      <c r="F364" s="114"/>
      <c r="G364" s="114"/>
      <c r="H364" s="114"/>
    </row>
    <row r="365" customFormat="false" ht="13.2" hidden="false" customHeight="false" outlineLevel="0" collapsed="false">
      <c r="A365" s="110"/>
      <c r="B365" s="110"/>
      <c r="C365" s="110"/>
      <c r="D365" s="110"/>
      <c r="E365" s="110"/>
      <c r="F365" s="110"/>
      <c r="G365" s="110"/>
      <c r="H365" s="119"/>
    </row>
    <row r="366" customFormat="false" ht="13.2" hidden="false" customHeight="false" outlineLevel="0" collapsed="false">
      <c r="A366" s="120" t="s">
        <v>2299</v>
      </c>
      <c r="B366" s="120"/>
      <c r="C366" s="120"/>
      <c r="D366" s="119"/>
      <c r="E366" s="120"/>
      <c r="F366" s="119"/>
      <c r="G366" s="120"/>
      <c r="H366" s="120"/>
    </row>
    <row r="367" customFormat="false" ht="13.2" hidden="false" customHeight="false" outlineLevel="0" collapsed="false">
      <c r="A367" s="120"/>
      <c r="B367" s="120"/>
      <c r="C367" s="120"/>
      <c r="D367" s="119"/>
      <c r="E367" s="120"/>
      <c r="F367" s="119"/>
      <c r="G367" s="120"/>
      <c r="H367" s="120"/>
    </row>
    <row r="368" customFormat="false" ht="13.2" hidden="false" customHeight="true" outlineLevel="0" collapsed="false">
      <c r="A368" s="121" t="s">
        <v>2300</v>
      </c>
      <c r="B368" s="121"/>
      <c r="C368" s="121"/>
      <c r="D368" s="121"/>
      <c r="E368" s="121"/>
      <c r="F368" s="121"/>
      <c r="G368" s="121"/>
      <c r="H368" s="121"/>
    </row>
    <row r="369" customFormat="false" ht="13.2" hidden="false" customHeight="true" outlineLevel="0" collapsed="false">
      <c r="A369" s="122" t="s">
        <v>2301</v>
      </c>
      <c r="B369" s="122"/>
      <c r="C369" s="122"/>
      <c r="D369" s="122"/>
      <c r="E369" s="122"/>
      <c r="F369" s="122"/>
      <c r="G369" s="122"/>
      <c r="H369" s="122"/>
    </row>
    <row r="370" customFormat="false" ht="13.2" hidden="false" customHeight="false" outlineLevel="0" collapsed="false">
      <c r="A370" s="120"/>
      <c r="B370" s="120"/>
      <c r="C370" s="120"/>
      <c r="D370" s="120"/>
      <c r="E370" s="120"/>
      <c r="F370" s="120"/>
      <c r="G370" s="120"/>
      <c r="H370" s="120"/>
    </row>
    <row r="371" customFormat="false" ht="13.2" hidden="false" customHeight="true" outlineLevel="0" collapsed="false">
      <c r="A371" s="114" t="s">
        <v>2302</v>
      </c>
      <c r="B371" s="114"/>
      <c r="C371" s="114"/>
      <c r="D371" s="114"/>
      <c r="E371" s="114"/>
      <c r="F371" s="114"/>
      <c r="G371" s="114"/>
      <c r="H371" s="114"/>
    </row>
    <row r="372" customFormat="false" ht="13.2" hidden="false" customHeight="true" outlineLevel="0" collapsed="false">
      <c r="A372" s="114" t="s">
        <v>2303</v>
      </c>
      <c r="B372" s="114"/>
      <c r="C372" s="114"/>
      <c r="D372" s="114"/>
      <c r="E372" s="114"/>
      <c r="F372" s="114"/>
      <c r="G372" s="114"/>
      <c r="H372" s="114"/>
    </row>
    <row r="373" customFormat="false" ht="13.2" hidden="false" customHeight="true" outlineLevel="0" collapsed="false">
      <c r="A373" s="114" t="s">
        <v>2304</v>
      </c>
      <c r="B373" s="114"/>
      <c r="C373" s="114"/>
      <c r="D373" s="114"/>
      <c r="E373" s="114"/>
      <c r="F373" s="114"/>
      <c r="G373" s="114"/>
      <c r="H373" s="114"/>
    </row>
    <row r="374" customFormat="false" ht="13.2" hidden="false" customHeight="true" outlineLevel="0" collapsed="false">
      <c r="A374" s="114" t="s">
        <v>2305</v>
      </c>
      <c r="B374" s="114"/>
      <c r="C374" s="114"/>
      <c r="D374" s="114"/>
      <c r="E374" s="114"/>
      <c r="F374" s="114"/>
      <c r="G374" s="114"/>
      <c r="H374" s="114"/>
    </row>
    <row r="375" customFormat="false" ht="13.2" hidden="false" customHeight="false" outlineLevel="0" collapsed="false">
      <c r="A375" s="120"/>
      <c r="B375" s="120"/>
      <c r="C375" s="120"/>
      <c r="D375" s="119"/>
      <c r="E375" s="120"/>
      <c r="F375" s="119"/>
      <c r="G375" s="120"/>
      <c r="H375" s="120"/>
    </row>
    <row r="376" customFormat="false" ht="13.2" hidden="false" customHeight="true" outlineLevel="0" collapsed="false">
      <c r="A376" s="114" t="s">
        <v>2306</v>
      </c>
      <c r="B376" s="114"/>
      <c r="C376" s="114"/>
      <c r="D376" s="114"/>
      <c r="E376" s="114"/>
      <c r="F376" s="114"/>
      <c r="G376" s="114"/>
      <c r="H376" s="114"/>
    </row>
    <row r="377" customFormat="false" ht="13.2" hidden="false" customHeight="false" outlineLevel="0" collapsed="false">
      <c r="A377" s="120"/>
      <c r="B377" s="123"/>
      <c r="C377" s="120"/>
      <c r="D377" s="120"/>
      <c r="E377" s="120"/>
      <c r="F377" s="120"/>
      <c r="G377" s="120"/>
      <c r="H377" s="120"/>
    </row>
    <row r="378" customFormat="false" ht="13.2" hidden="false" customHeight="false" outlineLevel="0" collapsed="false">
      <c r="A378" s="124" t="s">
        <v>2307</v>
      </c>
      <c r="B378" s="124"/>
      <c r="C378" s="124"/>
      <c r="D378" s="124"/>
      <c r="E378" s="124"/>
      <c r="F378" s="124"/>
      <c r="G378" s="124"/>
      <c r="H378" s="124"/>
    </row>
    <row r="379" customFormat="false" ht="13.2" hidden="false" customHeight="false" outlineLevel="0" collapsed="false">
      <c r="A379" s="114"/>
      <c r="B379" s="114"/>
      <c r="C379" s="114"/>
      <c r="D379" s="114"/>
      <c r="E379" s="114"/>
      <c r="F379" s="114"/>
      <c r="G379" s="114"/>
      <c r="H379" s="114"/>
    </row>
    <row r="380" customFormat="false" ht="13.2" hidden="false" customHeight="false" outlineLevel="0" collapsed="false">
      <c r="A380" s="124" t="s">
        <v>2308</v>
      </c>
      <c r="B380" s="124"/>
      <c r="C380" s="124"/>
      <c r="D380" s="124"/>
      <c r="E380" s="124"/>
      <c r="F380" s="124"/>
      <c r="G380" s="124"/>
      <c r="H380" s="124"/>
    </row>
    <row r="381" customFormat="false" ht="13.2" hidden="false" customHeight="false" outlineLevel="0" collapsed="false">
      <c r="A381" s="111"/>
      <c r="B381" s="111"/>
      <c r="C381" s="111"/>
      <c r="D381" s="125"/>
      <c r="E381" s="111"/>
      <c r="F381" s="125"/>
      <c r="G381" s="111"/>
      <c r="H381" s="111"/>
    </row>
    <row r="382" customFormat="false" ht="13.2" hidden="false" customHeight="false" outlineLevel="0" collapsed="false">
      <c r="A382" s="124" t="s">
        <v>2309</v>
      </c>
      <c r="B382" s="124"/>
      <c r="C382" s="124"/>
      <c r="D382" s="124"/>
      <c r="E382" s="124"/>
      <c r="F382" s="124"/>
      <c r="G382" s="124"/>
      <c r="H382" s="124"/>
    </row>
    <row r="383" customFormat="false" ht="13.2" hidden="false" customHeight="false" outlineLevel="0" collapsed="false">
      <c r="A383" s="111"/>
      <c r="B383" s="111"/>
      <c r="C383" s="111"/>
      <c r="D383" s="125"/>
      <c r="E383" s="111"/>
      <c r="F383" s="125"/>
      <c r="G383" s="111"/>
      <c r="H383" s="111"/>
    </row>
    <row r="384" customFormat="false" ht="13.2" hidden="false" customHeight="false" outlineLevel="0" collapsed="false">
      <c r="A384" s="124" t="s">
        <v>2310</v>
      </c>
      <c r="B384" s="124"/>
      <c r="C384" s="124"/>
      <c r="D384" s="124"/>
      <c r="E384" s="124"/>
      <c r="F384" s="124"/>
      <c r="G384" s="124"/>
      <c r="H384" s="124"/>
    </row>
    <row r="385" customFormat="false" ht="13.2" hidden="false" customHeight="false" outlineLevel="0" collapsed="false">
      <c r="A385" s="111"/>
      <c r="B385" s="111"/>
      <c r="C385" s="111"/>
      <c r="D385" s="125"/>
      <c r="E385" s="111"/>
      <c r="F385" s="125"/>
      <c r="G385" s="111"/>
      <c r="H385" s="111"/>
    </row>
    <row r="386" customFormat="false" ht="13.2" hidden="false" customHeight="false" outlineLevel="0" collapsed="false">
      <c r="A386" s="124" t="s">
        <v>2311</v>
      </c>
      <c r="B386" s="124"/>
      <c r="C386" s="124"/>
      <c r="D386" s="124"/>
      <c r="E386" s="124"/>
      <c r="F386" s="124"/>
      <c r="G386" s="124"/>
      <c r="H386" s="124"/>
    </row>
    <row r="387" customFormat="false" ht="13.2" hidden="false" customHeight="false" outlineLevel="0" collapsed="false">
      <c r="A387" s="111"/>
      <c r="B387" s="111"/>
      <c r="C387" s="111"/>
      <c r="D387" s="125"/>
      <c r="E387" s="111"/>
      <c r="F387" s="125"/>
      <c r="G387" s="111"/>
      <c r="H387" s="111"/>
    </row>
    <row r="388" customFormat="false" ht="13.2" hidden="false" customHeight="false" outlineLevel="0" collapsed="false">
      <c r="A388" s="124" t="s">
        <v>2312</v>
      </c>
      <c r="B388" s="124"/>
      <c r="C388" s="124"/>
      <c r="D388" s="124"/>
      <c r="E388" s="124"/>
      <c r="F388" s="124"/>
      <c r="G388" s="124"/>
      <c r="H388" s="124"/>
    </row>
    <row r="389" customFormat="false" ht="13.2" hidden="false" customHeight="false" outlineLevel="0" collapsed="false">
      <c r="A389" s="120"/>
      <c r="B389" s="120"/>
      <c r="C389" s="120"/>
      <c r="D389" s="120"/>
      <c r="E389" s="120"/>
      <c r="F389" s="120"/>
      <c r="G389" s="120"/>
      <c r="H389" s="120"/>
    </row>
    <row r="390" customFormat="false" ht="13.2" hidden="false" customHeight="true" outlineLevel="0" collapsed="false">
      <c r="A390" s="114" t="s">
        <v>2313</v>
      </c>
      <c r="B390" s="114"/>
      <c r="C390" s="114"/>
      <c r="D390" s="114"/>
      <c r="E390" s="114"/>
      <c r="F390" s="114"/>
      <c r="G390" s="114"/>
      <c r="H390" s="114"/>
    </row>
    <row r="391" customFormat="false" ht="13.2" hidden="false" customHeight="false" outlineLevel="0" collapsed="false">
      <c r="A391" s="120"/>
      <c r="B391" s="120"/>
      <c r="C391" s="120"/>
      <c r="D391" s="120"/>
      <c r="E391" s="120"/>
      <c r="F391" s="120"/>
      <c r="G391" s="120"/>
      <c r="H391" s="119"/>
    </row>
    <row r="392" customFormat="false" ht="13.2" hidden="false" customHeight="true" outlineLevel="0" collapsed="false">
      <c r="A392" s="114" t="s">
        <v>2314</v>
      </c>
      <c r="B392" s="114"/>
      <c r="C392" s="114"/>
      <c r="D392" s="114"/>
      <c r="E392" s="114"/>
      <c r="F392" s="114"/>
      <c r="G392" s="114"/>
      <c r="H392" s="114"/>
    </row>
    <row r="393" customFormat="false" ht="13.2" hidden="false" customHeight="false" outlineLevel="0" collapsed="false">
      <c r="A393" s="120"/>
      <c r="B393" s="120"/>
      <c r="C393" s="120"/>
      <c r="D393" s="120"/>
      <c r="E393" s="120"/>
      <c r="F393" s="120"/>
      <c r="G393" s="120"/>
      <c r="H393" s="120"/>
    </row>
    <row r="394" customFormat="false" ht="13.2" hidden="false" customHeight="true" outlineLevel="0" collapsed="false">
      <c r="A394" s="114" t="s">
        <v>2315</v>
      </c>
      <c r="B394" s="114"/>
      <c r="C394" s="114"/>
      <c r="D394" s="114"/>
      <c r="E394" s="114"/>
      <c r="F394" s="114"/>
      <c r="G394" s="114"/>
      <c r="H394" s="114"/>
    </row>
    <row r="395" customFormat="false" ht="13.2" hidden="false" customHeight="false" outlineLevel="0" collapsed="false">
      <c r="A395" s="120"/>
      <c r="B395" s="120"/>
      <c r="C395" s="120"/>
      <c r="D395" s="120"/>
      <c r="E395" s="120"/>
      <c r="F395" s="120"/>
      <c r="G395" s="120"/>
      <c r="H395" s="120"/>
    </row>
    <row r="396" customFormat="false" ht="13.2" hidden="false" customHeight="true" outlineLevel="0" collapsed="false">
      <c r="A396" s="114" t="s">
        <v>2316</v>
      </c>
      <c r="B396" s="114"/>
      <c r="C396" s="114"/>
      <c r="D396" s="114"/>
      <c r="E396" s="114"/>
      <c r="F396" s="114"/>
      <c r="G396" s="114"/>
      <c r="H396" s="114"/>
    </row>
    <row r="397" customFormat="false" ht="13.2" hidden="false" customHeight="false" outlineLevel="0" collapsed="false">
      <c r="A397" s="120"/>
      <c r="B397" s="120"/>
      <c r="C397" s="120"/>
      <c r="D397" s="120"/>
      <c r="E397" s="120"/>
      <c r="F397" s="120"/>
      <c r="G397" s="120"/>
      <c r="H397" s="120"/>
    </row>
    <row r="398" customFormat="false" ht="13.2" hidden="false" customHeight="true" outlineLevel="0" collapsed="false">
      <c r="A398" s="114" t="s">
        <v>2317</v>
      </c>
      <c r="B398" s="114"/>
      <c r="C398" s="114"/>
      <c r="D398" s="114"/>
      <c r="E398" s="114"/>
      <c r="F398" s="114"/>
      <c r="G398" s="114"/>
      <c r="H398" s="114"/>
    </row>
    <row r="399" customFormat="false" ht="13.2" hidden="false" customHeight="false" outlineLevel="0" collapsed="false">
      <c r="A399" s="120"/>
      <c r="B399" s="120"/>
      <c r="C399" s="120"/>
      <c r="D399" s="120"/>
      <c r="E399" s="120"/>
      <c r="F399" s="120"/>
      <c r="G399" s="120"/>
      <c r="H399" s="120"/>
    </row>
    <row r="400" customFormat="false" ht="13.2" hidden="false" customHeight="true" outlineLevel="0" collapsed="false">
      <c r="A400" s="114" t="s">
        <v>2318</v>
      </c>
      <c r="B400" s="114"/>
      <c r="C400" s="114"/>
      <c r="D400" s="114"/>
      <c r="E400" s="114"/>
      <c r="F400" s="114"/>
      <c r="G400" s="114"/>
      <c r="H400" s="114"/>
    </row>
    <row r="401" customFormat="false" ht="13.2" hidden="false" customHeight="false" outlineLevel="0" collapsed="false">
      <c r="A401" s="120"/>
      <c r="B401" s="120"/>
      <c r="C401" s="120"/>
      <c r="D401" s="120"/>
      <c r="E401" s="120"/>
      <c r="F401" s="120"/>
      <c r="G401" s="120"/>
      <c r="H401" s="120"/>
    </row>
    <row r="402" customFormat="false" ht="13.2" hidden="false" customHeight="true" outlineLevel="0" collapsed="false">
      <c r="A402" s="114" t="s">
        <v>2319</v>
      </c>
      <c r="B402" s="114"/>
      <c r="C402" s="114"/>
      <c r="D402" s="114"/>
      <c r="E402" s="114"/>
      <c r="F402" s="114"/>
      <c r="G402" s="114"/>
      <c r="H402" s="114"/>
    </row>
    <row r="403" customFormat="false" ht="13.2" hidden="false" customHeight="false" outlineLevel="0" collapsed="false">
      <c r="A403" s="120"/>
      <c r="B403" s="120"/>
      <c r="C403" s="120"/>
      <c r="D403" s="120"/>
      <c r="E403" s="120"/>
      <c r="F403" s="120"/>
      <c r="G403" s="120"/>
      <c r="H403" s="120"/>
    </row>
    <row r="404" customFormat="false" ht="13.2" hidden="false" customHeight="true" outlineLevel="0" collapsed="false">
      <c r="A404" s="114" t="s">
        <v>2320</v>
      </c>
      <c r="B404" s="114"/>
      <c r="C404" s="114"/>
      <c r="D404" s="114"/>
      <c r="E404" s="114"/>
      <c r="F404" s="114"/>
      <c r="G404" s="114"/>
      <c r="H404" s="114"/>
    </row>
    <row r="405" customFormat="false" ht="13.2" hidden="false" customHeight="false" outlineLevel="0" collapsed="false">
      <c r="A405" s="120"/>
      <c r="B405" s="120"/>
      <c r="C405" s="120"/>
      <c r="D405" s="120"/>
      <c r="E405" s="120"/>
      <c r="F405" s="120"/>
      <c r="G405" s="120"/>
      <c r="H405" s="120"/>
    </row>
    <row r="406" customFormat="false" ht="13.2" hidden="false" customHeight="true" outlineLevel="0" collapsed="false">
      <c r="A406" s="114" t="s">
        <v>2321</v>
      </c>
      <c r="B406" s="114"/>
      <c r="C406" s="114"/>
      <c r="D406" s="114"/>
      <c r="E406" s="114"/>
      <c r="F406" s="114"/>
      <c r="G406" s="114"/>
      <c r="H406" s="114"/>
    </row>
    <row r="407" customFormat="false" ht="13.2" hidden="false" customHeight="false" outlineLevel="0" collapsed="false">
      <c r="A407" s="120"/>
      <c r="B407" s="120"/>
      <c r="C407" s="120"/>
      <c r="D407" s="120"/>
      <c r="E407" s="120"/>
      <c r="F407" s="120"/>
      <c r="G407" s="120"/>
      <c r="H407" s="120"/>
    </row>
    <row r="408" customFormat="false" ht="13.2" hidden="false" customHeight="true" outlineLevel="0" collapsed="false">
      <c r="A408" s="114" t="s">
        <v>2322</v>
      </c>
      <c r="B408" s="114"/>
      <c r="C408" s="114"/>
      <c r="D408" s="114"/>
      <c r="E408" s="114"/>
      <c r="F408" s="114"/>
      <c r="G408" s="114"/>
      <c r="H408" s="114"/>
    </row>
    <row r="409" customFormat="false" ht="13.2" hidden="false" customHeight="false" outlineLevel="0" collapsed="false">
      <c r="A409" s="120"/>
      <c r="B409" s="120"/>
      <c r="C409" s="120"/>
      <c r="D409" s="120"/>
      <c r="E409" s="120"/>
      <c r="F409" s="120"/>
      <c r="G409" s="120"/>
      <c r="H409" s="120"/>
    </row>
    <row r="410" customFormat="false" ht="13.2" hidden="false" customHeight="true" outlineLevel="0" collapsed="false">
      <c r="A410" s="114" t="s">
        <v>2323</v>
      </c>
      <c r="B410" s="114"/>
      <c r="C410" s="114"/>
      <c r="D410" s="114"/>
      <c r="E410" s="114"/>
      <c r="F410" s="114"/>
      <c r="G410" s="114"/>
      <c r="H410" s="114"/>
    </row>
    <row r="411" customFormat="false" ht="13.2" hidden="false" customHeight="false" outlineLevel="0" collapsed="false">
      <c r="A411" s="120"/>
      <c r="B411" s="120"/>
      <c r="C411" s="120"/>
      <c r="D411" s="120"/>
      <c r="E411" s="120"/>
      <c r="F411" s="120"/>
      <c r="G411" s="120"/>
      <c r="H411" s="120"/>
    </row>
    <row r="412" customFormat="false" ht="13.2" hidden="false" customHeight="true" outlineLevel="0" collapsed="false">
      <c r="A412" s="114" t="s">
        <v>2324</v>
      </c>
      <c r="B412" s="114"/>
      <c r="C412" s="114"/>
      <c r="D412" s="114"/>
      <c r="E412" s="114"/>
      <c r="F412" s="114"/>
      <c r="G412" s="114"/>
      <c r="H412" s="114"/>
    </row>
    <row r="413" customFormat="false" ht="13.2" hidden="false" customHeight="false" outlineLevel="0" collapsed="false">
      <c r="A413" s="123"/>
      <c r="B413" s="123"/>
      <c r="C413" s="123"/>
      <c r="D413" s="123"/>
      <c r="E413" s="123"/>
      <c r="F413" s="123"/>
      <c r="G413" s="123"/>
      <c r="H413" s="123"/>
    </row>
    <row r="414" customFormat="false" ht="13.2" hidden="false" customHeight="true" outlineLevel="0" collapsed="false">
      <c r="A414" s="114" t="s">
        <v>2325</v>
      </c>
      <c r="B414" s="114"/>
      <c r="C414" s="114"/>
      <c r="D414" s="114"/>
      <c r="E414" s="114"/>
      <c r="F414" s="114"/>
      <c r="G414" s="114"/>
      <c r="H414" s="114"/>
    </row>
    <row r="415" customFormat="false" ht="13.2" hidden="false" customHeight="false" outlineLevel="0" collapsed="false">
      <c r="A415" s="120"/>
      <c r="B415" s="120"/>
      <c r="C415" s="120"/>
      <c r="D415" s="120"/>
      <c r="E415" s="120"/>
      <c r="F415" s="120"/>
      <c r="G415" s="120"/>
      <c r="H415" s="120"/>
    </row>
    <row r="416" customFormat="false" ht="13.2" hidden="false" customHeight="true" outlineLevel="0" collapsed="false">
      <c r="A416" s="114" t="s">
        <v>2326</v>
      </c>
      <c r="B416" s="114"/>
      <c r="C416" s="114"/>
      <c r="D416" s="114"/>
      <c r="E416" s="114"/>
      <c r="F416" s="114"/>
      <c r="G416" s="114"/>
      <c r="H416" s="114"/>
    </row>
    <row r="417" customFormat="false" ht="13.2" hidden="false" customHeight="false" outlineLevel="0" collapsed="false">
      <c r="A417" s="120"/>
      <c r="B417" s="120"/>
      <c r="C417" s="120"/>
      <c r="D417" s="120"/>
      <c r="E417" s="120"/>
      <c r="F417" s="120"/>
      <c r="G417" s="120"/>
      <c r="H417" s="120"/>
    </row>
    <row r="418" customFormat="false" ht="13.2" hidden="false" customHeight="true" outlineLevel="0" collapsed="false">
      <c r="A418" s="114" t="s">
        <v>2327</v>
      </c>
      <c r="B418" s="114"/>
      <c r="C418" s="114"/>
      <c r="D418" s="114"/>
      <c r="E418" s="114"/>
      <c r="F418" s="114"/>
      <c r="G418" s="114"/>
      <c r="H418" s="114"/>
    </row>
    <row r="419" customFormat="false" ht="13.2" hidden="false" customHeight="false" outlineLevel="0" collapsed="false">
      <c r="A419" s="120"/>
      <c r="B419" s="123"/>
      <c r="C419" s="123"/>
      <c r="D419" s="123"/>
      <c r="E419" s="123"/>
      <c r="F419" s="123"/>
      <c r="G419" s="123"/>
      <c r="H419" s="123"/>
    </row>
    <row r="420" customFormat="false" ht="13.2" hidden="false" customHeight="true" outlineLevel="0" collapsed="false">
      <c r="A420" s="114" t="s">
        <v>2328</v>
      </c>
      <c r="B420" s="114"/>
      <c r="C420" s="114"/>
      <c r="D420" s="114"/>
      <c r="E420" s="114"/>
      <c r="F420" s="114"/>
      <c r="G420" s="114"/>
      <c r="H420" s="114"/>
    </row>
    <row r="421" customFormat="false" ht="13.2" hidden="false" customHeight="false" outlineLevel="0" collapsed="false">
      <c r="A421" s="120"/>
      <c r="B421" s="120"/>
      <c r="C421" s="120"/>
      <c r="D421" s="120"/>
      <c r="E421" s="120"/>
      <c r="F421" s="120"/>
      <c r="G421" s="120"/>
      <c r="H421" s="120"/>
    </row>
    <row r="422" customFormat="false" ht="13.2" hidden="false" customHeight="true" outlineLevel="0" collapsed="false">
      <c r="A422" s="126" t="s">
        <v>2329</v>
      </c>
      <c r="B422" s="126"/>
      <c r="C422" s="126"/>
      <c r="D422" s="126"/>
      <c r="E422" s="126"/>
      <c r="F422" s="126"/>
      <c r="G422" s="126"/>
      <c r="H422" s="126"/>
    </row>
    <row r="423" customFormat="false" ht="13.2" hidden="false" customHeight="true" outlineLevel="0" collapsed="false">
      <c r="A423" s="126" t="s">
        <v>2330</v>
      </c>
      <c r="B423" s="126"/>
      <c r="C423" s="126"/>
      <c r="D423" s="126"/>
      <c r="E423" s="126"/>
      <c r="F423" s="126"/>
      <c r="G423" s="126"/>
      <c r="H423" s="126"/>
    </row>
    <row r="424" customFormat="false" ht="13.2" hidden="false" customHeight="true" outlineLevel="0" collapsed="false">
      <c r="A424" s="126" t="s">
        <v>2331</v>
      </c>
      <c r="B424" s="126"/>
      <c r="C424" s="126"/>
      <c r="D424" s="126"/>
      <c r="E424" s="126"/>
      <c r="F424" s="126"/>
      <c r="G424" s="126"/>
      <c r="H424" s="126"/>
    </row>
    <row r="425" customFormat="false" ht="13.2" hidden="false" customHeight="true" outlineLevel="0" collapsed="false">
      <c r="A425" s="126" t="s">
        <v>2332</v>
      </c>
      <c r="B425" s="126"/>
      <c r="C425" s="126"/>
      <c r="D425" s="126"/>
      <c r="E425" s="126"/>
      <c r="F425" s="126"/>
      <c r="G425" s="126"/>
      <c r="H425" s="126"/>
    </row>
  </sheetData>
  <mergeCells count="45">
    <mergeCell ref="A1:H1"/>
    <mergeCell ref="A2:H2"/>
    <mergeCell ref="A6:B8"/>
    <mergeCell ref="C6:D8"/>
    <mergeCell ref="E6:F8"/>
    <mergeCell ref="G6:H8"/>
    <mergeCell ref="A358:H358"/>
    <mergeCell ref="A360:H360"/>
    <mergeCell ref="A361:H361"/>
    <mergeCell ref="A362:H362"/>
    <mergeCell ref="A363:H363"/>
    <mergeCell ref="A364:H364"/>
    <mergeCell ref="A368:H368"/>
    <mergeCell ref="A369:H369"/>
    <mergeCell ref="A371:H371"/>
    <mergeCell ref="A372:H372"/>
    <mergeCell ref="A373:H373"/>
    <mergeCell ref="A374:H374"/>
    <mergeCell ref="A376:H376"/>
    <mergeCell ref="A378:H378"/>
    <mergeCell ref="A380:H380"/>
    <mergeCell ref="A382:H382"/>
    <mergeCell ref="A384:H384"/>
    <mergeCell ref="A386:H386"/>
    <mergeCell ref="A388:H388"/>
    <mergeCell ref="A390:H390"/>
    <mergeCell ref="A392:H392"/>
    <mergeCell ref="A394:H394"/>
    <mergeCell ref="A396:H396"/>
    <mergeCell ref="A398:H398"/>
    <mergeCell ref="A400:H400"/>
    <mergeCell ref="A402:H402"/>
    <mergeCell ref="A404:H404"/>
    <mergeCell ref="A406:H406"/>
    <mergeCell ref="A408:H408"/>
    <mergeCell ref="A410:H410"/>
    <mergeCell ref="A412:H412"/>
    <mergeCell ref="A414:H414"/>
    <mergeCell ref="A416:H416"/>
    <mergeCell ref="A418:H418"/>
    <mergeCell ref="A420:H420"/>
    <mergeCell ref="A422:H422"/>
    <mergeCell ref="A423:H423"/>
    <mergeCell ref="A424:H424"/>
    <mergeCell ref="A425:H425"/>
  </mergeCells>
  <hyperlinks>
    <hyperlink ref="A369" r:id="rId1" display="http://www.ons.gov.uk/ons/rel/pop-estimate/population-estimates-for-uk--england-and-wales--scotland-and-northern-ireland/index.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AY54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D550" activeCellId="0" sqref="D550"/>
    </sheetView>
  </sheetViews>
  <sheetFormatPr defaultRowHeight="13.2" zeroHeight="false" outlineLevelRow="0" outlineLevelCol="0"/>
  <cols>
    <col collapsed="false" customWidth="true" hidden="false" outlineLevel="0" max="1" min="1" style="127" width="2.44"/>
    <col collapsed="false" customWidth="false" hidden="false" outlineLevel="0" max="2" min="2" style="127" width="11.55"/>
    <col collapsed="false" customWidth="true" hidden="false" outlineLevel="0" max="3" min="3" style="127" width="2.33"/>
    <col collapsed="false" customWidth="true" hidden="false" outlineLevel="0" max="4" min="4" style="127" width="3"/>
    <col collapsed="false" customWidth="true" hidden="false" outlineLevel="0" max="5" min="5" style="127" width="20.44"/>
    <col collapsed="false" customWidth="true" hidden="false" outlineLevel="0" max="6" min="6" style="127" width="2.66"/>
    <col collapsed="false" customWidth="true" hidden="false" outlineLevel="0" max="7" min="7" style="127" width="10.33"/>
    <col collapsed="false" customWidth="true" hidden="false" outlineLevel="0" max="8" min="8" style="127" width="8.89"/>
    <col collapsed="false" customWidth="true" hidden="false" outlineLevel="0" max="12" min="9" style="127" width="10.33"/>
    <col collapsed="false" customWidth="true" hidden="false" outlineLevel="0" max="13" min="13" style="127" width="9.11"/>
    <col collapsed="false" customWidth="true" hidden="false" outlineLevel="0" max="14" min="14" style="127" width="3"/>
    <col collapsed="false" customWidth="true" hidden="false" outlineLevel="0" max="15" min="15" style="127" width="1.44"/>
    <col collapsed="false" customWidth="true" hidden="false" outlineLevel="0" max="17" min="16" style="128" width="1.44"/>
    <col collapsed="false" customWidth="true" hidden="false" outlineLevel="0" max="18" min="18" style="128" width="2.89"/>
    <col collapsed="false" customWidth="true" hidden="true" outlineLevel="0" max="19" min="19" style="128" width="9.44"/>
    <col collapsed="false" customWidth="true" hidden="false" outlineLevel="0" max="20" min="20" style="128" width="11.11"/>
    <col collapsed="false" customWidth="true" hidden="false" outlineLevel="0" max="21" min="21" style="128" width="1.33"/>
    <col collapsed="false" customWidth="true" hidden="false" outlineLevel="0" max="22" min="22" style="128" width="11.11"/>
    <col collapsed="false" customWidth="true" hidden="false" outlineLevel="0" max="23" min="23" style="128" width="1.44"/>
    <col collapsed="false" customWidth="true" hidden="false" outlineLevel="0" max="24" min="24" style="128" width="11.66"/>
    <col collapsed="false" customWidth="true" hidden="false" outlineLevel="0" max="25" min="25" style="128" width="1.55"/>
    <col collapsed="false" customWidth="true" hidden="false" outlineLevel="0" max="26" min="26" style="128" width="11.33"/>
    <col collapsed="false" customWidth="true" hidden="false" outlineLevel="0" max="27" min="27" style="128" width="2.44"/>
    <col collapsed="false" customWidth="true" hidden="false" outlineLevel="0" max="28" min="28" style="128" width="9.11"/>
    <col collapsed="false" customWidth="true" hidden="false" outlineLevel="0" max="29" min="29" style="128" width="2"/>
    <col collapsed="false" customWidth="true" hidden="false" outlineLevel="0" max="51" min="30" style="128" width="9.11"/>
    <col collapsed="false" customWidth="true" hidden="false" outlineLevel="0" max="1025" min="52" style="127" width="9.11"/>
  </cols>
  <sheetData>
    <row r="2" customFormat="false" ht="13.2" hidden="false" customHeight="false" outlineLevel="0" collapsed="false">
      <c r="B2" s="129" t="s">
        <v>2333</v>
      </c>
      <c r="C2" s="130"/>
      <c r="D2" s="130"/>
      <c r="E2" s="130"/>
      <c r="F2" s="130"/>
      <c r="G2" s="130"/>
      <c r="H2" s="130"/>
      <c r="I2" s="130"/>
      <c r="J2" s="130"/>
      <c r="K2" s="130"/>
      <c r="L2" s="130"/>
      <c r="M2" s="130"/>
    </row>
    <row r="3" customFormat="false" ht="35.25" hidden="false" customHeight="true" outlineLevel="0" collapsed="false">
      <c r="G3" s="131"/>
      <c r="H3" s="131"/>
      <c r="I3" s="131"/>
      <c r="J3" s="131"/>
      <c r="K3" s="132"/>
      <c r="M3" s="127" t="s">
        <v>2334</v>
      </c>
      <c r="O3" s="131"/>
      <c r="S3" s="127"/>
      <c r="T3" s="133" t="s">
        <v>2335</v>
      </c>
      <c r="U3" s="133"/>
      <c r="V3" s="133"/>
      <c r="W3" s="134"/>
      <c r="X3" s="133" t="s">
        <v>2336</v>
      </c>
      <c r="Y3" s="133"/>
      <c r="Z3" s="133"/>
      <c r="AA3" s="134"/>
      <c r="AB3" s="133" t="s">
        <v>2337</v>
      </c>
      <c r="AC3" s="133"/>
      <c r="AD3" s="133"/>
      <c r="AE3" s="135"/>
    </row>
    <row r="4" customFormat="false" ht="14.25" hidden="false" customHeight="true" outlineLevel="0" collapsed="false">
      <c r="B4" s="136" t="s">
        <v>2338</v>
      </c>
      <c r="C4" s="137" t="s">
        <v>2339</v>
      </c>
      <c r="D4" s="137"/>
      <c r="E4" s="137"/>
      <c r="F4" s="133"/>
      <c r="G4" s="136" t="s">
        <v>2340</v>
      </c>
      <c r="H4" s="136"/>
      <c r="I4" s="136"/>
      <c r="J4" s="136"/>
      <c r="K4" s="136"/>
      <c r="L4" s="136"/>
      <c r="M4" s="136" t="s">
        <v>2341</v>
      </c>
      <c r="N4" s="136"/>
      <c r="S4" s="138" t="s">
        <v>2342</v>
      </c>
      <c r="T4" s="138"/>
      <c r="U4" s="127"/>
      <c r="V4" s="138" t="s">
        <v>2343</v>
      </c>
      <c r="W4" s="127"/>
      <c r="X4" s="138" t="s">
        <v>2344</v>
      </c>
      <c r="Y4" s="127"/>
      <c r="Z4" s="138" t="s">
        <v>2343</v>
      </c>
      <c r="AA4" s="127"/>
      <c r="AB4" s="139" t="s">
        <v>2345</v>
      </c>
      <c r="AC4" s="140"/>
      <c r="AD4" s="139" t="s">
        <v>2346</v>
      </c>
      <c r="AE4" s="127"/>
    </row>
    <row r="5" customFormat="false" ht="12.75" hidden="false" customHeight="true" outlineLevel="0" collapsed="false">
      <c r="B5" s="136"/>
      <c r="C5" s="137"/>
      <c r="D5" s="137"/>
      <c r="E5" s="137"/>
      <c r="F5" s="133"/>
      <c r="G5" s="136" t="s">
        <v>2347</v>
      </c>
      <c r="H5" s="136"/>
      <c r="I5" s="136" t="s">
        <v>2348</v>
      </c>
      <c r="J5" s="136"/>
      <c r="K5" s="136" t="s">
        <v>2349</v>
      </c>
      <c r="L5" s="136"/>
      <c r="M5" s="136"/>
      <c r="N5" s="136"/>
      <c r="S5" s="138"/>
      <c r="T5" s="138"/>
      <c r="U5" s="127"/>
      <c r="V5" s="138"/>
      <c r="W5" s="127"/>
      <c r="X5" s="138"/>
      <c r="Y5" s="127"/>
      <c r="Z5" s="138"/>
      <c r="AA5" s="127"/>
      <c r="AB5" s="139"/>
      <c r="AC5" s="140"/>
      <c r="AD5" s="139"/>
      <c r="AE5" s="127"/>
    </row>
    <row r="6" customFormat="false" ht="13.2" hidden="false" customHeight="false" outlineLevel="0" collapsed="false">
      <c r="B6" s="136"/>
      <c r="C6" s="137"/>
      <c r="D6" s="137"/>
      <c r="E6" s="137"/>
      <c r="F6" s="133"/>
      <c r="G6" s="136"/>
      <c r="H6" s="136"/>
      <c r="I6" s="136"/>
      <c r="J6" s="136"/>
      <c r="K6" s="136"/>
      <c r="L6" s="136"/>
      <c r="M6" s="136"/>
      <c r="N6" s="136"/>
      <c r="S6" s="138"/>
      <c r="T6" s="138"/>
      <c r="U6" s="127"/>
      <c r="V6" s="138"/>
      <c r="W6" s="127"/>
      <c r="X6" s="138"/>
      <c r="Y6" s="127"/>
      <c r="Z6" s="138"/>
      <c r="AA6" s="127"/>
      <c r="AB6" s="139"/>
      <c r="AC6" s="140"/>
      <c r="AD6" s="139"/>
      <c r="AE6" s="127"/>
    </row>
    <row r="7" customFormat="false" ht="26.25" hidden="false" customHeight="true" outlineLevel="0" collapsed="false">
      <c r="B7" s="136"/>
      <c r="C7" s="137"/>
      <c r="D7" s="137"/>
      <c r="E7" s="137"/>
      <c r="F7" s="133"/>
      <c r="G7" s="133" t="s">
        <v>2345</v>
      </c>
      <c r="H7" s="133" t="s">
        <v>2346</v>
      </c>
      <c r="I7" s="133" t="s">
        <v>2345</v>
      </c>
      <c r="J7" s="133" t="s">
        <v>2346</v>
      </c>
      <c r="K7" s="133" t="s">
        <v>2345</v>
      </c>
      <c r="L7" s="133" t="s">
        <v>2346</v>
      </c>
      <c r="M7" s="136"/>
      <c r="N7" s="136"/>
      <c r="S7" s="141" t="s">
        <v>2334</v>
      </c>
      <c r="T7" s="139" t="s">
        <v>2350</v>
      </c>
      <c r="U7" s="127"/>
      <c r="V7" s="139" t="s">
        <v>2350</v>
      </c>
      <c r="W7" s="127"/>
      <c r="X7" s="139" t="s">
        <v>2350</v>
      </c>
      <c r="Y7" s="127"/>
      <c r="Z7" s="139" t="s">
        <v>2350</v>
      </c>
      <c r="AA7" s="140"/>
      <c r="AB7" s="139" t="s">
        <v>2351</v>
      </c>
      <c r="AC7" s="139"/>
      <c r="AD7" s="139" t="s">
        <v>2351</v>
      </c>
      <c r="AE7" s="127"/>
    </row>
    <row r="8" customFormat="false" ht="12.75" hidden="false" customHeight="true" outlineLevel="0" collapsed="false">
      <c r="C8" s="142"/>
      <c r="S8" s="127"/>
      <c r="T8" s="127"/>
      <c r="U8" s="127"/>
      <c r="V8" s="127"/>
      <c r="W8" s="127"/>
      <c r="X8" s="127"/>
      <c r="Y8" s="127"/>
      <c r="Z8" s="127"/>
      <c r="AA8" s="127"/>
      <c r="AB8" s="127"/>
      <c r="AC8" s="127"/>
      <c r="AD8" s="127"/>
    </row>
    <row r="9" s="142" customFormat="true" ht="13.2" hidden="false" customHeight="false" outlineLevel="0" collapsed="false">
      <c r="B9" s="143" t="s">
        <v>1491</v>
      </c>
      <c r="C9" s="144" t="s">
        <v>2352</v>
      </c>
      <c r="D9" s="144"/>
      <c r="E9" s="144"/>
      <c r="F9" s="144"/>
      <c r="G9" s="145" t="n">
        <v>1220.3</v>
      </c>
      <c r="H9" s="145" t="n">
        <v>2359.1</v>
      </c>
      <c r="I9" s="145" t="n">
        <v>1855.7</v>
      </c>
      <c r="J9" s="145" t="n">
        <v>3428.4</v>
      </c>
      <c r="K9" s="145" t="n">
        <v>806.4</v>
      </c>
      <c r="L9" s="145" t="n">
        <v>1660.4</v>
      </c>
      <c r="M9" s="145" t="n">
        <v>518.5</v>
      </c>
      <c r="N9" s="146"/>
      <c r="S9" s="146" t="n">
        <v>4400.8</v>
      </c>
      <c r="T9" s="147" t="n">
        <f aca="false">IF(S9="","",S9*1000)</f>
        <v>4400800</v>
      </c>
      <c r="U9" s="127"/>
      <c r="V9" s="147" t="n">
        <f aca="false">IF(T9="","",(H9+J9+L9)*1000)</f>
        <v>7447900</v>
      </c>
      <c r="W9" s="127"/>
      <c r="X9" s="127" t="str">
        <f aca="false">IFERROR(VLOOKUP($B9,'[2]APS data'!$B$1:$F$1048576,2,0),"")</f>
        <v/>
      </c>
      <c r="Y9" s="127"/>
      <c r="Z9" s="147" t="str">
        <f aca="false">IFERROR(VLOOKUP($B9,'[2]APS data'!$I$1:$M$1048576,2,0),"")</f>
        <v/>
      </c>
      <c r="AA9" s="127"/>
      <c r="AB9" s="148" t="str">
        <f aca="false">IFERROR(T9/X9,"")</f>
        <v/>
      </c>
      <c r="AC9" s="148"/>
      <c r="AD9" s="148" t="str">
        <f aca="false">IFERROR(V9/Z9,"")</f>
        <v/>
      </c>
      <c r="AE9" s="128"/>
      <c r="AF9" s="128"/>
      <c r="AG9" s="128"/>
      <c r="AH9" s="128"/>
      <c r="AI9" s="128"/>
      <c r="AJ9" s="128"/>
      <c r="AK9" s="128"/>
      <c r="AL9" s="128"/>
      <c r="AM9" s="128"/>
      <c r="AN9" s="128"/>
      <c r="AO9" s="128"/>
      <c r="AP9" s="128"/>
      <c r="AQ9" s="128"/>
      <c r="AR9" s="128"/>
      <c r="AS9" s="128"/>
      <c r="AT9" s="128"/>
      <c r="AU9" s="128"/>
      <c r="AV9" s="128"/>
      <c r="AW9" s="128"/>
      <c r="AX9" s="128"/>
      <c r="AY9" s="128"/>
    </row>
    <row r="10" customFormat="false" ht="7.2" hidden="false" customHeight="true" outlineLevel="0" collapsed="false">
      <c r="B10" s="143"/>
      <c r="C10" s="144"/>
      <c r="D10" s="144"/>
      <c r="E10" s="144"/>
      <c r="F10" s="144"/>
      <c r="G10" s="145"/>
      <c r="H10" s="145"/>
      <c r="I10" s="145"/>
      <c r="J10" s="145"/>
      <c r="K10" s="145"/>
      <c r="L10" s="145"/>
      <c r="M10" s="145"/>
      <c r="N10" s="149"/>
      <c r="S10" s="149"/>
      <c r="T10" s="147" t="str">
        <f aca="false">IF(S10="","",S10*1000)</f>
        <v/>
      </c>
      <c r="U10" s="127"/>
      <c r="V10" s="147" t="str">
        <f aca="false">IF(T10="","",(H10+J10+L10)*1000)</f>
        <v/>
      </c>
      <c r="W10" s="127"/>
      <c r="X10" s="127" t="str">
        <f aca="false">IFERROR(VLOOKUP($B10,'[2]APS data'!$B$1:$F$1048576,2,0),"")</f>
        <v/>
      </c>
      <c r="Y10" s="127"/>
      <c r="Z10" s="147" t="str">
        <f aca="false">IFERROR(VLOOKUP($B10,'[2]APS data'!$I$1:$M$1048576,2,0),"")</f>
        <v/>
      </c>
      <c r="AA10" s="127"/>
      <c r="AB10" s="148" t="str">
        <f aca="false">IFERROR(T10/X10,"")</f>
        <v/>
      </c>
      <c r="AC10" s="148"/>
      <c r="AD10" s="148" t="str">
        <f aca="false">IFERROR(V10/Z10,"")</f>
        <v/>
      </c>
    </row>
    <row r="11" customFormat="false" ht="13.2" hidden="false" customHeight="false" outlineLevel="0" collapsed="false">
      <c r="B11" s="143" t="s">
        <v>1493</v>
      </c>
      <c r="C11" s="144" t="s">
        <v>2353</v>
      </c>
      <c r="D11" s="144"/>
      <c r="E11" s="144"/>
      <c r="F11" s="144"/>
      <c r="G11" s="145" t="n">
        <v>1163.6</v>
      </c>
      <c r="H11" s="145" t="n">
        <v>2251</v>
      </c>
      <c r="I11" s="145" t="n">
        <v>1785.8</v>
      </c>
      <c r="J11" s="145" t="n">
        <v>3302.6</v>
      </c>
      <c r="K11" s="145" t="n">
        <v>773.6</v>
      </c>
      <c r="L11" s="145" t="n">
        <v>1590.1</v>
      </c>
      <c r="M11" s="145" t="n">
        <v>496.1</v>
      </c>
      <c r="N11" s="146"/>
      <c r="S11" s="146" t="n">
        <v>4219.1</v>
      </c>
      <c r="T11" s="147" t="n">
        <f aca="false">IF(S11="","",S11*1000)</f>
        <v>4219100</v>
      </c>
      <c r="U11" s="127"/>
      <c r="V11" s="147" t="n">
        <f aca="false">IF(T11="","",(H11+J11+L11)*1000)</f>
        <v>7143700</v>
      </c>
      <c r="W11" s="127"/>
      <c r="X11" s="127" t="str">
        <f aca="false">IFERROR(VLOOKUP($B11,'[2]APS data'!$B$1:$F$1048576,2,0),"")</f>
        <v/>
      </c>
      <c r="Y11" s="127"/>
      <c r="Z11" s="147" t="str">
        <f aca="false">IFERROR(VLOOKUP($B11,'[2]APS data'!$I$1:$M$1048576,2,0),"")</f>
        <v/>
      </c>
      <c r="AA11" s="127"/>
      <c r="AB11" s="148" t="str">
        <f aca="false">IFERROR(T11/X11,"")</f>
        <v/>
      </c>
      <c r="AC11" s="148"/>
      <c r="AD11" s="148" t="str">
        <f aca="false">IFERROR(V11/Z11,"")</f>
        <v/>
      </c>
    </row>
    <row r="12" customFormat="false" ht="6" hidden="false" customHeight="true" outlineLevel="0" collapsed="false">
      <c r="B12" s="143"/>
      <c r="C12" s="144"/>
      <c r="D12" s="144"/>
      <c r="E12" s="144"/>
      <c r="F12" s="144"/>
      <c r="G12" s="145"/>
      <c r="H12" s="145"/>
      <c r="I12" s="145"/>
      <c r="J12" s="145"/>
      <c r="K12" s="145"/>
      <c r="L12" s="145"/>
      <c r="M12" s="145"/>
      <c r="N12" s="149"/>
      <c r="S12" s="149"/>
      <c r="T12" s="147" t="str">
        <f aca="false">IF(S12="","",S12*1000)</f>
        <v/>
      </c>
      <c r="U12" s="127"/>
      <c r="V12" s="147" t="str">
        <f aca="false">IF(T12="","",(H12+J12+L12)*1000)</f>
        <v/>
      </c>
      <c r="W12" s="127"/>
      <c r="X12" s="127" t="str">
        <f aca="false">IFERROR(VLOOKUP($B12,'[2]APS data'!$B$1:$F$1048576,2,0),"")</f>
        <v/>
      </c>
      <c r="Y12" s="127"/>
      <c r="Z12" s="147" t="str">
        <f aca="false">IFERROR(VLOOKUP($B12,'[2]APS data'!$I$1:$M$1048576,2,0),"")</f>
        <v/>
      </c>
      <c r="AA12" s="127"/>
      <c r="AB12" s="148" t="str">
        <f aca="false">IFERROR(T12/X12,"")</f>
        <v/>
      </c>
      <c r="AC12" s="148"/>
      <c r="AD12" s="148" t="str">
        <f aca="false">IFERROR(V12/Z12,"")</f>
        <v/>
      </c>
    </row>
    <row r="13" customFormat="false" ht="13.2" hidden="false" customHeight="false" outlineLevel="0" collapsed="false">
      <c r="B13" s="143" t="s">
        <v>1495</v>
      </c>
      <c r="C13" s="144" t="s">
        <v>2354</v>
      </c>
      <c r="D13" s="144"/>
      <c r="E13" s="144"/>
      <c r="F13" s="144"/>
      <c r="G13" s="145" t="n">
        <v>1067.8</v>
      </c>
      <c r="H13" s="145" t="n">
        <v>2079.1</v>
      </c>
      <c r="I13" s="145" t="n">
        <v>1652.4</v>
      </c>
      <c r="J13" s="145" t="n">
        <v>3080.6</v>
      </c>
      <c r="K13" s="145" t="n">
        <v>714.9</v>
      </c>
      <c r="L13" s="145" t="n">
        <v>1473.5</v>
      </c>
      <c r="M13" s="145" t="n">
        <v>447.5</v>
      </c>
      <c r="N13" s="146"/>
      <c r="S13" s="146" t="n">
        <v>3882.6</v>
      </c>
      <c r="T13" s="147" t="n">
        <f aca="false">IF(S13="","",S13*1000)</f>
        <v>3882600</v>
      </c>
      <c r="U13" s="127"/>
      <c r="V13" s="147" t="n">
        <f aca="false">IF(T13="","",(H13+J13+L13)*1000)</f>
        <v>6633200</v>
      </c>
      <c r="W13" s="127"/>
      <c r="X13" s="147" t="str">
        <f aca="false">IFERROR(VLOOKUP($B13,'[2]APS data'!$B$1:$F$1048576,2,0),"")</f>
        <v/>
      </c>
      <c r="Y13" s="127"/>
      <c r="Z13" s="147" t="str">
        <f aca="false">IFERROR(VLOOKUP($B13,'[2]APS data'!$I$1:$M$1048576,2,0),"")</f>
        <v/>
      </c>
      <c r="AA13" s="127"/>
      <c r="AB13" s="148" t="str">
        <f aca="false">IFERROR(T13/X13,"")</f>
        <v/>
      </c>
      <c r="AC13" s="148"/>
      <c r="AD13" s="148" t="str">
        <f aca="false">IFERROR(V13/Z13,"")</f>
        <v/>
      </c>
    </row>
    <row r="14" customFormat="false" ht="5.4" hidden="false" customHeight="true" outlineLevel="0" collapsed="false">
      <c r="B14" s="144"/>
      <c r="C14" s="144"/>
      <c r="D14" s="144"/>
      <c r="E14" s="144"/>
      <c r="F14" s="144"/>
      <c r="G14" s="145"/>
      <c r="H14" s="145"/>
      <c r="I14" s="145"/>
      <c r="J14" s="145"/>
      <c r="K14" s="145"/>
      <c r="L14" s="145"/>
      <c r="M14" s="145"/>
      <c r="N14" s="149"/>
      <c r="S14" s="149"/>
      <c r="T14" s="147" t="str">
        <f aca="false">IF(S14="","",S14*1000)</f>
        <v/>
      </c>
      <c r="U14" s="127"/>
      <c r="V14" s="147" t="str">
        <f aca="false">IF(T14="","",(H14+J14+L14)*1000)</f>
        <v/>
      </c>
      <c r="W14" s="127"/>
      <c r="X14" s="147" t="str">
        <f aca="false">IFERROR(VLOOKUP($B14,'[2]APS data'!$B$1:$F$1048576,2,0),"")</f>
        <v/>
      </c>
      <c r="Y14" s="127"/>
      <c r="Z14" s="147" t="str">
        <f aca="false">IFERROR(VLOOKUP($B14,'[2]APS data'!$I$1:$M$1048576,2,0),"")</f>
        <v/>
      </c>
      <c r="AA14" s="127"/>
      <c r="AB14" s="148" t="str">
        <f aca="false">IFERROR(T14/X14,"")</f>
        <v/>
      </c>
      <c r="AC14" s="148"/>
      <c r="AD14" s="148" t="str">
        <f aca="false">IFERROR(V14/Z14,"")</f>
        <v/>
      </c>
    </row>
    <row r="15" customFormat="false" ht="13.2" hidden="false" customHeight="false" outlineLevel="0" collapsed="false">
      <c r="B15" s="143" t="s">
        <v>839</v>
      </c>
      <c r="C15" s="144" t="s">
        <v>2355</v>
      </c>
      <c r="D15" s="144"/>
      <c r="E15" s="144"/>
      <c r="F15" s="144"/>
      <c r="G15" s="145" t="n">
        <v>999.9</v>
      </c>
      <c r="H15" s="145" t="n">
        <v>1950.3</v>
      </c>
      <c r="I15" s="145" t="n">
        <v>1563.4</v>
      </c>
      <c r="J15" s="145" t="n">
        <v>2920.7</v>
      </c>
      <c r="K15" s="145" t="n">
        <v>673</v>
      </c>
      <c r="L15" s="145" t="n">
        <v>1388.8</v>
      </c>
      <c r="M15" s="145" t="n">
        <v>417.2</v>
      </c>
      <c r="N15" s="146"/>
      <c r="S15" s="146" t="n">
        <v>3653.5</v>
      </c>
      <c r="T15" s="147" t="n">
        <f aca="false">IF(S15="","",S15*1000)</f>
        <v>3653500</v>
      </c>
      <c r="U15" s="127"/>
      <c r="V15" s="147" t="n">
        <f aca="false">IF(T15="","",(H15+J15+L15)*1000)</f>
        <v>6259800</v>
      </c>
      <c r="W15" s="127"/>
      <c r="X15" s="147" t="str">
        <f aca="false">IFERROR(VLOOKUP($B15,'[2]APS data'!$B$1:$F$1048576,2,0),"")</f>
        <v/>
      </c>
      <c r="Y15" s="127"/>
      <c r="Z15" s="147" t="str">
        <f aca="false">IFERROR(VLOOKUP($B15,'[2]APS data'!$I$1:$M$1048576,2,0),"")</f>
        <v/>
      </c>
      <c r="AA15" s="127"/>
      <c r="AB15" s="148" t="str">
        <f aca="false">IFERROR(T15/X15,"")</f>
        <v/>
      </c>
      <c r="AC15" s="148"/>
      <c r="AD15" s="148" t="str">
        <f aca="false">IFERROR(V15/Z15,"")</f>
        <v/>
      </c>
    </row>
    <row r="16" customFormat="false" ht="6" hidden="false" customHeight="true" outlineLevel="0" collapsed="false">
      <c r="B16" s="150"/>
      <c r="G16" s="149"/>
      <c r="H16" s="149"/>
      <c r="I16" s="149"/>
      <c r="J16" s="149"/>
      <c r="K16" s="149"/>
      <c r="L16" s="149"/>
      <c r="M16" s="149"/>
      <c r="N16" s="149"/>
      <c r="S16" s="149"/>
      <c r="T16" s="147" t="str">
        <f aca="false">IF(S16="","",S16*1000)</f>
        <v/>
      </c>
      <c r="U16" s="127"/>
      <c r="V16" s="147" t="str">
        <f aca="false">IF(T16="","",(H16+J16+L16)*1000)</f>
        <v/>
      </c>
      <c r="W16" s="127"/>
      <c r="X16" s="147" t="str">
        <f aca="false">IFERROR(VLOOKUP($B16,'[2]APS data'!$B$1:$F$1048576,2,0),"")</f>
        <v/>
      </c>
      <c r="Y16" s="127"/>
      <c r="Z16" s="147" t="str">
        <f aca="false">IFERROR(VLOOKUP($B16,'[2]APS data'!$I$1:$M$1048576,2,0),"")</f>
        <v/>
      </c>
      <c r="AA16" s="127"/>
      <c r="AB16" s="148" t="str">
        <f aca="false">IFERROR(T16/X16,"")</f>
        <v/>
      </c>
      <c r="AC16" s="148"/>
      <c r="AD16" s="148" t="str">
        <f aca="false">IFERROR(V16/Z16,"")</f>
        <v/>
      </c>
    </row>
    <row r="17" s="142" customFormat="true" ht="13.2" hidden="false" customHeight="false" outlineLevel="0" collapsed="false">
      <c r="B17" s="151" t="s">
        <v>267</v>
      </c>
      <c r="C17" s="142" t="s">
        <v>2356</v>
      </c>
      <c r="G17" s="146" t="n">
        <v>60.7</v>
      </c>
      <c r="H17" s="146" t="n">
        <v>115.8</v>
      </c>
      <c r="I17" s="146" t="n">
        <v>80.6</v>
      </c>
      <c r="J17" s="146" t="n">
        <v>142.2</v>
      </c>
      <c r="K17" s="146" t="n">
        <v>31.8</v>
      </c>
      <c r="L17" s="146" t="n">
        <v>63.5</v>
      </c>
      <c r="M17" s="146" t="n">
        <v>29.8</v>
      </c>
      <c r="N17" s="146"/>
      <c r="S17" s="146" t="n">
        <v>203</v>
      </c>
      <c r="T17" s="147" t="n">
        <f aca="false">IF(S17="","",S17*1000)</f>
        <v>203000</v>
      </c>
      <c r="U17" s="127"/>
      <c r="V17" s="147" t="n">
        <f aca="false">IF(T17="","",(H17+J17+L17)*1000)</f>
        <v>321500</v>
      </c>
      <c r="W17" s="127"/>
      <c r="X17" s="147" t="str">
        <f aca="false">IFERROR(VLOOKUP($B17,'[2]APS data'!$B$1:$F$1048576,2,0),"")</f>
        <v/>
      </c>
      <c r="Y17" s="127"/>
      <c r="Z17" s="147" t="str">
        <f aca="false">IFERROR(VLOOKUP($B17,'[2]APS data'!$I$1:$M$1048576,2,0),"")</f>
        <v/>
      </c>
      <c r="AA17" s="127"/>
      <c r="AB17" s="148" t="str">
        <f aca="false">IFERROR(T17/X17,"")</f>
        <v/>
      </c>
      <c r="AC17" s="148"/>
      <c r="AD17" s="148" t="str">
        <f aca="false">IFERROR(V17/Z17,"")</f>
        <v/>
      </c>
      <c r="AE17" s="128"/>
      <c r="AF17" s="128"/>
      <c r="AG17" s="128"/>
      <c r="AH17" s="128"/>
      <c r="AI17" s="128"/>
      <c r="AJ17" s="128"/>
      <c r="AK17" s="128"/>
      <c r="AL17" s="128"/>
      <c r="AM17" s="128"/>
      <c r="AN17" s="128"/>
      <c r="AO17" s="128"/>
      <c r="AP17" s="128"/>
      <c r="AQ17" s="128"/>
      <c r="AR17" s="128"/>
      <c r="AS17" s="128"/>
      <c r="AT17" s="128"/>
      <c r="AU17" s="128"/>
      <c r="AV17" s="128"/>
      <c r="AW17" s="128"/>
      <c r="AX17" s="128"/>
      <c r="AY17" s="128"/>
    </row>
    <row r="18" customFormat="false" ht="13.2" hidden="false" customHeight="false" outlineLevel="0" collapsed="false">
      <c r="B18" s="142"/>
      <c r="G18" s="152"/>
      <c r="H18" s="152"/>
      <c r="I18" s="152"/>
      <c r="J18" s="152"/>
      <c r="K18" s="152"/>
      <c r="L18" s="152"/>
      <c r="M18" s="152"/>
      <c r="N18" s="152"/>
      <c r="S18" s="152"/>
      <c r="T18" s="147" t="str">
        <f aca="false">IF(S18="","",S18*1000)</f>
        <v/>
      </c>
      <c r="U18" s="127"/>
      <c r="V18" s="147" t="str">
        <f aca="false">IF(T18="","",(H18+J18+L18)*1000)</f>
        <v/>
      </c>
      <c r="W18" s="127"/>
      <c r="X18" s="147" t="str">
        <f aca="false">IFERROR(VLOOKUP($B18,'[2]APS data'!$B$1:$F$1048576,2,0),"")</f>
        <v/>
      </c>
      <c r="Y18" s="127"/>
      <c r="Z18" s="147" t="str">
        <f aca="false">IFERROR(VLOOKUP($B18,'[2]APS data'!$I$1:$M$1048576,2,0),"")</f>
        <v/>
      </c>
      <c r="AA18" s="127"/>
      <c r="AB18" s="148" t="str">
        <f aca="false">IFERROR(T18/X18,"")</f>
        <v/>
      </c>
      <c r="AC18" s="148"/>
      <c r="AD18" s="148" t="str">
        <f aca="false">IFERROR(V18/Z18,"")</f>
        <v/>
      </c>
    </row>
    <row r="19" customFormat="false" ht="13.2" hidden="false" customHeight="false" outlineLevel="0" collapsed="false">
      <c r="B19" s="151" t="s">
        <v>279</v>
      </c>
      <c r="C19" s="142"/>
      <c r="D19" s="142" t="s">
        <v>2357</v>
      </c>
      <c r="G19" s="152" t="n">
        <v>11.3</v>
      </c>
      <c r="H19" s="152" t="n">
        <v>21.3</v>
      </c>
      <c r="I19" s="152" t="n">
        <v>14.6</v>
      </c>
      <c r="J19" s="152" t="n">
        <v>24.9</v>
      </c>
      <c r="K19" s="152" t="n">
        <v>6.7</v>
      </c>
      <c r="L19" s="152" t="n">
        <v>13.3</v>
      </c>
      <c r="M19" s="152" t="n">
        <v>5.9</v>
      </c>
      <c r="N19" s="152"/>
      <c r="S19" s="152" t="n">
        <v>38.5</v>
      </c>
      <c r="T19" s="147" t="n">
        <f aca="false">IF(S19="","",S19*1000)</f>
        <v>38500</v>
      </c>
      <c r="U19" s="127"/>
      <c r="V19" s="147" t="n">
        <f aca="false">IF(T19="","",(H19+J19+L19)*1000)</f>
        <v>59500</v>
      </c>
      <c r="W19" s="127"/>
      <c r="X19" s="147" t="n">
        <f aca="false">IFERROR(VLOOKUP($B19,'[2]APS data'!$B$1:$F$1048576,2,0),"")</f>
        <v>174300</v>
      </c>
      <c r="Y19" s="127"/>
      <c r="Z19" s="147" t="n">
        <f aca="false">IFERROR(VLOOKUP($B19,'[2]APS data'!$I$1:$M$1048576,2,0),"")</f>
        <v>108600</v>
      </c>
      <c r="AA19" s="127"/>
      <c r="AB19" s="148" t="n">
        <f aca="false">IFERROR(T19/X19,"")</f>
        <v>0.220883534136546</v>
      </c>
      <c r="AC19" s="148"/>
      <c r="AD19" s="148" t="n">
        <f aca="false">IFERROR(V19/Z19,"")</f>
        <v>0.547882136279926</v>
      </c>
    </row>
    <row r="20" customFormat="false" ht="13.2" hidden="false" customHeight="false" outlineLevel="0" collapsed="false">
      <c r="B20" s="151" t="s">
        <v>277</v>
      </c>
      <c r="C20" s="142"/>
      <c r="D20" s="142" t="s">
        <v>278</v>
      </c>
      <c r="G20" s="152" t="n">
        <v>2.3</v>
      </c>
      <c r="H20" s="152" t="n">
        <v>4.5</v>
      </c>
      <c r="I20" s="152" t="n">
        <v>3.4</v>
      </c>
      <c r="J20" s="152" t="n">
        <v>6</v>
      </c>
      <c r="K20" s="152" t="n">
        <v>1.6</v>
      </c>
      <c r="L20" s="152" t="n">
        <v>3.1</v>
      </c>
      <c r="M20" s="152" t="n">
        <v>1.2</v>
      </c>
      <c r="N20" s="152"/>
      <c r="S20" s="152" t="n">
        <v>8.5</v>
      </c>
      <c r="T20" s="147" t="n">
        <f aca="false">IF(S20="","",S20*1000)</f>
        <v>8500</v>
      </c>
      <c r="U20" s="127"/>
      <c r="V20" s="147" t="n">
        <f aca="false">IF(T20="","",(H20+J20+L20)*1000)</f>
        <v>13600</v>
      </c>
      <c r="W20" s="127"/>
      <c r="X20" s="147" t="n">
        <f aca="false">IFERROR(VLOOKUP($B20,'[2]APS data'!$B$1:$F$1048576,2,0),"")</f>
        <v>34300</v>
      </c>
      <c r="Y20" s="127"/>
      <c r="Z20" s="147" t="n">
        <f aca="false">IFERROR(VLOOKUP($B20,'[2]APS data'!$I$1:$M$1048576,2,0),"")</f>
        <v>21900</v>
      </c>
      <c r="AA20" s="127"/>
      <c r="AB20" s="148" t="n">
        <f aca="false">IFERROR(T20/X20,"")</f>
        <v>0.247813411078717</v>
      </c>
      <c r="AC20" s="148"/>
      <c r="AD20" s="148" t="n">
        <f aca="false">IFERROR(V20/Z20,"")</f>
        <v>0.621004566210046</v>
      </c>
    </row>
    <row r="21" customFormat="false" ht="13.2" hidden="false" customHeight="false" outlineLevel="0" collapsed="false">
      <c r="B21" s="151" t="s">
        <v>269</v>
      </c>
      <c r="C21" s="142"/>
      <c r="D21" s="142" t="s">
        <v>2358</v>
      </c>
      <c r="G21" s="152" t="n">
        <v>2.6</v>
      </c>
      <c r="H21" s="152" t="n">
        <v>5.4</v>
      </c>
      <c r="I21" s="152" t="n">
        <v>3.1</v>
      </c>
      <c r="J21" s="152" t="n">
        <v>5.4</v>
      </c>
      <c r="K21" s="152" t="n">
        <v>1.2</v>
      </c>
      <c r="L21" s="152" t="n">
        <v>2.2</v>
      </c>
      <c r="M21" s="152" t="n">
        <v>1.1</v>
      </c>
      <c r="N21" s="152"/>
      <c r="S21" s="152" t="n">
        <v>8</v>
      </c>
      <c r="T21" s="147" t="n">
        <f aca="false">IF(S21="","",S21*1000)</f>
        <v>8000</v>
      </c>
      <c r="U21" s="127"/>
      <c r="V21" s="147" t="n">
        <f aca="false">IF(T21="","",(H21+J21+L21)*1000)</f>
        <v>13000</v>
      </c>
      <c r="W21" s="127"/>
      <c r="X21" s="147" t="n">
        <f aca="false">IFERROR(VLOOKUP($B21,'[2]APS data'!$B$1:$F$1048576,2,0),"")</f>
        <v>30100</v>
      </c>
      <c r="Y21" s="127"/>
      <c r="Z21" s="147" t="n">
        <f aca="false">IFERROR(VLOOKUP($B21,'[2]APS data'!$I$1:$M$1048576,2,0),"")</f>
        <v>19000</v>
      </c>
      <c r="AA21" s="127"/>
      <c r="AB21" s="148" t="n">
        <f aca="false">IFERROR(T21/X21,"")</f>
        <v>0.26578073089701</v>
      </c>
      <c r="AC21" s="148"/>
      <c r="AD21" s="148" t="n">
        <f aca="false">IFERROR(V21/Z21,"")</f>
        <v>0.68421052631579</v>
      </c>
    </row>
    <row r="22" customFormat="false" ht="13.2" hidden="false" customHeight="false" outlineLevel="0" collapsed="false">
      <c r="B22" s="151" t="s">
        <v>271</v>
      </c>
      <c r="C22" s="142"/>
      <c r="D22" s="142" t="s">
        <v>2359</v>
      </c>
      <c r="G22" s="152" t="n">
        <v>5</v>
      </c>
      <c r="H22" s="152" t="n">
        <v>10.3</v>
      </c>
      <c r="I22" s="152" t="n">
        <v>5.8</v>
      </c>
      <c r="J22" s="152" t="n">
        <v>11.1</v>
      </c>
      <c r="K22" s="152" t="n">
        <v>1.6</v>
      </c>
      <c r="L22" s="152" t="n">
        <v>3.3</v>
      </c>
      <c r="M22" s="152" t="n">
        <v>2</v>
      </c>
      <c r="N22" s="152"/>
      <c r="S22" s="152" t="n">
        <v>14.4</v>
      </c>
      <c r="T22" s="147" t="n">
        <f aca="false">IF(S22="","",S22*1000)</f>
        <v>14400</v>
      </c>
      <c r="U22" s="127"/>
      <c r="V22" s="147" t="n">
        <f aca="false">IF(T22="","",(H22+J22+L22)*1000)</f>
        <v>24700</v>
      </c>
      <c r="W22" s="127"/>
      <c r="X22" s="147" t="n">
        <f aca="false">IFERROR(VLOOKUP($B22,'[2]APS data'!$B$1:$F$1048576,2,0),"")</f>
        <v>44700</v>
      </c>
      <c r="Y22" s="127"/>
      <c r="Z22" s="147" t="n">
        <f aca="false">IFERROR(VLOOKUP($B22,'[2]APS data'!$I$1:$M$1048576,2,0),"")</f>
        <v>31100</v>
      </c>
      <c r="AA22" s="127"/>
      <c r="AB22" s="148" t="n">
        <f aca="false">IFERROR(T22/X22,"")</f>
        <v>0.322147651006711</v>
      </c>
      <c r="AC22" s="148"/>
      <c r="AD22" s="148" t="n">
        <f aca="false">IFERROR(V22/Z22,"")</f>
        <v>0.794212218649518</v>
      </c>
    </row>
    <row r="23" customFormat="false" ht="13.2" hidden="false" customHeight="false" outlineLevel="0" collapsed="false">
      <c r="B23" s="151" t="s">
        <v>281</v>
      </c>
      <c r="C23" s="142"/>
      <c r="D23" s="142" t="s">
        <v>2360</v>
      </c>
      <c r="G23" s="152" t="n">
        <v>5.5</v>
      </c>
      <c r="H23" s="152" t="n">
        <v>10.3</v>
      </c>
      <c r="I23" s="152" t="n">
        <v>8.2</v>
      </c>
      <c r="J23" s="152" t="n">
        <v>14.1</v>
      </c>
      <c r="K23" s="152" t="n">
        <v>4.1</v>
      </c>
      <c r="L23" s="152" t="n">
        <v>8.5</v>
      </c>
      <c r="M23" s="152" t="n">
        <v>3.1</v>
      </c>
      <c r="N23" s="152"/>
      <c r="S23" s="152" t="n">
        <v>20.9</v>
      </c>
      <c r="T23" s="147" t="n">
        <f aca="false">IF(S23="","",S23*1000)</f>
        <v>20900</v>
      </c>
      <c r="U23" s="127"/>
      <c r="V23" s="147" t="n">
        <f aca="false">IF(T23="","",(H23+J23+L23)*1000)</f>
        <v>32900</v>
      </c>
      <c r="W23" s="127"/>
      <c r="X23" s="147" t="n">
        <f aca="false">IFERROR(VLOOKUP($B23,'[2]APS data'!$B$1:$F$1048576,2,0),"")</f>
        <v>99000</v>
      </c>
      <c r="Y23" s="127"/>
      <c r="Z23" s="147" t="n">
        <f aca="false">IFERROR(VLOOKUP($B23,'[2]APS data'!$I$1:$M$1048576,2,0),"")</f>
        <v>62400</v>
      </c>
      <c r="AA23" s="127"/>
      <c r="AB23" s="148" t="n">
        <f aca="false">IFERROR(T23/X23,"")</f>
        <v>0.211111111111111</v>
      </c>
      <c r="AC23" s="148"/>
      <c r="AD23" s="148" t="n">
        <f aca="false">IFERROR(V23/Z23,"")</f>
        <v>0.52724358974359</v>
      </c>
    </row>
    <row r="24" customFormat="false" ht="13.2" hidden="false" customHeight="false" outlineLevel="0" collapsed="false">
      <c r="B24" s="151" t="s">
        <v>273</v>
      </c>
      <c r="C24" s="142"/>
      <c r="D24" s="142" t="s">
        <v>2361</v>
      </c>
      <c r="G24" s="152" t="n">
        <v>3.4</v>
      </c>
      <c r="H24" s="152" t="n">
        <v>6.7</v>
      </c>
      <c r="I24" s="152" t="n">
        <v>4.5</v>
      </c>
      <c r="J24" s="152" t="n">
        <v>7.9</v>
      </c>
      <c r="K24" s="152" t="n">
        <v>1.6</v>
      </c>
      <c r="L24" s="152" t="n">
        <v>3.2</v>
      </c>
      <c r="M24" s="152" t="n">
        <v>1.4</v>
      </c>
      <c r="N24" s="152"/>
      <c r="S24" s="152" t="n">
        <v>10.9</v>
      </c>
      <c r="T24" s="147" t="n">
        <f aca="false">IF(S24="","",S24*1000)</f>
        <v>10900</v>
      </c>
      <c r="U24" s="127"/>
      <c r="V24" s="147" t="n">
        <f aca="false">IF(T24="","",(H24+J24+L24)*1000)</f>
        <v>17800</v>
      </c>
      <c r="W24" s="127"/>
      <c r="X24" s="147" t="n">
        <f aca="false">IFERROR(VLOOKUP($B24,'[2]APS data'!$B$1:$F$1048576,2,0),"")</f>
        <v>41200</v>
      </c>
      <c r="Y24" s="127"/>
      <c r="Z24" s="147" t="n">
        <f aca="false">IFERROR(VLOOKUP($B24,'[2]APS data'!$I$1:$M$1048576,2,0),"")</f>
        <v>26700</v>
      </c>
      <c r="AA24" s="127"/>
      <c r="AB24" s="148" t="n">
        <f aca="false">IFERROR(T24/X24,"")</f>
        <v>0.264563106796116</v>
      </c>
      <c r="AC24" s="148"/>
      <c r="AD24" s="148" t="n">
        <f aca="false">IFERROR(V24/Z24,"")</f>
        <v>0.666666666666667</v>
      </c>
    </row>
    <row r="25" customFormat="false" ht="13.2" hidden="false" customHeight="false" outlineLevel="0" collapsed="false">
      <c r="B25" s="151" t="s">
        <v>275</v>
      </c>
      <c r="C25" s="142"/>
      <c r="D25" s="142" t="s">
        <v>2362</v>
      </c>
      <c r="G25" s="152" t="n">
        <v>4.6</v>
      </c>
      <c r="H25" s="152" t="n">
        <v>9.2</v>
      </c>
      <c r="I25" s="152" t="n">
        <v>6</v>
      </c>
      <c r="J25" s="152" t="n">
        <v>11.1</v>
      </c>
      <c r="K25" s="152" t="n">
        <v>2.3</v>
      </c>
      <c r="L25" s="152" t="n">
        <v>4.5</v>
      </c>
      <c r="M25" s="152" t="n">
        <v>1.9</v>
      </c>
      <c r="N25" s="152"/>
      <c r="S25" s="152" t="n">
        <v>14.9</v>
      </c>
      <c r="T25" s="147" t="n">
        <f aca="false">IF(S25="","",S25*1000)</f>
        <v>14900</v>
      </c>
      <c r="U25" s="127"/>
      <c r="V25" s="147" t="n">
        <f aca="false">IF(T25="","",(H25+J25+L25)*1000)</f>
        <v>24800</v>
      </c>
      <c r="W25" s="127"/>
      <c r="X25" s="147" t="n">
        <f aca="false">IFERROR(VLOOKUP($B25,'[2]APS data'!$B$1:$F$1048576,2,0),"")</f>
        <v>60900</v>
      </c>
      <c r="Y25" s="127"/>
      <c r="Z25" s="147" t="n">
        <f aca="false">IFERROR(VLOOKUP($B25,'[2]APS data'!$I$1:$M$1048576,2,0),"")</f>
        <v>44300</v>
      </c>
      <c r="AA25" s="127"/>
      <c r="AB25" s="148" t="n">
        <f aca="false">IFERROR(T25/X25,"")</f>
        <v>0.244663382594417</v>
      </c>
      <c r="AC25" s="148"/>
      <c r="AD25" s="148" t="n">
        <f aca="false">IFERROR(V25/Z25,"")</f>
        <v>0.559819413092551</v>
      </c>
    </row>
    <row r="26" customFormat="false" ht="13.2" hidden="false" customHeight="false" outlineLevel="0" collapsed="false">
      <c r="B26" s="142"/>
      <c r="G26" s="152"/>
      <c r="H26" s="152"/>
      <c r="I26" s="152"/>
      <c r="J26" s="152"/>
      <c r="K26" s="152"/>
      <c r="L26" s="152"/>
      <c r="M26" s="152"/>
      <c r="N26" s="152"/>
      <c r="S26" s="152"/>
      <c r="T26" s="147" t="str">
        <f aca="false">IF(S26="","",S26*1000)</f>
        <v/>
      </c>
      <c r="U26" s="127"/>
      <c r="V26" s="147" t="str">
        <f aca="false">IF(T26="","",(H26+J26+L26)*1000)</f>
        <v/>
      </c>
      <c r="W26" s="127"/>
      <c r="X26" s="147" t="str">
        <f aca="false">IFERROR(VLOOKUP($B26,'[2]APS data'!$B$1:$F$1048576,2,0),"")</f>
        <v/>
      </c>
      <c r="Y26" s="127"/>
      <c r="Z26" s="147" t="str">
        <f aca="false">IFERROR(VLOOKUP($B26,'[2]APS data'!$I$1:$M$1048576,2,0),"")</f>
        <v/>
      </c>
      <c r="AA26" s="127"/>
      <c r="AB26" s="148" t="str">
        <f aca="false">IFERROR(T26/X26,"")</f>
        <v/>
      </c>
      <c r="AC26" s="148"/>
      <c r="AD26" s="148" t="str">
        <f aca="false">IFERROR(V26/Z26,"")</f>
        <v/>
      </c>
    </row>
    <row r="27" s="142" customFormat="true" ht="13.2" hidden="false" customHeight="false" outlineLevel="0" collapsed="false">
      <c r="B27" s="151" t="s">
        <v>2363</v>
      </c>
      <c r="D27" s="142" t="s">
        <v>2364</v>
      </c>
      <c r="G27" s="153" t="n">
        <v>26.2</v>
      </c>
      <c r="H27" s="153" t="n">
        <v>48.5</v>
      </c>
      <c r="I27" s="153" t="n">
        <v>35.3</v>
      </c>
      <c r="J27" s="153" t="n">
        <v>62.1</v>
      </c>
      <c r="K27" s="153" t="n">
        <v>13</v>
      </c>
      <c r="L27" s="153" t="n">
        <v>25.6</v>
      </c>
      <c r="M27" s="153" t="n">
        <v>13.2</v>
      </c>
      <c r="N27" s="153"/>
      <c r="S27" s="153" t="n">
        <v>87.7</v>
      </c>
      <c r="T27" s="147" t="n">
        <f aca="false">IF(S27="","",S27*1000)</f>
        <v>87700</v>
      </c>
      <c r="U27" s="127"/>
      <c r="V27" s="147" t="n">
        <f aca="false">IF(T27="","",(H27+J27+L27)*1000)</f>
        <v>136200</v>
      </c>
      <c r="W27" s="127"/>
      <c r="X27" s="147" t="str">
        <f aca="false">IFERROR(VLOOKUP($B27,'[2]APS data'!$B$1:$F$1048576,2,0),"")</f>
        <v/>
      </c>
      <c r="Y27" s="127"/>
      <c r="Z27" s="147" t="str">
        <f aca="false">IFERROR(VLOOKUP($B27,'[2]APS data'!$I$1:$M$1048576,2,0),"")</f>
        <v/>
      </c>
      <c r="AA27" s="127"/>
      <c r="AB27" s="148" t="str">
        <f aca="false">IFERROR(T27/X27,"")</f>
        <v/>
      </c>
      <c r="AC27" s="148"/>
      <c r="AD27" s="148" t="str">
        <f aca="false">IFERROR(V27/Z27,"")</f>
        <v/>
      </c>
      <c r="AE27" s="128"/>
      <c r="AF27" s="128"/>
      <c r="AG27" s="128"/>
      <c r="AH27" s="128"/>
      <c r="AI27" s="128"/>
      <c r="AJ27" s="128"/>
      <c r="AK27" s="128"/>
      <c r="AL27" s="128"/>
      <c r="AM27" s="128"/>
      <c r="AN27" s="128"/>
      <c r="AO27" s="128"/>
      <c r="AP27" s="128"/>
      <c r="AQ27" s="128"/>
      <c r="AR27" s="128"/>
      <c r="AS27" s="128"/>
      <c r="AT27" s="128"/>
      <c r="AU27" s="128"/>
      <c r="AV27" s="128"/>
      <c r="AW27" s="128"/>
      <c r="AX27" s="128"/>
      <c r="AY27" s="128"/>
    </row>
    <row r="28" customFormat="false" ht="13.2" hidden="false" customHeight="false" outlineLevel="0" collapsed="false">
      <c r="B28" s="154" t="s">
        <v>291</v>
      </c>
      <c r="E28" s="127" t="s">
        <v>292</v>
      </c>
      <c r="G28" s="152" t="n">
        <v>4.5</v>
      </c>
      <c r="H28" s="152" t="n">
        <v>8.2</v>
      </c>
      <c r="I28" s="152" t="n">
        <v>6.3</v>
      </c>
      <c r="J28" s="152" t="n">
        <v>11.5</v>
      </c>
      <c r="K28" s="152" t="n">
        <v>2.4</v>
      </c>
      <c r="L28" s="152" t="n">
        <v>4.6</v>
      </c>
      <c r="M28" s="152" t="n">
        <v>2.2</v>
      </c>
      <c r="N28" s="152"/>
      <c r="S28" s="152" t="n">
        <v>15.4</v>
      </c>
      <c r="T28" s="155" t="n">
        <f aca="false">IF(S28="","",S28*1000)</f>
        <v>15400</v>
      </c>
      <c r="V28" s="155" t="n">
        <f aca="false">IF(T28="","",(H28+J28+L28)*1000)</f>
        <v>24300</v>
      </c>
      <c r="X28" s="155" t="n">
        <f aca="false">IFERROR(VLOOKUP($B28,'[2]APS data'!$B$1:$F$1048576,2,0),"")</f>
        <v>69600</v>
      </c>
      <c r="Z28" s="155" t="n">
        <f aca="false">IFERROR(VLOOKUP($B28,'[2]APS data'!$I$1:$M$1048576,2,0),"")</f>
        <v>35600</v>
      </c>
      <c r="AB28" s="156" t="n">
        <f aca="false">IFERROR(T28/X28,"")</f>
        <v>0.221264367816092</v>
      </c>
      <c r="AC28" s="156"/>
      <c r="AD28" s="156" t="n">
        <f aca="false">IFERROR(V28/Z28,"")</f>
        <v>0.682584269662921</v>
      </c>
    </row>
    <row r="29" customFormat="false" ht="13.2" hidden="false" customHeight="false" outlineLevel="0" collapsed="false">
      <c r="B29" s="154" t="s">
        <v>283</v>
      </c>
      <c r="E29" s="127" t="s">
        <v>284</v>
      </c>
      <c r="G29" s="152" t="n">
        <v>7</v>
      </c>
      <c r="H29" s="152" t="n">
        <v>13.6</v>
      </c>
      <c r="I29" s="152" t="n">
        <v>8.9</v>
      </c>
      <c r="J29" s="152" t="n">
        <v>16.9</v>
      </c>
      <c r="K29" s="152" t="n">
        <v>2.6</v>
      </c>
      <c r="L29" s="152" t="n">
        <v>5.1</v>
      </c>
      <c r="M29" s="152" t="n">
        <v>3.2</v>
      </c>
      <c r="N29" s="152"/>
      <c r="S29" s="152" t="n">
        <v>21.7</v>
      </c>
      <c r="T29" s="155" t="n">
        <f aca="false">IF(S29="","",S29*1000)</f>
        <v>21700</v>
      </c>
      <c r="V29" s="155" t="n">
        <f aca="false">IF(T29="","",(H29+J29+L29)*1000)</f>
        <v>35600</v>
      </c>
      <c r="X29" s="155" t="n">
        <f aca="false">IFERROR(VLOOKUP($B29,'[2]APS data'!$B$1:$F$1048576,2,0),"")</f>
        <v>98300</v>
      </c>
      <c r="Z29" s="155" t="n">
        <f aca="false">IFERROR(VLOOKUP($B29,'[2]APS data'!$I$1:$M$1048576,2,0),"")</f>
        <v>61600</v>
      </c>
      <c r="AB29" s="156" t="n">
        <f aca="false">IFERROR(T29/X29,"")</f>
        <v>0.220752797558494</v>
      </c>
      <c r="AC29" s="156"/>
      <c r="AD29" s="156" t="n">
        <f aca="false">IFERROR(V29/Z29,"")</f>
        <v>0.577922077922078</v>
      </c>
    </row>
    <row r="30" customFormat="false" ht="13.2" hidden="false" customHeight="false" outlineLevel="0" collapsed="false">
      <c r="B30" s="154" t="s">
        <v>285</v>
      </c>
      <c r="E30" s="127" t="s">
        <v>286</v>
      </c>
      <c r="G30" s="152" t="n">
        <v>3.8</v>
      </c>
      <c r="H30" s="152" t="n">
        <v>6.7</v>
      </c>
      <c r="I30" s="152" t="n">
        <v>6</v>
      </c>
      <c r="J30" s="152" t="n">
        <v>10</v>
      </c>
      <c r="K30" s="152" t="n">
        <v>2.6</v>
      </c>
      <c r="L30" s="152" t="n">
        <v>5.1</v>
      </c>
      <c r="M30" s="152" t="n">
        <v>2.5</v>
      </c>
      <c r="N30" s="152"/>
      <c r="S30" s="152" t="n">
        <v>14.8</v>
      </c>
      <c r="T30" s="155" t="n">
        <f aca="false">IF(S30="","",S30*1000)</f>
        <v>14800</v>
      </c>
      <c r="V30" s="155" t="n">
        <f aca="false">IF(T30="","",(H30+J30+L30)*1000)</f>
        <v>21800</v>
      </c>
      <c r="X30" s="155" t="n">
        <f aca="false">IFERROR(VLOOKUP($B30,'[2]APS data'!$B$1:$F$1048576,2,0),"")</f>
        <v>68000</v>
      </c>
      <c r="Z30" s="155" t="n">
        <f aca="false">IFERROR(VLOOKUP($B30,'[2]APS data'!$I$1:$M$1048576,2,0),"")</f>
        <v>43900</v>
      </c>
      <c r="AB30" s="156" t="n">
        <f aca="false">IFERROR(T30/X30,"")</f>
        <v>0.217647058823529</v>
      </c>
      <c r="AC30" s="156"/>
      <c r="AD30" s="156" t="n">
        <f aca="false">IFERROR(V30/Z30,"")</f>
        <v>0.496583143507973</v>
      </c>
    </row>
    <row r="31" customFormat="false" ht="13.2" hidden="false" customHeight="false" outlineLevel="0" collapsed="false">
      <c r="B31" s="154" t="s">
        <v>287</v>
      </c>
      <c r="E31" s="127" t="s">
        <v>288</v>
      </c>
      <c r="G31" s="152" t="n">
        <v>4</v>
      </c>
      <c r="H31" s="152" t="n">
        <v>7.4</v>
      </c>
      <c r="I31" s="152" t="n">
        <v>4.8</v>
      </c>
      <c r="J31" s="152" t="n">
        <v>8</v>
      </c>
      <c r="K31" s="152" t="n">
        <v>1.8</v>
      </c>
      <c r="L31" s="152" t="n">
        <v>3.5</v>
      </c>
      <c r="M31" s="152" t="n">
        <v>1.9</v>
      </c>
      <c r="N31" s="152"/>
      <c r="S31" s="152" t="n">
        <v>12.6</v>
      </c>
      <c r="T31" s="155" t="n">
        <f aca="false">IF(S31="","",S31*1000)</f>
        <v>12600</v>
      </c>
      <c r="V31" s="155" t="n">
        <f aca="false">IF(T31="","",(H31+J31+L31)*1000)</f>
        <v>18900</v>
      </c>
      <c r="X31" s="155" t="n">
        <f aca="false">IFERROR(VLOOKUP($B31,'[2]APS data'!$B$1:$F$1048576,2,0),"")</f>
        <v>51000</v>
      </c>
      <c r="Z31" s="155" t="n">
        <f aca="false">IFERROR(VLOOKUP($B31,'[2]APS data'!$I$1:$M$1048576,2,0),"")</f>
        <v>28400</v>
      </c>
      <c r="AB31" s="156" t="n">
        <f aca="false">IFERROR(T31/X31,"")</f>
        <v>0.247058823529412</v>
      </c>
      <c r="AC31" s="156"/>
      <c r="AD31" s="156" t="n">
        <f aca="false">IFERROR(V31/Z31,"")</f>
        <v>0.665492957746479</v>
      </c>
    </row>
    <row r="32" customFormat="false" ht="13.2" hidden="false" customHeight="false" outlineLevel="0" collapsed="false">
      <c r="B32" s="154" t="s">
        <v>289</v>
      </c>
      <c r="E32" s="127" t="s">
        <v>290</v>
      </c>
      <c r="G32" s="152" t="n">
        <v>6.9</v>
      </c>
      <c r="H32" s="152" t="n">
        <v>12.7</v>
      </c>
      <c r="I32" s="152" t="n">
        <v>9.2</v>
      </c>
      <c r="J32" s="152" t="n">
        <v>15.7</v>
      </c>
      <c r="K32" s="152" t="n">
        <v>3.6</v>
      </c>
      <c r="L32" s="152" t="n">
        <v>7.2</v>
      </c>
      <c r="M32" s="152" t="n">
        <v>3.5</v>
      </c>
      <c r="N32" s="152"/>
      <c r="S32" s="152" t="n">
        <v>23.3</v>
      </c>
      <c r="T32" s="155" t="n">
        <f aca="false">IF(S32="","",S32*1000)</f>
        <v>23300</v>
      </c>
      <c r="V32" s="155" t="n">
        <f aca="false">IF(T32="","",(H32+J32+L32)*1000)</f>
        <v>35600</v>
      </c>
      <c r="X32" s="155" t="n">
        <f aca="false">IFERROR(VLOOKUP($B32,'[2]APS data'!$B$1:$F$1048576,2,0),"")</f>
        <v>90300</v>
      </c>
      <c r="Z32" s="155" t="n">
        <f aca="false">IFERROR(VLOOKUP($B32,'[2]APS data'!$I$1:$M$1048576,2,0),"")</f>
        <v>54300</v>
      </c>
      <c r="AB32" s="156" t="n">
        <f aca="false">IFERROR(T32/X32,"")</f>
        <v>0.258028792912514</v>
      </c>
      <c r="AC32" s="156"/>
      <c r="AD32" s="156" t="n">
        <f aca="false">IFERROR(V32/Z32,"")</f>
        <v>0.655616942909761</v>
      </c>
    </row>
    <row r="33" customFormat="false" ht="13.2" hidden="false" customHeight="false" outlineLevel="0" collapsed="false">
      <c r="G33" s="152"/>
      <c r="H33" s="152"/>
      <c r="I33" s="152"/>
      <c r="J33" s="152"/>
      <c r="K33" s="152"/>
      <c r="L33" s="152"/>
      <c r="M33" s="152"/>
      <c r="N33" s="152"/>
      <c r="S33" s="152"/>
      <c r="T33" s="155" t="str">
        <f aca="false">IF(S33="","",S33*1000)</f>
        <v/>
      </c>
      <c r="V33" s="155" t="str">
        <f aca="false">IF(T33="","",(H33+J33+L33)*1000)</f>
        <v/>
      </c>
      <c r="X33" s="155" t="str">
        <f aca="false">IFERROR(VLOOKUP($B33,'[2]APS data'!$B$1:$F$1048576,2,0),"")</f>
        <v/>
      </c>
      <c r="Z33" s="155" t="str">
        <f aca="false">IFERROR(VLOOKUP($B33,'[2]APS data'!$I$1:$M$1048576,2,0),"")</f>
        <v/>
      </c>
      <c r="AB33" s="156" t="str">
        <f aca="false">IFERROR(T33/X33,"")</f>
        <v/>
      </c>
      <c r="AC33" s="156"/>
      <c r="AD33" s="156" t="str">
        <f aca="false">IFERROR(V33/Z33,"")</f>
        <v/>
      </c>
    </row>
    <row r="34" s="142" customFormat="true" ht="13.2" hidden="false" customHeight="false" outlineLevel="0" collapsed="false">
      <c r="B34" s="151" t="s">
        <v>293</v>
      </c>
      <c r="C34" s="142" t="s">
        <v>2365</v>
      </c>
      <c r="G34" s="146" t="n">
        <v>144.4</v>
      </c>
      <c r="H34" s="146" t="n">
        <v>282.4</v>
      </c>
      <c r="I34" s="146" t="n">
        <v>235.7</v>
      </c>
      <c r="J34" s="146" t="n">
        <v>439.2</v>
      </c>
      <c r="K34" s="146" t="n">
        <v>90.3</v>
      </c>
      <c r="L34" s="146" t="n">
        <v>183.3</v>
      </c>
      <c r="M34" s="146" t="n">
        <v>75.2</v>
      </c>
      <c r="N34" s="146"/>
      <c r="S34" s="146" t="n">
        <v>545.6</v>
      </c>
      <c r="T34" s="155" t="n">
        <f aca="false">IF(S34="","",S34*1000)</f>
        <v>545600</v>
      </c>
      <c r="U34" s="128"/>
      <c r="V34" s="155" t="n">
        <f aca="false">IF(T34="","",(H34+J34+L34)*1000)</f>
        <v>904900</v>
      </c>
      <c r="W34" s="128"/>
      <c r="X34" s="155" t="str">
        <f aca="false">IFERROR(VLOOKUP($B34,'[2]APS data'!$B$1:$F$1048576,2,0),"")</f>
        <v/>
      </c>
      <c r="Y34" s="128"/>
      <c r="Z34" s="155" t="str">
        <f aca="false">IFERROR(VLOOKUP($B34,'[2]APS data'!$I$1:$M$1048576,2,0),"")</f>
        <v/>
      </c>
      <c r="AA34" s="128"/>
      <c r="AB34" s="156" t="str">
        <f aca="false">IFERROR(T34/X34,"")</f>
        <v/>
      </c>
      <c r="AC34" s="156"/>
      <c r="AD34" s="156" t="str">
        <f aca="false">IFERROR(V34/Z34,"")</f>
        <v/>
      </c>
      <c r="AE34" s="128"/>
      <c r="AF34" s="128"/>
      <c r="AG34" s="128"/>
      <c r="AH34" s="128"/>
      <c r="AI34" s="128"/>
      <c r="AJ34" s="128"/>
      <c r="AK34" s="128"/>
      <c r="AL34" s="128"/>
      <c r="AM34" s="128"/>
      <c r="AN34" s="128"/>
      <c r="AO34" s="128"/>
      <c r="AP34" s="128"/>
      <c r="AQ34" s="128"/>
      <c r="AR34" s="128"/>
      <c r="AS34" s="128"/>
      <c r="AT34" s="128"/>
      <c r="AU34" s="128"/>
      <c r="AV34" s="128"/>
      <c r="AW34" s="128"/>
      <c r="AX34" s="128"/>
      <c r="AY34" s="128"/>
    </row>
    <row r="35" customFormat="false" ht="13.2" hidden="false" customHeight="false" outlineLevel="0" collapsed="false">
      <c r="B35" s="142"/>
      <c r="C35" s="142"/>
      <c r="D35" s="142"/>
      <c r="E35" s="142"/>
      <c r="G35" s="152"/>
      <c r="H35" s="152"/>
      <c r="I35" s="152"/>
      <c r="J35" s="152"/>
      <c r="K35" s="152"/>
      <c r="L35" s="152"/>
      <c r="M35" s="152"/>
      <c r="N35" s="152"/>
      <c r="S35" s="152"/>
      <c r="T35" s="155" t="str">
        <f aca="false">IF(S35="","",S35*1000)</f>
        <v/>
      </c>
      <c r="V35" s="155" t="str">
        <f aca="false">IF(T35="","",(H35+J35+L35)*1000)</f>
        <v/>
      </c>
      <c r="X35" s="155" t="str">
        <f aca="false">IFERROR(VLOOKUP($B35,'[2]APS data'!$B$1:$F$1048576,2,0),"")</f>
        <v/>
      </c>
      <c r="Z35" s="155" t="str">
        <f aca="false">IFERROR(VLOOKUP($B35,'[2]APS data'!$I$1:$M$1048576,2,0),"")</f>
        <v/>
      </c>
      <c r="AB35" s="156" t="str">
        <f aca="false">IFERROR(T35/X35,"")</f>
        <v/>
      </c>
      <c r="AC35" s="156"/>
      <c r="AD35" s="156" t="str">
        <f aca="false">IFERROR(V35/Z35,"")</f>
        <v/>
      </c>
    </row>
    <row r="36" customFormat="false" ht="13.2" hidden="false" customHeight="false" outlineLevel="0" collapsed="false">
      <c r="B36" s="151" t="s">
        <v>299</v>
      </c>
      <c r="C36" s="142"/>
      <c r="D36" s="142" t="s">
        <v>2366</v>
      </c>
      <c r="E36" s="142"/>
      <c r="G36" s="152" t="n">
        <v>3.7</v>
      </c>
      <c r="H36" s="152" t="n">
        <v>7.8</v>
      </c>
      <c r="I36" s="152" t="n">
        <v>7.3</v>
      </c>
      <c r="J36" s="152" t="n">
        <v>15.7</v>
      </c>
      <c r="K36" s="152" t="n">
        <v>2.6</v>
      </c>
      <c r="L36" s="152" t="n">
        <v>5.7</v>
      </c>
      <c r="M36" s="152" t="n">
        <v>2.1</v>
      </c>
      <c r="N36" s="152"/>
      <c r="S36" s="152" t="n">
        <v>15.7</v>
      </c>
      <c r="T36" s="155" t="n">
        <f aca="false">IF(S36="","",S36*1000)</f>
        <v>15700</v>
      </c>
      <c r="V36" s="155" t="n">
        <f aca="false">IF(T36="","",(H36+J36+L36)*1000)</f>
        <v>29200</v>
      </c>
      <c r="X36" s="155" t="n">
        <f aca="false">IFERROR(VLOOKUP($B36,'[2]APS data'!$B$1:$F$1048576,2,0),"")</f>
        <v>44800</v>
      </c>
      <c r="Z36" s="155" t="n">
        <f aca="false">IFERROR(VLOOKUP($B36,'[2]APS data'!$I$1:$M$1048576,2,0),"")</f>
        <v>37600</v>
      </c>
      <c r="AB36" s="156" t="n">
        <f aca="false">IFERROR(T36/X36,"")</f>
        <v>0.350446428571429</v>
      </c>
      <c r="AC36" s="156"/>
      <c r="AD36" s="156" t="n">
        <f aca="false">IFERROR(V36/Z36,"")</f>
        <v>0.776595744680851</v>
      </c>
    </row>
    <row r="37" customFormat="false" ht="13.2" hidden="false" customHeight="false" outlineLevel="0" collapsed="false">
      <c r="B37" s="151" t="s">
        <v>301</v>
      </c>
      <c r="C37" s="142"/>
      <c r="D37" s="142" t="s">
        <v>2367</v>
      </c>
      <c r="E37" s="142"/>
      <c r="G37" s="152" t="n">
        <v>4.2</v>
      </c>
      <c r="H37" s="152" t="n">
        <v>8.1</v>
      </c>
      <c r="I37" s="152" t="n">
        <v>5.8</v>
      </c>
      <c r="J37" s="152" t="n">
        <v>10.1</v>
      </c>
      <c r="K37" s="152" t="n">
        <v>2.1</v>
      </c>
      <c r="L37" s="152" t="n">
        <v>4</v>
      </c>
      <c r="M37" s="152" t="n">
        <v>2.6</v>
      </c>
      <c r="N37" s="152"/>
      <c r="S37" s="152" t="n">
        <v>14.6</v>
      </c>
      <c r="T37" s="155" t="n">
        <f aca="false">IF(S37="","",S37*1000)</f>
        <v>14600</v>
      </c>
      <c r="V37" s="155" t="n">
        <f aca="false">IF(T37="","",(H37+J37+L37)*1000)</f>
        <v>22200</v>
      </c>
      <c r="X37" s="155" t="n">
        <f aca="false">IFERROR(VLOOKUP($B37,'[2]APS data'!$B$1:$F$1048576,2,0),"")</f>
        <v>45500</v>
      </c>
      <c r="Z37" s="155" t="n">
        <f aca="false">IFERROR(VLOOKUP($B37,'[2]APS data'!$I$1:$M$1048576,2,0),"")</f>
        <v>26200</v>
      </c>
      <c r="AB37" s="156" t="n">
        <f aca="false">IFERROR(T37/X37,"")</f>
        <v>0.320879120879121</v>
      </c>
      <c r="AC37" s="156"/>
      <c r="AD37" s="156" t="n">
        <f aca="false">IFERROR(V37/Z37,"")</f>
        <v>0.847328244274809</v>
      </c>
    </row>
    <row r="38" customFormat="false" ht="13.2" hidden="false" customHeight="false" outlineLevel="0" collapsed="false">
      <c r="B38" s="151" t="s">
        <v>303</v>
      </c>
      <c r="C38" s="142"/>
      <c r="D38" s="142" t="s">
        <v>2368</v>
      </c>
      <c r="E38" s="142"/>
      <c r="G38" s="152" t="n">
        <v>3.9</v>
      </c>
      <c r="H38" s="152" t="n">
        <v>7.4</v>
      </c>
      <c r="I38" s="152" t="n">
        <v>7.8</v>
      </c>
      <c r="J38" s="152" t="n">
        <v>13.7</v>
      </c>
      <c r="K38" s="152" t="n">
        <v>4.3</v>
      </c>
      <c r="L38" s="152" t="n">
        <v>8.5</v>
      </c>
      <c r="M38" s="152" t="n">
        <v>2.5</v>
      </c>
      <c r="N38" s="152"/>
      <c r="S38" s="152" t="n">
        <v>18.5</v>
      </c>
      <c r="T38" s="155" t="n">
        <f aca="false">IF(S38="","",S38*1000)</f>
        <v>18500</v>
      </c>
      <c r="V38" s="155" t="n">
        <f aca="false">IF(T38="","",(H38+J38+L38)*1000)</f>
        <v>29600</v>
      </c>
      <c r="X38" s="155" t="n">
        <f aca="false">IFERROR(VLOOKUP($B38,'[2]APS data'!$B$1:$F$1048576,2,0),"")</f>
        <v>125500</v>
      </c>
      <c r="Z38" s="155" t="n">
        <f aca="false">IFERROR(VLOOKUP($B38,'[2]APS data'!$I$1:$M$1048576,2,0),"")</f>
        <v>78500</v>
      </c>
      <c r="AB38" s="156" t="n">
        <f aca="false">IFERROR(T38/X38,"")</f>
        <v>0.147410358565737</v>
      </c>
      <c r="AC38" s="156"/>
      <c r="AD38" s="156" t="n">
        <f aca="false">IFERROR(V38/Z38,"")</f>
        <v>0.377070063694268</v>
      </c>
    </row>
    <row r="39" customFormat="false" ht="13.2" hidden="false" customHeight="false" outlineLevel="0" collapsed="false">
      <c r="B39" s="151" t="s">
        <v>305</v>
      </c>
      <c r="C39" s="142"/>
      <c r="D39" s="142" t="s">
        <v>2369</v>
      </c>
      <c r="E39" s="142"/>
      <c r="G39" s="152" t="n">
        <v>4.6</v>
      </c>
      <c r="H39" s="152" t="n">
        <v>8.8</v>
      </c>
      <c r="I39" s="152" t="n">
        <v>8.1</v>
      </c>
      <c r="J39" s="152" t="n">
        <v>13.9</v>
      </c>
      <c r="K39" s="152" t="n">
        <v>4</v>
      </c>
      <c r="L39" s="152" t="n">
        <v>8.2</v>
      </c>
      <c r="M39" s="152" t="n">
        <v>2.5</v>
      </c>
      <c r="N39" s="152"/>
      <c r="S39" s="152" t="n">
        <v>19.1</v>
      </c>
      <c r="T39" s="155" t="n">
        <f aca="false">IF(S39="","",S39*1000)</f>
        <v>19100</v>
      </c>
      <c r="V39" s="155" t="n">
        <f aca="false">IF(T39="","",(H39+J39+L39)*1000)</f>
        <v>30900</v>
      </c>
      <c r="X39" s="155" t="n">
        <f aca="false">IFERROR(VLOOKUP($B39,'[2]APS data'!$B$1:$F$1048576,2,0),"")</f>
        <v>111800</v>
      </c>
      <c r="Z39" s="155" t="n">
        <f aca="false">IFERROR(VLOOKUP($B39,'[2]APS data'!$I$1:$M$1048576,2,0),"")</f>
        <v>72100</v>
      </c>
      <c r="AB39" s="156" t="n">
        <f aca="false">IFERROR(T39/X39,"")</f>
        <v>0.170840787119857</v>
      </c>
      <c r="AC39" s="156"/>
      <c r="AD39" s="156" t="n">
        <f aca="false">IFERROR(V39/Z39,"")</f>
        <v>0.428571428571429</v>
      </c>
    </row>
    <row r="40" customFormat="false" ht="13.2" hidden="false" customHeight="false" outlineLevel="0" collapsed="false">
      <c r="B40" s="151" t="s">
        <v>295</v>
      </c>
      <c r="C40" s="142"/>
      <c r="D40" s="142" t="s">
        <v>2370</v>
      </c>
      <c r="E40" s="142"/>
      <c r="G40" s="152" t="n">
        <v>3.3</v>
      </c>
      <c r="H40" s="152" t="n">
        <v>6.9</v>
      </c>
      <c r="I40" s="152" t="n">
        <v>3.9</v>
      </c>
      <c r="J40" s="152" t="n">
        <v>7</v>
      </c>
      <c r="K40" s="152" t="n">
        <v>1.9</v>
      </c>
      <c r="L40" s="152" t="n">
        <v>3.6</v>
      </c>
      <c r="M40" s="152" t="n">
        <v>1.2</v>
      </c>
      <c r="N40" s="152"/>
      <c r="S40" s="152" t="n">
        <v>10.3</v>
      </c>
      <c r="T40" s="155" t="n">
        <f aca="false">IF(S40="","",S40*1000)</f>
        <v>10300</v>
      </c>
      <c r="V40" s="155" t="n">
        <f aca="false">IF(T40="","",(H40+J40+L40)*1000)</f>
        <v>17500</v>
      </c>
      <c r="X40" s="155" t="n">
        <f aca="false">IFERROR(VLOOKUP($B40,'[2]APS data'!$B$1:$F$1048576,2,0),"")</f>
        <v>41200</v>
      </c>
      <c r="Z40" s="155" t="n">
        <f aca="false">IFERROR(VLOOKUP($B40,'[2]APS data'!$I$1:$M$1048576,2,0),"")</f>
        <v>27000</v>
      </c>
      <c r="AB40" s="156" t="n">
        <f aca="false">IFERROR(T40/X40,"")</f>
        <v>0.25</v>
      </c>
      <c r="AC40" s="156"/>
      <c r="AD40" s="156" t="n">
        <f aca="false">IFERROR(V40/Z40,"")</f>
        <v>0.648148148148148</v>
      </c>
    </row>
    <row r="41" customFormat="false" ht="13.2" hidden="false" customHeight="false" outlineLevel="0" collapsed="false">
      <c r="B41" s="151" t="s">
        <v>297</v>
      </c>
      <c r="C41" s="142"/>
      <c r="D41" s="142" t="s">
        <v>2371</v>
      </c>
      <c r="E41" s="142"/>
      <c r="G41" s="152" t="n">
        <v>2.7</v>
      </c>
      <c r="H41" s="152" t="n">
        <v>5.3</v>
      </c>
      <c r="I41" s="152" t="n">
        <v>5</v>
      </c>
      <c r="J41" s="152" t="n">
        <v>8.5</v>
      </c>
      <c r="K41" s="152" t="n">
        <v>2.8</v>
      </c>
      <c r="L41" s="152" t="n">
        <v>6</v>
      </c>
      <c r="M41" s="152" t="n">
        <v>1.7</v>
      </c>
      <c r="N41" s="152"/>
      <c r="S41" s="152" t="n">
        <v>12.2</v>
      </c>
      <c r="T41" s="155" t="n">
        <f aca="false">IF(S41="","",S41*1000)</f>
        <v>12200</v>
      </c>
      <c r="V41" s="155" t="n">
        <f aca="false">IF(T41="","",(H41+J41+L41)*1000)</f>
        <v>19800</v>
      </c>
      <c r="X41" s="155" t="n">
        <f aca="false">IFERROR(VLOOKUP($B41,'[2]APS data'!$B$1:$F$1048576,2,0),"")</f>
        <v>63900</v>
      </c>
      <c r="Z41" s="155" t="n">
        <f aca="false">IFERROR(VLOOKUP($B41,'[2]APS data'!$I$1:$M$1048576,2,0),"")</f>
        <v>45400</v>
      </c>
      <c r="AB41" s="156" t="n">
        <f aca="false">IFERROR(T41/X41,"")</f>
        <v>0.190923317683881</v>
      </c>
      <c r="AC41" s="156"/>
      <c r="AD41" s="156" t="n">
        <f aca="false">IFERROR(V41/Z41,"")</f>
        <v>0.436123348017621</v>
      </c>
    </row>
    <row r="42" customFormat="false" ht="13.2" hidden="false" customHeight="false" outlineLevel="0" collapsed="false">
      <c r="B42" s="142"/>
      <c r="G42" s="152"/>
      <c r="H42" s="152"/>
      <c r="I42" s="152"/>
      <c r="J42" s="152"/>
      <c r="K42" s="152"/>
      <c r="L42" s="152"/>
      <c r="M42" s="152"/>
      <c r="N42" s="152"/>
      <c r="S42" s="152"/>
      <c r="T42" s="155" t="str">
        <f aca="false">IF(S42="","",S42*1000)</f>
        <v/>
      </c>
      <c r="V42" s="155" t="str">
        <f aca="false">IF(T42="","",(H42+J42+L42)*1000)</f>
        <v/>
      </c>
      <c r="X42" s="155" t="str">
        <f aca="false">IFERROR(VLOOKUP($B42,'[2]APS data'!$B$1:$F$1048576,2,0),"")</f>
        <v/>
      </c>
      <c r="Z42" s="155" t="str">
        <f aca="false">IFERROR(VLOOKUP($B42,'[2]APS data'!$I$1:$M$1048576,2,0),"")</f>
        <v/>
      </c>
      <c r="AB42" s="156" t="str">
        <f aca="false">IFERROR(T42/X42,"")</f>
        <v/>
      </c>
      <c r="AC42" s="156"/>
      <c r="AD42" s="156" t="str">
        <f aca="false">IFERROR(V42/Z42,"")</f>
        <v/>
      </c>
    </row>
    <row r="43" customFormat="false" ht="13.2" hidden="false" customHeight="false" outlineLevel="0" collapsed="false">
      <c r="B43" s="151" t="s">
        <v>2372</v>
      </c>
      <c r="C43" s="142"/>
      <c r="D43" s="142" t="s">
        <v>2373</v>
      </c>
      <c r="G43" s="153" t="n">
        <v>6.3</v>
      </c>
      <c r="H43" s="153" t="n">
        <v>11.7</v>
      </c>
      <c r="I43" s="153" t="n">
        <v>12.4</v>
      </c>
      <c r="J43" s="153" t="n">
        <v>21.2</v>
      </c>
      <c r="K43" s="153" t="n">
        <v>6.6</v>
      </c>
      <c r="L43" s="153" t="n">
        <v>14</v>
      </c>
      <c r="M43" s="153" t="n">
        <v>4.4</v>
      </c>
      <c r="N43" s="153"/>
      <c r="S43" s="153" t="n">
        <v>29.8</v>
      </c>
      <c r="T43" s="155" t="n">
        <f aca="false">IF(S43="","",S43*1000)</f>
        <v>29800</v>
      </c>
      <c r="V43" s="155" t="n">
        <f aca="false">IF(T43="","",(H43+J43+L43)*1000)</f>
        <v>46900</v>
      </c>
      <c r="X43" s="155" t="str">
        <f aca="false">IFERROR(VLOOKUP($B43,'[2]APS data'!$B$1:$F$1048576,2,0),"")</f>
        <v/>
      </c>
      <c r="Z43" s="155" t="str">
        <f aca="false">IFERROR(VLOOKUP($B43,'[2]APS data'!$I$1:$M$1048576,2,0),"")</f>
        <v/>
      </c>
      <c r="AB43" s="156" t="str">
        <f aca="false">IFERROR(T43/X43,"")</f>
        <v/>
      </c>
      <c r="AC43" s="156"/>
      <c r="AD43" s="156" t="str">
        <f aca="false">IFERROR(V43/Z43,"")</f>
        <v/>
      </c>
    </row>
    <row r="44" customFormat="false" ht="13.2" hidden="false" customHeight="false" outlineLevel="0" collapsed="false">
      <c r="B44" s="154" t="s">
        <v>307</v>
      </c>
      <c r="E44" s="127" t="s">
        <v>308</v>
      </c>
      <c r="G44" s="152" t="n">
        <v>1.3</v>
      </c>
      <c r="H44" s="152" t="n">
        <v>2.3</v>
      </c>
      <c r="I44" s="152" t="n">
        <v>2.5</v>
      </c>
      <c r="J44" s="152" t="n">
        <v>4.1</v>
      </c>
      <c r="K44" s="152" t="n">
        <v>1.3</v>
      </c>
      <c r="L44" s="152" t="n">
        <v>2.7</v>
      </c>
      <c r="M44" s="152" t="n">
        <v>1</v>
      </c>
      <c r="N44" s="152"/>
      <c r="S44" s="152" t="n">
        <v>6.1</v>
      </c>
      <c r="T44" s="155" t="n">
        <f aca="false">IF(S44="","",S44*1000)</f>
        <v>6100</v>
      </c>
      <c r="V44" s="155" t="n">
        <f aca="false">IF(T44="","",(H44+J44+L44)*1000)</f>
        <v>9100</v>
      </c>
      <c r="X44" s="155" t="n">
        <f aca="false">IFERROR(VLOOKUP($B44,'[2]APS data'!$B$1:$F$1048576,2,0),"")</f>
        <v>31300</v>
      </c>
      <c r="Z44" s="155" t="n">
        <f aca="false">IFERROR(VLOOKUP($B44,'[2]APS data'!$I$1:$M$1048576,2,0),"")</f>
        <v>18200</v>
      </c>
      <c r="AB44" s="156" t="n">
        <f aca="false">IFERROR(T44/X44,"")</f>
        <v>0.194888178913738</v>
      </c>
      <c r="AC44" s="156"/>
      <c r="AD44" s="156" t="n">
        <f aca="false">IFERROR(V44/Z44,"")</f>
        <v>0.5</v>
      </c>
    </row>
    <row r="45" customFormat="false" ht="13.2" hidden="false" customHeight="false" outlineLevel="0" collapsed="false">
      <c r="B45" s="154" t="s">
        <v>309</v>
      </c>
      <c r="E45" s="127" t="s">
        <v>310</v>
      </c>
      <c r="G45" s="152" t="n">
        <v>1.5</v>
      </c>
      <c r="H45" s="152" t="n">
        <v>2.7</v>
      </c>
      <c r="I45" s="152" t="n">
        <v>2</v>
      </c>
      <c r="J45" s="152" t="n">
        <v>3.3</v>
      </c>
      <c r="K45" s="152" t="n">
        <v>0.9</v>
      </c>
      <c r="L45" s="152" t="n">
        <v>1.8</v>
      </c>
      <c r="M45" s="152" t="n">
        <v>0.7</v>
      </c>
      <c r="N45" s="152"/>
      <c r="S45" s="152" t="n">
        <v>5</v>
      </c>
      <c r="T45" s="155" t="n">
        <f aca="false">IF(S45="","",S45*1000)</f>
        <v>5000</v>
      </c>
      <c r="V45" s="155" t="n">
        <f aca="false">IF(T45="","",(H45+J45+L45)*1000)</f>
        <v>7800</v>
      </c>
      <c r="X45" s="155" t="n">
        <f aca="false">IFERROR(VLOOKUP($B45,'[2]APS data'!$B$1:$F$1048576,2,0),"")</f>
        <v>24700</v>
      </c>
      <c r="Z45" s="155" t="n">
        <f aca="false">IFERROR(VLOOKUP($B45,'[2]APS data'!$I$1:$M$1048576,2,0),"")</f>
        <v>15500</v>
      </c>
      <c r="AB45" s="156" t="n">
        <f aca="false">IFERROR(T45/X45,"")</f>
        <v>0.202429149797571</v>
      </c>
      <c r="AC45" s="156"/>
      <c r="AD45" s="156" t="n">
        <f aca="false">IFERROR(V45/Z45,"")</f>
        <v>0.503225806451613</v>
      </c>
    </row>
    <row r="46" customFormat="false" ht="13.2" hidden="false" customHeight="false" outlineLevel="0" collapsed="false">
      <c r="B46" s="154" t="s">
        <v>311</v>
      </c>
      <c r="E46" s="127" t="s">
        <v>312</v>
      </c>
      <c r="G46" s="152" t="n">
        <v>1.5</v>
      </c>
      <c r="H46" s="152" t="n">
        <v>2.9</v>
      </c>
      <c r="I46" s="152" t="n">
        <v>3.1</v>
      </c>
      <c r="J46" s="152" t="n">
        <v>5.5</v>
      </c>
      <c r="K46" s="152" t="n">
        <v>1.7</v>
      </c>
      <c r="L46" s="152" t="n">
        <v>3.6</v>
      </c>
      <c r="M46" s="152" t="n">
        <v>0.9</v>
      </c>
      <c r="N46" s="152"/>
      <c r="S46" s="152" t="n">
        <v>7.2</v>
      </c>
      <c r="T46" s="155" t="n">
        <f aca="false">IF(S46="","",S46*1000)</f>
        <v>7200</v>
      </c>
      <c r="V46" s="155" t="n">
        <f aca="false">IF(T46="","",(H46+J46+L46)*1000)</f>
        <v>12000</v>
      </c>
      <c r="X46" s="155" t="n">
        <f aca="false">IFERROR(VLOOKUP($B46,'[2]APS data'!$B$1:$F$1048576,2,0),"")</f>
        <v>34100</v>
      </c>
      <c r="Z46" s="155" t="n">
        <f aca="false">IFERROR(VLOOKUP($B46,'[2]APS data'!$I$1:$M$1048576,2,0),"")</f>
        <v>17500</v>
      </c>
      <c r="AB46" s="156" t="n">
        <f aca="false">IFERROR(T46/X46,"")</f>
        <v>0.211143695014663</v>
      </c>
      <c r="AC46" s="156"/>
      <c r="AD46" s="156" t="n">
        <f aca="false">IFERROR(V46/Z46,"")</f>
        <v>0.685714285714286</v>
      </c>
    </row>
    <row r="47" customFormat="false" ht="13.2" hidden="false" customHeight="false" outlineLevel="0" collapsed="false">
      <c r="B47" s="154" t="s">
        <v>313</v>
      </c>
      <c r="E47" s="127" t="s">
        <v>314</v>
      </c>
      <c r="G47" s="152" t="n">
        <v>1</v>
      </c>
      <c r="H47" s="152" t="n">
        <v>1.9</v>
      </c>
      <c r="I47" s="152" t="n">
        <v>1.6</v>
      </c>
      <c r="J47" s="152" t="n">
        <v>2.7</v>
      </c>
      <c r="K47" s="152" t="n">
        <v>0.6</v>
      </c>
      <c r="L47" s="152" t="n">
        <v>1.3</v>
      </c>
      <c r="M47" s="152" t="n">
        <v>0.5</v>
      </c>
      <c r="N47" s="152"/>
      <c r="S47" s="152" t="n">
        <v>3.7</v>
      </c>
      <c r="T47" s="155" t="n">
        <f aca="false">IF(S47="","",S47*1000)</f>
        <v>3700</v>
      </c>
      <c r="V47" s="155" t="n">
        <f aca="false">IF(T47="","",(H47+J47+L47)*1000)</f>
        <v>5900</v>
      </c>
      <c r="X47" s="155" t="n">
        <f aca="false">IFERROR(VLOOKUP($B47,'[2]APS data'!$B$1:$F$1048576,2,0),"")</f>
        <v>22600</v>
      </c>
      <c r="Z47" s="155" t="n">
        <f aca="false">IFERROR(VLOOKUP($B47,'[2]APS data'!$I$1:$M$1048576,2,0),"")</f>
        <v>18900</v>
      </c>
      <c r="AB47" s="156" t="n">
        <f aca="false">IFERROR(T47/X47,"")</f>
        <v>0.163716814159292</v>
      </c>
      <c r="AC47" s="156"/>
      <c r="AD47" s="156" t="n">
        <f aca="false">IFERROR(V47/Z47,"")</f>
        <v>0.312169312169312</v>
      </c>
    </row>
    <row r="48" customFormat="false" ht="13.2" hidden="false" customHeight="false" outlineLevel="0" collapsed="false">
      <c r="B48" s="154" t="s">
        <v>315</v>
      </c>
      <c r="E48" s="127" t="s">
        <v>316</v>
      </c>
      <c r="G48" s="152" t="n">
        <v>0.4</v>
      </c>
      <c r="H48" s="152" t="n">
        <v>0.7</v>
      </c>
      <c r="I48" s="152" t="n">
        <v>1.2</v>
      </c>
      <c r="J48" s="152" t="n">
        <v>2.1</v>
      </c>
      <c r="K48" s="152" t="n">
        <v>0.8</v>
      </c>
      <c r="L48" s="152" t="n">
        <v>1.7</v>
      </c>
      <c r="M48" s="152" t="n">
        <v>0.5</v>
      </c>
      <c r="N48" s="152"/>
      <c r="S48" s="152" t="n">
        <v>2.8</v>
      </c>
      <c r="T48" s="155" t="n">
        <f aca="false">IF(S48="","",S48*1000)</f>
        <v>2800</v>
      </c>
      <c r="V48" s="155" t="n">
        <f aca="false">IF(T48="","",(H48+J48+L48)*1000)</f>
        <v>4500</v>
      </c>
      <c r="X48" s="155" t="n">
        <f aca="false">IFERROR(VLOOKUP($B48,'[2]APS data'!$B$1:$F$1048576,2,0),"")</f>
        <v>15500</v>
      </c>
      <c r="Z48" s="155" t="n">
        <f aca="false">IFERROR(VLOOKUP($B48,'[2]APS data'!$I$1:$M$1048576,2,0),"")</f>
        <v>9300</v>
      </c>
      <c r="AB48" s="156" t="n">
        <f aca="false">IFERROR(T48/X48,"")</f>
        <v>0.180645161290323</v>
      </c>
      <c r="AC48" s="156"/>
      <c r="AD48" s="156" t="n">
        <f aca="false">IFERROR(V48/Z48,"")</f>
        <v>0.483870967741936</v>
      </c>
    </row>
    <row r="49" customFormat="false" ht="13.2" hidden="false" customHeight="false" outlineLevel="0" collapsed="false">
      <c r="B49" s="154" t="s">
        <v>317</v>
      </c>
      <c r="E49" s="127" t="s">
        <v>318</v>
      </c>
      <c r="G49" s="152" t="n">
        <v>0.6</v>
      </c>
      <c r="H49" s="152" t="n">
        <v>1.2</v>
      </c>
      <c r="I49" s="152" t="n">
        <v>2.2</v>
      </c>
      <c r="J49" s="152" t="n">
        <v>3.6</v>
      </c>
      <c r="K49" s="152" t="n">
        <v>1.4</v>
      </c>
      <c r="L49" s="152" t="n">
        <v>2.8</v>
      </c>
      <c r="M49" s="152" t="n">
        <v>0.8</v>
      </c>
      <c r="N49" s="152"/>
      <c r="S49" s="152" t="n">
        <v>4.9</v>
      </c>
      <c r="T49" s="155" t="n">
        <f aca="false">IF(S49="","",S49*1000)</f>
        <v>4900</v>
      </c>
      <c r="V49" s="155" t="n">
        <f aca="false">IF(T49="","",(H49+J49+L49)*1000)</f>
        <v>7600</v>
      </c>
      <c r="X49" s="155" t="n">
        <f aca="false">IFERROR(VLOOKUP($B49,'[2]APS data'!$B$1:$F$1048576,2,0),"")</f>
        <v>31100</v>
      </c>
      <c r="Z49" s="155" t="n">
        <f aca="false">IFERROR(VLOOKUP($B49,'[2]APS data'!$I$1:$M$1048576,2,0),"")</f>
        <v>21000</v>
      </c>
      <c r="AB49" s="156" t="n">
        <f aca="false">IFERROR(T49/X49,"")</f>
        <v>0.157556270096463</v>
      </c>
      <c r="AC49" s="156"/>
      <c r="AD49" s="156" t="n">
        <f aca="false">IFERROR(V49/Z49,"")</f>
        <v>0.361904761904762</v>
      </c>
    </row>
    <row r="50" customFormat="false" ht="13.2" hidden="false" customHeight="false" outlineLevel="0" collapsed="false">
      <c r="G50" s="152"/>
      <c r="H50" s="152"/>
      <c r="I50" s="152"/>
      <c r="J50" s="152"/>
      <c r="K50" s="152"/>
      <c r="L50" s="152"/>
      <c r="M50" s="152"/>
      <c r="N50" s="152"/>
      <c r="S50" s="152"/>
      <c r="T50" s="155" t="str">
        <f aca="false">IF(S50="","",S50*1000)</f>
        <v/>
      </c>
      <c r="V50" s="155" t="str">
        <f aca="false">IF(T50="","",(H50+J50+L50)*1000)</f>
        <v/>
      </c>
      <c r="X50" s="155" t="str">
        <f aca="false">IFERROR(VLOOKUP($B50,'[2]APS data'!$B$1:$F$1048576,2,0),"")</f>
        <v/>
      </c>
      <c r="Z50" s="155" t="str">
        <f aca="false">IFERROR(VLOOKUP($B50,'[2]APS data'!$I$1:$M$1048576,2,0),"")</f>
        <v/>
      </c>
      <c r="AB50" s="156" t="str">
        <f aca="false">IFERROR(T50/X50,"")</f>
        <v/>
      </c>
      <c r="AC50" s="156"/>
      <c r="AD50" s="156" t="str">
        <f aca="false">IFERROR(V50/Z50,"")</f>
        <v/>
      </c>
    </row>
    <row r="51" s="142" customFormat="true" ht="13.2" hidden="false" customHeight="false" outlineLevel="0" collapsed="false">
      <c r="B51" s="151" t="s">
        <v>2374</v>
      </c>
      <c r="D51" s="142" t="s">
        <v>2375</v>
      </c>
      <c r="G51" s="153" t="n">
        <v>61.8</v>
      </c>
      <c r="H51" s="153" t="n">
        <v>124</v>
      </c>
      <c r="I51" s="153" t="n">
        <v>104.3</v>
      </c>
      <c r="J51" s="153" t="n">
        <v>204.1</v>
      </c>
      <c r="K51" s="153" t="n">
        <v>34.7</v>
      </c>
      <c r="L51" s="153" t="n">
        <v>69.9</v>
      </c>
      <c r="M51" s="153" t="n">
        <v>29.2</v>
      </c>
      <c r="N51" s="153"/>
      <c r="S51" s="153" t="n">
        <v>230.1</v>
      </c>
      <c r="T51" s="155" t="n">
        <f aca="false">IF(S51="","",S51*1000)</f>
        <v>230100</v>
      </c>
      <c r="U51" s="128"/>
      <c r="V51" s="155" t="n">
        <f aca="false">IF(T51="","",(H51+J51+L51)*1000)</f>
        <v>398000</v>
      </c>
      <c r="W51" s="128"/>
      <c r="X51" s="155" t="str">
        <f aca="false">IFERROR(VLOOKUP($B51,'[2]APS data'!$B$1:$F$1048576,2,0),"")</f>
        <v/>
      </c>
      <c r="Y51" s="128"/>
      <c r="Z51" s="155" t="str">
        <f aca="false">IFERROR(VLOOKUP($B51,'[2]APS data'!$I$1:$M$1048576,2,0),"")</f>
        <v/>
      </c>
      <c r="AA51" s="128"/>
      <c r="AB51" s="156" t="str">
        <f aca="false">IFERROR(T51/X51,"")</f>
        <v/>
      </c>
      <c r="AC51" s="156"/>
      <c r="AD51" s="156" t="str">
        <f aca="false">IFERROR(V51/Z51,"")</f>
        <v/>
      </c>
      <c r="AE51" s="128"/>
      <c r="AF51" s="128"/>
      <c r="AG51" s="128"/>
      <c r="AH51" s="128"/>
      <c r="AI51" s="128"/>
      <c r="AJ51" s="128"/>
      <c r="AK51" s="128"/>
      <c r="AL51" s="128"/>
      <c r="AM51" s="128"/>
      <c r="AN51" s="128"/>
      <c r="AO51" s="128"/>
      <c r="AP51" s="128"/>
      <c r="AQ51" s="128"/>
      <c r="AR51" s="128"/>
      <c r="AS51" s="128"/>
      <c r="AT51" s="128"/>
      <c r="AU51" s="128"/>
      <c r="AV51" s="128"/>
      <c r="AW51" s="128"/>
      <c r="AX51" s="128"/>
      <c r="AY51" s="128"/>
    </row>
    <row r="52" customFormat="false" ht="13.2" hidden="false" customHeight="false" outlineLevel="0" collapsed="false">
      <c r="B52" s="154" t="s">
        <v>343</v>
      </c>
      <c r="E52" s="127" t="s">
        <v>344</v>
      </c>
      <c r="G52" s="152" t="n">
        <v>6.8</v>
      </c>
      <c r="H52" s="152" t="n">
        <v>13.7</v>
      </c>
      <c r="I52" s="152" t="n">
        <v>12.3</v>
      </c>
      <c r="J52" s="152" t="n">
        <v>24.2</v>
      </c>
      <c r="K52" s="152" t="n">
        <v>3.8</v>
      </c>
      <c r="L52" s="152" t="n">
        <v>7.9</v>
      </c>
      <c r="M52" s="152" t="n">
        <v>3.3</v>
      </c>
      <c r="N52" s="152"/>
      <c r="S52" s="152" t="n">
        <v>26.2</v>
      </c>
      <c r="T52" s="155" t="n">
        <f aca="false">IF(S52="","",S52*1000)</f>
        <v>26200</v>
      </c>
      <c r="V52" s="155" t="n">
        <f aca="false">IF(T52="","",(H52+J52+L52)*1000)</f>
        <v>45800</v>
      </c>
      <c r="X52" s="155" t="n">
        <f aca="false">IFERROR(VLOOKUP($B52,'[2]APS data'!$B$1:$F$1048576,2,0),"")</f>
        <v>91300</v>
      </c>
      <c r="Z52" s="155" t="n">
        <f aca="false">IFERROR(VLOOKUP($B52,'[2]APS data'!$I$1:$M$1048576,2,0),"")</f>
        <v>66200</v>
      </c>
      <c r="AB52" s="156" t="n">
        <f aca="false">IFERROR(T52/X52,"")</f>
        <v>0.286966046002191</v>
      </c>
      <c r="AC52" s="156"/>
      <c r="AD52" s="156" t="n">
        <f aca="false">IFERROR(V52/Z52,"")</f>
        <v>0.691842900302115</v>
      </c>
    </row>
    <row r="53" customFormat="false" ht="13.2" hidden="false" customHeight="false" outlineLevel="0" collapsed="false">
      <c r="B53" s="154" t="s">
        <v>345</v>
      </c>
      <c r="E53" s="127" t="s">
        <v>346</v>
      </c>
      <c r="G53" s="152" t="n">
        <v>3.4</v>
      </c>
      <c r="H53" s="152" t="n">
        <v>6.8</v>
      </c>
      <c r="I53" s="152" t="n">
        <v>6.4</v>
      </c>
      <c r="J53" s="152" t="n">
        <v>12.6</v>
      </c>
      <c r="K53" s="152" t="n">
        <v>2.5</v>
      </c>
      <c r="L53" s="152" t="n">
        <v>5</v>
      </c>
      <c r="M53" s="152" t="n">
        <v>1.9</v>
      </c>
      <c r="N53" s="152"/>
      <c r="S53" s="152" t="n">
        <v>14.2</v>
      </c>
      <c r="T53" s="155" t="n">
        <f aca="false">IF(S53="","",S53*1000)</f>
        <v>14200</v>
      </c>
      <c r="V53" s="155" t="n">
        <f aca="false">IF(T53="","",(H53+J53+L53)*1000)</f>
        <v>24400</v>
      </c>
      <c r="X53" s="155" t="n">
        <f aca="false">IFERROR(VLOOKUP($B53,'[2]APS data'!$B$1:$F$1048576,2,0),"")</f>
        <v>59100</v>
      </c>
      <c r="Z53" s="155" t="n">
        <f aca="false">IFERROR(VLOOKUP($B53,'[2]APS data'!$I$1:$M$1048576,2,0),"")</f>
        <v>43400</v>
      </c>
      <c r="AB53" s="156" t="n">
        <f aca="false">IFERROR(T53/X53,"")</f>
        <v>0.240270727580372</v>
      </c>
      <c r="AC53" s="156"/>
      <c r="AD53" s="156" t="n">
        <f aca="false">IFERROR(V53/Z53,"")</f>
        <v>0.56221198156682</v>
      </c>
    </row>
    <row r="54" customFormat="false" ht="13.2" hidden="false" customHeight="false" outlineLevel="0" collapsed="false">
      <c r="B54" s="154" t="s">
        <v>347</v>
      </c>
      <c r="E54" s="127" t="s">
        <v>348</v>
      </c>
      <c r="G54" s="152" t="n">
        <v>16.3</v>
      </c>
      <c r="H54" s="152" t="n">
        <v>33.7</v>
      </c>
      <c r="I54" s="152" t="n">
        <v>23.6</v>
      </c>
      <c r="J54" s="152" t="n">
        <v>48.7</v>
      </c>
      <c r="K54" s="152" t="n">
        <v>5.3</v>
      </c>
      <c r="L54" s="152" t="n">
        <v>10.7</v>
      </c>
      <c r="M54" s="152" t="n">
        <v>6.6</v>
      </c>
      <c r="N54" s="152"/>
      <c r="S54" s="152" t="n">
        <v>51.8</v>
      </c>
      <c r="T54" s="155" t="n">
        <f aca="false">IF(S54="","",S54*1000)</f>
        <v>51800</v>
      </c>
      <c r="V54" s="155" t="n">
        <f aca="false">IF(T54="","",(H54+J54+L54)*1000)</f>
        <v>93100</v>
      </c>
      <c r="X54" s="155" t="n">
        <f aca="false">IFERROR(VLOOKUP($B54,'[2]APS data'!$B$1:$F$1048576,2,0),"")</f>
        <v>185900</v>
      </c>
      <c r="Z54" s="155" t="n">
        <f aca="false">IFERROR(VLOOKUP($B54,'[2]APS data'!$I$1:$M$1048576,2,0),"")</f>
        <v>122200</v>
      </c>
      <c r="AB54" s="156" t="n">
        <f aca="false">IFERROR(T54/X54,"")</f>
        <v>0.278644432490586</v>
      </c>
      <c r="AC54" s="156"/>
      <c r="AD54" s="156" t="n">
        <f aca="false">IFERROR(V54/Z54,"")</f>
        <v>0.761865793780687</v>
      </c>
    </row>
    <row r="55" customFormat="false" ht="13.2" hidden="false" customHeight="false" outlineLevel="0" collapsed="false">
      <c r="B55" s="154" t="s">
        <v>349</v>
      </c>
      <c r="E55" s="127" t="s">
        <v>2376</v>
      </c>
      <c r="G55" s="152" t="n">
        <v>5.9</v>
      </c>
      <c r="H55" s="152" t="n">
        <v>12.4</v>
      </c>
      <c r="I55" s="152" t="n">
        <v>11.5</v>
      </c>
      <c r="J55" s="152" t="n">
        <v>25.3</v>
      </c>
      <c r="K55" s="152" t="n">
        <v>3.1</v>
      </c>
      <c r="L55" s="152" t="n">
        <v>6.5</v>
      </c>
      <c r="M55" s="152" t="n">
        <v>2.6</v>
      </c>
      <c r="N55" s="152"/>
      <c r="S55" s="152" t="n">
        <v>23.1</v>
      </c>
      <c r="T55" s="155" t="n">
        <f aca="false">IF(S55="","",S55*1000)</f>
        <v>23100</v>
      </c>
      <c r="V55" s="155" t="n">
        <f aca="false">IF(T55="","",(H55+J55+L55)*1000)</f>
        <v>44200</v>
      </c>
      <c r="X55" s="155" t="n">
        <f aca="false">IFERROR(VLOOKUP($B55,'[2]APS data'!$B$1:$F$1048576,2,0),"")</f>
        <v>69300</v>
      </c>
      <c r="Z55" s="155" t="n">
        <f aca="false">IFERROR(VLOOKUP($B55,'[2]APS data'!$I$1:$M$1048576,2,0),"")</f>
        <v>56400</v>
      </c>
      <c r="AB55" s="156" t="n">
        <f aca="false">IFERROR(T55/X55,"")</f>
        <v>0.333333333333333</v>
      </c>
      <c r="AC55" s="156"/>
      <c r="AD55" s="156" t="n">
        <f aca="false">IFERROR(V55/Z55,"")</f>
        <v>0.783687943262411</v>
      </c>
    </row>
    <row r="56" customFormat="false" ht="13.2" hidden="false" customHeight="false" outlineLevel="0" collapsed="false">
      <c r="B56" s="154" t="s">
        <v>351</v>
      </c>
      <c r="E56" s="127" t="s">
        <v>352</v>
      </c>
      <c r="G56" s="152" t="n">
        <v>5.6</v>
      </c>
      <c r="H56" s="152" t="n">
        <v>11.3</v>
      </c>
      <c r="I56" s="152" t="n">
        <v>9.1</v>
      </c>
      <c r="J56" s="152" t="n">
        <v>17.9</v>
      </c>
      <c r="K56" s="152" t="n">
        <v>3.2</v>
      </c>
      <c r="L56" s="152" t="n">
        <v>6.7</v>
      </c>
      <c r="M56" s="152" t="n">
        <v>2.7</v>
      </c>
      <c r="N56" s="152"/>
      <c r="S56" s="152" t="n">
        <v>20.6</v>
      </c>
      <c r="T56" s="155" t="n">
        <f aca="false">IF(S56="","",S56*1000)</f>
        <v>20600</v>
      </c>
      <c r="V56" s="155" t="n">
        <f aca="false">IF(T56="","",(H56+J56+L56)*1000)</f>
        <v>35900</v>
      </c>
      <c r="X56" s="155" t="n">
        <f aca="false">IFERROR(VLOOKUP($B56,'[2]APS data'!$B$1:$F$1048576,2,0),"")</f>
        <v>64600</v>
      </c>
      <c r="Z56" s="155" t="n">
        <f aca="false">IFERROR(VLOOKUP($B56,'[2]APS data'!$I$1:$M$1048576,2,0),"")</f>
        <v>51900</v>
      </c>
      <c r="AB56" s="156" t="n">
        <f aca="false">IFERROR(T56/X56,"")</f>
        <v>0.318885448916409</v>
      </c>
      <c r="AC56" s="156"/>
      <c r="AD56" s="156" t="n">
        <f aca="false">IFERROR(V56/Z56,"")</f>
        <v>0.691714836223507</v>
      </c>
    </row>
    <row r="57" customFormat="false" ht="13.2" hidden="false" customHeight="false" outlineLevel="0" collapsed="false">
      <c r="B57" s="154" t="s">
        <v>353</v>
      </c>
      <c r="E57" s="127" t="s">
        <v>354</v>
      </c>
      <c r="G57" s="152" t="n">
        <v>5.9</v>
      </c>
      <c r="H57" s="152" t="n">
        <v>12</v>
      </c>
      <c r="I57" s="152" t="n">
        <v>9.2</v>
      </c>
      <c r="J57" s="152" t="n">
        <v>18.4</v>
      </c>
      <c r="K57" s="152" t="n">
        <v>3</v>
      </c>
      <c r="L57" s="152" t="n">
        <v>5.9</v>
      </c>
      <c r="M57" s="152" t="n">
        <v>2.5</v>
      </c>
      <c r="N57" s="152"/>
      <c r="S57" s="152" t="n">
        <v>20.5</v>
      </c>
      <c r="T57" s="155" t="n">
        <f aca="false">IF(S57="","",S57*1000)</f>
        <v>20500</v>
      </c>
      <c r="V57" s="155" t="n">
        <f aca="false">IF(T57="","",(H57+J57+L57)*1000)</f>
        <v>36300</v>
      </c>
      <c r="X57" s="155" t="n">
        <f aca="false">IFERROR(VLOOKUP($B57,'[2]APS data'!$B$1:$F$1048576,2,0),"")</f>
        <v>82200</v>
      </c>
      <c r="Z57" s="155" t="n">
        <f aca="false">IFERROR(VLOOKUP($B57,'[2]APS data'!$I$1:$M$1048576,2,0),"")</f>
        <v>56200</v>
      </c>
      <c r="AB57" s="156" t="n">
        <f aca="false">IFERROR(T57/X57,"")</f>
        <v>0.249391727493917</v>
      </c>
      <c r="AC57" s="156"/>
      <c r="AD57" s="156" t="n">
        <f aca="false">IFERROR(V57/Z57,"")</f>
        <v>0.645907473309608</v>
      </c>
    </row>
    <row r="58" customFormat="false" ht="13.2" hidden="false" customHeight="false" outlineLevel="0" collapsed="false">
      <c r="B58" s="154" t="s">
        <v>355</v>
      </c>
      <c r="E58" s="127" t="s">
        <v>356</v>
      </c>
      <c r="G58" s="152" t="n">
        <v>4.2</v>
      </c>
      <c r="H58" s="152" t="n">
        <v>8</v>
      </c>
      <c r="I58" s="152" t="n">
        <v>8.1</v>
      </c>
      <c r="J58" s="152" t="n">
        <v>14.3</v>
      </c>
      <c r="K58" s="152" t="n">
        <v>3.4</v>
      </c>
      <c r="L58" s="152" t="n">
        <v>6.7</v>
      </c>
      <c r="M58" s="152" t="n">
        <v>2.1</v>
      </c>
      <c r="N58" s="152"/>
      <c r="S58" s="152" t="n">
        <v>17.8</v>
      </c>
      <c r="T58" s="155" t="n">
        <f aca="false">IF(S58="","",S58*1000)</f>
        <v>17800</v>
      </c>
      <c r="V58" s="155" t="n">
        <f aca="false">IF(T58="","",(H58+J58+L58)*1000)</f>
        <v>29000</v>
      </c>
      <c r="X58" s="155" t="n">
        <f aca="false">IFERROR(VLOOKUP($B58,'[2]APS data'!$B$1:$F$1048576,2,0),"")</f>
        <v>88100</v>
      </c>
      <c r="Z58" s="155" t="n">
        <f aca="false">IFERROR(VLOOKUP($B58,'[2]APS data'!$I$1:$M$1048576,2,0),"")</f>
        <v>60800</v>
      </c>
      <c r="AB58" s="156" t="n">
        <f aca="false">IFERROR(T58/X58,"")</f>
        <v>0.202043132803632</v>
      </c>
      <c r="AC58" s="156"/>
      <c r="AD58" s="156" t="n">
        <f aca="false">IFERROR(V58/Z58,"")</f>
        <v>0.476973684210526</v>
      </c>
    </row>
    <row r="59" customFormat="false" ht="13.2" hidden="false" customHeight="false" outlineLevel="0" collapsed="false">
      <c r="B59" s="154" t="s">
        <v>357</v>
      </c>
      <c r="E59" s="127" t="s">
        <v>358</v>
      </c>
      <c r="G59" s="152" t="n">
        <v>5.3</v>
      </c>
      <c r="H59" s="152" t="n">
        <v>10</v>
      </c>
      <c r="I59" s="152" t="n">
        <v>8.5</v>
      </c>
      <c r="J59" s="152" t="n">
        <v>15.2</v>
      </c>
      <c r="K59" s="152" t="n">
        <v>3.4</v>
      </c>
      <c r="L59" s="152" t="n">
        <v>6.7</v>
      </c>
      <c r="M59" s="152" t="n">
        <v>2.3</v>
      </c>
      <c r="N59" s="152"/>
      <c r="S59" s="152" t="n">
        <v>19.5</v>
      </c>
      <c r="T59" s="155" t="n">
        <f aca="false">IF(S59="","",S59*1000)</f>
        <v>19500</v>
      </c>
      <c r="V59" s="155" t="n">
        <f aca="false">IF(T59="","",(H59+J59+L59)*1000)</f>
        <v>31900</v>
      </c>
      <c r="X59" s="155" t="n">
        <f aca="false">IFERROR(VLOOKUP($B59,'[2]APS data'!$B$1:$F$1048576,2,0),"")</f>
        <v>73100</v>
      </c>
      <c r="Z59" s="155" t="n">
        <f aca="false">IFERROR(VLOOKUP($B59,'[2]APS data'!$I$1:$M$1048576,2,0),"")</f>
        <v>51300</v>
      </c>
      <c r="AB59" s="156" t="n">
        <f aca="false">IFERROR(T59/X59,"")</f>
        <v>0.266757865937072</v>
      </c>
      <c r="AC59" s="156"/>
      <c r="AD59" s="156" t="n">
        <f aca="false">IFERROR(V59/Z59,"")</f>
        <v>0.621832358674464</v>
      </c>
    </row>
    <row r="60" customFormat="false" ht="13.2" hidden="false" customHeight="false" outlineLevel="0" collapsed="false">
      <c r="B60" s="154" t="s">
        <v>359</v>
      </c>
      <c r="E60" s="127" t="s">
        <v>360</v>
      </c>
      <c r="G60" s="152" t="n">
        <v>3.1</v>
      </c>
      <c r="H60" s="152" t="n">
        <v>6.1</v>
      </c>
      <c r="I60" s="152" t="n">
        <v>5.7</v>
      </c>
      <c r="J60" s="152" t="n">
        <v>10.2</v>
      </c>
      <c r="K60" s="152" t="n">
        <v>2.3</v>
      </c>
      <c r="L60" s="152" t="n">
        <v>4.8</v>
      </c>
      <c r="M60" s="152" t="n">
        <v>1.6</v>
      </c>
      <c r="N60" s="152"/>
      <c r="S60" s="152" t="n">
        <v>12.9</v>
      </c>
      <c r="T60" s="155" t="n">
        <f aca="false">IF(S60="","",S60*1000)</f>
        <v>12900</v>
      </c>
      <c r="V60" s="155" t="n">
        <f aca="false">IF(T60="","",(H60+J60+L60)*1000)</f>
        <v>21100</v>
      </c>
      <c r="X60" s="155" t="n">
        <f aca="false">IFERROR(VLOOKUP($B60,'[2]APS data'!$B$1:$F$1048576,2,0),"")</f>
        <v>72700</v>
      </c>
      <c r="Z60" s="155" t="n">
        <f aca="false">IFERROR(VLOOKUP($B60,'[2]APS data'!$I$1:$M$1048576,2,0),"")</f>
        <v>51900</v>
      </c>
      <c r="AB60" s="156" t="n">
        <f aca="false">IFERROR(T60/X60,"")</f>
        <v>0.177441540577717</v>
      </c>
      <c r="AC60" s="156"/>
      <c r="AD60" s="156" t="n">
        <f aca="false">IFERROR(V60/Z60,"")</f>
        <v>0.40655105973025</v>
      </c>
    </row>
    <row r="61" customFormat="false" ht="13.2" hidden="false" customHeight="false" outlineLevel="0" collapsed="false">
      <c r="B61" s="154" t="s">
        <v>361</v>
      </c>
      <c r="E61" s="127" t="s">
        <v>362</v>
      </c>
      <c r="G61" s="152" t="n">
        <v>5.3</v>
      </c>
      <c r="H61" s="152" t="n">
        <v>10.1</v>
      </c>
      <c r="I61" s="152" t="n">
        <v>10</v>
      </c>
      <c r="J61" s="152" t="n">
        <v>17.3</v>
      </c>
      <c r="K61" s="152" t="n">
        <v>4.6</v>
      </c>
      <c r="L61" s="152" t="n">
        <v>8.9</v>
      </c>
      <c r="M61" s="152" t="n">
        <v>3.6</v>
      </c>
      <c r="N61" s="152"/>
      <c r="S61" s="152" t="n">
        <v>23.5</v>
      </c>
      <c r="T61" s="155" t="n">
        <f aca="false">IF(S61="","",S61*1000)</f>
        <v>23500</v>
      </c>
      <c r="V61" s="155" t="n">
        <f aca="false">IF(T61="","",(H61+J61+L61)*1000)</f>
        <v>36300</v>
      </c>
      <c r="X61" s="155" t="n">
        <f aca="false">IFERROR(VLOOKUP($B61,'[2]APS data'!$B$1:$F$1048576,2,0),"")</f>
        <v>104600</v>
      </c>
      <c r="Z61" s="155" t="n">
        <f aca="false">IFERROR(VLOOKUP($B61,'[2]APS data'!$I$1:$M$1048576,2,0),"")</f>
        <v>66600</v>
      </c>
      <c r="AB61" s="156" t="n">
        <f aca="false">IFERROR(T61/X61,"")</f>
        <v>0.224665391969407</v>
      </c>
      <c r="AC61" s="156"/>
      <c r="AD61" s="156" t="n">
        <f aca="false">IFERROR(V61/Z61,"")</f>
        <v>0.545045045045045</v>
      </c>
    </row>
    <row r="62" customFormat="false" ht="13.2" hidden="false" customHeight="false" outlineLevel="0" collapsed="false">
      <c r="G62" s="152"/>
      <c r="H62" s="152"/>
      <c r="I62" s="152"/>
      <c r="J62" s="152"/>
      <c r="K62" s="152"/>
      <c r="L62" s="152"/>
      <c r="M62" s="152"/>
      <c r="N62" s="152"/>
      <c r="S62" s="152"/>
      <c r="T62" s="155" t="str">
        <f aca="false">IF(S62="","",S62*1000)</f>
        <v/>
      </c>
      <c r="V62" s="155" t="str">
        <f aca="false">IF(T62="","",(H62+J62+L62)*1000)</f>
        <v/>
      </c>
      <c r="X62" s="155" t="str">
        <f aca="false">IFERROR(VLOOKUP($B62,'[2]APS data'!$B$1:$F$1048576,2,0),"")</f>
        <v/>
      </c>
      <c r="Z62" s="155" t="str">
        <f aca="false">IFERROR(VLOOKUP($B62,'[2]APS data'!$I$1:$M$1048576,2,0),"")</f>
        <v/>
      </c>
      <c r="AB62" s="156" t="str">
        <f aca="false">IFERROR(T62/X62,"")</f>
        <v/>
      </c>
      <c r="AC62" s="156"/>
      <c r="AD62" s="156" t="str">
        <f aca="false">IFERROR(V62/Z62,"")</f>
        <v/>
      </c>
    </row>
    <row r="63" s="142" customFormat="true" ht="13.2" hidden="false" customHeight="false" outlineLevel="0" collapsed="false">
      <c r="B63" s="151" t="s">
        <v>2377</v>
      </c>
      <c r="D63" s="142" t="s">
        <v>2378</v>
      </c>
      <c r="G63" s="153" t="n">
        <v>19.7</v>
      </c>
      <c r="H63" s="153" t="n">
        <v>38.6</v>
      </c>
      <c r="I63" s="153" t="n">
        <v>37.3</v>
      </c>
      <c r="J63" s="153" t="n">
        <v>69.8</v>
      </c>
      <c r="K63" s="153" t="n">
        <v>16</v>
      </c>
      <c r="L63" s="153" t="n">
        <v>32.5</v>
      </c>
      <c r="M63" s="153" t="n">
        <v>12.3</v>
      </c>
      <c r="N63" s="153"/>
      <c r="S63" s="153" t="n">
        <v>85.3</v>
      </c>
      <c r="T63" s="155" t="n">
        <f aca="false">IF(S63="","",S63*1000)</f>
        <v>85300</v>
      </c>
      <c r="U63" s="128"/>
      <c r="V63" s="155" t="n">
        <f aca="false">IF(T63="","",(H63+J63+L63)*1000)</f>
        <v>140900</v>
      </c>
      <c r="W63" s="128"/>
      <c r="X63" s="155" t="str">
        <f aca="false">IFERROR(VLOOKUP($B63,'[2]APS data'!$B$1:$F$1048576,2,0),"")</f>
        <v/>
      </c>
      <c r="Y63" s="128"/>
      <c r="Z63" s="155" t="str">
        <f aca="false">IFERROR(VLOOKUP($B63,'[2]APS data'!$I$1:$M$1048576,2,0),"")</f>
        <v/>
      </c>
      <c r="AA63" s="128"/>
      <c r="AB63" s="156" t="str">
        <f aca="false">IFERROR(T63/X63,"")</f>
        <v/>
      </c>
      <c r="AC63" s="156"/>
      <c r="AD63" s="156" t="str">
        <f aca="false">IFERROR(V63/Z63,"")</f>
        <v/>
      </c>
      <c r="AE63" s="128"/>
      <c r="AF63" s="128"/>
      <c r="AG63" s="128"/>
      <c r="AH63" s="128"/>
      <c r="AI63" s="128"/>
      <c r="AJ63" s="128"/>
      <c r="AK63" s="128"/>
      <c r="AL63" s="128"/>
      <c r="AM63" s="128"/>
      <c r="AN63" s="128"/>
      <c r="AO63" s="128"/>
      <c r="AP63" s="128"/>
      <c r="AQ63" s="128"/>
      <c r="AR63" s="128"/>
      <c r="AS63" s="128"/>
      <c r="AT63" s="128"/>
      <c r="AU63" s="128"/>
      <c r="AV63" s="128"/>
      <c r="AW63" s="128"/>
      <c r="AX63" s="128"/>
      <c r="AY63" s="128"/>
    </row>
    <row r="64" customFormat="false" ht="13.2" hidden="false" customHeight="false" outlineLevel="0" collapsed="false">
      <c r="B64" s="154" t="s">
        <v>319</v>
      </c>
      <c r="E64" s="127" t="s">
        <v>320</v>
      </c>
      <c r="G64" s="152" t="n">
        <v>2.3</v>
      </c>
      <c r="H64" s="152" t="n">
        <v>4.5</v>
      </c>
      <c r="I64" s="152" t="n">
        <v>3.9</v>
      </c>
      <c r="J64" s="152" t="n">
        <v>7.6</v>
      </c>
      <c r="K64" s="152" t="n">
        <v>1.3</v>
      </c>
      <c r="L64" s="152" t="n">
        <v>2.6</v>
      </c>
      <c r="M64" s="152" t="n">
        <v>1.3</v>
      </c>
      <c r="N64" s="152"/>
      <c r="S64" s="152" t="n">
        <v>8.7</v>
      </c>
      <c r="T64" s="155" t="n">
        <f aca="false">IF(S64="","",S64*1000)</f>
        <v>8700</v>
      </c>
      <c r="V64" s="155" t="n">
        <f aca="false">IF(T64="","",(H64+J64+L64)*1000)</f>
        <v>14700</v>
      </c>
      <c r="X64" s="155" t="n">
        <f aca="false">IFERROR(VLOOKUP($B64,'[2]APS data'!$B$1:$F$1048576,2,0),"")</f>
        <v>28600</v>
      </c>
      <c r="Z64" s="155" t="n">
        <f aca="false">IFERROR(VLOOKUP($B64,'[2]APS data'!$I$1:$M$1048576,2,0),"")</f>
        <v>17000</v>
      </c>
      <c r="AB64" s="156" t="n">
        <f aca="false">IFERROR(T64/X64,"")</f>
        <v>0.304195804195804</v>
      </c>
      <c r="AC64" s="156"/>
      <c r="AD64" s="156" t="n">
        <f aca="false">IFERROR(V64/Z64,"")</f>
        <v>0.864705882352941</v>
      </c>
    </row>
    <row r="65" customFormat="false" ht="13.2" hidden="false" customHeight="false" outlineLevel="0" collapsed="false">
      <c r="B65" s="154" t="s">
        <v>321</v>
      </c>
      <c r="E65" s="127" t="s">
        <v>322</v>
      </c>
      <c r="G65" s="152" t="n">
        <v>1.3</v>
      </c>
      <c r="H65" s="152" t="n">
        <v>2.5</v>
      </c>
      <c r="I65" s="152" t="n">
        <v>2.9</v>
      </c>
      <c r="J65" s="152" t="n">
        <v>5.2</v>
      </c>
      <c r="K65" s="152" t="n">
        <v>1.7</v>
      </c>
      <c r="L65" s="152" t="n">
        <v>3.2</v>
      </c>
      <c r="M65" s="152" t="n">
        <v>0.9</v>
      </c>
      <c r="N65" s="152"/>
      <c r="S65" s="152" t="n">
        <v>6.7</v>
      </c>
      <c r="T65" s="155" t="n">
        <f aca="false">IF(S65="","",S65*1000)</f>
        <v>6700</v>
      </c>
      <c r="V65" s="155" t="n">
        <f aca="false">IF(T65="","",(H65+J65+L65)*1000)</f>
        <v>10900</v>
      </c>
      <c r="X65" s="155" t="n">
        <f aca="false">IFERROR(VLOOKUP($B65,'[2]APS data'!$B$1:$F$1048576,2,0),"")</f>
        <v>40700</v>
      </c>
      <c r="Z65" s="155" t="n">
        <f aca="false">IFERROR(VLOOKUP($B65,'[2]APS data'!$I$1:$M$1048576,2,0),"")</f>
        <v>19300</v>
      </c>
      <c r="AB65" s="156" t="n">
        <f aca="false">IFERROR(T65/X65,"")</f>
        <v>0.164619164619165</v>
      </c>
      <c r="AC65" s="156"/>
      <c r="AD65" s="156" t="n">
        <f aca="false">IFERROR(V65/Z65,"")</f>
        <v>0.564766839378238</v>
      </c>
    </row>
    <row r="66" customFormat="false" ht="13.2" hidden="false" customHeight="false" outlineLevel="0" collapsed="false">
      <c r="B66" s="154" t="s">
        <v>323</v>
      </c>
      <c r="E66" s="127" t="s">
        <v>324</v>
      </c>
      <c r="G66" s="152" t="n">
        <v>0.8</v>
      </c>
      <c r="H66" s="152" t="n">
        <v>1.6</v>
      </c>
      <c r="I66" s="152" t="n">
        <v>1.6</v>
      </c>
      <c r="J66" s="152" t="n">
        <v>2.9</v>
      </c>
      <c r="K66" s="152" t="n">
        <v>0.9</v>
      </c>
      <c r="L66" s="152" t="n">
        <v>1.7</v>
      </c>
      <c r="M66" s="152" t="n">
        <v>0.5</v>
      </c>
      <c r="N66" s="152"/>
      <c r="S66" s="152" t="n">
        <v>3.8</v>
      </c>
      <c r="T66" s="155" t="n">
        <f aca="false">IF(S66="","",S66*1000)</f>
        <v>3800</v>
      </c>
      <c r="V66" s="155" t="n">
        <f aca="false">IF(T66="","",(H66+J66+L66)*1000)</f>
        <v>6200</v>
      </c>
      <c r="X66" s="155" t="n">
        <f aca="false">IFERROR(VLOOKUP($B66,'[2]APS data'!$B$1:$F$1048576,2,0),"")</f>
        <v>19500</v>
      </c>
      <c r="Z66" s="155" t="n">
        <f aca="false">IFERROR(VLOOKUP($B66,'[2]APS data'!$I$1:$M$1048576,2,0),"")</f>
        <v>20500</v>
      </c>
      <c r="AB66" s="156" t="n">
        <f aca="false">IFERROR(T66/X66,"")</f>
        <v>0.194871794871795</v>
      </c>
      <c r="AC66" s="156"/>
      <c r="AD66" s="156" t="n">
        <f aca="false">IFERROR(V66/Z66,"")</f>
        <v>0.302439024390244</v>
      </c>
    </row>
    <row r="67" customFormat="false" ht="13.2" hidden="false" customHeight="false" outlineLevel="0" collapsed="false">
      <c r="B67" s="154" t="s">
        <v>325</v>
      </c>
      <c r="E67" s="127" t="s">
        <v>326</v>
      </c>
      <c r="G67" s="152" t="n">
        <v>1.9</v>
      </c>
      <c r="H67" s="152" t="n">
        <v>3.7</v>
      </c>
      <c r="I67" s="152" t="n">
        <v>3.6</v>
      </c>
      <c r="J67" s="152" t="n">
        <v>7</v>
      </c>
      <c r="K67" s="152" t="n">
        <v>1.1</v>
      </c>
      <c r="L67" s="152" t="n">
        <v>2.3</v>
      </c>
      <c r="M67" s="152" t="n">
        <v>1</v>
      </c>
      <c r="N67" s="152"/>
      <c r="S67" s="152" t="n">
        <v>7.6</v>
      </c>
      <c r="T67" s="155" t="n">
        <f aca="false">IF(S67="","",S67*1000)</f>
        <v>7600</v>
      </c>
      <c r="V67" s="155" t="n">
        <f aca="false">IF(T67="","",(H67+J67+L67)*1000)</f>
        <v>13000</v>
      </c>
      <c r="X67" s="155" t="n">
        <f aca="false">IFERROR(VLOOKUP($B67,'[2]APS data'!$B$1:$F$1048576,2,0),"")</f>
        <v>23800</v>
      </c>
      <c r="Z67" s="155" t="n">
        <f aca="false">IFERROR(VLOOKUP($B67,'[2]APS data'!$I$1:$M$1048576,2,0),"")</f>
        <v>16100</v>
      </c>
      <c r="AB67" s="156" t="n">
        <f aca="false">IFERROR(T67/X67,"")</f>
        <v>0.319327731092437</v>
      </c>
      <c r="AC67" s="156"/>
      <c r="AD67" s="156" t="n">
        <f aca="false">IFERROR(V67/Z67,"")</f>
        <v>0.807453416149068</v>
      </c>
    </row>
    <row r="68" customFormat="false" ht="13.2" hidden="false" customHeight="false" outlineLevel="0" collapsed="false">
      <c r="B68" s="154" t="s">
        <v>327</v>
      </c>
      <c r="E68" s="127" t="s">
        <v>328</v>
      </c>
      <c r="G68" s="152" t="n">
        <v>2.1</v>
      </c>
      <c r="H68" s="152" t="n">
        <v>4.2</v>
      </c>
      <c r="I68" s="152" t="n">
        <v>3.8</v>
      </c>
      <c r="J68" s="152" t="n">
        <v>6.5</v>
      </c>
      <c r="K68" s="152" t="n">
        <v>1.8</v>
      </c>
      <c r="L68" s="152" t="n">
        <v>3.8</v>
      </c>
      <c r="M68" s="152" t="n">
        <v>1.3</v>
      </c>
      <c r="N68" s="152"/>
      <c r="S68" s="152" t="n">
        <v>9.1</v>
      </c>
      <c r="T68" s="155" t="n">
        <f aca="false">IF(S68="","",S68*1000)</f>
        <v>9100</v>
      </c>
      <c r="V68" s="155" t="n">
        <f aca="false">IF(T68="","",(H68+J68+L68)*1000)</f>
        <v>14500</v>
      </c>
      <c r="X68" s="155" t="n">
        <f aca="false">IFERROR(VLOOKUP($B68,'[2]APS data'!$B$1:$F$1048576,2,0),"")</f>
        <v>46500</v>
      </c>
      <c r="Z68" s="155" t="n">
        <f aca="false">IFERROR(VLOOKUP($B68,'[2]APS data'!$I$1:$M$1048576,2,0),"")</f>
        <v>25000</v>
      </c>
      <c r="AB68" s="156" t="n">
        <f aca="false">IFERROR(T68/X68,"")</f>
        <v>0.195698924731183</v>
      </c>
      <c r="AC68" s="156"/>
      <c r="AD68" s="156" t="n">
        <f aca="false">IFERROR(V68/Z68,"")</f>
        <v>0.58</v>
      </c>
    </row>
    <row r="69" customFormat="false" ht="13.2" hidden="false" customHeight="false" outlineLevel="0" collapsed="false">
      <c r="B69" s="154" t="s">
        <v>329</v>
      </c>
      <c r="E69" s="127" t="s">
        <v>330</v>
      </c>
      <c r="G69" s="152" t="n">
        <v>2</v>
      </c>
      <c r="H69" s="152" t="n">
        <v>4</v>
      </c>
      <c r="I69" s="152" t="n">
        <v>4.3</v>
      </c>
      <c r="J69" s="152" t="n">
        <v>9.5</v>
      </c>
      <c r="K69" s="152" t="n">
        <v>1.3</v>
      </c>
      <c r="L69" s="152" t="n">
        <v>2.7</v>
      </c>
      <c r="M69" s="152" t="n">
        <v>1.2</v>
      </c>
      <c r="N69" s="152"/>
      <c r="S69" s="152" t="n">
        <v>8.8</v>
      </c>
      <c r="T69" s="155" t="n">
        <f aca="false">IF(S69="","",S69*1000)</f>
        <v>8800</v>
      </c>
      <c r="V69" s="155" t="n">
        <f aca="false">IF(T69="","",(H69+J69+L69)*1000)</f>
        <v>16200</v>
      </c>
      <c r="X69" s="155" t="n">
        <f aca="false">IFERROR(VLOOKUP($B69,'[2]APS data'!$B$1:$F$1048576,2,0),"")</f>
        <v>27200</v>
      </c>
      <c r="Z69" s="155" t="n">
        <f aca="false">IFERROR(VLOOKUP($B69,'[2]APS data'!$I$1:$M$1048576,2,0),"")</f>
        <v>19800</v>
      </c>
      <c r="AB69" s="156" t="n">
        <f aca="false">IFERROR(T69/X69,"")</f>
        <v>0.323529411764706</v>
      </c>
      <c r="AC69" s="156"/>
      <c r="AD69" s="156" t="n">
        <f aca="false">IFERROR(V69/Z69,"")</f>
        <v>0.818181818181818</v>
      </c>
    </row>
    <row r="70" customFormat="false" ht="13.2" hidden="false" customHeight="false" outlineLevel="0" collapsed="false">
      <c r="B70" s="154" t="s">
        <v>331</v>
      </c>
      <c r="E70" s="127" t="s">
        <v>332</v>
      </c>
      <c r="G70" s="152" t="n">
        <v>3.1</v>
      </c>
      <c r="H70" s="152" t="n">
        <v>5.9</v>
      </c>
      <c r="I70" s="152" t="n">
        <v>5.1</v>
      </c>
      <c r="J70" s="152" t="n">
        <v>10</v>
      </c>
      <c r="K70" s="152" t="n">
        <v>2</v>
      </c>
      <c r="L70" s="152" t="n">
        <v>4.2</v>
      </c>
      <c r="M70" s="152" t="n">
        <v>1.7</v>
      </c>
      <c r="N70" s="152"/>
      <c r="S70" s="152" t="n">
        <v>11.9</v>
      </c>
      <c r="T70" s="155" t="n">
        <f aca="false">IF(S70="","",S70*1000)</f>
        <v>11900</v>
      </c>
      <c r="V70" s="155" t="n">
        <f aca="false">IF(T70="","",(H70+J70+L70)*1000)</f>
        <v>20100</v>
      </c>
      <c r="X70" s="155" t="n">
        <f aca="false">IFERROR(VLOOKUP($B70,'[2]APS data'!$B$1:$F$1048576,2,0),"")</f>
        <v>46300</v>
      </c>
      <c r="Z70" s="155" t="n">
        <f aca="false">IFERROR(VLOOKUP($B70,'[2]APS data'!$I$1:$M$1048576,2,0),"")</f>
        <v>34800</v>
      </c>
      <c r="AB70" s="156" t="n">
        <f aca="false">IFERROR(T70/X70,"")</f>
        <v>0.257019438444924</v>
      </c>
      <c r="AC70" s="156"/>
      <c r="AD70" s="156" t="n">
        <f aca="false">IFERROR(V70/Z70,"")</f>
        <v>0.577586206896552</v>
      </c>
    </row>
    <row r="71" customFormat="false" ht="13.2" hidden="false" customHeight="false" outlineLevel="0" collapsed="false">
      <c r="B71" s="154" t="s">
        <v>333</v>
      </c>
      <c r="E71" s="127" t="s">
        <v>334</v>
      </c>
      <c r="G71" s="152" t="n">
        <v>0.3</v>
      </c>
      <c r="H71" s="152" t="n">
        <v>0.6</v>
      </c>
      <c r="I71" s="152" t="n">
        <v>1.1</v>
      </c>
      <c r="J71" s="152" t="n">
        <v>2.1</v>
      </c>
      <c r="K71" s="152" t="n">
        <v>0.7</v>
      </c>
      <c r="L71" s="152" t="n">
        <v>1.4</v>
      </c>
      <c r="M71" s="152" t="n">
        <v>0.3</v>
      </c>
      <c r="N71" s="152"/>
      <c r="S71" s="152" t="n">
        <v>2.5</v>
      </c>
      <c r="T71" s="155" t="n">
        <f aca="false">IF(S71="","",S71*1000)</f>
        <v>2500</v>
      </c>
      <c r="V71" s="155" t="n">
        <f aca="false">IF(T71="","",(H71+J71+L71)*1000)</f>
        <v>4100</v>
      </c>
      <c r="X71" s="155" t="n">
        <f aca="false">IFERROR(VLOOKUP($B71,'[2]APS data'!$B$1:$F$1048576,2,0),"")</f>
        <v>17200</v>
      </c>
      <c r="Z71" s="155" t="n">
        <f aca="false">IFERROR(VLOOKUP($B71,'[2]APS data'!$I$1:$M$1048576,2,0),"")</f>
        <v>11100</v>
      </c>
      <c r="AB71" s="156" t="n">
        <f aca="false">IFERROR(T71/X71,"")</f>
        <v>0.145348837209302</v>
      </c>
      <c r="AC71" s="156"/>
      <c r="AD71" s="156" t="n">
        <f aca="false">IFERROR(V71/Z71,"")</f>
        <v>0.369369369369369</v>
      </c>
    </row>
    <row r="72" customFormat="false" ht="13.2" hidden="false" customHeight="false" outlineLevel="0" collapsed="false">
      <c r="B72" s="154" t="s">
        <v>335</v>
      </c>
      <c r="E72" s="127" t="s">
        <v>336</v>
      </c>
      <c r="G72" s="152" t="n">
        <v>1.4</v>
      </c>
      <c r="H72" s="152" t="n">
        <v>2.6</v>
      </c>
      <c r="I72" s="152" t="n">
        <v>2.5</v>
      </c>
      <c r="J72" s="152" t="n">
        <v>4.5</v>
      </c>
      <c r="K72" s="152" t="n">
        <v>0.9</v>
      </c>
      <c r="L72" s="152" t="n">
        <v>1.8</v>
      </c>
      <c r="M72" s="152" t="n">
        <v>0.8</v>
      </c>
      <c r="N72" s="152"/>
      <c r="S72" s="152" t="n">
        <v>5.5</v>
      </c>
      <c r="T72" s="155" t="n">
        <f aca="false">IF(S72="","",S72*1000)</f>
        <v>5500</v>
      </c>
      <c r="V72" s="155" t="n">
        <f aca="false">IF(T72="","",(H72+J72+L72)*1000)</f>
        <v>8900</v>
      </c>
      <c r="X72" s="155" t="n">
        <f aca="false">IFERROR(VLOOKUP($B72,'[2]APS data'!$B$1:$F$1048576,2,0),"")</f>
        <v>23700</v>
      </c>
      <c r="Z72" s="155" t="n">
        <f aca="false">IFERROR(VLOOKUP($B72,'[2]APS data'!$I$1:$M$1048576,2,0),"")</f>
        <v>15100</v>
      </c>
      <c r="AB72" s="156" t="n">
        <f aca="false">IFERROR(T72/X72,"")</f>
        <v>0.232067510548523</v>
      </c>
      <c r="AC72" s="156"/>
      <c r="AD72" s="156" t="n">
        <f aca="false">IFERROR(V72/Z72,"")</f>
        <v>0.589403973509934</v>
      </c>
    </row>
    <row r="73" customFormat="false" ht="13.2" hidden="false" customHeight="false" outlineLevel="0" collapsed="false">
      <c r="B73" s="154" t="s">
        <v>337</v>
      </c>
      <c r="E73" s="127" t="s">
        <v>338</v>
      </c>
      <c r="G73" s="152" t="n">
        <v>1.3</v>
      </c>
      <c r="H73" s="152" t="n">
        <v>2.4</v>
      </c>
      <c r="I73" s="152" t="n">
        <v>2.8</v>
      </c>
      <c r="J73" s="152" t="n">
        <v>4.6</v>
      </c>
      <c r="K73" s="152" t="n">
        <v>1.5</v>
      </c>
      <c r="L73" s="152" t="n">
        <v>2.9</v>
      </c>
      <c r="M73" s="152" t="n">
        <v>1.1</v>
      </c>
      <c r="N73" s="152"/>
      <c r="S73" s="152" t="n">
        <v>6.7</v>
      </c>
      <c r="T73" s="155" t="n">
        <f aca="false">IF(S73="","",S73*1000)</f>
        <v>6700</v>
      </c>
      <c r="V73" s="155" t="n">
        <f aca="false">IF(T73="","",(H73+J73+L73)*1000)</f>
        <v>9900</v>
      </c>
      <c r="X73" s="155" t="n">
        <f aca="false">IFERROR(VLOOKUP($B73,'[2]APS data'!$B$1:$F$1048576,2,0),"")</f>
        <v>32600</v>
      </c>
      <c r="Z73" s="155" t="n">
        <f aca="false">IFERROR(VLOOKUP($B73,'[2]APS data'!$I$1:$M$1048576,2,0),"")</f>
        <v>19600</v>
      </c>
      <c r="AB73" s="156" t="n">
        <f aca="false">IFERROR(T73/X73,"")</f>
        <v>0.205521472392638</v>
      </c>
      <c r="AC73" s="156"/>
      <c r="AD73" s="156" t="n">
        <f aca="false">IFERROR(V73/Z73,"")</f>
        <v>0.505102040816326</v>
      </c>
    </row>
    <row r="74" customFormat="false" ht="13.2" hidden="false" customHeight="false" outlineLevel="0" collapsed="false">
      <c r="B74" s="154" t="s">
        <v>339</v>
      </c>
      <c r="E74" s="127" t="s">
        <v>340</v>
      </c>
      <c r="G74" s="152" t="n">
        <v>1.6</v>
      </c>
      <c r="H74" s="152" t="n">
        <v>3.2</v>
      </c>
      <c r="I74" s="152" t="n">
        <v>3</v>
      </c>
      <c r="J74" s="152" t="n">
        <v>5.2</v>
      </c>
      <c r="K74" s="152" t="n">
        <v>1.5</v>
      </c>
      <c r="L74" s="152" t="n">
        <v>3</v>
      </c>
      <c r="M74" s="152" t="n">
        <v>1</v>
      </c>
      <c r="N74" s="152"/>
      <c r="S74" s="152" t="n">
        <v>7</v>
      </c>
      <c r="T74" s="155" t="n">
        <f aca="false">IF(S74="","",S74*1000)</f>
        <v>7000</v>
      </c>
      <c r="V74" s="155" t="n">
        <f aca="false">IF(T74="","",(H74+J74+L74)*1000)</f>
        <v>11400</v>
      </c>
      <c r="X74" s="155" t="n">
        <f aca="false">IFERROR(VLOOKUP($B74,'[2]APS data'!$B$1:$F$1048576,2,0),"")</f>
        <v>34800</v>
      </c>
      <c r="Z74" s="155" t="n">
        <f aca="false">IFERROR(VLOOKUP($B74,'[2]APS data'!$I$1:$M$1048576,2,0),"")</f>
        <v>25600</v>
      </c>
      <c r="AB74" s="156" t="n">
        <f aca="false">IFERROR(T74/X74,"")</f>
        <v>0.201149425287356</v>
      </c>
      <c r="AC74" s="156"/>
      <c r="AD74" s="156" t="n">
        <f aca="false">IFERROR(V74/Z74,"")</f>
        <v>0.4453125</v>
      </c>
    </row>
    <row r="75" customFormat="false" ht="13.2" hidden="false" customHeight="false" outlineLevel="0" collapsed="false">
      <c r="B75" s="154" t="s">
        <v>341</v>
      </c>
      <c r="E75" s="127" t="s">
        <v>342</v>
      </c>
      <c r="G75" s="152" t="n">
        <v>1.7</v>
      </c>
      <c r="H75" s="152" t="n">
        <v>3.3</v>
      </c>
      <c r="I75" s="152" t="n">
        <v>2.8</v>
      </c>
      <c r="J75" s="152" t="n">
        <v>4.7</v>
      </c>
      <c r="K75" s="152" t="n">
        <v>1.4</v>
      </c>
      <c r="L75" s="152" t="n">
        <v>2.8</v>
      </c>
      <c r="M75" s="152" t="n">
        <v>1.2</v>
      </c>
      <c r="N75" s="152"/>
      <c r="S75" s="152" t="n">
        <v>7.1</v>
      </c>
      <c r="T75" s="155" t="n">
        <f aca="false">IF(S75="","",S75*1000)</f>
        <v>7100</v>
      </c>
      <c r="V75" s="155" t="n">
        <f aca="false">IF(T75="","",(H75+J75+L75)*1000)</f>
        <v>10800</v>
      </c>
      <c r="X75" s="155" t="n">
        <f aca="false">IFERROR(VLOOKUP($B75,'[2]APS data'!$B$1:$F$1048576,2,0),"")</f>
        <v>35500</v>
      </c>
      <c r="Z75" s="155" t="n">
        <f aca="false">IFERROR(VLOOKUP($B75,'[2]APS data'!$I$1:$M$1048576,2,0),"")</f>
        <v>18500</v>
      </c>
      <c r="AB75" s="156" t="n">
        <f aca="false">IFERROR(T75/X75,"")</f>
        <v>0.2</v>
      </c>
      <c r="AC75" s="156"/>
      <c r="AD75" s="156" t="n">
        <f aca="false">IFERROR(V75/Z75,"")</f>
        <v>0.583783783783784</v>
      </c>
    </row>
    <row r="76" customFormat="false" ht="13.2" hidden="false" customHeight="false" outlineLevel="0" collapsed="false">
      <c r="G76" s="152"/>
      <c r="H76" s="152"/>
      <c r="I76" s="152"/>
      <c r="J76" s="152"/>
      <c r="K76" s="152"/>
      <c r="L76" s="152"/>
      <c r="M76" s="152"/>
      <c r="N76" s="152"/>
      <c r="S76" s="152"/>
      <c r="T76" s="155" t="str">
        <f aca="false">IF(S76="","",S76*1000)</f>
        <v/>
      </c>
      <c r="V76" s="155" t="str">
        <f aca="false">IF(T76="","",(H76+J76+L76)*1000)</f>
        <v/>
      </c>
      <c r="X76" s="155" t="str">
        <f aca="false">IFERROR(VLOOKUP($B76,'[2]APS data'!$B$1:$F$1048576,2,0),"")</f>
        <v/>
      </c>
      <c r="Z76" s="155" t="str">
        <f aca="false">IFERROR(VLOOKUP($B76,'[2]APS data'!$I$1:$M$1048576,2,0),"")</f>
        <v/>
      </c>
      <c r="AB76" s="156" t="str">
        <f aca="false">IFERROR(T76/X76,"")</f>
        <v/>
      </c>
      <c r="AC76" s="156"/>
      <c r="AD76" s="156" t="str">
        <f aca="false">IFERROR(V76/Z76,"")</f>
        <v/>
      </c>
    </row>
    <row r="77" s="142" customFormat="true" ht="13.2" hidden="false" customHeight="false" outlineLevel="0" collapsed="false">
      <c r="B77" s="151" t="s">
        <v>2379</v>
      </c>
      <c r="D77" s="142" t="s">
        <v>2380</v>
      </c>
      <c r="G77" s="153" t="n">
        <v>34.7</v>
      </c>
      <c r="H77" s="153" t="n">
        <v>64.9</v>
      </c>
      <c r="I77" s="153" t="n">
        <v>44.5</v>
      </c>
      <c r="J77" s="153" t="n">
        <v>76.9</v>
      </c>
      <c r="K77" s="153" t="n">
        <v>15.8</v>
      </c>
      <c r="L77" s="153" t="n">
        <v>31.6</v>
      </c>
      <c r="M77" s="153" t="n">
        <v>17.1</v>
      </c>
      <c r="N77" s="153"/>
      <c r="S77" s="153" t="n">
        <v>112.2</v>
      </c>
      <c r="T77" s="155" t="n">
        <f aca="false">IF(S77="","",S77*1000)</f>
        <v>112200</v>
      </c>
      <c r="U77" s="128"/>
      <c r="V77" s="155" t="n">
        <f aca="false">IF(T77="","",(H77+J77+L77)*1000)</f>
        <v>173400</v>
      </c>
      <c r="W77" s="128"/>
      <c r="X77" s="155" t="str">
        <f aca="false">IFERROR(VLOOKUP($B77,'[2]APS data'!$B$1:$F$1048576,2,0),"")</f>
        <v/>
      </c>
      <c r="Y77" s="128"/>
      <c r="Z77" s="155" t="str">
        <f aca="false">IFERROR(VLOOKUP($B77,'[2]APS data'!$I$1:$M$1048576,2,0),"")</f>
        <v/>
      </c>
      <c r="AA77" s="128"/>
      <c r="AB77" s="156" t="str">
        <f aca="false">IFERROR(T77/X77,"")</f>
        <v/>
      </c>
      <c r="AC77" s="156"/>
      <c r="AD77" s="156" t="str">
        <f aca="false">IFERROR(V77/Z77,"")</f>
        <v/>
      </c>
      <c r="AE77" s="128"/>
      <c r="AF77" s="128"/>
      <c r="AG77" s="128"/>
      <c r="AH77" s="128"/>
      <c r="AI77" s="128"/>
      <c r="AJ77" s="128"/>
      <c r="AK77" s="128"/>
      <c r="AL77" s="128"/>
      <c r="AM77" s="128"/>
      <c r="AN77" s="128"/>
      <c r="AO77" s="128"/>
      <c r="AP77" s="128"/>
      <c r="AQ77" s="128"/>
      <c r="AR77" s="128"/>
      <c r="AS77" s="128"/>
      <c r="AT77" s="128"/>
      <c r="AU77" s="128"/>
      <c r="AV77" s="128"/>
      <c r="AW77" s="128"/>
      <c r="AX77" s="128"/>
      <c r="AY77" s="128"/>
    </row>
    <row r="78" customFormat="false" ht="13.2" hidden="false" customHeight="false" outlineLevel="0" collapsed="false">
      <c r="B78" s="154" t="s">
        <v>363</v>
      </c>
      <c r="E78" s="127" t="s">
        <v>2381</v>
      </c>
      <c r="G78" s="152" t="n">
        <v>4.7</v>
      </c>
      <c r="H78" s="152" t="n">
        <v>8.6</v>
      </c>
      <c r="I78" s="152" t="n">
        <v>5.7</v>
      </c>
      <c r="J78" s="152" t="n">
        <v>9.9</v>
      </c>
      <c r="K78" s="152" t="n">
        <v>2</v>
      </c>
      <c r="L78" s="152" t="n">
        <v>4</v>
      </c>
      <c r="M78" s="152" t="n">
        <v>2.3</v>
      </c>
      <c r="N78" s="152"/>
      <c r="S78" s="152" t="n">
        <v>14.8</v>
      </c>
      <c r="T78" s="155" t="n">
        <f aca="false">IF(S78="","",S78*1000)</f>
        <v>14800</v>
      </c>
      <c r="V78" s="155" t="n">
        <f aca="false">IF(T78="","",(H78+J78+L78)*1000)</f>
        <v>22500</v>
      </c>
      <c r="X78" s="155" t="n">
        <f aca="false">IFERROR(VLOOKUP($B78,'[2]APS data'!$B$1:$F$1048576,2,0),"")</f>
        <v>46300</v>
      </c>
      <c r="Z78" s="155" t="n">
        <f aca="false">IFERROR(VLOOKUP($B78,'[2]APS data'!$I$1:$M$1048576,2,0),"")</f>
        <v>28800</v>
      </c>
      <c r="AB78" s="156" t="n">
        <f aca="false">IFERROR(T78/X78,"")</f>
        <v>0.319654427645788</v>
      </c>
      <c r="AC78" s="156"/>
      <c r="AD78" s="156" t="n">
        <f aca="false">IFERROR(V78/Z78,"")</f>
        <v>0.78125</v>
      </c>
    </row>
    <row r="79" customFormat="false" ht="13.2" hidden="false" customHeight="false" outlineLevel="0" collapsed="false">
      <c r="B79" s="154" t="s">
        <v>365</v>
      </c>
      <c r="E79" s="127" t="s">
        <v>366</v>
      </c>
      <c r="G79" s="152" t="n">
        <v>14</v>
      </c>
      <c r="H79" s="152" t="n">
        <v>26</v>
      </c>
      <c r="I79" s="152" t="n">
        <v>16.2</v>
      </c>
      <c r="J79" s="152" t="n">
        <v>27.5</v>
      </c>
      <c r="K79" s="152" t="n">
        <v>4.6</v>
      </c>
      <c r="L79" s="152" t="n">
        <v>9.1</v>
      </c>
      <c r="M79" s="152" t="n">
        <v>6.7</v>
      </c>
      <c r="N79" s="152"/>
      <c r="S79" s="152" t="n">
        <v>41.6</v>
      </c>
      <c r="T79" s="155" t="n">
        <f aca="false">IF(S79="","",S79*1000)</f>
        <v>41600</v>
      </c>
      <c r="V79" s="155" t="n">
        <f aca="false">IF(T79="","",(H79+J79+L79)*1000)</f>
        <v>62600</v>
      </c>
      <c r="X79" s="155" t="n">
        <f aca="false">IFERROR(VLOOKUP($B79,'[2]APS data'!$B$1:$F$1048576,2,0),"")</f>
        <v>162400</v>
      </c>
      <c r="Z79" s="155" t="n">
        <f aca="false">IFERROR(VLOOKUP($B79,'[2]APS data'!$I$1:$M$1048576,2,0),"")</f>
        <v>95500</v>
      </c>
      <c r="AB79" s="156" t="n">
        <f aca="false">IFERROR(T79/X79,"")</f>
        <v>0.25615763546798</v>
      </c>
      <c r="AC79" s="156"/>
      <c r="AD79" s="156" t="n">
        <f aca="false">IFERROR(V79/Z79,"")</f>
        <v>0.655497382198953</v>
      </c>
    </row>
    <row r="80" customFormat="false" ht="13.2" hidden="false" customHeight="false" outlineLevel="0" collapsed="false">
      <c r="B80" s="154" t="s">
        <v>369</v>
      </c>
      <c r="E80" s="127" t="s">
        <v>370</v>
      </c>
      <c r="G80" s="152" t="n">
        <v>5</v>
      </c>
      <c r="H80" s="152" t="n">
        <v>9.1</v>
      </c>
      <c r="I80" s="152" t="n">
        <v>7.8</v>
      </c>
      <c r="J80" s="152" t="n">
        <v>13.5</v>
      </c>
      <c r="K80" s="152" t="n">
        <v>3.2</v>
      </c>
      <c r="L80" s="152" t="n">
        <v>6.2</v>
      </c>
      <c r="M80" s="152" t="n">
        <v>3.1</v>
      </c>
      <c r="N80" s="152"/>
      <c r="S80" s="152" t="n">
        <v>19.2</v>
      </c>
      <c r="T80" s="155" t="n">
        <f aca="false">IF(S80="","",S80*1000)</f>
        <v>19200</v>
      </c>
      <c r="V80" s="155" t="n">
        <f aca="false">IF(T80="","",(H80+J80+L80)*1000)</f>
        <v>28800</v>
      </c>
      <c r="X80" s="155" t="n">
        <f aca="false">IFERROR(VLOOKUP($B80,'[2]APS data'!$B$1:$F$1048576,2,0),"")</f>
        <v>82300</v>
      </c>
      <c r="Z80" s="155" t="n">
        <f aca="false">IFERROR(VLOOKUP($B80,'[2]APS data'!$I$1:$M$1048576,2,0),"")</f>
        <v>51900</v>
      </c>
      <c r="AB80" s="156" t="n">
        <f aca="false">IFERROR(T80/X80,"")</f>
        <v>0.233292831105711</v>
      </c>
      <c r="AC80" s="156"/>
      <c r="AD80" s="156" t="n">
        <f aca="false">IFERROR(V80/Z80,"")</f>
        <v>0.554913294797688</v>
      </c>
    </row>
    <row r="81" customFormat="false" ht="13.2" hidden="false" customHeight="false" outlineLevel="0" collapsed="false">
      <c r="B81" s="154" t="s">
        <v>367</v>
      </c>
      <c r="E81" s="127" t="s">
        <v>368</v>
      </c>
      <c r="G81" s="152" t="n">
        <v>4.1</v>
      </c>
      <c r="H81" s="152" t="n">
        <v>8</v>
      </c>
      <c r="I81" s="152" t="n">
        <v>5</v>
      </c>
      <c r="J81" s="152" t="n">
        <v>8.4</v>
      </c>
      <c r="K81" s="152" t="n">
        <v>2.2</v>
      </c>
      <c r="L81" s="152" t="n">
        <v>4.6</v>
      </c>
      <c r="M81" s="152" t="n">
        <v>1.6</v>
      </c>
      <c r="N81" s="152"/>
      <c r="S81" s="152" t="n">
        <v>12.9</v>
      </c>
      <c r="T81" s="155" t="n">
        <f aca="false">IF(S81="","",S81*1000)</f>
        <v>12900</v>
      </c>
      <c r="V81" s="155" t="n">
        <f aca="false">IF(T81="","",(H81+J81+L81)*1000)</f>
        <v>21000</v>
      </c>
      <c r="X81" s="155" t="n">
        <f aca="false">IFERROR(VLOOKUP($B81,'[2]APS data'!$B$1:$F$1048576,2,0),"")</f>
        <v>57400</v>
      </c>
      <c r="Z81" s="155" t="n">
        <f aca="false">IFERROR(VLOOKUP($B81,'[2]APS data'!$I$1:$M$1048576,2,0),"")</f>
        <v>34400</v>
      </c>
      <c r="AB81" s="156" t="n">
        <f aca="false">IFERROR(T81/X81,"")</f>
        <v>0.224738675958188</v>
      </c>
      <c r="AC81" s="156"/>
      <c r="AD81" s="156" t="n">
        <f aca="false">IFERROR(V81/Z81,"")</f>
        <v>0.61046511627907</v>
      </c>
    </row>
    <row r="82" customFormat="false" ht="13.2" hidden="false" customHeight="false" outlineLevel="0" collapsed="false">
      <c r="B82" s="154" t="s">
        <v>371</v>
      </c>
      <c r="E82" s="127" t="s">
        <v>372</v>
      </c>
      <c r="G82" s="152" t="n">
        <v>6.9</v>
      </c>
      <c r="H82" s="152" t="n">
        <v>13.3</v>
      </c>
      <c r="I82" s="152" t="n">
        <v>9.8</v>
      </c>
      <c r="J82" s="152" t="n">
        <v>17.5</v>
      </c>
      <c r="K82" s="152" t="n">
        <v>3.7</v>
      </c>
      <c r="L82" s="152" t="n">
        <v>7.7</v>
      </c>
      <c r="M82" s="152" t="n">
        <v>3.3</v>
      </c>
      <c r="N82" s="152"/>
      <c r="S82" s="152" t="n">
        <v>23.7</v>
      </c>
      <c r="T82" s="155" t="n">
        <f aca="false">IF(S82="","",S82*1000)</f>
        <v>23700</v>
      </c>
      <c r="V82" s="155" t="n">
        <f aca="false">IF(T82="","",(H82+J82+L82)*1000)</f>
        <v>38500</v>
      </c>
      <c r="X82" s="155" t="n">
        <f aca="false">IFERROR(VLOOKUP($B82,'[2]APS data'!$B$1:$F$1048576,2,0),"")</f>
        <v>102900</v>
      </c>
      <c r="Z82" s="155" t="n">
        <f aca="false">IFERROR(VLOOKUP($B82,'[2]APS data'!$I$1:$M$1048576,2,0),"")</f>
        <v>70500</v>
      </c>
      <c r="AB82" s="156" t="n">
        <f aca="false">IFERROR(T82/X82,"")</f>
        <v>0.230320699708455</v>
      </c>
      <c r="AC82" s="156"/>
      <c r="AD82" s="156" t="n">
        <f aca="false">IFERROR(V82/Z82,"")</f>
        <v>0.546099290780142</v>
      </c>
    </row>
    <row r="83" customFormat="false" ht="13.2" hidden="false" customHeight="false" outlineLevel="0" collapsed="false">
      <c r="G83" s="152"/>
      <c r="H83" s="152"/>
      <c r="I83" s="152"/>
      <c r="J83" s="152"/>
      <c r="K83" s="152"/>
      <c r="L83" s="152"/>
      <c r="M83" s="152"/>
      <c r="N83" s="152"/>
      <c r="S83" s="152"/>
      <c r="T83" s="155" t="str">
        <f aca="false">IF(S83="","",S83*1000)</f>
        <v/>
      </c>
      <c r="V83" s="155" t="str">
        <f aca="false">IF(T83="","",(H83+J83+L83)*1000)</f>
        <v/>
      </c>
      <c r="X83" s="155" t="str">
        <f aca="false">IFERROR(VLOOKUP($B83,'[2]APS data'!$B$1:$F$1048576,2,0),"")</f>
        <v/>
      </c>
      <c r="Z83" s="155" t="str">
        <f aca="false">IFERROR(VLOOKUP($B83,'[2]APS data'!$I$1:$M$1048576,2,0),"")</f>
        <v/>
      </c>
      <c r="AB83" s="156" t="str">
        <f aca="false">IFERROR(T83/X83,"")</f>
        <v/>
      </c>
      <c r="AC83" s="156"/>
      <c r="AD83" s="156" t="str">
        <f aca="false">IFERROR(V83/Z83,"")</f>
        <v/>
      </c>
    </row>
    <row r="84" s="142" customFormat="true" ht="13.2" hidden="false" customHeight="false" outlineLevel="0" collapsed="false">
      <c r="B84" s="151" t="s">
        <v>781</v>
      </c>
      <c r="C84" s="142" t="s">
        <v>2382</v>
      </c>
      <c r="G84" s="146" t="n">
        <v>111.1</v>
      </c>
      <c r="H84" s="146" t="n">
        <v>219</v>
      </c>
      <c r="I84" s="146" t="n">
        <v>175.1</v>
      </c>
      <c r="J84" s="146" t="n">
        <v>334.1</v>
      </c>
      <c r="K84" s="146" t="n">
        <v>74.7</v>
      </c>
      <c r="L84" s="146" t="n">
        <v>153.3</v>
      </c>
      <c r="M84" s="146" t="n">
        <v>53.9</v>
      </c>
      <c r="N84" s="146"/>
      <c r="S84" s="146" t="n">
        <v>414.8</v>
      </c>
      <c r="T84" s="155" t="n">
        <f aca="false">IF(S84="","",S84*1000)</f>
        <v>414800</v>
      </c>
      <c r="U84" s="128"/>
      <c r="V84" s="155" t="n">
        <f aca="false">IF(T84="","",(H84+J84+L84)*1000)</f>
        <v>706400</v>
      </c>
      <c r="W84" s="128"/>
      <c r="X84" s="155" t="str">
        <f aca="false">IFERROR(VLOOKUP($B84,'[2]APS data'!$B$1:$F$1048576,2,0),"")</f>
        <v/>
      </c>
      <c r="Y84" s="128"/>
      <c r="Z84" s="155" t="str">
        <f aca="false">IFERROR(VLOOKUP($B84,'[2]APS data'!$I$1:$M$1048576,2,0),"")</f>
        <v/>
      </c>
      <c r="AA84" s="128"/>
      <c r="AB84" s="156" t="str">
        <f aca="false">IFERROR(T84/X84,"")</f>
        <v/>
      </c>
      <c r="AC84" s="156"/>
      <c r="AD84" s="156" t="str">
        <f aca="false">IFERROR(V84/Z84,"")</f>
        <v/>
      </c>
      <c r="AE84" s="128"/>
      <c r="AF84" s="128"/>
      <c r="AG84" s="128"/>
      <c r="AH84" s="128"/>
      <c r="AI84" s="128"/>
      <c r="AJ84" s="128"/>
      <c r="AK84" s="128"/>
      <c r="AL84" s="128"/>
      <c r="AM84" s="128"/>
      <c r="AN84" s="128"/>
      <c r="AO84" s="128"/>
      <c r="AP84" s="128"/>
      <c r="AQ84" s="128"/>
      <c r="AR84" s="128"/>
      <c r="AS84" s="128"/>
      <c r="AT84" s="128"/>
      <c r="AU84" s="128"/>
      <c r="AV84" s="128"/>
      <c r="AW84" s="128"/>
      <c r="AX84" s="128"/>
      <c r="AY84" s="128"/>
    </row>
    <row r="85" customFormat="false" ht="13.2" hidden="false" customHeight="false" outlineLevel="0" collapsed="false">
      <c r="B85" s="142"/>
      <c r="C85" s="142"/>
      <c r="D85" s="142"/>
      <c r="E85" s="142"/>
      <c r="G85" s="152"/>
      <c r="H85" s="152"/>
      <c r="I85" s="152"/>
      <c r="J85" s="152"/>
      <c r="K85" s="152"/>
      <c r="L85" s="152"/>
      <c r="M85" s="152"/>
      <c r="N85" s="152"/>
      <c r="S85" s="152"/>
      <c r="T85" s="155" t="str">
        <f aca="false">IF(S85="","",S85*1000)</f>
        <v/>
      </c>
      <c r="V85" s="155" t="str">
        <f aca="false">IF(T85="","",(H85+J85+L85)*1000)</f>
        <v/>
      </c>
      <c r="X85" s="155" t="str">
        <f aca="false">IFERROR(VLOOKUP($B85,'[2]APS data'!$B$1:$F$1048576,2,0),"")</f>
        <v/>
      </c>
      <c r="Z85" s="155" t="str">
        <f aca="false">IFERROR(VLOOKUP($B85,'[2]APS data'!$I$1:$M$1048576,2,0),"")</f>
        <v/>
      </c>
      <c r="AB85" s="156" t="str">
        <f aca="false">IFERROR(T85/X85,"")</f>
        <v/>
      </c>
      <c r="AC85" s="156"/>
      <c r="AD85" s="156" t="str">
        <f aca="false">IFERROR(V85/Z85,"")</f>
        <v/>
      </c>
    </row>
    <row r="86" customFormat="false" ht="13.2" hidden="false" customHeight="false" outlineLevel="0" collapsed="false">
      <c r="B86" s="151" t="s">
        <v>785</v>
      </c>
      <c r="C86" s="142"/>
      <c r="D86" s="142" t="s">
        <v>2383</v>
      </c>
      <c r="E86" s="142"/>
      <c r="G86" s="152" t="n">
        <v>4.1</v>
      </c>
      <c r="H86" s="152" t="n">
        <v>7.8</v>
      </c>
      <c r="I86" s="152" t="n">
        <v>7.5</v>
      </c>
      <c r="J86" s="152" t="n">
        <v>13.2</v>
      </c>
      <c r="K86" s="152" t="n">
        <v>4.7</v>
      </c>
      <c r="L86" s="152" t="n">
        <v>9.7</v>
      </c>
      <c r="M86" s="152" t="n">
        <v>2.7</v>
      </c>
      <c r="N86" s="152"/>
      <c r="S86" s="152" t="n">
        <v>19</v>
      </c>
      <c r="T86" s="155" t="n">
        <f aca="false">IF(S86="","",S86*1000)</f>
        <v>19000</v>
      </c>
      <c r="V86" s="155" t="n">
        <f aca="false">IF(T86="","",(H86+J86+L86)*1000)</f>
        <v>30700</v>
      </c>
      <c r="X86" s="155" t="n">
        <f aca="false">IFERROR(VLOOKUP($B86,'[2]APS data'!$B$1:$F$1048576,2,0),"")</f>
        <v>100600</v>
      </c>
      <c r="Z86" s="155" t="n">
        <f aca="false">IFERROR(VLOOKUP($B86,'[2]APS data'!$I$1:$M$1048576,2,0),"")</f>
        <v>71100</v>
      </c>
      <c r="AB86" s="156" t="n">
        <f aca="false">IFERROR(T86/X86,"")</f>
        <v>0.188866799204771</v>
      </c>
      <c r="AC86" s="156"/>
      <c r="AD86" s="156" t="n">
        <f aca="false">IFERROR(V86/Z86,"")</f>
        <v>0.431786216596343</v>
      </c>
    </row>
    <row r="87" customFormat="false" ht="13.2" hidden="false" customHeight="false" outlineLevel="0" collapsed="false">
      <c r="B87" s="151" t="s">
        <v>783</v>
      </c>
      <c r="C87" s="142"/>
      <c r="D87" s="142" t="s">
        <v>2384</v>
      </c>
      <c r="E87" s="142"/>
      <c r="G87" s="152" t="n">
        <v>8.4</v>
      </c>
      <c r="H87" s="152" t="n">
        <v>16.1</v>
      </c>
      <c r="I87" s="152" t="n">
        <v>10.1</v>
      </c>
      <c r="J87" s="152" t="n">
        <v>17.8</v>
      </c>
      <c r="K87" s="152" t="n">
        <v>4.8</v>
      </c>
      <c r="L87" s="152" t="n">
        <v>9.5</v>
      </c>
      <c r="M87" s="152" t="n">
        <v>4.1</v>
      </c>
      <c r="N87" s="152"/>
      <c r="S87" s="152" t="n">
        <v>27.4</v>
      </c>
      <c r="T87" s="155" t="n">
        <f aca="false">IF(S87="","",S87*1000)</f>
        <v>27400</v>
      </c>
      <c r="V87" s="155" t="n">
        <f aca="false">IF(T87="","",(H87+J87+L87)*1000)</f>
        <v>43400</v>
      </c>
      <c r="X87" s="155" t="n">
        <f aca="false">IFERROR(VLOOKUP($B87,'[2]APS data'!$B$1:$F$1048576,2,0),"")</f>
        <v>87500</v>
      </c>
      <c r="Z87" s="155" t="n">
        <f aca="false">IFERROR(VLOOKUP($B87,'[2]APS data'!$I$1:$M$1048576,2,0),"")</f>
        <v>58200</v>
      </c>
      <c r="AB87" s="156" t="n">
        <f aca="false">IFERROR(T87/X87,"")</f>
        <v>0.313142857142857</v>
      </c>
      <c r="AC87" s="156"/>
      <c r="AD87" s="156" t="n">
        <f aca="false">IFERROR(V87/Z87,"")</f>
        <v>0.745704467353952</v>
      </c>
    </row>
    <row r="88" customFormat="false" ht="13.2" hidden="false" customHeight="false" outlineLevel="0" collapsed="false">
      <c r="B88" s="151" t="s">
        <v>787</v>
      </c>
      <c r="C88" s="142"/>
      <c r="D88" s="142" t="s">
        <v>2385</v>
      </c>
      <c r="E88" s="142"/>
      <c r="G88" s="152" t="n">
        <v>4.5</v>
      </c>
      <c r="H88" s="152" t="n">
        <v>9</v>
      </c>
      <c r="I88" s="152" t="n">
        <v>5.2</v>
      </c>
      <c r="J88" s="152" t="n">
        <v>9.3</v>
      </c>
      <c r="K88" s="152" t="n">
        <v>2.4</v>
      </c>
      <c r="L88" s="152" t="n">
        <v>4.9</v>
      </c>
      <c r="M88" s="152" t="n">
        <v>2</v>
      </c>
      <c r="N88" s="152"/>
      <c r="S88" s="152" t="n">
        <v>14.1</v>
      </c>
      <c r="T88" s="155" t="n">
        <f aca="false">IF(S88="","",S88*1000)</f>
        <v>14100</v>
      </c>
      <c r="V88" s="155" t="n">
        <f aca="false">IF(T88="","",(H88+J88+L88)*1000)</f>
        <v>23200</v>
      </c>
      <c r="X88" s="155" t="n">
        <f aca="false">IFERROR(VLOOKUP($B88,'[2]APS data'!$B$1:$F$1048576,2,0),"")</f>
        <v>49700</v>
      </c>
      <c r="Z88" s="155" t="n">
        <f aca="false">IFERROR(VLOOKUP($B88,'[2]APS data'!$I$1:$M$1048576,2,0),"")</f>
        <v>35900</v>
      </c>
      <c r="AB88" s="156" t="n">
        <f aca="false">IFERROR(T88/X88,"")</f>
        <v>0.283702213279678</v>
      </c>
      <c r="AC88" s="156"/>
      <c r="AD88" s="156" t="n">
        <f aca="false">IFERROR(V88/Z88,"")</f>
        <v>0.646239554317549</v>
      </c>
    </row>
    <row r="89" customFormat="false" ht="13.2" hidden="false" customHeight="false" outlineLevel="0" collapsed="false">
      <c r="B89" s="151" t="s">
        <v>789</v>
      </c>
      <c r="C89" s="142"/>
      <c r="D89" s="142" t="s">
        <v>2386</v>
      </c>
      <c r="E89" s="142"/>
      <c r="G89" s="152" t="n">
        <v>3.1</v>
      </c>
      <c r="H89" s="152" t="n">
        <v>6.6</v>
      </c>
      <c r="I89" s="152" t="n">
        <v>5</v>
      </c>
      <c r="J89" s="152" t="n">
        <v>9</v>
      </c>
      <c r="K89" s="152" t="n">
        <v>2.5</v>
      </c>
      <c r="L89" s="152" t="n">
        <v>5.3</v>
      </c>
      <c r="M89" s="152" t="n">
        <v>1.3</v>
      </c>
      <c r="N89" s="152"/>
      <c r="S89" s="152" t="n">
        <v>11.9</v>
      </c>
      <c r="T89" s="155" t="n">
        <f aca="false">IF(S89="","",S89*1000)</f>
        <v>11900</v>
      </c>
      <c r="V89" s="155" t="n">
        <f aca="false">IF(T89="","",(H89+J89+L89)*1000)</f>
        <v>20900</v>
      </c>
      <c r="X89" s="155" t="n">
        <f aca="false">IFERROR(VLOOKUP($B89,'[2]APS data'!$B$1:$F$1048576,2,0),"")</f>
        <v>50800</v>
      </c>
      <c r="Z89" s="155" t="n">
        <f aca="false">IFERROR(VLOOKUP($B89,'[2]APS data'!$I$1:$M$1048576,2,0),"")</f>
        <v>35200</v>
      </c>
      <c r="AB89" s="156" t="n">
        <f aca="false">IFERROR(T89/X89,"")</f>
        <v>0.234251968503937</v>
      </c>
      <c r="AC89" s="156"/>
      <c r="AD89" s="156" t="n">
        <f aca="false">IFERROR(V89/Z89,"")</f>
        <v>0.59375</v>
      </c>
    </row>
    <row r="90" customFormat="false" ht="13.2" hidden="false" customHeight="false" outlineLevel="0" collapsed="false">
      <c r="B90" s="151" t="s">
        <v>791</v>
      </c>
      <c r="C90" s="142"/>
      <c r="D90" s="142" t="s">
        <v>2387</v>
      </c>
      <c r="E90" s="142"/>
      <c r="G90" s="152" t="n">
        <v>1.7</v>
      </c>
      <c r="H90" s="152" t="n">
        <v>3.3</v>
      </c>
      <c r="I90" s="152" t="n">
        <v>4.2</v>
      </c>
      <c r="J90" s="152" t="n">
        <v>7.2</v>
      </c>
      <c r="K90" s="152" t="n">
        <v>2.2</v>
      </c>
      <c r="L90" s="152" t="n">
        <v>4.5</v>
      </c>
      <c r="M90" s="152" t="n">
        <v>1</v>
      </c>
      <c r="N90" s="152"/>
      <c r="S90" s="152" t="n">
        <v>9.1</v>
      </c>
      <c r="T90" s="155" t="n">
        <f aca="false">IF(S90="","",S90*1000)</f>
        <v>9100</v>
      </c>
      <c r="V90" s="155" t="n">
        <f aca="false">IF(T90="","",(H90+J90+L90)*1000)</f>
        <v>15000</v>
      </c>
      <c r="X90" s="155" t="n">
        <f aca="false">IFERROR(VLOOKUP($B90,'[2]APS data'!$B$1:$F$1048576,2,0),"")</f>
        <v>65600</v>
      </c>
      <c r="Z90" s="155" t="n">
        <f aca="false">IFERROR(VLOOKUP($B90,'[2]APS data'!$I$1:$M$1048576,2,0),"")</f>
        <v>35900</v>
      </c>
      <c r="AB90" s="156" t="n">
        <f aca="false">IFERROR(T90/X90,"")</f>
        <v>0.138719512195122</v>
      </c>
      <c r="AC90" s="156"/>
      <c r="AD90" s="156" t="n">
        <f aca="false">IFERROR(V90/Z90,"")</f>
        <v>0.417827298050139</v>
      </c>
    </row>
    <row r="91" customFormat="false" ht="13.2" hidden="false" customHeight="false" outlineLevel="0" collapsed="false">
      <c r="B91" s="142"/>
      <c r="G91" s="152"/>
      <c r="H91" s="152"/>
      <c r="I91" s="152"/>
      <c r="J91" s="152"/>
      <c r="K91" s="152"/>
      <c r="L91" s="152"/>
      <c r="M91" s="152"/>
      <c r="N91" s="152"/>
      <c r="S91" s="152"/>
      <c r="T91" s="155" t="str">
        <f aca="false">IF(S91="","",S91*1000)</f>
        <v/>
      </c>
      <c r="V91" s="155" t="str">
        <f aca="false">IF(T91="","",(H91+J91+L91)*1000)</f>
        <v/>
      </c>
      <c r="X91" s="155" t="str">
        <f aca="false">IFERROR(VLOOKUP($B91,'[2]APS data'!$B$1:$F$1048576,2,0),"")</f>
        <v/>
      </c>
      <c r="Z91" s="155" t="str">
        <f aca="false">IFERROR(VLOOKUP($B91,'[2]APS data'!$I$1:$M$1048576,2,0),"")</f>
        <v/>
      </c>
      <c r="AB91" s="156" t="str">
        <f aca="false">IFERROR(T91/X91,"")</f>
        <v/>
      </c>
      <c r="AC91" s="156"/>
      <c r="AD91" s="156" t="str">
        <f aca="false">IFERROR(V91/Z91,"")</f>
        <v/>
      </c>
    </row>
    <row r="92" s="142" customFormat="true" ht="13.2" hidden="false" customHeight="false" outlineLevel="0" collapsed="false">
      <c r="B92" s="151" t="s">
        <v>2388</v>
      </c>
      <c r="D92" s="142" t="s">
        <v>2389</v>
      </c>
      <c r="G92" s="153" t="n">
        <v>6.1</v>
      </c>
      <c r="H92" s="153" t="n">
        <v>11.4</v>
      </c>
      <c r="I92" s="153" t="n">
        <v>12.9</v>
      </c>
      <c r="J92" s="153" t="n">
        <v>22.6</v>
      </c>
      <c r="K92" s="153" t="n">
        <v>8</v>
      </c>
      <c r="L92" s="153" t="n">
        <v>16.8</v>
      </c>
      <c r="M92" s="153" t="n">
        <v>4.5</v>
      </c>
      <c r="N92" s="153"/>
      <c r="S92" s="153" t="n">
        <v>31.5</v>
      </c>
      <c r="T92" s="155" t="n">
        <f aca="false">IF(S92="","",S92*1000)</f>
        <v>31500</v>
      </c>
      <c r="U92" s="128"/>
      <c r="V92" s="155" t="n">
        <f aca="false">IF(T92="","",(H92+J92+L92)*1000)</f>
        <v>50800</v>
      </c>
      <c r="W92" s="128"/>
      <c r="X92" s="155" t="str">
        <f aca="false">IFERROR(VLOOKUP($B92,'[2]APS data'!$B$1:$F$1048576,2,0),"")</f>
        <v/>
      </c>
      <c r="Y92" s="128"/>
      <c r="Z92" s="155" t="str">
        <f aca="false">IFERROR(VLOOKUP($B92,'[2]APS data'!$I$1:$M$1048576,2,0),"")</f>
        <v/>
      </c>
      <c r="AA92" s="128"/>
      <c r="AB92" s="156" t="str">
        <f aca="false">IFERROR(T92/X92,"")</f>
        <v/>
      </c>
      <c r="AC92" s="156"/>
      <c r="AD92" s="156" t="str">
        <f aca="false">IFERROR(V92/Z92,"")</f>
        <v/>
      </c>
      <c r="AE92" s="128"/>
      <c r="AF92" s="128"/>
      <c r="AG92" s="128"/>
      <c r="AH92" s="128"/>
      <c r="AI92" s="128"/>
      <c r="AJ92" s="128"/>
      <c r="AK92" s="128"/>
      <c r="AL92" s="128"/>
      <c r="AM92" s="128"/>
      <c r="AN92" s="128"/>
      <c r="AO92" s="128"/>
      <c r="AP92" s="128"/>
      <c r="AQ92" s="128"/>
      <c r="AR92" s="128"/>
      <c r="AS92" s="128"/>
      <c r="AT92" s="128"/>
      <c r="AU92" s="128"/>
      <c r="AV92" s="128"/>
      <c r="AW92" s="128"/>
      <c r="AX92" s="128"/>
      <c r="AY92" s="128"/>
    </row>
    <row r="93" customFormat="false" ht="13.2" hidden="false" customHeight="false" outlineLevel="0" collapsed="false">
      <c r="B93" s="154" t="s">
        <v>793</v>
      </c>
      <c r="E93" s="127" t="s">
        <v>794</v>
      </c>
      <c r="G93" s="152" t="n">
        <v>0.5</v>
      </c>
      <c r="H93" s="152" t="n">
        <v>0.8</v>
      </c>
      <c r="I93" s="152" t="n">
        <v>1.2</v>
      </c>
      <c r="J93" s="152" t="n">
        <v>2.1</v>
      </c>
      <c r="K93" s="152" t="n">
        <v>0.7</v>
      </c>
      <c r="L93" s="152" t="n">
        <v>1.5</v>
      </c>
      <c r="M93" s="152" t="n">
        <v>0.4</v>
      </c>
      <c r="N93" s="152"/>
      <c r="S93" s="152" t="n">
        <v>2.8</v>
      </c>
      <c r="T93" s="155" t="n">
        <f aca="false">IF(S93="","",S93*1000)</f>
        <v>2800</v>
      </c>
      <c r="V93" s="155" t="n">
        <f aca="false">IF(T93="","",(H93+J93+L93)*1000)</f>
        <v>4400</v>
      </c>
      <c r="X93" s="155" t="n">
        <f aca="false">IFERROR(VLOOKUP($B93,'[2]APS data'!$B$1:$F$1048576,2,0),"")</f>
        <v>17900</v>
      </c>
      <c r="Z93" s="155" t="n">
        <f aca="false">IFERROR(VLOOKUP($B93,'[2]APS data'!$I$1:$M$1048576,2,0),"")</f>
        <v>10100</v>
      </c>
      <c r="AB93" s="156" t="n">
        <f aca="false">IFERROR(T93/X93,"")</f>
        <v>0.156424581005587</v>
      </c>
      <c r="AC93" s="156"/>
      <c r="AD93" s="156" t="n">
        <f aca="false">IFERROR(V93/Z93,"")</f>
        <v>0.435643564356436</v>
      </c>
    </row>
    <row r="94" customFormat="false" ht="13.2" hidden="false" customHeight="false" outlineLevel="0" collapsed="false">
      <c r="B94" s="154" t="s">
        <v>795</v>
      </c>
      <c r="E94" s="127" t="s">
        <v>796</v>
      </c>
      <c r="G94" s="152" t="n">
        <v>0.8</v>
      </c>
      <c r="H94" s="152" t="n">
        <v>1.6</v>
      </c>
      <c r="I94" s="152" t="n">
        <v>1.8</v>
      </c>
      <c r="J94" s="152" t="n">
        <v>3.1</v>
      </c>
      <c r="K94" s="152" t="n">
        <v>1.1</v>
      </c>
      <c r="L94" s="152" t="n">
        <v>2.3</v>
      </c>
      <c r="M94" s="152" t="n">
        <v>0.6</v>
      </c>
      <c r="N94" s="152"/>
      <c r="S94" s="152" t="n">
        <v>4.3</v>
      </c>
      <c r="T94" s="155" t="n">
        <f aca="false">IF(S94="","",S94*1000)</f>
        <v>4300</v>
      </c>
      <c r="V94" s="155" t="n">
        <f aca="false">IF(T94="","",(H94+J94+L94)*1000)</f>
        <v>7000</v>
      </c>
      <c r="X94" s="155" t="n">
        <f aca="false">IFERROR(VLOOKUP($B94,'[2]APS data'!$B$1:$F$1048576,2,0),"")</f>
        <v>24300</v>
      </c>
      <c r="Z94" s="155" t="n">
        <f aca="false">IFERROR(VLOOKUP($B94,'[2]APS data'!$I$1:$M$1048576,2,0),"")</f>
        <v>20500</v>
      </c>
      <c r="AB94" s="156" t="n">
        <f aca="false">IFERROR(T94/X94,"")</f>
        <v>0.176954732510288</v>
      </c>
      <c r="AC94" s="156"/>
      <c r="AD94" s="156" t="n">
        <f aca="false">IFERROR(V94/Z94,"")</f>
        <v>0.341463414634146</v>
      </c>
    </row>
    <row r="95" customFormat="false" ht="13.2" hidden="false" customHeight="false" outlineLevel="0" collapsed="false">
      <c r="B95" s="154" t="s">
        <v>797</v>
      </c>
      <c r="E95" s="127" t="s">
        <v>798</v>
      </c>
      <c r="G95" s="152" t="n">
        <v>1.1</v>
      </c>
      <c r="H95" s="152" t="n">
        <v>1.9</v>
      </c>
      <c r="I95" s="152" t="n">
        <v>2.8</v>
      </c>
      <c r="J95" s="152" t="n">
        <v>4.6</v>
      </c>
      <c r="K95" s="152" t="n">
        <v>1.9</v>
      </c>
      <c r="L95" s="152" t="n">
        <v>3.7</v>
      </c>
      <c r="M95" s="152" t="n">
        <v>0.9</v>
      </c>
      <c r="N95" s="152"/>
      <c r="S95" s="152" t="n">
        <v>6.6</v>
      </c>
      <c r="T95" s="155" t="n">
        <f aca="false">IF(S95="","",S95*1000)</f>
        <v>6600</v>
      </c>
      <c r="V95" s="155" t="n">
        <f aca="false">IF(T95="","",(H95+J95+L95)*1000)</f>
        <v>10200</v>
      </c>
      <c r="X95" s="155" t="n">
        <f aca="false">IFERROR(VLOOKUP($B95,'[2]APS data'!$B$1:$F$1048576,2,0),"")</f>
        <v>49900</v>
      </c>
      <c r="Z95" s="155" t="n">
        <f aca="false">IFERROR(VLOOKUP($B95,'[2]APS data'!$I$1:$M$1048576,2,0),"")</f>
        <v>34100</v>
      </c>
      <c r="AB95" s="156" t="n">
        <f aca="false">IFERROR(T95/X95,"")</f>
        <v>0.132264529058116</v>
      </c>
      <c r="AC95" s="156"/>
      <c r="AD95" s="156" t="n">
        <f aca="false">IFERROR(V95/Z95,"")</f>
        <v>0.299120234604106</v>
      </c>
    </row>
    <row r="96" customFormat="false" ht="13.2" hidden="false" customHeight="false" outlineLevel="0" collapsed="false">
      <c r="B96" s="154" t="s">
        <v>799</v>
      </c>
      <c r="E96" s="127" t="s">
        <v>800</v>
      </c>
      <c r="G96" s="152" t="n">
        <v>0.5</v>
      </c>
      <c r="H96" s="152" t="n">
        <v>0.9</v>
      </c>
      <c r="I96" s="152" t="n">
        <v>0.9</v>
      </c>
      <c r="J96" s="152" t="n">
        <v>1.5</v>
      </c>
      <c r="K96" s="152" t="n">
        <v>0.9</v>
      </c>
      <c r="L96" s="152" t="n">
        <v>2</v>
      </c>
      <c r="M96" s="152" t="n">
        <v>0.3</v>
      </c>
      <c r="N96" s="152"/>
      <c r="S96" s="152" t="n">
        <v>2.5</v>
      </c>
      <c r="T96" s="155" t="n">
        <f aca="false">IF(S96="","",S96*1000)</f>
        <v>2500</v>
      </c>
      <c r="V96" s="155" t="n">
        <f aca="false">IF(T96="","",(H96+J96+L96)*1000)</f>
        <v>4400</v>
      </c>
      <c r="X96" s="155" t="n">
        <f aca="false">IFERROR(VLOOKUP($B96,'[2]APS data'!$B$1:$F$1048576,2,0),"")</f>
        <v>15600</v>
      </c>
      <c r="Z96" s="155" t="n">
        <f aca="false">IFERROR(VLOOKUP($B96,'[2]APS data'!$I$1:$M$1048576,2,0),"")</f>
        <v>13400</v>
      </c>
      <c r="AB96" s="156" t="n">
        <f aca="false">IFERROR(T96/X96,"")</f>
        <v>0.16025641025641</v>
      </c>
      <c r="AC96" s="156"/>
      <c r="AD96" s="156" t="n">
        <f aca="false">IFERROR(V96/Z96,"")</f>
        <v>0.328358208955224</v>
      </c>
    </row>
    <row r="97" customFormat="false" ht="13.2" hidden="false" customHeight="false" outlineLevel="0" collapsed="false">
      <c r="B97" s="154" t="s">
        <v>801</v>
      </c>
      <c r="E97" s="127" t="s">
        <v>802</v>
      </c>
      <c r="G97" s="152" t="n">
        <v>0.5</v>
      </c>
      <c r="H97" s="152" t="n">
        <v>1.1</v>
      </c>
      <c r="I97" s="152" t="n">
        <v>1.1</v>
      </c>
      <c r="J97" s="152" t="n">
        <v>1.9</v>
      </c>
      <c r="K97" s="152" t="n">
        <v>0.7</v>
      </c>
      <c r="L97" s="152" t="n">
        <v>1.4</v>
      </c>
      <c r="M97" s="152" t="n">
        <v>0.4</v>
      </c>
      <c r="N97" s="152"/>
      <c r="S97" s="152" t="n">
        <v>2.6</v>
      </c>
      <c r="T97" s="155" t="n">
        <f aca="false">IF(S97="","",S97*1000)</f>
        <v>2600</v>
      </c>
      <c r="V97" s="155" t="n">
        <f aca="false">IF(T97="","",(H97+J97+L97)*1000)</f>
        <v>4400</v>
      </c>
      <c r="X97" s="155" t="n">
        <f aca="false">IFERROR(VLOOKUP($B97,'[2]APS data'!$B$1:$F$1048576,2,0),"")</f>
        <v>15200</v>
      </c>
      <c r="Z97" s="155" t="n">
        <f aca="false">IFERROR(VLOOKUP($B97,'[2]APS data'!$I$1:$M$1048576,2,0),"")</f>
        <v>12300</v>
      </c>
      <c r="AB97" s="156" t="n">
        <f aca="false">IFERROR(T97/X97,"")</f>
        <v>0.171052631578947</v>
      </c>
      <c r="AC97" s="156"/>
      <c r="AD97" s="156" t="n">
        <f aca="false">IFERROR(V97/Z97,"")</f>
        <v>0.357723577235772</v>
      </c>
    </row>
    <row r="98" customFormat="false" ht="13.2" hidden="false" customHeight="false" outlineLevel="0" collapsed="false">
      <c r="B98" s="154" t="s">
        <v>803</v>
      </c>
      <c r="E98" s="127" t="s">
        <v>804</v>
      </c>
      <c r="G98" s="152" t="n">
        <v>1.8</v>
      </c>
      <c r="H98" s="152" t="n">
        <v>3.5</v>
      </c>
      <c r="I98" s="152" t="n">
        <v>3.4</v>
      </c>
      <c r="J98" s="152" t="n">
        <v>6.3</v>
      </c>
      <c r="K98" s="152" t="n">
        <v>1.6</v>
      </c>
      <c r="L98" s="152" t="n">
        <v>3.3</v>
      </c>
      <c r="M98" s="152" t="n">
        <v>1.4</v>
      </c>
      <c r="N98" s="152"/>
      <c r="S98" s="152" t="n">
        <v>8.2</v>
      </c>
      <c r="T98" s="155" t="n">
        <f aca="false">IF(S98="","",S98*1000)</f>
        <v>8200</v>
      </c>
      <c r="V98" s="155" t="n">
        <f aca="false">IF(T98="","",(H98+J98+L98)*1000)</f>
        <v>13100</v>
      </c>
      <c r="X98" s="155" t="n">
        <f aca="false">IFERROR(VLOOKUP($B98,'[2]APS data'!$B$1:$F$1048576,2,0),"")</f>
        <v>29900</v>
      </c>
      <c r="Z98" s="155" t="n">
        <f aca="false">IFERROR(VLOOKUP($B98,'[2]APS data'!$I$1:$M$1048576,2,0),"")</f>
        <v>23100</v>
      </c>
      <c r="AB98" s="156" t="n">
        <f aca="false">IFERROR(T98/X98,"")</f>
        <v>0.274247491638796</v>
      </c>
      <c r="AC98" s="156"/>
      <c r="AD98" s="156" t="n">
        <f aca="false">IFERROR(V98/Z98,"")</f>
        <v>0.567099567099567</v>
      </c>
    </row>
    <row r="99" customFormat="false" ht="13.2" hidden="false" customHeight="false" outlineLevel="0" collapsed="false">
      <c r="B99" s="154" t="s">
        <v>805</v>
      </c>
      <c r="E99" s="127" t="s">
        <v>806</v>
      </c>
      <c r="G99" s="152" t="n">
        <v>0.9</v>
      </c>
      <c r="H99" s="152" t="n">
        <v>1.7</v>
      </c>
      <c r="I99" s="152" t="n">
        <v>1.8</v>
      </c>
      <c r="J99" s="152" t="n">
        <v>3.1</v>
      </c>
      <c r="K99" s="152" t="n">
        <v>1.2</v>
      </c>
      <c r="L99" s="152" t="n">
        <v>2.6</v>
      </c>
      <c r="M99" s="152" t="n">
        <v>0.5</v>
      </c>
      <c r="N99" s="152"/>
      <c r="S99" s="152" t="n">
        <v>4.4</v>
      </c>
      <c r="T99" s="155" t="n">
        <f aca="false">IF(S99="","",S99*1000)</f>
        <v>4400</v>
      </c>
      <c r="V99" s="155" t="n">
        <f aca="false">IF(T99="","",(H99+J99+L99)*1000)</f>
        <v>7400</v>
      </c>
      <c r="X99" s="155" t="n">
        <f aca="false">IFERROR(VLOOKUP($B99,'[2]APS data'!$B$1:$F$1048576,2,0),"")</f>
        <v>27300</v>
      </c>
      <c r="Z99" s="155" t="n">
        <f aca="false">IFERROR(VLOOKUP($B99,'[2]APS data'!$I$1:$M$1048576,2,0),"")</f>
        <v>23300</v>
      </c>
      <c r="AB99" s="156" t="n">
        <f aca="false">IFERROR(T99/X99,"")</f>
        <v>0.161172161172161</v>
      </c>
      <c r="AC99" s="156"/>
      <c r="AD99" s="156" t="n">
        <f aca="false">IFERROR(V99/Z99,"")</f>
        <v>0.317596566523605</v>
      </c>
    </row>
    <row r="100" customFormat="false" ht="13.2" hidden="false" customHeight="false" outlineLevel="0" collapsed="false">
      <c r="G100" s="152"/>
      <c r="H100" s="152"/>
      <c r="I100" s="152"/>
      <c r="J100" s="152"/>
      <c r="K100" s="152"/>
      <c r="L100" s="152"/>
      <c r="M100" s="152"/>
      <c r="N100" s="152"/>
      <c r="S100" s="152"/>
      <c r="T100" s="155" t="str">
        <f aca="false">IF(S100="","",S100*1000)</f>
        <v/>
      </c>
      <c r="V100" s="155" t="str">
        <f aca="false">IF(T100="","",(H100+J100+L100)*1000)</f>
        <v/>
      </c>
      <c r="X100" s="155" t="str">
        <f aca="false">IFERROR(VLOOKUP($B100,'[2]APS data'!$B$1:$F$1048576,2,0),"")</f>
        <v/>
      </c>
      <c r="Z100" s="155" t="str">
        <f aca="false">IFERROR(VLOOKUP($B100,'[2]APS data'!$I$1:$M$1048576,2,0),"")</f>
        <v/>
      </c>
      <c r="AB100" s="156" t="str">
        <f aca="false">IFERROR(T100/X100,"")</f>
        <v/>
      </c>
      <c r="AC100" s="156"/>
      <c r="AD100" s="156" t="str">
        <f aca="false">IFERROR(V100/Z100,"")</f>
        <v/>
      </c>
    </row>
    <row r="101" s="142" customFormat="true" ht="13.2" hidden="false" customHeight="false" outlineLevel="0" collapsed="false">
      <c r="B101" s="151" t="s">
        <v>2390</v>
      </c>
      <c r="D101" s="142" t="s">
        <v>2391</v>
      </c>
      <c r="G101" s="153" t="n">
        <v>32</v>
      </c>
      <c r="H101" s="153" t="n">
        <v>62.9</v>
      </c>
      <c r="I101" s="153" t="n">
        <v>43.7</v>
      </c>
      <c r="J101" s="153" t="n">
        <v>81.2</v>
      </c>
      <c r="K101" s="153" t="n">
        <v>19.3</v>
      </c>
      <c r="L101" s="153" t="n">
        <v>39</v>
      </c>
      <c r="M101" s="153" t="n">
        <v>15</v>
      </c>
      <c r="N101" s="153"/>
      <c r="S101" s="153" t="n">
        <v>110</v>
      </c>
      <c r="T101" s="155" t="n">
        <f aca="false">IF(S101="","",S101*1000)</f>
        <v>110000</v>
      </c>
      <c r="U101" s="128"/>
      <c r="V101" s="155" t="n">
        <f aca="false">IF(T101="","",(H101+J101+L101)*1000)</f>
        <v>183100</v>
      </c>
      <c r="W101" s="128"/>
      <c r="X101" s="155" t="str">
        <f aca="false">IFERROR(VLOOKUP($B101,'[2]APS data'!$B$1:$F$1048576,2,0),"")</f>
        <v/>
      </c>
      <c r="Y101" s="128"/>
      <c r="Z101" s="155" t="str">
        <f aca="false">IFERROR(VLOOKUP($B101,'[2]APS data'!$I$1:$M$1048576,2,0),"")</f>
        <v/>
      </c>
      <c r="AA101" s="128"/>
      <c r="AB101" s="156" t="str">
        <f aca="false">IFERROR(T101/X101,"")</f>
        <v/>
      </c>
      <c r="AC101" s="156"/>
      <c r="AD101" s="156" t="str">
        <f aca="false">IFERROR(V101/Z101,"")</f>
        <v/>
      </c>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row>
    <row r="102" customFormat="false" ht="13.2" hidden="false" customHeight="false" outlineLevel="0" collapsed="false">
      <c r="B102" s="154" t="s">
        <v>807</v>
      </c>
      <c r="E102" s="127" t="s">
        <v>808</v>
      </c>
      <c r="G102" s="152" t="n">
        <v>6</v>
      </c>
      <c r="H102" s="152" t="n">
        <v>11.1</v>
      </c>
      <c r="I102" s="152" t="n">
        <v>7.7</v>
      </c>
      <c r="J102" s="152" t="n">
        <v>13.1</v>
      </c>
      <c r="K102" s="152" t="n">
        <v>3.8</v>
      </c>
      <c r="L102" s="152" t="n">
        <v>7.7</v>
      </c>
      <c r="M102" s="152" t="n">
        <v>3</v>
      </c>
      <c r="N102" s="152"/>
      <c r="S102" s="152" t="n">
        <v>20.5</v>
      </c>
      <c r="T102" s="155" t="n">
        <f aca="false">IF(S102="","",S102*1000)</f>
        <v>20500</v>
      </c>
      <c r="V102" s="155" t="n">
        <f aca="false">IF(T102="","",(H102+J102+L102)*1000)</f>
        <v>31900</v>
      </c>
      <c r="X102" s="155" t="n">
        <f aca="false">IFERROR(VLOOKUP($B102,'[2]APS data'!$B$1:$F$1048576,2,0),"")</f>
        <v>78600</v>
      </c>
      <c r="Z102" s="155" t="n">
        <f aca="false">IFERROR(VLOOKUP($B102,'[2]APS data'!$I$1:$M$1048576,2,0),"")</f>
        <v>45400</v>
      </c>
      <c r="AB102" s="156" t="n">
        <f aca="false">IFERROR(T102/X102,"")</f>
        <v>0.260814249363868</v>
      </c>
      <c r="AC102" s="156"/>
      <c r="AD102" s="156" t="n">
        <f aca="false">IFERROR(V102/Z102,"")</f>
        <v>0.702643171806167</v>
      </c>
    </row>
    <row r="103" customFormat="false" ht="13.2" hidden="false" customHeight="false" outlineLevel="0" collapsed="false">
      <c r="B103" s="154" t="s">
        <v>809</v>
      </c>
      <c r="E103" s="127" t="s">
        <v>810</v>
      </c>
      <c r="G103" s="152" t="n">
        <v>7.2</v>
      </c>
      <c r="H103" s="152" t="n">
        <v>14.3</v>
      </c>
      <c r="I103" s="152" t="n">
        <v>10.6</v>
      </c>
      <c r="J103" s="152" t="n">
        <v>19.1</v>
      </c>
      <c r="K103" s="152" t="n">
        <v>4.7</v>
      </c>
      <c r="L103" s="152" t="n">
        <v>9.5</v>
      </c>
      <c r="M103" s="152" t="n">
        <v>4</v>
      </c>
      <c r="N103" s="152"/>
      <c r="S103" s="152" t="n">
        <v>26.5</v>
      </c>
      <c r="T103" s="155" t="n">
        <f aca="false">IF(S103="","",S103*1000)</f>
        <v>26500</v>
      </c>
      <c r="V103" s="155" t="n">
        <f aca="false">IF(T103="","",(H103+J103+L103)*1000)</f>
        <v>42900</v>
      </c>
      <c r="X103" s="155" t="n">
        <f aca="false">IFERROR(VLOOKUP($B103,'[2]APS data'!$B$1:$F$1048576,2,0),"")</f>
        <v>98100</v>
      </c>
      <c r="Z103" s="155" t="n">
        <f aca="false">IFERROR(VLOOKUP($B103,'[2]APS data'!$I$1:$M$1048576,2,0),"")</f>
        <v>60800</v>
      </c>
      <c r="AB103" s="156" t="n">
        <f aca="false">IFERROR(T103/X103,"")</f>
        <v>0.27013251783894</v>
      </c>
      <c r="AC103" s="156"/>
      <c r="AD103" s="156" t="n">
        <f aca="false">IFERROR(V103/Z103,"")</f>
        <v>0.705592105263158</v>
      </c>
    </row>
    <row r="104" customFormat="false" ht="13.2" hidden="false" customHeight="false" outlineLevel="0" collapsed="false">
      <c r="B104" s="154" t="s">
        <v>811</v>
      </c>
      <c r="E104" s="127" t="s">
        <v>2392</v>
      </c>
      <c r="G104" s="152" t="n">
        <v>6</v>
      </c>
      <c r="H104" s="152" t="n">
        <v>11.8</v>
      </c>
      <c r="I104" s="152" t="n">
        <v>9.2</v>
      </c>
      <c r="J104" s="152" t="n">
        <v>17.3</v>
      </c>
      <c r="K104" s="152" t="n">
        <v>3.7</v>
      </c>
      <c r="L104" s="152" t="n">
        <v>7.4</v>
      </c>
      <c r="M104" s="152" t="n">
        <v>2.6</v>
      </c>
      <c r="N104" s="152"/>
      <c r="S104" s="152" t="n">
        <v>21.5</v>
      </c>
      <c r="T104" s="155" t="n">
        <f aca="false">IF(S104="","",S104*1000)</f>
        <v>21500</v>
      </c>
      <c r="V104" s="155" t="n">
        <f aca="false">IF(T104="","",(H104+J104+L104)*1000)</f>
        <v>36500</v>
      </c>
      <c r="X104" s="155" t="n">
        <f aca="false">IFERROR(VLOOKUP($B104,'[2]APS data'!$B$1:$F$1048576,2,0),"")</f>
        <v>84000</v>
      </c>
      <c r="Z104" s="155" t="n">
        <f aca="false">IFERROR(VLOOKUP($B104,'[2]APS data'!$I$1:$M$1048576,2,0),"")</f>
        <v>53000</v>
      </c>
      <c r="AB104" s="156" t="n">
        <f aca="false">IFERROR(T104/X104,"")</f>
        <v>0.255952380952381</v>
      </c>
      <c r="AC104" s="156"/>
      <c r="AD104" s="156" t="n">
        <f aca="false">IFERROR(V104/Z104,"")</f>
        <v>0.688679245283019</v>
      </c>
    </row>
    <row r="105" customFormat="false" ht="13.2" hidden="false" customHeight="false" outlineLevel="0" collapsed="false">
      <c r="B105" s="154" t="s">
        <v>813</v>
      </c>
      <c r="E105" s="127" t="s">
        <v>814</v>
      </c>
      <c r="G105" s="152" t="n">
        <v>12.8</v>
      </c>
      <c r="H105" s="152" t="n">
        <v>25.7</v>
      </c>
      <c r="I105" s="152" t="n">
        <v>16.3</v>
      </c>
      <c r="J105" s="152" t="n">
        <v>31.7</v>
      </c>
      <c r="K105" s="152" t="n">
        <v>7.1</v>
      </c>
      <c r="L105" s="152" t="n">
        <v>14.4</v>
      </c>
      <c r="M105" s="152" t="n">
        <v>5.3</v>
      </c>
      <c r="N105" s="152"/>
      <c r="S105" s="152" t="n">
        <v>41.6</v>
      </c>
      <c r="T105" s="155" t="n">
        <f aca="false">IF(S105="","",S105*1000)</f>
        <v>41600</v>
      </c>
      <c r="V105" s="155" t="n">
        <f aca="false">IF(T105="","",(H105+J105+L105)*1000)</f>
        <v>71800</v>
      </c>
      <c r="X105" s="155" t="n">
        <f aca="false">IFERROR(VLOOKUP($B105,'[2]APS data'!$B$1:$F$1048576,2,0),"")</f>
        <v>204600</v>
      </c>
      <c r="Z105" s="155" t="n">
        <f aca="false">IFERROR(VLOOKUP($B105,'[2]APS data'!$I$1:$M$1048576,2,0),"")</f>
        <v>117500</v>
      </c>
      <c r="AB105" s="156" t="n">
        <f aca="false">IFERROR(T105/X105,"")</f>
        <v>0.203323558162268</v>
      </c>
      <c r="AC105" s="156"/>
      <c r="AD105" s="156" t="n">
        <f aca="false">IFERROR(V105/Z105,"")</f>
        <v>0.611063829787234</v>
      </c>
    </row>
    <row r="106" customFormat="false" ht="13.2" hidden="false" customHeight="false" outlineLevel="0" collapsed="false">
      <c r="G106" s="152"/>
      <c r="H106" s="152"/>
      <c r="I106" s="152"/>
      <c r="J106" s="152"/>
      <c r="K106" s="152"/>
      <c r="L106" s="152"/>
      <c r="M106" s="152"/>
      <c r="N106" s="152"/>
      <c r="S106" s="152"/>
      <c r="T106" s="155" t="str">
        <f aca="false">IF(S106="","",S106*1000)</f>
        <v/>
      </c>
      <c r="V106" s="155" t="str">
        <f aca="false">IF(T106="","",(H106+J106+L106)*1000)</f>
        <v/>
      </c>
      <c r="X106" s="155" t="str">
        <f aca="false">IFERROR(VLOOKUP($B106,'[2]APS data'!$B$1:$F$1048576,2,0),"")</f>
        <v/>
      </c>
      <c r="Z106" s="155" t="str">
        <f aca="false">IFERROR(VLOOKUP($B106,'[2]APS data'!$I$1:$M$1048576,2,0),"")</f>
        <v/>
      </c>
      <c r="AB106" s="156" t="str">
        <f aca="false">IFERROR(T106/X106,"")</f>
        <v/>
      </c>
      <c r="AC106" s="156"/>
      <c r="AD106" s="156" t="str">
        <f aca="false">IFERROR(V106/Z106,"")</f>
        <v/>
      </c>
    </row>
    <row r="107" s="142" customFormat="true" ht="13.2" hidden="false" customHeight="false" outlineLevel="0" collapsed="false">
      <c r="B107" s="151" t="s">
        <v>2393</v>
      </c>
      <c r="D107" s="142" t="s">
        <v>2394</v>
      </c>
      <c r="G107" s="153" t="n">
        <v>51.6</v>
      </c>
      <c r="H107" s="153" t="n">
        <v>102.8</v>
      </c>
      <c r="I107" s="153" t="n">
        <v>87.1</v>
      </c>
      <c r="J107" s="153" t="n">
        <v>175.1</v>
      </c>
      <c r="K107" s="153" t="n">
        <v>31.1</v>
      </c>
      <c r="L107" s="153" t="n">
        <v>64.2</v>
      </c>
      <c r="M107" s="153" t="n">
        <v>23.6</v>
      </c>
      <c r="N107" s="153"/>
      <c r="S107" s="153" t="n">
        <v>193.5</v>
      </c>
      <c r="T107" s="155" t="n">
        <f aca="false">IF(S107="","",S107*1000)</f>
        <v>193500</v>
      </c>
      <c r="U107" s="128"/>
      <c r="V107" s="155" t="n">
        <f aca="false">IF(T107="","",(H107+J107+L107)*1000)</f>
        <v>342100</v>
      </c>
      <c r="W107" s="128"/>
      <c r="X107" s="155" t="str">
        <f aca="false">IFERROR(VLOOKUP($B107,'[2]APS data'!$B$1:$F$1048576,2,0),"")</f>
        <v/>
      </c>
      <c r="Y107" s="128"/>
      <c r="Z107" s="155" t="str">
        <f aca="false">IFERROR(VLOOKUP($B107,'[2]APS data'!$I$1:$M$1048576,2,0),"")</f>
        <v/>
      </c>
      <c r="AA107" s="128"/>
      <c r="AB107" s="156" t="str">
        <f aca="false">IFERROR(T107/X107,"")</f>
        <v/>
      </c>
      <c r="AC107" s="156"/>
      <c r="AD107" s="156" t="str">
        <f aca="false">IFERROR(V107/Z107,"")</f>
        <v/>
      </c>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row>
    <row r="108" customFormat="false" ht="13.2" hidden="false" customHeight="false" outlineLevel="0" collapsed="false">
      <c r="B108" s="154" t="s">
        <v>815</v>
      </c>
      <c r="E108" s="127" t="s">
        <v>2395</v>
      </c>
      <c r="G108" s="152" t="n">
        <v>14.3</v>
      </c>
      <c r="H108" s="152" t="n">
        <v>30.2</v>
      </c>
      <c r="I108" s="152" t="n">
        <v>27.7</v>
      </c>
      <c r="J108" s="152" t="n">
        <v>61.5</v>
      </c>
      <c r="K108" s="152" t="n">
        <v>7.8</v>
      </c>
      <c r="L108" s="152" t="n">
        <v>16.8</v>
      </c>
      <c r="M108" s="152" t="n">
        <v>7</v>
      </c>
      <c r="N108" s="152"/>
      <c r="S108" s="152" t="n">
        <v>56.8</v>
      </c>
      <c r="T108" s="155" t="n">
        <f aca="false">IF(S108="","",S108*1000)</f>
        <v>56800</v>
      </c>
      <c r="V108" s="155" t="n">
        <f aca="false">IF(T108="","",(H108+J108+L108)*1000)</f>
        <v>108500</v>
      </c>
      <c r="X108" s="155" t="n">
        <f aca="false">IFERROR(VLOOKUP($B108,'[2]APS data'!$B$1:$F$1048576,2,0),"")</f>
        <v>163100</v>
      </c>
      <c r="Z108" s="155" t="n">
        <f aca="false">IFERROR(VLOOKUP($B108,'[2]APS data'!$I$1:$M$1048576,2,0),"")</f>
        <v>142400</v>
      </c>
      <c r="AB108" s="156" t="n">
        <f aca="false">IFERROR(T108/X108,"")</f>
        <v>0.348252605763335</v>
      </c>
      <c r="AC108" s="156"/>
      <c r="AD108" s="156" t="n">
        <f aca="false">IFERROR(V108/Z108,"")</f>
        <v>0.761938202247191</v>
      </c>
    </row>
    <row r="109" customFormat="false" ht="13.2" hidden="false" customHeight="false" outlineLevel="0" collapsed="false">
      <c r="B109" s="154" t="s">
        <v>817</v>
      </c>
      <c r="E109" s="127" t="s">
        <v>818</v>
      </c>
      <c r="G109" s="152" t="n">
        <v>4.6</v>
      </c>
      <c r="H109" s="152" t="n">
        <v>9.1</v>
      </c>
      <c r="I109" s="152" t="n">
        <v>7.4</v>
      </c>
      <c r="J109" s="152" t="n">
        <v>14.2</v>
      </c>
      <c r="K109" s="152" t="n">
        <v>2.8</v>
      </c>
      <c r="L109" s="152" t="n">
        <v>5.8</v>
      </c>
      <c r="M109" s="152" t="n">
        <v>2.1</v>
      </c>
      <c r="N109" s="152"/>
      <c r="S109" s="152" t="n">
        <v>16.9</v>
      </c>
      <c r="T109" s="155" t="n">
        <f aca="false">IF(S109="","",S109*1000)</f>
        <v>16900</v>
      </c>
      <c r="V109" s="155" t="n">
        <f aca="false">IF(T109="","",(H109+J109+L109)*1000)</f>
        <v>29100</v>
      </c>
      <c r="X109" s="155" t="n">
        <f aca="false">IFERROR(VLOOKUP($B109,'[2]APS data'!$B$1:$F$1048576,2,0),"")</f>
        <v>66000</v>
      </c>
      <c r="Z109" s="155" t="n">
        <f aca="false">IFERROR(VLOOKUP($B109,'[2]APS data'!$I$1:$M$1048576,2,0),"")</f>
        <v>47700</v>
      </c>
      <c r="AB109" s="156" t="n">
        <f aca="false">IFERROR(T109/X109,"")</f>
        <v>0.256060606060606</v>
      </c>
      <c r="AC109" s="156"/>
      <c r="AD109" s="156" t="n">
        <f aca="false">IFERROR(V109/Z109,"")</f>
        <v>0.610062893081761</v>
      </c>
    </row>
    <row r="110" customFormat="false" ht="13.2" hidden="false" customHeight="false" outlineLevel="0" collapsed="false">
      <c r="B110" s="154" t="s">
        <v>819</v>
      </c>
      <c r="E110" s="127" t="s">
        <v>2396</v>
      </c>
      <c r="G110" s="152" t="n">
        <v>8.7</v>
      </c>
      <c r="H110" s="152" t="n">
        <v>17</v>
      </c>
      <c r="I110" s="152" t="n">
        <v>16.6</v>
      </c>
      <c r="J110" s="152" t="n">
        <v>33.8</v>
      </c>
      <c r="K110" s="152" t="n">
        <v>5.8</v>
      </c>
      <c r="L110" s="152" t="n">
        <v>11.9</v>
      </c>
      <c r="M110" s="152" t="n">
        <v>4.8</v>
      </c>
      <c r="N110" s="152"/>
      <c r="S110" s="152" t="n">
        <v>36</v>
      </c>
      <c r="T110" s="155" t="n">
        <f aca="false">IF(S110="","",S110*1000)</f>
        <v>36000</v>
      </c>
      <c r="V110" s="155" t="n">
        <f aca="false">IF(T110="","",(H110+J110+L110)*1000)</f>
        <v>62700</v>
      </c>
      <c r="X110" s="155" t="n">
        <f aca="false">IFERROR(VLOOKUP($B110,'[2]APS data'!$B$1:$F$1048576,2,0),"")</f>
        <v>131900</v>
      </c>
      <c r="Z110" s="155" t="n">
        <f aca="false">IFERROR(VLOOKUP($B110,'[2]APS data'!$I$1:$M$1048576,2,0),"")</f>
        <v>111000</v>
      </c>
      <c r="AB110" s="156" t="n">
        <f aca="false">IFERROR(T110/X110,"")</f>
        <v>0.272934040940106</v>
      </c>
      <c r="AC110" s="156"/>
      <c r="AD110" s="156" t="n">
        <f aca="false">IFERROR(V110/Z110,"")</f>
        <v>0.564864864864865</v>
      </c>
    </row>
    <row r="111" customFormat="false" ht="13.2" hidden="false" customHeight="false" outlineLevel="0" collapsed="false">
      <c r="B111" s="154" t="s">
        <v>821</v>
      </c>
      <c r="E111" s="127" t="s">
        <v>2397</v>
      </c>
      <c r="G111" s="152" t="n">
        <v>16.8</v>
      </c>
      <c r="H111" s="152" t="n">
        <v>33</v>
      </c>
      <c r="I111" s="152" t="n">
        <v>24.4</v>
      </c>
      <c r="J111" s="152" t="n">
        <v>46.2</v>
      </c>
      <c r="K111" s="152" t="n">
        <v>9.3</v>
      </c>
      <c r="L111" s="152" t="n">
        <v>18.7</v>
      </c>
      <c r="M111" s="152" t="n">
        <v>6.6</v>
      </c>
      <c r="N111" s="152"/>
      <c r="S111" s="152" t="n">
        <v>57.1</v>
      </c>
      <c r="T111" s="155" t="n">
        <f aca="false">IF(S111="","",S111*1000)</f>
        <v>57100</v>
      </c>
      <c r="V111" s="155" t="n">
        <f aca="false">IF(T111="","",(H111+J111+L111)*1000)</f>
        <v>97900</v>
      </c>
      <c r="X111" s="155" t="n">
        <f aca="false">IFERROR(VLOOKUP($B111,'[2]APS data'!$B$1:$F$1048576,2,0),"")</f>
        <v>275600</v>
      </c>
      <c r="Z111" s="155" t="n">
        <f aca="false">IFERROR(VLOOKUP($B111,'[2]APS data'!$I$1:$M$1048576,2,0),"")</f>
        <v>164300</v>
      </c>
      <c r="AB111" s="156" t="n">
        <f aca="false">IFERROR(T111/X111,"")</f>
        <v>0.207184325108853</v>
      </c>
      <c r="AC111" s="156"/>
      <c r="AD111" s="156" t="n">
        <f aca="false">IFERROR(V111/Z111,"")</f>
        <v>0.595861229458308</v>
      </c>
    </row>
    <row r="112" customFormat="false" ht="13.2" hidden="false" customHeight="false" outlineLevel="0" collapsed="false">
      <c r="B112" s="154" t="s">
        <v>823</v>
      </c>
      <c r="E112" s="127" t="s">
        <v>824</v>
      </c>
      <c r="G112" s="152" t="n">
        <v>7.3</v>
      </c>
      <c r="H112" s="152" t="n">
        <v>13.5</v>
      </c>
      <c r="I112" s="152" t="n">
        <v>10.9</v>
      </c>
      <c r="J112" s="152" t="n">
        <v>19.5</v>
      </c>
      <c r="K112" s="152" t="n">
        <v>5.4</v>
      </c>
      <c r="L112" s="152" t="n">
        <v>11</v>
      </c>
      <c r="M112" s="152" t="n">
        <v>3.1</v>
      </c>
      <c r="N112" s="152"/>
      <c r="S112" s="152" t="n">
        <v>26.7</v>
      </c>
      <c r="T112" s="155" t="n">
        <f aca="false">IF(S112="","",S112*1000)</f>
        <v>26700</v>
      </c>
      <c r="V112" s="155" t="n">
        <f aca="false">IF(T112="","",(H112+J112+L112)*1000)</f>
        <v>44000</v>
      </c>
      <c r="X112" s="155" t="n">
        <f aca="false">IFERROR(VLOOKUP($B112,'[2]APS data'!$B$1:$F$1048576,2,0),"")</f>
        <v>109800</v>
      </c>
      <c r="Z112" s="155" t="n">
        <f aca="false">IFERROR(VLOOKUP($B112,'[2]APS data'!$I$1:$M$1048576,2,0),"")</f>
        <v>71100</v>
      </c>
      <c r="AB112" s="156" t="n">
        <f aca="false">IFERROR(T112/X112,"")</f>
        <v>0.243169398907104</v>
      </c>
      <c r="AC112" s="156"/>
      <c r="AD112" s="156" t="n">
        <f aca="false">IFERROR(V112/Z112,"")</f>
        <v>0.618846694796062</v>
      </c>
    </row>
    <row r="113" customFormat="false" ht="13.2" hidden="false" customHeight="false" outlineLevel="0" collapsed="false">
      <c r="G113" s="152"/>
      <c r="H113" s="152"/>
      <c r="I113" s="152"/>
      <c r="J113" s="152"/>
      <c r="K113" s="152"/>
      <c r="L113" s="152"/>
      <c r="M113" s="152"/>
      <c r="N113" s="152"/>
      <c r="S113" s="152"/>
      <c r="T113" s="155" t="str">
        <f aca="false">IF(S113="","",S113*1000)</f>
        <v/>
      </c>
      <c r="V113" s="155" t="str">
        <f aca="false">IF(T113="","",(H113+J113+L113)*1000)</f>
        <v/>
      </c>
      <c r="X113" s="155" t="str">
        <f aca="false">IFERROR(VLOOKUP($B113,'[2]APS data'!$B$1:$F$1048576,2,0),"")</f>
        <v/>
      </c>
      <c r="Z113" s="155" t="str">
        <f aca="false">IFERROR(VLOOKUP($B113,'[2]APS data'!$I$1:$M$1048576,2,0),"")</f>
        <v/>
      </c>
      <c r="AB113" s="156" t="str">
        <f aca="false">IFERROR(T113/X113,"")</f>
        <v/>
      </c>
      <c r="AC113" s="156"/>
      <c r="AD113" s="156" t="str">
        <f aca="false">IFERROR(V113/Z113,"")</f>
        <v/>
      </c>
    </row>
    <row r="114" s="142" customFormat="true" ht="13.2" hidden="false" customHeight="false" outlineLevel="0" collapsed="false">
      <c r="B114" s="151" t="s">
        <v>117</v>
      </c>
      <c r="C114" s="142" t="s">
        <v>2398</v>
      </c>
      <c r="G114" s="146" t="n">
        <v>81.4</v>
      </c>
      <c r="H114" s="146" t="n">
        <v>161.1</v>
      </c>
      <c r="I114" s="146" t="n">
        <v>138.2</v>
      </c>
      <c r="J114" s="146" t="n">
        <v>252.3</v>
      </c>
      <c r="K114" s="146" t="n">
        <v>66.5</v>
      </c>
      <c r="L114" s="146" t="n">
        <v>136.6</v>
      </c>
      <c r="M114" s="146" t="n">
        <v>41.1</v>
      </c>
      <c r="N114" s="146"/>
      <c r="S114" s="146" t="n">
        <v>327.3</v>
      </c>
      <c r="T114" s="155" t="n">
        <f aca="false">IF(S114="","",S114*1000)</f>
        <v>327300</v>
      </c>
      <c r="U114" s="128"/>
      <c r="V114" s="155" t="n">
        <f aca="false">IF(T114="","",(H114+J114+L114)*1000)</f>
        <v>550000</v>
      </c>
      <c r="W114" s="128"/>
      <c r="X114" s="155" t="str">
        <f aca="false">IFERROR(VLOOKUP($B114,'[2]APS data'!$B$1:$F$1048576,2,0),"")</f>
        <v/>
      </c>
      <c r="Y114" s="128"/>
      <c r="Z114" s="155" t="str">
        <f aca="false">IFERROR(VLOOKUP($B114,'[2]APS data'!$I$1:$M$1048576,2,0),"")</f>
        <v/>
      </c>
      <c r="AA114" s="128"/>
      <c r="AB114" s="156" t="str">
        <f aca="false">IFERROR(T114/X114,"")</f>
        <v/>
      </c>
      <c r="AC114" s="156"/>
      <c r="AD114" s="156" t="str">
        <f aca="false">IFERROR(V114/Z114,"")</f>
        <v/>
      </c>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row>
    <row r="115" customFormat="false" ht="13.2" hidden="false" customHeight="false" outlineLevel="0" collapsed="false">
      <c r="B115" s="142"/>
      <c r="C115" s="142"/>
      <c r="D115" s="142"/>
      <c r="G115" s="152"/>
      <c r="H115" s="152"/>
      <c r="I115" s="152"/>
      <c r="J115" s="152"/>
      <c r="K115" s="152"/>
      <c r="L115" s="152"/>
      <c r="M115" s="152"/>
      <c r="N115" s="152"/>
      <c r="S115" s="152"/>
      <c r="T115" s="155" t="str">
        <f aca="false">IF(S115="","",S115*1000)</f>
        <v/>
      </c>
      <c r="V115" s="155" t="str">
        <f aca="false">IF(T115="","",(H115+J115+L115)*1000)</f>
        <v/>
      </c>
      <c r="X115" s="155" t="str">
        <f aca="false">IFERROR(VLOOKUP($B115,'[2]APS data'!$B$1:$F$1048576,2,0),"")</f>
        <v/>
      </c>
      <c r="Z115" s="155" t="str">
        <f aca="false">IFERROR(VLOOKUP($B115,'[2]APS data'!$I$1:$M$1048576,2,0),"")</f>
        <v/>
      </c>
      <c r="AB115" s="156" t="str">
        <f aca="false">IFERROR(T115/X115,"")</f>
        <v/>
      </c>
      <c r="AC115" s="156"/>
      <c r="AD115" s="156" t="str">
        <f aca="false">IFERROR(V115/Z115,"")</f>
        <v/>
      </c>
    </row>
    <row r="116" customFormat="false" ht="13.2" hidden="false" customHeight="false" outlineLevel="0" collapsed="false">
      <c r="B116" s="151" t="s">
        <v>119</v>
      </c>
      <c r="C116" s="142"/>
      <c r="D116" s="142" t="s">
        <v>2399</v>
      </c>
      <c r="G116" s="152" t="n">
        <v>5.9</v>
      </c>
      <c r="H116" s="152" t="n">
        <v>12.2</v>
      </c>
      <c r="I116" s="152" t="n">
        <v>9.8</v>
      </c>
      <c r="J116" s="152" t="n">
        <v>18.9</v>
      </c>
      <c r="K116" s="152" t="n">
        <v>3.7</v>
      </c>
      <c r="L116" s="152" t="n">
        <v>7.6</v>
      </c>
      <c r="M116" s="152" t="n">
        <v>2.4</v>
      </c>
      <c r="N116" s="152"/>
      <c r="S116" s="152" t="n">
        <v>21.9</v>
      </c>
      <c r="T116" s="155" t="n">
        <f aca="false">IF(S116="","",S116*1000)</f>
        <v>21900</v>
      </c>
      <c r="V116" s="155" t="n">
        <f aca="false">IF(T116="","",(H116+J116+L116)*1000)</f>
        <v>38700</v>
      </c>
      <c r="X116" s="155" t="n">
        <f aca="false">IFERROR(VLOOKUP($B116,'[2]APS data'!$B$1:$F$1048576,2,0),"")</f>
        <v>80400</v>
      </c>
      <c r="Z116" s="155" t="n">
        <f aca="false">IFERROR(VLOOKUP($B116,'[2]APS data'!$I$1:$M$1048576,2,0),"")</f>
        <v>57700</v>
      </c>
      <c r="AB116" s="156" t="n">
        <f aca="false">IFERROR(T116/X116,"")</f>
        <v>0.272388059701493</v>
      </c>
      <c r="AC116" s="156"/>
      <c r="AD116" s="156" t="n">
        <f aca="false">IFERROR(V116/Z116,"")</f>
        <v>0.670710571923743</v>
      </c>
    </row>
    <row r="117" customFormat="false" ht="13.2" hidden="false" customHeight="false" outlineLevel="0" collapsed="false">
      <c r="B117" s="151" t="s">
        <v>121</v>
      </c>
      <c r="C117" s="142"/>
      <c r="D117" s="142" t="s">
        <v>2400</v>
      </c>
      <c r="G117" s="152" t="n">
        <v>9.5</v>
      </c>
      <c r="H117" s="152" t="n">
        <v>19.7</v>
      </c>
      <c r="I117" s="152" t="n">
        <v>17.5</v>
      </c>
      <c r="J117" s="152" t="n">
        <v>35.7</v>
      </c>
      <c r="K117" s="152" t="n">
        <v>5.7</v>
      </c>
      <c r="L117" s="152" t="n">
        <v>12</v>
      </c>
      <c r="M117" s="152" t="n">
        <v>4.9</v>
      </c>
      <c r="N117" s="152"/>
      <c r="S117" s="152" t="n">
        <v>37.7</v>
      </c>
      <c r="T117" s="155" t="n">
        <f aca="false">IF(S117="","",S117*1000)</f>
        <v>37700</v>
      </c>
      <c r="V117" s="155" t="n">
        <f aca="false">IF(T117="","",(H117+J117+L117)*1000)</f>
        <v>67400</v>
      </c>
      <c r="X117" s="155" t="n">
        <f aca="false">IFERROR(VLOOKUP($B117,'[2]APS data'!$B$1:$F$1048576,2,0),"")</f>
        <v>103400</v>
      </c>
      <c r="Z117" s="155" t="n">
        <f aca="false">IFERROR(VLOOKUP($B117,'[2]APS data'!$I$1:$M$1048576,2,0),"")</f>
        <v>80900</v>
      </c>
      <c r="AB117" s="156" t="n">
        <f aca="false">IFERROR(T117/X117,"")</f>
        <v>0.364603481624758</v>
      </c>
      <c r="AC117" s="156"/>
      <c r="AD117" s="156" t="n">
        <f aca="false">IFERROR(V117/Z117,"")</f>
        <v>0.833127317676143</v>
      </c>
    </row>
    <row r="118" customFormat="false" ht="13.2" hidden="false" customHeight="false" outlineLevel="0" collapsed="false">
      <c r="B118" s="151" t="s">
        <v>125</v>
      </c>
      <c r="C118" s="142"/>
      <c r="D118" s="142" t="s">
        <v>2401</v>
      </c>
      <c r="G118" s="152" t="n">
        <v>9.6</v>
      </c>
      <c r="H118" s="152" t="n">
        <v>19.5</v>
      </c>
      <c r="I118" s="152" t="n">
        <v>12.4</v>
      </c>
      <c r="J118" s="152" t="n">
        <v>23.7</v>
      </c>
      <c r="K118" s="152" t="n">
        <v>4</v>
      </c>
      <c r="L118" s="152" t="n">
        <v>7.7</v>
      </c>
      <c r="M118" s="152" t="n">
        <v>4.5</v>
      </c>
      <c r="N118" s="152"/>
      <c r="S118" s="152" t="n">
        <v>30.5</v>
      </c>
      <c r="T118" s="155" t="n">
        <f aca="false">IF(S118="","",S118*1000)</f>
        <v>30500</v>
      </c>
      <c r="V118" s="155" t="n">
        <f aca="false">IF(T118="","",(H118+J118+L118)*1000)</f>
        <v>50900</v>
      </c>
      <c r="X118" s="155" t="n">
        <f aca="false">IFERROR(VLOOKUP($B118,'[2]APS data'!$B$1:$F$1048576,2,0),"")</f>
        <v>104000</v>
      </c>
      <c r="Z118" s="155" t="n">
        <f aca="false">IFERROR(VLOOKUP($B118,'[2]APS data'!$I$1:$M$1048576,2,0),"")</f>
        <v>70100</v>
      </c>
      <c r="AB118" s="156" t="n">
        <f aca="false">IFERROR(T118/X118,"")</f>
        <v>0.293269230769231</v>
      </c>
      <c r="AC118" s="156"/>
      <c r="AD118" s="156" t="n">
        <f aca="false">IFERROR(V118/Z118,"")</f>
        <v>0.726105563480742</v>
      </c>
    </row>
    <row r="119" customFormat="false" ht="13.2" hidden="false" customHeight="false" outlineLevel="0" collapsed="false">
      <c r="B119" s="151" t="s">
        <v>123</v>
      </c>
      <c r="C119" s="142"/>
      <c r="D119" s="142" t="s">
        <v>2402</v>
      </c>
      <c r="G119" s="152" t="s">
        <v>1483</v>
      </c>
      <c r="H119" s="152" t="n">
        <v>0.4</v>
      </c>
      <c r="I119" s="152" t="n">
        <v>0.6</v>
      </c>
      <c r="J119" s="152" t="n">
        <v>1</v>
      </c>
      <c r="K119" s="152" t="n">
        <v>0.5</v>
      </c>
      <c r="L119" s="152" t="n">
        <v>1</v>
      </c>
      <c r="M119" s="152" t="s">
        <v>1483</v>
      </c>
      <c r="N119" s="152"/>
      <c r="S119" s="152" t="n">
        <v>1.4</v>
      </c>
      <c r="T119" s="155" t="n">
        <f aca="false">IF(S119="","",S119*1000)</f>
        <v>1400</v>
      </c>
      <c r="V119" s="155" t="n">
        <f aca="false">IF(T119="","",(H119+J119+L119)*1000)</f>
        <v>2400</v>
      </c>
      <c r="X119" s="155" t="n">
        <f aca="false">IFERROR(VLOOKUP($B119,'[2]APS data'!$B$1:$F$1048576,2,0),"")</f>
        <v>9000</v>
      </c>
      <c r="Z119" s="155" t="n">
        <f aca="false">IFERROR(VLOOKUP($B119,'[2]APS data'!$I$1:$M$1048576,2,0),"")</f>
        <v>6400</v>
      </c>
      <c r="AB119" s="156" t="n">
        <f aca="false">IFERROR(T119/X119,"")</f>
        <v>0.155555555555556</v>
      </c>
      <c r="AC119" s="156"/>
      <c r="AD119" s="156" t="n">
        <f aca="false">IFERROR(V119/Z119,"")</f>
        <v>0.375</v>
      </c>
    </row>
    <row r="120" customFormat="false" ht="13.2" hidden="false" customHeight="false" outlineLevel="0" collapsed="false">
      <c r="B120" s="142"/>
      <c r="G120" s="152"/>
      <c r="H120" s="152"/>
      <c r="I120" s="152"/>
      <c r="J120" s="152"/>
      <c r="K120" s="152"/>
      <c r="L120" s="152"/>
      <c r="M120" s="152"/>
      <c r="N120" s="152"/>
      <c r="S120" s="152"/>
      <c r="T120" s="155" t="str">
        <f aca="false">IF(S120="","",S120*1000)</f>
        <v/>
      </c>
      <c r="V120" s="155" t="str">
        <f aca="false">IF(T120="","",(H120+J120+L120)*1000)</f>
        <v/>
      </c>
      <c r="X120" s="155" t="str">
        <f aca="false">IFERROR(VLOOKUP($B120,'[2]APS data'!$B$1:$F$1048576,2,0),"")</f>
        <v/>
      </c>
      <c r="Z120" s="155" t="str">
        <f aca="false">IFERROR(VLOOKUP($B120,'[2]APS data'!$I$1:$M$1048576,2,0),"")</f>
        <v/>
      </c>
      <c r="AB120" s="156" t="str">
        <f aca="false">IFERROR(T120/X120,"")</f>
        <v/>
      </c>
      <c r="AC120" s="156"/>
      <c r="AD120" s="156" t="str">
        <f aca="false">IFERROR(V120/Z120,"")</f>
        <v/>
      </c>
    </row>
    <row r="121" s="142" customFormat="true" ht="13.2" hidden="false" customHeight="false" outlineLevel="0" collapsed="false">
      <c r="B121" s="151" t="s">
        <v>2403</v>
      </c>
      <c r="D121" s="142" t="s">
        <v>2404</v>
      </c>
      <c r="G121" s="153" t="n">
        <v>12.2</v>
      </c>
      <c r="H121" s="153" t="n">
        <v>23.8</v>
      </c>
      <c r="I121" s="153" t="n">
        <v>19.3</v>
      </c>
      <c r="J121" s="153" t="n">
        <v>33.6</v>
      </c>
      <c r="K121" s="153" t="n">
        <v>10.8</v>
      </c>
      <c r="L121" s="153" t="n">
        <v>22</v>
      </c>
      <c r="M121" s="153" t="n">
        <v>6.6</v>
      </c>
      <c r="N121" s="153"/>
      <c r="S121" s="153" t="n">
        <v>48.9</v>
      </c>
      <c r="T121" s="155" t="n">
        <f aca="false">IF(S121="","",S121*1000)</f>
        <v>48900</v>
      </c>
      <c r="U121" s="128"/>
      <c r="V121" s="155" t="n">
        <f aca="false">IF(T121="","",(H121+J121+L121)*1000)</f>
        <v>79400</v>
      </c>
      <c r="W121" s="128"/>
      <c r="X121" s="155" t="str">
        <f aca="false">IFERROR(VLOOKUP($B121,'[2]APS data'!$B$1:$F$1048576,2,0),"")</f>
        <v/>
      </c>
      <c r="Y121" s="128"/>
      <c r="Z121" s="155" t="str">
        <f aca="false">IFERROR(VLOOKUP($B121,'[2]APS data'!$I$1:$M$1048576,2,0),"")</f>
        <v/>
      </c>
      <c r="AA121" s="128"/>
      <c r="AB121" s="156" t="str">
        <f aca="false">IFERROR(T121/X121,"")</f>
        <v/>
      </c>
      <c r="AC121" s="156"/>
      <c r="AD121" s="156" t="str">
        <f aca="false">IFERROR(V121/Z121,"")</f>
        <v/>
      </c>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row>
    <row r="122" customFormat="false" ht="13.2" hidden="false" customHeight="false" outlineLevel="0" collapsed="false">
      <c r="B122" s="154" t="s">
        <v>127</v>
      </c>
      <c r="E122" s="127" t="s">
        <v>128</v>
      </c>
      <c r="G122" s="152" t="n">
        <v>1.9</v>
      </c>
      <c r="H122" s="152" t="n">
        <v>3.9</v>
      </c>
      <c r="I122" s="152" t="n">
        <v>2.9</v>
      </c>
      <c r="J122" s="152" t="n">
        <v>4.9</v>
      </c>
      <c r="K122" s="152" t="n">
        <v>1.7</v>
      </c>
      <c r="L122" s="152" t="n">
        <v>3.5</v>
      </c>
      <c r="M122" s="152" t="n">
        <v>0.9</v>
      </c>
      <c r="N122" s="152"/>
      <c r="S122" s="152" t="n">
        <v>7.4</v>
      </c>
      <c r="T122" s="155" t="n">
        <f aca="false">IF(S122="","",S122*1000)</f>
        <v>7400</v>
      </c>
      <c r="V122" s="155" t="n">
        <f aca="false">IF(T122="","",(H122+J122+L122)*1000)</f>
        <v>12300</v>
      </c>
      <c r="X122" s="155" t="n">
        <f aca="false">IFERROR(VLOOKUP($B122,'[2]APS data'!$B$1:$F$1048576,2,0),"")</f>
        <v>42500</v>
      </c>
      <c r="Z122" s="155" t="n">
        <f aca="false">IFERROR(VLOOKUP($B122,'[2]APS data'!$I$1:$M$1048576,2,0),"")</f>
        <v>24200</v>
      </c>
      <c r="AB122" s="156" t="n">
        <f aca="false">IFERROR(T122/X122,"")</f>
        <v>0.174117647058824</v>
      </c>
      <c r="AC122" s="156"/>
      <c r="AD122" s="156" t="n">
        <f aca="false">IFERROR(V122/Z122,"")</f>
        <v>0.508264462809917</v>
      </c>
    </row>
    <row r="123" customFormat="false" ht="13.2" hidden="false" customHeight="false" outlineLevel="0" collapsed="false">
      <c r="B123" s="154" t="s">
        <v>129</v>
      </c>
      <c r="E123" s="127" t="s">
        <v>130</v>
      </c>
      <c r="G123" s="152" t="n">
        <v>1.6</v>
      </c>
      <c r="H123" s="152" t="n">
        <v>3.2</v>
      </c>
      <c r="I123" s="152" t="n">
        <v>2.3</v>
      </c>
      <c r="J123" s="152" t="n">
        <v>4.1</v>
      </c>
      <c r="K123" s="152" t="n">
        <v>1.2</v>
      </c>
      <c r="L123" s="152" t="n">
        <v>2.2</v>
      </c>
      <c r="M123" s="152" t="n">
        <v>1</v>
      </c>
      <c r="N123" s="152"/>
      <c r="S123" s="152" t="n">
        <v>6.1</v>
      </c>
      <c r="T123" s="155" t="n">
        <f aca="false">IF(S123="","",S123*1000)</f>
        <v>6100</v>
      </c>
      <c r="V123" s="155" t="n">
        <f aca="false">IF(T123="","",(H123+J123+L123)*1000)</f>
        <v>9500</v>
      </c>
      <c r="X123" s="155" t="n">
        <f aca="false">IFERROR(VLOOKUP($B123,'[2]APS data'!$B$1:$F$1048576,2,0),"")</f>
        <v>23800</v>
      </c>
      <c r="Z123" s="155" t="n">
        <f aca="false">IFERROR(VLOOKUP($B123,'[2]APS data'!$I$1:$M$1048576,2,0),"")</f>
        <v>17600</v>
      </c>
      <c r="AB123" s="156" t="n">
        <f aca="false">IFERROR(T123/X123,"")</f>
        <v>0.256302521008403</v>
      </c>
      <c r="AC123" s="156"/>
      <c r="AD123" s="156" t="n">
        <f aca="false">IFERROR(V123/Z123,"")</f>
        <v>0.539772727272727</v>
      </c>
    </row>
    <row r="124" customFormat="false" ht="13.2" hidden="false" customHeight="false" outlineLevel="0" collapsed="false">
      <c r="B124" s="154" t="s">
        <v>131</v>
      </c>
      <c r="E124" s="127" t="s">
        <v>132</v>
      </c>
      <c r="G124" s="152" t="n">
        <v>2</v>
      </c>
      <c r="H124" s="152" t="n">
        <v>4.1</v>
      </c>
      <c r="I124" s="152" t="n">
        <v>2.8</v>
      </c>
      <c r="J124" s="152" t="n">
        <v>4.9</v>
      </c>
      <c r="K124" s="152" t="n">
        <v>1.5</v>
      </c>
      <c r="L124" s="152" t="n">
        <v>3</v>
      </c>
      <c r="M124" s="152" t="n">
        <v>1.2</v>
      </c>
      <c r="N124" s="152"/>
      <c r="S124" s="152" t="n">
        <v>7.5</v>
      </c>
      <c r="T124" s="155" t="n">
        <f aca="false">IF(S124="","",S124*1000)</f>
        <v>7500</v>
      </c>
      <c r="V124" s="155" t="n">
        <f aca="false">IF(T124="","",(H124+J124+L124)*1000)</f>
        <v>12000</v>
      </c>
      <c r="X124" s="155" t="n">
        <f aca="false">IFERROR(VLOOKUP($B124,'[2]APS data'!$B$1:$F$1048576,2,0),"")</f>
        <v>33800</v>
      </c>
      <c r="Z124" s="155" t="n">
        <f aca="false">IFERROR(VLOOKUP($B124,'[2]APS data'!$I$1:$M$1048576,2,0),"")</f>
        <v>19100</v>
      </c>
      <c r="AB124" s="156" t="n">
        <f aca="false">IFERROR(T124/X124,"")</f>
        <v>0.22189349112426</v>
      </c>
      <c r="AC124" s="156"/>
      <c r="AD124" s="156" t="n">
        <f aca="false">IFERROR(V124/Z124,"")</f>
        <v>0.628272251308901</v>
      </c>
    </row>
    <row r="125" customFormat="false" ht="13.2" hidden="false" customHeight="false" outlineLevel="0" collapsed="false">
      <c r="B125" s="154" t="s">
        <v>133</v>
      </c>
      <c r="E125" s="127" t="s">
        <v>134</v>
      </c>
      <c r="G125" s="152" t="n">
        <v>0.6</v>
      </c>
      <c r="H125" s="152" t="n">
        <v>1</v>
      </c>
      <c r="I125" s="152" t="n">
        <v>1.4</v>
      </c>
      <c r="J125" s="152" t="n">
        <v>2.5</v>
      </c>
      <c r="K125" s="152" t="n">
        <v>0.8</v>
      </c>
      <c r="L125" s="152" t="n">
        <v>1.7</v>
      </c>
      <c r="M125" s="152" t="n">
        <v>0.5</v>
      </c>
      <c r="N125" s="152"/>
      <c r="S125" s="152" t="n">
        <v>3.3</v>
      </c>
      <c r="T125" s="155" t="n">
        <f aca="false">IF(S125="","",S125*1000)</f>
        <v>3300</v>
      </c>
      <c r="V125" s="155" t="n">
        <f aca="false">IF(T125="","",(H125+J125+L125)*1000)</f>
        <v>5200</v>
      </c>
      <c r="X125" s="155" t="n">
        <f aca="false">IFERROR(VLOOKUP($B125,'[2]APS data'!$B$1:$F$1048576,2,0),"")</f>
        <v>22200</v>
      </c>
      <c r="Z125" s="155" t="n">
        <f aca="false">IFERROR(VLOOKUP($B125,'[2]APS data'!$I$1:$M$1048576,2,0),"")</f>
        <v>14500</v>
      </c>
      <c r="AB125" s="156" t="n">
        <f aca="false">IFERROR(T125/X125,"")</f>
        <v>0.148648648648649</v>
      </c>
      <c r="AC125" s="156"/>
      <c r="AD125" s="156" t="n">
        <f aca="false">IFERROR(V125/Z125,"")</f>
        <v>0.358620689655172</v>
      </c>
    </row>
    <row r="126" customFormat="false" ht="13.2" hidden="false" customHeight="false" outlineLevel="0" collapsed="false">
      <c r="B126" s="154" t="s">
        <v>135</v>
      </c>
      <c r="E126" s="127" t="s">
        <v>136</v>
      </c>
      <c r="G126" s="152" t="n">
        <v>2</v>
      </c>
      <c r="H126" s="152" t="n">
        <v>3.9</v>
      </c>
      <c r="I126" s="152" t="n">
        <v>2.9</v>
      </c>
      <c r="J126" s="152" t="n">
        <v>5.1</v>
      </c>
      <c r="K126" s="152" t="n">
        <v>1.8</v>
      </c>
      <c r="L126" s="152" t="n">
        <v>3.6</v>
      </c>
      <c r="M126" s="152" t="n">
        <v>1</v>
      </c>
      <c r="N126" s="152"/>
      <c r="S126" s="152" t="n">
        <v>7.6</v>
      </c>
      <c r="T126" s="155" t="n">
        <f aca="false">IF(S126="","",S126*1000)</f>
        <v>7600</v>
      </c>
      <c r="V126" s="155" t="n">
        <f aca="false">IF(T126="","",(H126+J126+L126)*1000)</f>
        <v>12600</v>
      </c>
      <c r="X126" s="155" t="n">
        <f aca="false">IFERROR(VLOOKUP($B126,'[2]APS data'!$B$1:$F$1048576,2,0),"")</f>
        <v>37600</v>
      </c>
      <c r="Z126" s="155" t="n">
        <f aca="false">IFERROR(VLOOKUP($B126,'[2]APS data'!$I$1:$M$1048576,2,0),"")</f>
        <v>26000</v>
      </c>
      <c r="AB126" s="156" t="n">
        <f aca="false">IFERROR(T126/X126,"")</f>
        <v>0.202127659574468</v>
      </c>
      <c r="AC126" s="156"/>
      <c r="AD126" s="156" t="n">
        <f aca="false">IFERROR(V126/Z126,"")</f>
        <v>0.484615384615385</v>
      </c>
    </row>
    <row r="127" customFormat="false" ht="13.2" hidden="false" customHeight="false" outlineLevel="0" collapsed="false">
      <c r="B127" s="154" t="s">
        <v>137</v>
      </c>
      <c r="E127" s="127" t="s">
        <v>138</v>
      </c>
      <c r="G127" s="152" t="n">
        <v>1.3</v>
      </c>
      <c r="H127" s="152" t="n">
        <v>2.4</v>
      </c>
      <c r="I127" s="152" t="n">
        <v>2.2</v>
      </c>
      <c r="J127" s="152" t="n">
        <v>3.7</v>
      </c>
      <c r="K127" s="152" t="n">
        <v>1.1</v>
      </c>
      <c r="L127" s="152" t="n">
        <v>2.2</v>
      </c>
      <c r="M127" s="152" t="n">
        <v>0.6</v>
      </c>
      <c r="N127" s="152"/>
      <c r="S127" s="152" t="n">
        <v>5.2</v>
      </c>
      <c r="T127" s="155" t="n">
        <f aca="false">IF(S127="","",S127*1000)</f>
        <v>5200</v>
      </c>
      <c r="V127" s="155" t="n">
        <f aca="false">IF(T127="","",(H127+J127+L127)*1000)</f>
        <v>8300</v>
      </c>
      <c r="X127" s="155" t="n">
        <f aca="false">IFERROR(VLOOKUP($B127,'[2]APS data'!$B$1:$F$1048576,2,0),"")</f>
        <v>32300</v>
      </c>
      <c r="Z127" s="155" t="n">
        <f aca="false">IFERROR(VLOOKUP($B127,'[2]APS data'!$I$1:$M$1048576,2,0),"")</f>
        <v>15000</v>
      </c>
      <c r="AB127" s="156" t="n">
        <f aca="false">IFERROR(T127/X127,"")</f>
        <v>0.160990712074303</v>
      </c>
      <c r="AC127" s="156"/>
      <c r="AD127" s="156" t="n">
        <f aca="false">IFERROR(V127/Z127,"")</f>
        <v>0.553333333333333</v>
      </c>
    </row>
    <row r="128" customFormat="false" ht="13.2" hidden="false" customHeight="false" outlineLevel="0" collapsed="false">
      <c r="B128" s="154" t="s">
        <v>139</v>
      </c>
      <c r="E128" s="127" t="s">
        <v>140</v>
      </c>
      <c r="G128" s="152" t="n">
        <v>1.5</v>
      </c>
      <c r="H128" s="152" t="n">
        <v>2.8</v>
      </c>
      <c r="I128" s="152" t="n">
        <v>2.3</v>
      </c>
      <c r="J128" s="152" t="n">
        <v>3.9</v>
      </c>
      <c r="K128" s="152" t="n">
        <v>1.4</v>
      </c>
      <c r="L128" s="152" t="n">
        <v>2.9</v>
      </c>
      <c r="M128" s="152" t="n">
        <v>0.8</v>
      </c>
      <c r="N128" s="152"/>
      <c r="S128" s="152" t="n">
        <v>6</v>
      </c>
      <c r="T128" s="155" t="n">
        <f aca="false">IF(S128="","",S128*1000)</f>
        <v>6000</v>
      </c>
      <c r="V128" s="155" t="n">
        <f aca="false">IF(T128="","",(H128+J128+L128)*1000)</f>
        <v>9600</v>
      </c>
      <c r="X128" s="155" t="n">
        <f aca="false">IFERROR(VLOOKUP($B128,'[2]APS data'!$B$1:$F$1048576,2,0),"")</f>
        <v>33800</v>
      </c>
      <c r="Z128" s="155" t="n">
        <f aca="false">IFERROR(VLOOKUP($B128,'[2]APS data'!$I$1:$M$1048576,2,0),"")</f>
        <v>15900</v>
      </c>
      <c r="AB128" s="156" t="n">
        <f aca="false">IFERROR(T128/X128,"")</f>
        <v>0.177514792899408</v>
      </c>
      <c r="AC128" s="156"/>
      <c r="AD128" s="156" t="n">
        <f aca="false">IFERROR(V128/Z128,"")</f>
        <v>0.60377358490566</v>
      </c>
    </row>
    <row r="129" customFormat="false" ht="13.2" hidden="false" customHeight="false" outlineLevel="0" collapsed="false">
      <c r="B129" s="154" t="s">
        <v>141</v>
      </c>
      <c r="E129" s="127" t="s">
        <v>142</v>
      </c>
      <c r="G129" s="152" t="n">
        <v>1.2</v>
      </c>
      <c r="H129" s="152" t="n">
        <v>2.4</v>
      </c>
      <c r="I129" s="152" t="n">
        <v>2.5</v>
      </c>
      <c r="J129" s="152" t="n">
        <v>4.5</v>
      </c>
      <c r="K129" s="152" t="n">
        <v>1.3</v>
      </c>
      <c r="L129" s="152" t="n">
        <v>2.9</v>
      </c>
      <c r="M129" s="152" t="n">
        <v>0.6</v>
      </c>
      <c r="N129" s="152"/>
      <c r="S129" s="152" t="n">
        <v>5.6</v>
      </c>
      <c r="T129" s="155" t="n">
        <f aca="false">IF(S129="","",S129*1000)</f>
        <v>5600</v>
      </c>
      <c r="V129" s="155" t="n">
        <f aca="false">IF(T129="","",(H129+J129+L129)*1000)</f>
        <v>9800</v>
      </c>
      <c r="X129" s="155" t="n">
        <f aca="false">IFERROR(VLOOKUP($B129,'[2]APS data'!$B$1:$F$1048576,2,0),"")</f>
        <v>30200</v>
      </c>
      <c r="Z129" s="155" t="n">
        <f aca="false">IFERROR(VLOOKUP($B129,'[2]APS data'!$I$1:$M$1048576,2,0),"")</f>
        <v>26800</v>
      </c>
      <c r="AB129" s="156" t="n">
        <f aca="false">IFERROR(T129/X129,"")</f>
        <v>0.185430463576159</v>
      </c>
      <c r="AC129" s="156"/>
      <c r="AD129" s="156" t="n">
        <f aca="false">IFERROR(V129/Z129,"")</f>
        <v>0.365671641791045</v>
      </c>
    </row>
    <row r="130" customFormat="false" ht="13.2" hidden="false" customHeight="false" outlineLevel="0" collapsed="false">
      <c r="G130" s="152"/>
      <c r="H130" s="152"/>
      <c r="I130" s="152"/>
      <c r="J130" s="152"/>
      <c r="K130" s="152"/>
      <c r="L130" s="152"/>
      <c r="M130" s="152"/>
      <c r="N130" s="152"/>
      <c r="S130" s="152"/>
      <c r="T130" s="155" t="str">
        <f aca="false">IF(S130="","",S130*1000)</f>
        <v/>
      </c>
      <c r="V130" s="155" t="str">
        <f aca="false">IF(T130="","",(H130+J130+L130)*1000)</f>
        <v/>
      </c>
      <c r="X130" s="155" t="str">
        <f aca="false">IFERROR(VLOOKUP($B130,'[2]APS data'!$B$1:$F$1048576,2,0),"")</f>
        <v/>
      </c>
      <c r="Z130" s="155" t="str">
        <f aca="false">IFERROR(VLOOKUP($B130,'[2]APS data'!$I$1:$M$1048576,2,0),"")</f>
        <v/>
      </c>
      <c r="AB130" s="156" t="str">
        <f aca="false">IFERROR(T130/X130,"")</f>
        <v/>
      </c>
      <c r="AC130" s="156"/>
      <c r="AD130" s="156" t="str">
        <f aca="false">IFERROR(V130/Z130,"")</f>
        <v/>
      </c>
    </row>
    <row r="131" s="142" customFormat="true" ht="13.2" hidden="false" customHeight="false" outlineLevel="0" collapsed="false">
      <c r="B131" s="151" t="s">
        <v>2405</v>
      </c>
      <c r="D131" s="142" t="s">
        <v>2406</v>
      </c>
      <c r="G131" s="153" t="n">
        <v>7.1</v>
      </c>
      <c r="H131" s="153" t="n">
        <v>13.6</v>
      </c>
      <c r="I131" s="153" t="n">
        <v>15.4</v>
      </c>
      <c r="J131" s="153" t="n">
        <v>27.5</v>
      </c>
      <c r="K131" s="153" t="n">
        <v>9.1</v>
      </c>
      <c r="L131" s="153" t="n">
        <v>18.8</v>
      </c>
      <c r="M131" s="153" t="n">
        <v>3.9</v>
      </c>
      <c r="N131" s="153"/>
      <c r="S131" s="153" t="n">
        <v>35.6</v>
      </c>
      <c r="T131" s="155" t="n">
        <f aca="false">IF(S131="","",S131*1000)</f>
        <v>35600</v>
      </c>
      <c r="U131" s="128"/>
      <c r="V131" s="155" t="n">
        <f aca="false">IF(T131="","",(H131+J131+L131)*1000)</f>
        <v>59900</v>
      </c>
      <c r="W131" s="128"/>
      <c r="X131" s="155" t="str">
        <f aca="false">IFERROR(VLOOKUP($B131,'[2]APS data'!$B$1:$F$1048576,2,0),"")</f>
        <v/>
      </c>
      <c r="Y131" s="128"/>
      <c r="Z131" s="155" t="str">
        <f aca="false">IFERROR(VLOOKUP($B131,'[2]APS data'!$I$1:$M$1048576,2,0),"")</f>
        <v/>
      </c>
      <c r="AA131" s="128"/>
      <c r="AB131" s="156" t="str">
        <f aca="false">IFERROR(T131/X131,"")</f>
        <v/>
      </c>
      <c r="AC131" s="156"/>
      <c r="AD131" s="156" t="str">
        <f aca="false">IFERROR(V131/Z131,"")</f>
        <v/>
      </c>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row>
    <row r="132" customFormat="false" ht="13.2" hidden="false" customHeight="false" outlineLevel="0" collapsed="false">
      <c r="B132" s="154" t="s">
        <v>143</v>
      </c>
      <c r="E132" s="127" t="s">
        <v>144</v>
      </c>
      <c r="G132" s="152" t="n">
        <v>0.9</v>
      </c>
      <c r="H132" s="152" t="n">
        <v>1.6</v>
      </c>
      <c r="I132" s="152" t="n">
        <v>2.3</v>
      </c>
      <c r="J132" s="152" t="n">
        <v>3.9</v>
      </c>
      <c r="K132" s="152" t="n">
        <v>1.4</v>
      </c>
      <c r="L132" s="152" t="n">
        <v>2.8</v>
      </c>
      <c r="M132" s="152" t="n">
        <v>0.6</v>
      </c>
      <c r="N132" s="152"/>
      <c r="S132" s="152" t="n">
        <v>5.2</v>
      </c>
      <c r="T132" s="155" t="n">
        <f aca="false">IF(S132="","",S132*1000)</f>
        <v>5200</v>
      </c>
      <c r="V132" s="155" t="n">
        <f aca="false">IF(T132="","",(H132+J132+L132)*1000)</f>
        <v>8300</v>
      </c>
      <c r="X132" s="155" t="n">
        <f aca="false">IFERROR(VLOOKUP($B132,'[2]APS data'!$B$1:$F$1048576,2,0),"")</f>
        <v>30300</v>
      </c>
      <c r="Z132" s="155" t="n">
        <f aca="false">IFERROR(VLOOKUP($B132,'[2]APS data'!$I$1:$M$1048576,2,0),"")</f>
        <v>23000</v>
      </c>
      <c r="AB132" s="156" t="n">
        <f aca="false">IFERROR(T132/X132,"")</f>
        <v>0.171617161716172</v>
      </c>
      <c r="AC132" s="156"/>
      <c r="AD132" s="156" t="n">
        <f aca="false">IFERROR(V132/Z132,"")</f>
        <v>0.360869565217391</v>
      </c>
    </row>
    <row r="133" customFormat="false" ht="13.2" hidden="false" customHeight="false" outlineLevel="0" collapsed="false">
      <c r="B133" s="154" t="s">
        <v>145</v>
      </c>
      <c r="E133" s="127" t="s">
        <v>146</v>
      </c>
      <c r="G133" s="152" t="n">
        <v>2.1</v>
      </c>
      <c r="H133" s="152" t="n">
        <v>3.9</v>
      </c>
      <c r="I133" s="152" t="n">
        <v>4.2</v>
      </c>
      <c r="J133" s="152" t="n">
        <v>7.5</v>
      </c>
      <c r="K133" s="152" t="n">
        <v>2.2</v>
      </c>
      <c r="L133" s="152" t="n">
        <v>4.6</v>
      </c>
      <c r="M133" s="152" t="n">
        <v>1</v>
      </c>
      <c r="N133" s="152"/>
      <c r="S133" s="152" t="n">
        <v>9.5</v>
      </c>
      <c r="T133" s="155" t="n">
        <f aca="false">IF(S133="","",S133*1000)</f>
        <v>9500</v>
      </c>
      <c r="V133" s="155" t="n">
        <f aca="false">IF(T133="","",(H133+J133+L133)*1000)</f>
        <v>16000</v>
      </c>
      <c r="X133" s="155" t="n">
        <f aca="false">IFERROR(VLOOKUP($B133,'[2]APS data'!$B$1:$F$1048576,2,0),"")</f>
        <v>56600</v>
      </c>
      <c r="Z133" s="155" t="n">
        <f aca="false">IFERROR(VLOOKUP($B133,'[2]APS data'!$I$1:$M$1048576,2,0),"")</f>
        <v>39400</v>
      </c>
      <c r="AB133" s="156" t="n">
        <f aca="false">IFERROR(T133/X133,"")</f>
        <v>0.167844522968198</v>
      </c>
      <c r="AC133" s="156"/>
      <c r="AD133" s="156" t="n">
        <f aca="false">IFERROR(V133/Z133,"")</f>
        <v>0.406091370558376</v>
      </c>
    </row>
    <row r="134" customFormat="false" ht="13.2" hidden="false" customHeight="false" outlineLevel="0" collapsed="false">
      <c r="B134" s="154" t="s">
        <v>147</v>
      </c>
      <c r="E134" s="127" t="s">
        <v>148</v>
      </c>
      <c r="G134" s="152" t="n">
        <v>0.6</v>
      </c>
      <c r="H134" s="152" t="n">
        <v>1.1</v>
      </c>
      <c r="I134" s="152" t="n">
        <v>1.6</v>
      </c>
      <c r="J134" s="152" t="n">
        <v>2.8</v>
      </c>
      <c r="K134" s="152" t="n">
        <v>1</v>
      </c>
      <c r="L134" s="152" t="n">
        <v>2.1</v>
      </c>
      <c r="M134" s="152" t="n">
        <v>0.4</v>
      </c>
      <c r="N134" s="152"/>
      <c r="S134" s="152" t="n">
        <v>3.5</v>
      </c>
      <c r="T134" s="155" t="n">
        <f aca="false">IF(S134="","",S134*1000)</f>
        <v>3500</v>
      </c>
      <c r="V134" s="155" t="n">
        <f aca="false">IF(T134="","",(H134+J134+L134)*1000)</f>
        <v>6000</v>
      </c>
      <c r="X134" s="155" t="n">
        <f aca="false">IFERROR(VLOOKUP($B134,'[2]APS data'!$B$1:$F$1048576,2,0),"")</f>
        <v>27700</v>
      </c>
      <c r="Z134" s="155" t="n">
        <f aca="false">IFERROR(VLOOKUP($B134,'[2]APS data'!$I$1:$M$1048576,2,0),"")</f>
        <v>19000</v>
      </c>
      <c r="AB134" s="156" t="n">
        <f aca="false">IFERROR(T134/X134,"")</f>
        <v>0.126353790613718</v>
      </c>
      <c r="AC134" s="156"/>
      <c r="AD134" s="156" t="n">
        <f aca="false">IFERROR(V134/Z134,"")</f>
        <v>0.31578947368421</v>
      </c>
    </row>
    <row r="135" customFormat="false" ht="13.2" hidden="false" customHeight="false" outlineLevel="0" collapsed="false">
      <c r="B135" s="154" t="s">
        <v>149</v>
      </c>
      <c r="E135" s="127" t="s">
        <v>150</v>
      </c>
      <c r="G135" s="152" t="n">
        <v>1.2</v>
      </c>
      <c r="H135" s="152" t="n">
        <v>2.3</v>
      </c>
      <c r="I135" s="152" t="n">
        <v>2.6</v>
      </c>
      <c r="J135" s="152" t="n">
        <v>4.8</v>
      </c>
      <c r="K135" s="152" t="n">
        <v>1.5</v>
      </c>
      <c r="L135" s="152" t="n">
        <v>3</v>
      </c>
      <c r="M135" s="152" t="n">
        <v>0.5</v>
      </c>
      <c r="N135" s="152"/>
      <c r="S135" s="152" t="n">
        <v>5.8</v>
      </c>
      <c r="T135" s="155" t="n">
        <f aca="false">IF(S135="","",S135*1000)</f>
        <v>5800</v>
      </c>
      <c r="V135" s="155" t="n">
        <f aca="false">IF(T135="","",(H135+J135+L135)*1000)</f>
        <v>10100</v>
      </c>
      <c r="X135" s="155" t="n">
        <f aca="false">IFERROR(VLOOKUP($B135,'[2]APS data'!$B$1:$F$1048576,2,0),"")</f>
        <v>36700</v>
      </c>
      <c r="Z135" s="155" t="n">
        <f aca="false">IFERROR(VLOOKUP($B135,'[2]APS data'!$I$1:$M$1048576,2,0),"")</f>
        <v>22900</v>
      </c>
      <c r="AB135" s="156" t="n">
        <f aca="false">IFERROR(T135/X135,"")</f>
        <v>0.158038147138965</v>
      </c>
      <c r="AC135" s="156"/>
      <c r="AD135" s="156" t="n">
        <f aca="false">IFERROR(V135/Z135,"")</f>
        <v>0.441048034934498</v>
      </c>
    </row>
    <row r="136" customFormat="false" ht="13.2" hidden="false" customHeight="false" outlineLevel="0" collapsed="false">
      <c r="B136" s="154" t="s">
        <v>151</v>
      </c>
      <c r="E136" s="127" t="s">
        <v>152</v>
      </c>
      <c r="G136" s="152" t="n">
        <v>0.6</v>
      </c>
      <c r="H136" s="152" t="n">
        <v>1.1</v>
      </c>
      <c r="I136" s="152" t="n">
        <v>1.1</v>
      </c>
      <c r="J136" s="152" t="n">
        <v>1.9</v>
      </c>
      <c r="K136" s="152" t="n">
        <v>0.6</v>
      </c>
      <c r="L136" s="152" t="n">
        <v>1.4</v>
      </c>
      <c r="M136" s="152" t="s">
        <v>1483</v>
      </c>
      <c r="N136" s="152"/>
      <c r="S136" s="152" t="n">
        <v>2.5</v>
      </c>
      <c r="T136" s="155" t="n">
        <f aca="false">IF(S136="","",S136*1000)</f>
        <v>2500</v>
      </c>
      <c r="V136" s="155" t="n">
        <f aca="false">IF(T136="","",(H136+J136+L136)*1000)</f>
        <v>4400</v>
      </c>
      <c r="X136" s="155" t="n">
        <f aca="false">IFERROR(VLOOKUP($B136,'[2]APS data'!$B$1:$F$1048576,2,0),"")</f>
        <v>16600</v>
      </c>
      <c r="Z136" s="155" t="n">
        <f aca="false">IFERROR(VLOOKUP($B136,'[2]APS data'!$I$1:$M$1048576,2,0),"")</f>
        <v>9500</v>
      </c>
      <c r="AB136" s="156" t="n">
        <f aca="false">IFERROR(T136/X136,"")</f>
        <v>0.150602409638554</v>
      </c>
      <c r="AC136" s="156"/>
      <c r="AD136" s="156" t="n">
        <f aca="false">IFERROR(V136/Z136,"")</f>
        <v>0.463157894736842</v>
      </c>
    </row>
    <row r="137" customFormat="false" ht="13.2" hidden="false" customHeight="false" outlineLevel="0" collapsed="false">
      <c r="B137" s="154" t="s">
        <v>153</v>
      </c>
      <c r="E137" s="127" t="s">
        <v>154</v>
      </c>
      <c r="G137" s="152" t="n">
        <v>1.2</v>
      </c>
      <c r="H137" s="152" t="n">
        <v>2.3</v>
      </c>
      <c r="I137" s="152" t="n">
        <v>2.3</v>
      </c>
      <c r="J137" s="152" t="n">
        <v>4.2</v>
      </c>
      <c r="K137" s="152" t="n">
        <v>1.6</v>
      </c>
      <c r="L137" s="152" t="n">
        <v>3.2</v>
      </c>
      <c r="M137" s="152" t="n">
        <v>0.7</v>
      </c>
      <c r="N137" s="152"/>
      <c r="S137" s="152" t="n">
        <v>5.8</v>
      </c>
      <c r="T137" s="155" t="n">
        <f aca="false">IF(S137="","",S137*1000)</f>
        <v>5800</v>
      </c>
      <c r="V137" s="155" t="n">
        <f aca="false">IF(T137="","",(H137+J137+L137)*1000)</f>
        <v>9700</v>
      </c>
      <c r="X137" s="155" t="n">
        <f aca="false">IFERROR(VLOOKUP($B137,'[2]APS data'!$B$1:$F$1048576,2,0),"")</f>
        <v>29100</v>
      </c>
      <c r="Z137" s="155" t="n">
        <f aca="false">IFERROR(VLOOKUP($B137,'[2]APS data'!$I$1:$M$1048576,2,0),"")</f>
        <v>20100</v>
      </c>
      <c r="AB137" s="156" t="n">
        <f aca="false">IFERROR(T137/X137,"")</f>
        <v>0.199312714776632</v>
      </c>
      <c r="AC137" s="156"/>
      <c r="AD137" s="156" t="n">
        <f aca="false">IFERROR(V137/Z137,"")</f>
        <v>0.482587064676617</v>
      </c>
    </row>
    <row r="138" customFormat="false" ht="13.2" hidden="false" customHeight="false" outlineLevel="0" collapsed="false">
      <c r="B138" s="154" t="s">
        <v>155</v>
      </c>
      <c r="E138" s="127" t="s">
        <v>156</v>
      </c>
      <c r="G138" s="152" t="n">
        <v>0.6</v>
      </c>
      <c r="H138" s="152" t="n">
        <v>1.2</v>
      </c>
      <c r="I138" s="152" t="n">
        <v>1.4</v>
      </c>
      <c r="J138" s="152" t="n">
        <v>2.4</v>
      </c>
      <c r="K138" s="152" t="n">
        <v>0.9</v>
      </c>
      <c r="L138" s="152" t="n">
        <v>1.7</v>
      </c>
      <c r="M138" s="152" t="n">
        <v>0.4</v>
      </c>
      <c r="N138" s="152"/>
      <c r="S138" s="152" t="n">
        <v>3.3</v>
      </c>
      <c r="T138" s="155" t="n">
        <f aca="false">IF(S138="","",S138*1000)</f>
        <v>3300</v>
      </c>
      <c r="V138" s="155" t="n">
        <f aca="false">IF(T138="","",(H138+J138+L138)*1000)</f>
        <v>5300</v>
      </c>
      <c r="X138" s="155" t="n">
        <f aca="false">IFERROR(VLOOKUP($B138,'[2]APS data'!$B$1:$F$1048576,2,0),"")</f>
        <v>16500</v>
      </c>
      <c r="Z138" s="155" t="n">
        <f aca="false">IFERROR(VLOOKUP($B138,'[2]APS data'!$I$1:$M$1048576,2,0),"")</f>
        <v>8000</v>
      </c>
      <c r="AB138" s="156" t="n">
        <f aca="false">IFERROR(T138/X138,"")</f>
        <v>0.2</v>
      </c>
      <c r="AC138" s="156"/>
      <c r="AD138" s="156" t="n">
        <f aca="false">IFERROR(V138/Z138,"")</f>
        <v>0.6625</v>
      </c>
    </row>
    <row r="139" customFormat="false" ht="13.2" hidden="false" customHeight="false" outlineLevel="0" collapsed="false">
      <c r="G139" s="152"/>
      <c r="H139" s="152"/>
      <c r="I139" s="152"/>
      <c r="J139" s="152"/>
      <c r="K139" s="152"/>
      <c r="L139" s="152"/>
      <c r="M139" s="152"/>
      <c r="N139" s="152"/>
      <c r="S139" s="152"/>
      <c r="T139" s="155" t="str">
        <f aca="false">IF(S139="","",S139*1000)</f>
        <v/>
      </c>
      <c r="V139" s="155" t="str">
        <f aca="false">IF(T139="","",(H139+J139+L139)*1000)</f>
        <v/>
      </c>
      <c r="X139" s="155" t="str">
        <f aca="false">IFERROR(VLOOKUP($B139,'[2]APS data'!$B$1:$F$1048576,2,0),"")</f>
        <v/>
      </c>
      <c r="Z139" s="155" t="str">
        <f aca="false">IFERROR(VLOOKUP($B139,'[2]APS data'!$I$1:$M$1048576,2,0),"")</f>
        <v/>
      </c>
      <c r="AB139" s="156" t="str">
        <f aca="false">IFERROR(T139/X139,"")</f>
        <v/>
      </c>
      <c r="AC139" s="156"/>
      <c r="AD139" s="156" t="str">
        <f aca="false">IFERROR(V139/Z139,"")</f>
        <v/>
      </c>
    </row>
    <row r="140" s="142" customFormat="true" ht="13.2" hidden="false" customHeight="false" outlineLevel="0" collapsed="false">
      <c r="B140" s="151" t="s">
        <v>2407</v>
      </c>
      <c r="D140" s="142" t="s">
        <v>2408</v>
      </c>
      <c r="G140" s="153" t="n">
        <v>12.2</v>
      </c>
      <c r="H140" s="153" t="n">
        <v>24.1</v>
      </c>
      <c r="I140" s="153" t="n">
        <v>21.4</v>
      </c>
      <c r="J140" s="153" t="n">
        <v>37.5</v>
      </c>
      <c r="K140" s="153" t="n">
        <v>10.8</v>
      </c>
      <c r="L140" s="153" t="n">
        <v>22.3</v>
      </c>
      <c r="M140" s="153" t="n">
        <v>6.9</v>
      </c>
      <c r="N140" s="153"/>
      <c r="S140" s="153" t="n">
        <v>51.2</v>
      </c>
      <c r="T140" s="155" t="n">
        <f aca="false">IF(S140="","",S140*1000)</f>
        <v>51200</v>
      </c>
      <c r="U140" s="128"/>
      <c r="V140" s="155" t="n">
        <f aca="false">IF(T140="","",(H140+J140+L140)*1000)</f>
        <v>83900</v>
      </c>
      <c r="W140" s="128"/>
      <c r="X140" s="155" t="str">
        <f aca="false">IFERROR(VLOOKUP($B140,'[2]APS data'!$B$1:$F$1048576,2,0),"")</f>
        <v/>
      </c>
      <c r="Y140" s="128"/>
      <c r="Z140" s="155" t="str">
        <f aca="false">IFERROR(VLOOKUP($B140,'[2]APS data'!$I$1:$M$1048576,2,0),"")</f>
        <v/>
      </c>
      <c r="AA140" s="128"/>
      <c r="AB140" s="156" t="str">
        <f aca="false">IFERROR(T140/X140,"")</f>
        <v/>
      </c>
      <c r="AC140" s="156"/>
      <c r="AD140" s="156" t="str">
        <f aca="false">IFERROR(V140/Z140,"")</f>
        <v/>
      </c>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row>
    <row r="141" customFormat="false" ht="13.2" hidden="false" customHeight="false" outlineLevel="0" collapsed="false">
      <c r="B141" s="154" t="s">
        <v>157</v>
      </c>
      <c r="E141" s="127" t="s">
        <v>158</v>
      </c>
      <c r="G141" s="152" t="n">
        <v>1.3</v>
      </c>
      <c r="H141" s="152" t="n">
        <v>2.5</v>
      </c>
      <c r="I141" s="152" t="n">
        <v>3.1</v>
      </c>
      <c r="J141" s="152" t="n">
        <v>5.2</v>
      </c>
      <c r="K141" s="152" t="n">
        <v>1.3</v>
      </c>
      <c r="L141" s="152" t="n">
        <v>2.6</v>
      </c>
      <c r="M141" s="152" t="n">
        <v>0.9</v>
      </c>
      <c r="N141" s="152"/>
      <c r="S141" s="152" t="n">
        <v>6.6</v>
      </c>
      <c r="T141" s="155" t="n">
        <f aca="false">IF(S141="","",S141*1000)</f>
        <v>6600</v>
      </c>
      <c r="V141" s="155" t="n">
        <f aca="false">IF(T141="","",(H141+J141+L141)*1000)</f>
        <v>10300</v>
      </c>
      <c r="X141" s="155" t="n">
        <f aca="false">IFERROR(VLOOKUP($B141,'[2]APS data'!$B$1:$F$1048576,2,0),"")</f>
        <v>21000</v>
      </c>
      <c r="Z141" s="155" t="n">
        <f aca="false">IFERROR(VLOOKUP($B141,'[2]APS data'!$I$1:$M$1048576,2,0),"")</f>
        <v>13400</v>
      </c>
      <c r="AB141" s="156" t="n">
        <f aca="false">IFERROR(T141/X141,"")</f>
        <v>0.314285714285714</v>
      </c>
      <c r="AC141" s="156"/>
      <c r="AD141" s="156" t="n">
        <f aca="false">IFERROR(V141/Z141,"")</f>
        <v>0.76865671641791</v>
      </c>
    </row>
    <row r="142" customFormat="false" ht="13.2" hidden="false" customHeight="false" outlineLevel="0" collapsed="false">
      <c r="B142" s="154" t="s">
        <v>159</v>
      </c>
      <c r="E142" s="127" t="s">
        <v>160</v>
      </c>
      <c r="G142" s="152" t="n">
        <v>2.8</v>
      </c>
      <c r="H142" s="152" t="n">
        <v>5.6</v>
      </c>
      <c r="I142" s="152" t="n">
        <v>4</v>
      </c>
      <c r="J142" s="152" t="n">
        <v>7.3</v>
      </c>
      <c r="K142" s="152" t="n">
        <v>1.7</v>
      </c>
      <c r="L142" s="152" t="n">
        <v>3.4</v>
      </c>
      <c r="M142" s="152" t="n">
        <v>1.6</v>
      </c>
      <c r="N142" s="152"/>
      <c r="S142" s="152" t="n">
        <v>10.1</v>
      </c>
      <c r="T142" s="155" t="n">
        <f aca="false">IF(S142="","",S142*1000)</f>
        <v>10100</v>
      </c>
      <c r="V142" s="155" t="n">
        <f aca="false">IF(T142="","",(H142+J142+L142)*1000)</f>
        <v>16300</v>
      </c>
      <c r="X142" s="155" t="n">
        <f aca="false">IFERROR(VLOOKUP($B142,'[2]APS data'!$B$1:$F$1048576,2,0),"")</f>
        <v>45000</v>
      </c>
      <c r="Z142" s="155" t="n">
        <f aca="false">IFERROR(VLOOKUP($B142,'[2]APS data'!$I$1:$M$1048576,2,0),"")</f>
        <v>30200</v>
      </c>
      <c r="AB142" s="156" t="n">
        <f aca="false">IFERROR(T142/X142,"")</f>
        <v>0.224444444444444</v>
      </c>
      <c r="AC142" s="156"/>
      <c r="AD142" s="156" t="n">
        <f aca="false">IFERROR(V142/Z142,"")</f>
        <v>0.539735099337748</v>
      </c>
    </row>
    <row r="143" customFormat="false" ht="13.2" hidden="false" customHeight="false" outlineLevel="0" collapsed="false">
      <c r="B143" s="154" t="s">
        <v>161</v>
      </c>
      <c r="E143" s="127" t="s">
        <v>162</v>
      </c>
      <c r="G143" s="152" t="n">
        <v>2.3</v>
      </c>
      <c r="H143" s="152" t="n">
        <v>4.4</v>
      </c>
      <c r="I143" s="152" t="n">
        <v>3.3</v>
      </c>
      <c r="J143" s="152" t="n">
        <v>6</v>
      </c>
      <c r="K143" s="152" t="n">
        <v>1.4</v>
      </c>
      <c r="L143" s="152" t="n">
        <v>2.7</v>
      </c>
      <c r="M143" s="152" t="n">
        <v>1</v>
      </c>
      <c r="N143" s="152"/>
      <c r="S143" s="152" t="n">
        <v>8</v>
      </c>
      <c r="T143" s="155" t="n">
        <f aca="false">IF(S143="","",S143*1000)</f>
        <v>8000</v>
      </c>
      <c r="V143" s="155" t="n">
        <f aca="false">IF(T143="","",(H143+J143+L143)*1000)</f>
        <v>13100</v>
      </c>
      <c r="X143" s="155" t="n">
        <f aca="false">IFERROR(VLOOKUP($B143,'[2]APS data'!$B$1:$F$1048576,2,0),"")</f>
        <v>33100</v>
      </c>
      <c r="Z143" s="155" t="n">
        <f aca="false">IFERROR(VLOOKUP($B143,'[2]APS data'!$I$1:$M$1048576,2,0),"")</f>
        <v>16300</v>
      </c>
      <c r="AB143" s="156" t="n">
        <f aca="false">IFERROR(T143/X143,"")</f>
        <v>0.241691842900302</v>
      </c>
      <c r="AC143" s="156"/>
      <c r="AD143" s="156" t="n">
        <f aca="false">IFERROR(V143/Z143,"")</f>
        <v>0.803680981595092</v>
      </c>
    </row>
    <row r="144" customFormat="false" ht="13.2" hidden="false" customHeight="false" outlineLevel="0" collapsed="false">
      <c r="B144" s="154" t="s">
        <v>163</v>
      </c>
      <c r="E144" s="127" t="s">
        <v>164</v>
      </c>
      <c r="G144" s="152" t="n">
        <v>1.2</v>
      </c>
      <c r="H144" s="152" t="n">
        <v>2.4</v>
      </c>
      <c r="I144" s="152" t="n">
        <v>2.4</v>
      </c>
      <c r="J144" s="152" t="n">
        <v>4.2</v>
      </c>
      <c r="K144" s="152" t="n">
        <v>1.6</v>
      </c>
      <c r="L144" s="152" t="n">
        <v>3.3</v>
      </c>
      <c r="M144" s="152" t="n">
        <v>0.8</v>
      </c>
      <c r="N144" s="152"/>
      <c r="S144" s="152" t="n">
        <v>6</v>
      </c>
      <c r="T144" s="155" t="n">
        <f aca="false">IF(S144="","",S144*1000)</f>
        <v>6000</v>
      </c>
      <c r="V144" s="155" t="n">
        <f aca="false">IF(T144="","",(H144+J144+L144)*1000)</f>
        <v>9900</v>
      </c>
      <c r="X144" s="155" t="n">
        <f aca="false">IFERROR(VLOOKUP($B144,'[2]APS data'!$B$1:$F$1048576,2,0),"")</f>
        <v>37200</v>
      </c>
      <c r="Z144" s="155" t="n">
        <f aca="false">IFERROR(VLOOKUP($B144,'[2]APS data'!$I$1:$M$1048576,2,0),"")</f>
        <v>21400</v>
      </c>
      <c r="AB144" s="156" t="n">
        <f aca="false">IFERROR(T144/X144,"")</f>
        <v>0.161290322580645</v>
      </c>
      <c r="AC144" s="156"/>
      <c r="AD144" s="156" t="n">
        <f aca="false">IFERROR(V144/Z144,"")</f>
        <v>0.462616822429906</v>
      </c>
    </row>
    <row r="145" customFormat="false" ht="13.2" hidden="false" customHeight="false" outlineLevel="0" collapsed="false">
      <c r="B145" s="154" t="s">
        <v>165</v>
      </c>
      <c r="E145" s="127" t="s">
        <v>166</v>
      </c>
      <c r="G145" s="152" t="n">
        <v>1.4</v>
      </c>
      <c r="H145" s="152" t="n">
        <v>2.7</v>
      </c>
      <c r="I145" s="152" t="n">
        <v>2.9</v>
      </c>
      <c r="J145" s="152" t="n">
        <v>5</v>
      </c>
      <c r="K145" s="152" t="n">
        <v>1.6</v>
      </c>
      <c r="L145" s="152" t="n">
        <v>3.3</v>
      </c>
      <c r="M145" s="152" t="n">
        <v>1</v>
      </c>
      <c r="N145" s="152"/>
      <c r="S145" s="152" t="n">
        <v>6.9</v>
      </c>
      <c r="T145" s="155" t="n">
        <f aca="false">IF(S145="","",S145*1000)</f>
        <v>6900</v>
      </c>
      <c r="V145" s="155" t="n">
        <f aca="false">IF(T145="","",(H145+J145+L145)*1000)</f>
        <v>11000</v>
      </c>
      <c r="X145" s="155" t="n">
        <f aca="false">IFERROR(VLOOKUP($B145,'[2]APS data'!$B$1:$F$1048576,2,0),"")</f>
        <v>28800</v>
      </c>
      <c r="Z145" s="155" t="n">
        <f aca="false">IFERROR(VLOOKUP($B145,'[2]APS data'!$I$1:$M$1048576,2,0),"")</f>
        <v>18100</v>
      </c>
      <c r="AB145" s="156" t="n">
        <f aca="false">IFERROR(T145/X145,"")</f>
        <v>0.239583333333333</v>
      </c>
      <c r="AC145" s="156"/>
      <c r="AD145" s="156" t="n">
        <f aca="false">IFERROR(V145/Z145,"")</f>
        <v>0.607734806629834</v>
      </c>
    </row>
    <row r="146" customFormat="false" ht="13.2" hidden="false" customHeight="false" outlineLevel="0" collapsed="false">
      <c r="B146" s="154" t="s">
        <v>167</v>
      </c>
      <c r="E146" s="127" t="s">
        <v>168</v>
      </c>
      <c r="G146" s="152" t="n">
        <v>1.6</v>
      </c>
      <c r="H146" s="152" t="n">
        <v>3.3</v>
      </c>
      <c r="I146" s="152" t="n">
        <v>3.7</v>
      </c>
      <c r="J146" s="152" t="n">
        <v>6.4</v>
      </c>
      <c r="K146" s="152" t="n">
        <v>2</v>
      </c>
      <c r="L146" s="152" t="n">
        <v>4.2</v>
      </c>
      <c r="M146" s="152" t="n">
        <v>0.9</v>
      </c>
      <c r="N146" s="152"/>
      <c r="S146" s="152" t="n">
        <v>8.3</v>
      </c>
      <c r="T146" s="155" t="n">
        <f aca="false">IF(S146="","",S146*1000)</f>
        <v>8300</v>
      </c>
      <c r="V146" s="155" t="n">
        <f aca="false">IF(T146="","",(H146+J146+L146)*1000)</f>
        <v>13900</v>
      </c>
      <c r="X146" s="155" t="n">
        <f aca="false">IFERROR(VLOOKUP($B146,'[2]APS data'!$B$1:$F$1048576,2,0),"")</f>
        <v>47600</v>
      </c>
      <c r="Z146" s="155" t="n">
        <f aca="false">IFERROR(VLOOKUP($B146,'[2]APS data'!$I$1:$M$1048576,2,0),"")</f>
        <v>24200</v>
      </c>
      <c r="AB146" s="156" t="n">
        <f aca="false">IFERROR(T146/X146,"")</f>
        <v>0.17436974789916</v>
      </c>
      <c r="AC146" s="156"/>
      <c r="AD146" s="156" t="n">
        <f aca="false">IFERROR(V146/Z146,"")</f>
        <v>0.574380165289256</v>
      </c>
    </row>
    <row r="147" customFormat="false" ht="13.2" hidden="false" customHeight="false" outlineLevel="0" collapsed="false">
      <c r="B147" s="154" t="s">
        <v>169</v>
      </c>
      <c r="E147" s="127" t="s">
        <v>170</v>
      </c>
      <c r="G147" s="152" t="n">
        <v>1.6</v>
      </c>
      <c r="H147" s="152" t="n">
        <v>3.2</v>
      </c>
      <c r="I147" s="152" t="n">
        <v>1.9</v>
      </c>
      <c r="J147" s="152" t="n">
        <v>3.4</v>
      </c>
      <c r="K147" s="152" t="n">
        <v>1.3</v>
      </c>
      <c r="L147" s="152" t="n">
        <v>2.8</v>
      </c>
      <c r="M147" s="152" t="n">
        <v>0.6</v>
      </c>
      <c r="N147" s="152"/>
      <c r="S147" s="152" t="n">
        <v>5.4</v>
      </c>
      <c r="T147" s="155" t="n">
        <f aca="false">IF(S147="","",S147*1000)</f>
        <v>5400</v>
      </c>
      <c r="V147" s="155" t="n">
        <f aca="false">IF(T147="","",(H147+J147+L147)*1000)</f>
        <v>9400</v>
      </c>
      <c r="X147" s="155" t="n">
        <f aca="false">IFERROR(VLOOKUP($B147,'[2]APS data'!$B$1:$F$1048576,2,0),"")</f>
        <v>31000</v>
      </c>
      <c r="Z147" s="155" t="n">
        <f aca="false">IFERROR(VLOOKUP($B147,'[2]APS data'!$I$1:$M$1048576,2,0),"")</f>
        <v>18300</v>
      </c>
      <c r="AB147" s="156" t="n">
        <f aca="false">IFERROR(T147/X147,"")</f>
        <v>0.174193548387097</v>
      </c>
      <c r="AC147" s="156"/>
      <c r="AD147" s="156" t="n">
        <f aca="false">IFERROR(V147/Z147,"")</f>
        <v>0.513661202185792</v>
      </c>
    </row>
    <row r="148" customFormat="false" ht="13.2" hidden="false" customHeight="false" outlineLevel="0" collapsed="false">
      <c r="G148" s="152"/>
      <c r="H148" s="152"/>
      <c r="I148" s="152"/>
      <c r="J148" s="152"/>
      <c r="K148" s="152"/>
      <c r="L148" s="152"/>
      <c r="M148" s="152"/>
      <c r="N148" s="152"/>
      <c r="S148" s="152"/>
      <c r="T148" s="155" t="str">
        <f aca="false">IF(S148="","",S148*1000)</f>
        <v/>
      </c>
      <c r="V148" s="155" t="str">
        <f aca="false">IF(T148="","",(H148+J148+L148)*1000)</f>
        <v/>
      </c>
      <c r="X148" s="155" t="str">
        <f aca="false">IFERROR(VLOOKUP($B148,'[2]APS data'!$B$1:$F$1048576,2,0),"")</f>
        <v/>
      </c>
      <c r="Z148" s="155" t="str">
        <f aca="false">IFERROR(VLOOKUP($B148,'[2]APS data'!$I$1:$M$1048576,2,0),"")</f>
        <v/>
      </c>
      <c r="AB148" s="156" t="str">
        <f aca="false">IFERROR(T148/X148,"")</f>
        <v/>
      </c>
      <c r="AC148" s="156"/>
      <c r="AD148" s="156" t="str">
        <f aca="false">IFERROR(V148/Z148,"")</f>
        <v/>
      </c>
    </row>
    <row r="149" s="142" customFormat="true" ht="13.2" hidden="false" customHeight="false" outlineLevel="0" collapsed="false">
      <c r="B149" s="151" t="s">
        <v>2409</v>
      </c>
      <c r="D149" s="142" t="s">
        <v>2410</v>
      </c>
      <c r="G149" s="153" t="n">
        <v>11.7</v>
      </c>
      <c r="H149" s="153" t="n">
        <v>23</v>
      </c>
      <c r="I149" s="153" t="n">
        <v>21.3</v>
      </c>
      <c r="J149" s="153" t="n">
        <v>38.5</v>
      </c>
      <c r="K149" s="153" t="n">
        <v>11</v>
      </c>
      <c r="L149" s="153" t="n">
        <v>22.8</v>
      </c>
      <c r="M149" s="153" t="n">
        <v>4.8</v>
      </c>
      <c r="N149" s="153"/>
      <c r="S149" s="153" t="n">
        <v>48.7</v>
      </c>
      <c r="T149" s="155" t="n">
        <f aca="false">IF(S149="","",S149*1000)</f>
        <v>48700</v>
      </c>
      <c r="U149" s="128"/>
      <c r="V149" s="155" t="n">
        <f aca="false">IF(T149="","",(H149+J149+L149)*1000)</f>
        <v>84300</v>
      </c>
      <c r="W149" s="128"/>
      <c r="X149" s="155" t="str">
        <f aca="false">IFERROR(VLOOKUP($B149,'[2]APS data'!$B$1:$F$1048576,2,0),"")</f>
        <v/>
      </c>
      <c r="Y149" s="128"/>
      <c r="Z149" s="155" t="str">
        <f aca="false">IFERROR(VLOOKUP($B149,'[2]APS data'!$I$1:$M$1048576,2,0),"")</f>
        <v/>
      </c>
      <c r="AA149" s="128"/>
      <c r="AB149" s="156" t="str">
        <f aca="false">IFERROR(T149/X149,"")</f>
        <v/>
      </c>
      <c r="AC149" s="156"/>
      <c r="AD149" s="156" t="str">
        <f aca="false">IFERROR(V149/Z149,"")</f>
        <v/>
      </c>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row>
    <row r="150" customFormat="false" ht="13.2" hidden="false" customHeight="false" outlineLevel="0" collapsed="false">
      <c r="B150" s="154" t="s">
        <v>171</v>
      </c>
      <c r="E150" s="127" t="s">
        <v>172</v>
      </c>
      <c r="G150" s="152" t="n">
        <v>1.6</v>
      </c>
      <c r="H150" s="152" t="n">
        <v>3.1</v>
      </c>
      <c r="I150" s="152" t="n">
        <v>2.8</v>
      </c>
      <c r="J150" s="152" t="n">
        <v>5</v>
      </c>
      <c r="K150" s="152" t="n">
        <v>1.4</v>
      </c>
      <c r="L150" s="152" t="n">
        <v>3</v>
      </c>
      <c r="M150" s="152" t="n">
        <v>0.7</v>
      </c>
      <c r="N150" s="152"/>
      <c r="S150" s="152" t="n">
        <v>6.5</v>
      </c>
      <c r="T150" s="155" t="n">
        <f aca="false">IF(S150="","",S150*1000)</f>
        <v>6500</v>
      </c>
      <c r="V150" s="155" t="n">
        <f aca="false">IF(T150="","",(H150+J150+L150)*1000)</f>
        <v>11100</v>
      </c>
      <c r="X150" s="155" t="n">
        <f aca="false">IFERROR(VLOOKUP($B150,'[2]APS data'!$B$1:$F$1048576,2,0),"")</f>
        <v>20700</v>
      </c>
      <c r="Z150" s="155" t="n">
        <f aca="false">IFERROR(VLOOKUP($B150,'[2]APS data'!$I$1:$M$1048576,2,0),"")</f>
        <v>20800</v>
      </c>
      <c r="AB150" s="156" t="n">
        <f aca="false">IFERROR(T150/X150,"")</f>
        <v>0.314009661835749</v>
      </c>
      <c r="AC150" s="156"/>
      <c r="AD150" s="156" t="n">
        <f aca="false">IFERROR(V150/Z150,"")</f>
        <v>0.533653846153846</v>
      </c>
    </row>
    <row r="151" customFormat="false" ht="13.2" hidden="false" customHeight="false" outlineLevel="0" collapsed="false">
      <c r="B151" s="154" t="s">
        <v>173</v>
      </c>
      <c r="E151" s="127" t="s">
        <v>174</v>
      </c>
      <c r="G151" s="152" t="n">
        <v>0.8</v>
      </c>
      <c r="H151" s="152" t="n">
        <v>1.7</v>
      </c>
      <c r="I151" s="152" t="n">
        <v>1.6</v>
      </c>
      <c r="J151" s="152" t="n">
        <v>2.8</v>
      </c>
      <c r="K151" s="152" t="n">
        <v>0.9</v>
      </c>
      <c r="L151" s="152" t="n">
        <v>1.8</v>
      </c>
      <c r="M151" s="152" t="n">
        <v>0.4</v>
      </c>
      <c r="N151" s="152"/>
      <c r="S151" s="152" t="n">
        <v>3.7</v>
      </c>
      <c r="T151" s="155" t="n">
        <f aca="false">IF(S151="","",S151*1000)</f>
        <v>3700</v>
      </c>
      <c r="V151" s="155" t="n">
        <f aca="false">IF(T151="","",(H151+J151+L151)*1000)</f>
        <v>6300</v>
      </c>
      <c r="X151" s="155" t="n">
        <f aca="false">IFERROR(VLOOKUP($B151,'[2]APS data'!$B$1:$F$1048576,2,0),"")</f>
        <v>26100</v>
      </c>
      <c r="Z151" s="155" t="n">
        <f aca="false">IFERROR(VLOOKUP($B151,'[2]APS data'!$I$1:$M$1048576,2,0),"")</f>
        <v>15800</v>
      </c>
      <c r="AB151" s="156" t="n">
        <f aca="false">IFERROR(T151/X151,"")</f>
        <v>0.14176245210728</v>
      </c>
      <c r="AC151" s="156"/>
      <c r="AD151" s="156" t="n">
        <f aca="false">IFERROR(V151/Z151,"")</f>
        <v>0.39873417721519</v>
      </c>
    </row>
    <row r="152" customFormat="false" ht="13.2" hidden="false" customHeight="false" outlineLevel="0" collapsed="false">
      <c r="B152" s="154" t="s">
        <v>175</v>
      </c>
      <c r="E152" s="127" t="s">
        <v>176</v>
      </c>
      <c r="G152" s="152" t="n">
        <v>1.1</v>
      </c>
      <c r="H152" s="152" t="n">
        <v>2.1</v>
      </c>
      <c r="I152" s="152" t="n">
        <v>2</v>
      </c>
      <c r="J152" s="152" t="n">
        <v>3.5</v>
      </c>
      <c r="K152" s="152" t="n">
        <v>1.2</v>
      </c>
      <c r="L152" s="152" t="n">
        <v>2.7</v>
      </c>
      <c r="M152" s="152" t="n">
        <v>0.5</v>
      </c>
      <c r="N152" s="152"/>
      <c r="S152" s="152" t="n">
        <v>4.8</v>
      </c>
      <c r="T152" s="155" t="n">
        <f aca="false">IF(S152="","",S152*1000)</f>
        <v>4800</v>
      </c>
      <c r="V152" s="155" t="n">
        <f aca="false">IF(T152="","",(H152+J152+L152)*1000)</f>
        <v>8300</v>
      </c>
      <c r="X152" s="155" t="n">
        <f aca="false">IFERROR(VLOOKUP($B152,'[2]APS data'!$B$1:$F$1048576,2,0),"")</f>
        <v>29800</v>
      </c>
      <c r="Z152" s="155" t="n">
        <f aca="false">IFERROR(VLOOKUP($B152,'[2]APS data'!$I$1:$M$1048576,2,0),"")</f>
        <v>20600</v>
      </c>
      <c r="AB152" s="156" t="n">
        <f aca="false">IFERROR(T152/X152,"")</f>
        <v>0.161073825503356</v>
      </c>
      <c r="AC152" s="156"/>
      <c r="AD152" s="156" t="n">
        <f aca="false">IFERROR(V152/Z152,"")</f>
        <v>0.402912621359223</v>
      </c>
    </row>
    <row r="153" customFormat="false" ht="13.2" hidden="false" customHeight="false" outlineLevel="0" collapsed="false">
      <c r="B153" s="154" t="s">
        <v>177</v>
      </c>
      <c r="E153" s="127" t="s">
        <v>178</v>
      </c>
      <c r="G153" s="152" t="n">
        <v>1.6</v>
      </c>
      <c r="H153" s="152" t="n">
        <v>3.1</v>
      </c>
      <c r="I153" s="152" t="n">
        <v>2.9</v>
      </c>
      <c r="J153" s="152" t="n">
        <v>5.4</v>
      </c>
      <c r="K153" s="152" t="n">
        <v>1.6</v>
      </c>
      <c r="L153" s="152" t="n">
        <v>3.2</v>
      </c>
      <c r="M153" s="152" t="n">
        <v>0.6</v>
      </c>
      <c r="N153" s="152"/>
      <c r="S153" s="152" t="n">
        <v>6.7</v>
      </c>
      <c r="T153" s="155" t="n">
        <f aca="false">IF(S153="","",S153*1000)</f>
        <v>6700</v>
      </c>
      <c r="V153" s="155" t="n">
        <f aca="false">IF(T153="","",(H153+J153+L153)*1000)</f>
        <v>11700</v>
      </c>
      <c r="X153" s="155" t="n">
        <f aca="false">IFERROR(VLOOKUP($B153,'[2]APS data'!$B$1:$F$1048576,2,0),"")</f>
        <v>32600</v>
      </c>
      <c r="Z153" s="155" t="n">
        <f aca="false">IFERROR(VLOOKUP($B153,'[2]APS data'!$I$1:$M$1048576,2,0),"")</f>
        <v>18100</v>
      </c>
      <c r="AB153" s="156" t="n">
        <f aca="false">IFERROR(T153/X153,"")</f>
        <v>0.205521472392638</v>
      </c>
      <c r="AC153" s="156"/>
      <c r="AD153" s="156" t="n">
        <f aca="false">IFERROR(V153/Z153,"")</f>
        <v>0.646408839779006</v>
      </c>
    </row>
    <row r="154" customFormat="false" ht="13.2" hidden="false" customHeight="false" outlineLevel="0" collapsed="false">
      <c r="B154" s="154" t="s">
        <v>179</v>
      </c>
      <c r="E154" s="127" t="s">
        <v>180</v>
      </c>
      <c r="G154" s="152" t="n">
        <v>4.3</v>
      </c>
      <c r="H154" s="152" t="n">
        <v>8.7</v>
      </c>
      <c r="I154" s="152" t="n">
        <v>8.1</v>
      </c>
      <c r="J154" s="152" t="n">
        <v>15</v>
      </c>
      <c r="K154" s="152" t="n">
        <v>3.6</v>
      </c>
      <c r="L154" s="152" t="n">
        <v>7.2</v>
      </c>
      <c r="M154" s="152" t="n">
        <v>1.8</v>
      </c>
      <c r="N154" s="152"/>
      <c r="S154" s="152" t="n">
        <v>17.8</v>
      </c>
      <c r="T154" s="155" t="n">
        <f aca="false">IF(S154="","",S154*1000)</f>
        <v>17800</v>
      </c>
      <c r="V154" s="155" t="n">
        <f aca="false">IF(T154="","",(H154+J154+L154)*1000)</f>
        <v>30900</v>
      </c>
      <c r="X154" s="155" t="n">
        <f aca="false">IFERROR(VLOOKUP($B154,'[2]APS data'!$B$1:$F$1048576,2,0),"")</f>
        <v>74700</v>
      </c>
      <c r="Z154" s="155" t="n">
        <f aca="false">IFERROR(VLOOKUP($B154,'[2]APS data'!$I$1:$M$1048576,2,0),"")</f>
        <v>53000</v>
      </c>
      <c r="AB154" s="156" t="n">
        <f aca="false">IFERROR(T154/X154,"")</f>
        <v>0.238286479250335</v>
      </c>
      <c r="AC154" s="156"/>
      <c r="AD154" s="156" t="n">
        <f aca="false">IFERROR(V154/Z154,"")</f>
        <v>0.583018867924528</v>
      </c>
    </row>
    <row r="155" customFormat="false" ht="13.2" hidden="false" customHeight="false" outlineLevel="0" collapsed="false">
      <c r="B155" s="154" t="s">
        <v>181</v>
      </c>
      <c r="E155" s="127" t="s">
        <v>182</v>
      </c>
      <c r="G155" s="152" t="n">
        <v>0.6</v>
      </c>
      <c r="H155" s="152" t="n">
        <v>1.1</v>
      </c>
      <c r="I155" s="152" t="n">
        <v>1.3</v>
      </c>
      <c r="J155" s="152" t="n">
        <v>2.2</v>
      </c>
      <c r="K155" s="152" t="n">
        <v>0.9</v>
      </c>
      <c r="L155" s="152" t="n">
        <v>1.9</v>
      </c>
      <c r="M155" s="152" t="n">
        <v>0.3</v>
      </c>
      <c r="N155" s="152"/>
      <c r="S155" s="152" t="n">
        <v>3</v>
      </c>
      <c r="T155" s="155" t="n">
        <f aca="false">IF(S155="","",S155*1000)</f>
        <v>3000</v>
      </c>
      <c r="V155" s="155" t="n">
        <f aca="false">IF(T155="","",(H155+J155+L155)*1000)</f>
        <v>5200</v>
      </c>
      <c r="X155" s="155" t="n">
        <f aca="false">IFERROR(VLOOKUP($B155,'[2]APS data'!$B$1:$F$1048576,2,0),"")</f>
        <v>29200</v>
      </c>
      <c r="Z155" s="155" t="n">
        <f aca="false">IFERROR(VLOOKUP($B155,'[2]APS data'!$I$1:$M$1048576,2,0),"")</f>
        <v>18800</v>
      </c>
      <c r="AB155" s="156" t="n">
        <f aca="false">IFERROR(T155/X155,"")</f>
        <v>0.102739726027397</v>
      </c>
      <c r="AC155" s="156"/>
      <c r="AD155" s="156" t="n">
        <f aca="false">IFERROR(V155/Z155,"")</f>
        <v>0.276595744680851</v>
      </c>
    </row>
    <row r="156" customFormat="false" ht="13.2" hidden="false" customHeight="false" outlineLevel="0" collapsed="false">
      <c r="B156" s="154" t="s">
        <v>183</v>
      </c>
      <c r="E156" s="127" t="s">
        <v>184</v>
      </c>
      <c r="G156" s="152" t="n">
        <v>1.7</v>
      </c>
      <c r="H156" s="152" t="n">
        <v>3.4</v>
      </c>
      <c r="I156" s="152" t="n">
        <v>2.5</v>
      </c>
      <c r="J156" s="152" t="n">
        <v>4.6</v>
      </c>
      <c r="K156" s="152" t="n">
        <v>1.4</v>
      </c>
      <c r="L156" s="152" t="n">
        <v>3.1</v>
      </c>
      <c r="M156" s="152" t="n">
        <v>0.6</v>
      </c>
      <c r="N156" s="152"/>
      <c r="S156" s="152" t="n">
        <v>6.3</v>
      </c>
      <c r="T156" s="155" t="n">
        <f aca="false">IF(S156="","",S156*1000)</f>
        <v>6300</v>
      </c>
      <c r="V156" s="155" t="n">
        <f aca="false">IF(T156="","",(H156+J156+L156)*1000)</f>
        <v>11100</v>
      </c>
      <c r="X156" s="155" t="n">
        <f aca="false">IFERROR(VLOOKUP($B156,'[2]APS data'!$B$1:$F$1048576,2,0),"")</f>
        <v>23700</v>
      </c>
      <c r="Z156" s="155" t="n">
        <f aca="false">IFERROR(VLOOKUP($B156,'[2]APS data'!$I$1:$M$1048576,2,0),"")</f>
        <v>17400</v>
      </c>
      <c r="AB156" s="156" t="n">
        <f aca="false">IFERROR(T156/X156,"")</f>
        <v>0.265822784810127</v>
      </c>
      <c r="AC156" s="156"/>
      <c r="AD156" s="156" t="n">
        <f aca="false">IFERROR(V156/Z156,"")</f>
        <v>0.637931034482759</v>
      </c>
    </row>
    <row r="157" customFormat="false" ht="13.2" hidden="false" customHeight="false" outlineLevel="0" collapsed="false">
      <c r="G157" s="152"/>
      <c r="H157" s="152"/>
      <c r="I157" s="152"/>
      <c r="J157" s="152"/>
      <c r="K157" s="152"/>
      <c r="L157" s="152"/>
      <c r="M157" s="152"/>
      <c r="N157" s="152"/>
      <c r="S157" s="152"/>
      <c r="T157" s="155" t="str">
        <f aca="false">IF(S157="","",S157*1000)</f>
        <v/>
      </c>
      <c r="V157" s="155" t="str">
        <f aca="false">IF(T157="","",(H157+J157+L157)*1000)</f>
        <v/>
      </c>
      <c r="X157" s="155" t="str">
        <f aca="false">IFERROR(VLOOKUP($B157,'[2]APS data'!$B$1:$F$1048576,2,0),"")</f>
        <v/>
      </c>
      <c r="Z157" s="155" t="str">
        <f aca="false">IFERROR(VLOOKUP($B157,'[2]APS data'!$I$1:$M$1048576,2,0),"")</f>
        <v/>
      </c>
      <c r="AB157" s="156" t="str">
        <f aca="false">IFERROR(T157/X157,"")</f>
        <v/>
      </c>
      <c r="AC157" s="156"/>
      <c r="AD157" s="156" t="str">
        <f aca="false">IFERROR(V157/Z157,"")</f>
        <v/>
      </c>
    </row>
    <row r="158" s="142" customFormat="true" ht="13.2" hidden="false" customHeight="false" outlineLevel="0" collapsed="false">
      <c r="B158" s="151" t="s">
        <v>2411</v>
      </c>
      <c r="D158" s="142" t="s">
        <v>2412</v>
      </c>
      <c r="G158" s="153" t="n">
        <v>13.3</v>
      </c>
      <c r="H158" s="153" t="n">
        <v>25.4</v>
      </c>
      <c r="I158" s="153" t="n">
        <v>21</v>
      </c>
      <c r="J158" s="153" t="n">
        <v>36.7</v>
      </c>
      <c r="K158" s="153" t="n">
        <v>11.3</v>
      </c>
      <c r="L158" s="153" t="n">
        <v>23</v>
      </c>
      <c r="M158" s="153" t="n">
        <v>7.1</v>
      </c>
      <c r="N158" s="153"/>
      <c r="S158" s="153" t="n">
        <v>52.8</v>
      </c>
      <c r="T158" s="155" t="n">
        <f aca="false">IF(S158="","",S158*1000)</f>
        <v>52800</v>
      </c>
      <c r="U158" s="128"/>
      <c r="V158" s="155" t="n">
        <f aca="false">IF(T158="","",(H158+J158+L158)*1000)</f>
        <v>85100</v>
      </c>
      <c r="W158" s="128"/>
      <c r="X158" s="155" t="str">
        <f aca="false">IFERROR(VLOOKUP($B158,'[2]APS data'!$B$1:$F$1048576,2,0),"")</f>
        <v/>
      </c>
      <c r="Y158" s="128"/>
      <c r="Z158" s="155" t="str">
        <f aca="false">IFERROR(VLOOKUP($B158,'[2]APS data'!$I$1:$M$1048576,2,0),"")</f>
        <v/>
      </c>
      <c r="AA158" s="128"/>
      <c r="AB158" s="156" t="str">
        <f aca="false">IFERROR(T158/X158,"")</f>
        <v/>
      </c>
      <c r="AC158" s="156"/>
      <c r="AD158" s="156" t="str">
        <f aca="false">IFERROR(V158/Z158,"")</f>
        <v/>
      </c>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row>
    <row r="159" customFormat="false" ht="13.2" hidden="false" customHeight="false" outlineLevel="0" collapsed="false">
      <c r="B159" s="154" t="s">
        <v>185</v>
      </c>
      <c r="E159" s="127" t="s">
        <v>186</v>
      </c>
      <c r="G159" s="152" t="n">
        <v>2.9</v>
      </c>
      <c r="H159" s="152" t="n">
        <v>5.5</v>
      </c>
      <c r="I159" s="152" t="n">
        <v>3.7</v>
      </c>
      <c r="J159" s="152" t="n">
        <v>6.7</v>
      </c>
      <c r="K159" s="152" t="n">
        <v>2</v>
      </c>
      <c r="L159" s="152" t="n">
        <v>4.2</v>
      </c>
      <c r="M159" s="152" t="n">
        <v>1.4</v>
      </c>
      <c r="N159" s="152"/>
      <c r="S159" s="152" t="n">
        <v>10.1</v>
      </c>
      <c r="T159" s="155" t="n">
        <f aca="false">IF(S159="","",S159*1000)</f>
        <v>10100</v>
      </c>
      <c r="V159" s="155" t="n">
        <f aca="false">IF(T159="","",(H159+J159+L159)*1000)</f>
        <v>16400</v>
      </c>
      <c r="X159" s="155" t="n">
        <f aca="false">IFERROR(VLOOKUP($B159,'[2]APS data'!$B$1:$F$1048576,2,0),"")</f>
        <v>41200</v>
      </c>
      <c r="Z159" s="155" t="n">
        <f aca="false">IFERROR(VLOOKUP($B159,'[2]APS data'!$I$1:$M$1048576,2,0),"")</f>
        <v>30000</v>
      </c>
      <c r="AB159" s="156" t="n">
        <f aca="false">IFERROR(T159/X159,"")</f>
        <v>0.245145631067961</v>
      </c>
      <c r="AC159" s="156"/>
      <c r="AD159" s="156" t="n">
        <f aca="false">IFERROR(V159/Z159,"")</f>
        <v>0.546666666666667</v>
      </c>
    </row>
    <row r="160" customFormat="false" ht="13.2" hidden="false" customHeight="false" outlineLevel="0" collapsed="false">
      <c r="B160" s="154" t="s">
        <v>187</v>
      </c>
      <c r="E160" s="127" t="s">
        <v>188</v>
      </c>
      <c r="G160" s="152" t="n">
        <v>1.9</v>
      </c>
      <c r="H160" s="152" t="n">
        <v>3.7</v>
      </c>
      <c r="I160" s="152" t="n">
        <v>3.4</v>
      </c>
      <c r="J160" s="152" t="n">
        <v>6.2</v>
      </c>
      <c r="K160" s="152" t="n">
        <v>1.8</v>
      </c>
      <c r="L160" s="152" t="n">
        <v>3.7</v>
      </c>
      <c r="M160" s="152" t="n">
        <v>1.1</v>
      </c>
      <c r="N160" s="152"/>
      <c r="S160" s="152" t="n">
        <v>8.2</v>
      </c>
      <c r="T160" s="155" t="n">
        <f aca="false">IF(S160="","",S160*1000)</f>
        <v>8200</v>
      </c>
      <c r="V160" s="155" t="n">
        <f aca="false">IF(T160="","",(H160+J160+L160)*1000)</f>
        <v>13600</v>
      </c>
      <c r="X160" s="155" t="n">
        <f aca="false">IFERROR(VLOOKUP($B160,'[2]APS data'!$B$1:$F$1048576,2,0),"")</f>
        <v>31300</v>
      </c>
      <c r="Z160" s="155" t="n">
        <f aca="false">IFERROR(VLOOKUP($B160,'[2]APS data'!$I$1:$M$1048576,2,0),"")</f>
        <v>28500</v>
      </c>
      <c r="AB160" s="156" t="n">
        <f aca="false">IFERROR(T160/X160,"")</f>
        <v>0.261980830670926</v>
      </c>
      <c r="AC160" s="156"/>
      <c r="AD160" s="156" t="n">
        <f aca="false">IFERROR(V160/Z160,"")</f>
        <v>0.47719298245614</v>
      </c>
    </row>
    <row r="161" customFormat="false" ht="13.2" hidden="false" customHeight="false" outlineLevel="0" collapsed="false">
      <c r="B161" s="154" t="s">
        <v>189</v>
      </c>
      <c r="E161" s="127" t="s">
        <v>190</v>
      </c>
      <c r="G161" s="152" t="n">
        <v>1.4</v>
      </c>
      <c r="H161" s="152" t="n">
        <v>2.7</v>
      </c>
      <c r="I161" s="152" t="n">
        <v>2.3</v>
      </c>
      <c r="J161" s="152" t="n">
        <v>3.9</v>
      </c>
      <c r="K161" s="152" t="n">
        <v>1.2</v>
      </c>
      <c r="L161" s="152" t="n">
        <v>2.4</v>
      </c>
      <c r="M161" s="152" t="n">
        <v>0.8</v>
      </c>
      <c r="N161" s="152"/>
      <c r="S161" s="152" t="n">
        <v>5.7</v>
      </c>
      <c r="T161" s="155" t="n">
        <f aca="false">IF(S161="","",S161*1000)</f>
        <v>5700</v>
      </c>
      <c r="V161" s="155" t="n">
        <f aca="false">IF(T161="","",(H161+J161+L161)*1000)</f>
        <v>9000</v>
      </c>
      <c r="X161" s="155" t="n">
        <f aca="false">IFERROR(VLOOKUP($B161,'[2]APS data'!$B$1:$F$1048576,2,0),"")</f>
        <v>33900</v>
      </c>
      <c r="Z161" s="155" t="n">
        <f aca="false">IFERROR(VLOOKUP($B161,'[2]APS data'!$I$1:$M$1048576,2,0),"")</f>
        <v>23200</v>
      </c>
      <c r="AB161" s="156" t="n">
        <f aca="false">IFERROR(T161/X161,"")</f>
        <v>0.168141592920354</v>
      </c>
      <c r="AC161" s="156"/>
      <c r="AD161" s="156" t="n">
        <f aca="false">IFERROR(V161/Z161,"")</f>
        <v>0.387931034482759</v>
      </c>
    </row>
    <row r="162" customFormat="false" ht="13.2" hidden="false" customHeight="false" outlineLevel="0" collapsed="false">
      <c r="B162" s="154" t="s">
        <v>191</v>
      </c>
      <c r="E162" s="127" t="s">
        <v>192</v>
      </c>
      <c r="G162" s="152" t="n">
        <v>1.9</v>
      </c>
      <c r="H162" s="152" t="n">
        <v>3.7</v>
      </c>
      <c r="I162" s="152" t="n">
        <v>3.3</v>
      </c>
      <c r="J162" s="152" t="n">
        <v>5.6</v>
      </c>
      <c r="K162" s="152" t="n">
        <v>1.6</v>
      </c>
      <c r="L162" s="152" t="n">
        <v>3.3</v>
      </c>
      <c r="M162" s="152" t="n">
        <v>0.9</v>
      </c>
      <c r="N162" s="152"/>
      <c r="S162" s="152" t="n">
        <v>7.7</v>
      </c>
      <c r="T162" s="155" t="n">
        <f aca="false">IF(S162="","",S162*1000)</f>
        <v>7700</v>
      </c>
      <c r="V162" s="155" t="n">
        <f aca="false">IF(T162="","",(H162+J162+L162)*1000)</f>
        <v>12600</v>
      </c>
      <c r="X162" s="155" t="n">
        <f aca="false">IFERROR(VLOOKUP($B162,'[2]APS data'!$B$1:$F$1048576,2,0),"")</f>
        <v>36300</v>
      </c>
      <c r="Z162" s="155" t="n">
        <f aca="false">IFERROR(VLOOKUP($B162,'[2]APS data'!$I$1:$M$1048576,2,0),"")</f>
        <v>22200</v>
      </c>
      <c r="AB162" s="156" t="n">
        <f aca="false">IFERROR(T162/X162,"")</f>
        <v>0.212121212121212</v>
      </c>
      <c r="AC162" s="156"/>
      <c r="AD162" s="156" t="n">
        <f aca="false">IFERROR(V162/Z162,"")</f>
        <v>0.567567567567568</v>
      </c>
    </row>
    <row r="163" customFormat="false" ht="13.2" hidden="false" customHeight="false" outlineLevel="0" collapsed="false">
      <c r="B163" s="154" t="s">
        <v>193</v>
      </c>
      <c r="E163" s="127" t="s">
        <v>194</v>
      </c>
      <c r="G163" s="152" t="n">
        <v>2.3</v>
      </c>
      <c r="H163" s="152" t="n">
        <v>4.1</v>
      </c>
      <c r="I163" s="152" t="n">
        <v>3.5</v>
      </c>
      <c r="J163" s="152" t="n">
        <v>6.1</v>
      </c>
      <c r="K163" s="152" t="n">
        <v>1.8</v>
      </c>
      <c r="L163" s="152" t="n">
        <v>3.5</v>
      </c>
      <c r="M163" s="152" t="n">
        <v>1.5</v>
      </c>
      <c r="N163" s="152"/>
      <c r="S163" s="152" t="n">
        <v>9.1</v>
      </c>
      <c r="T163" s="155" t="n">
        <f aca="false">IF(S163="","",S163*1000)</f>
        <v>9100</v>
      </c>
      <c r="V163" s="155" t="n">
        <f aca="false">IF(T163="","",(H163+J163+L163)*1000)</f>
        <v>13700</v>
      </c>
      <c r="X163" s="155" t="n">
        <f aca="false">IFERROR(VLOOKUP($B163,'[2]APS data'!$B$1:$F$1048576,2,0),"")</f>
        <v>33400</v>
      </c>
      <c r="Z163" s="155" t="n">
        <f aca="false">IFERROR(VLOOKUP($B163,'[2]APS data'!$I$1:$M$1048576,2,0),"")</f>
        <v>19600</v>
      </c>
      <c r="AB163" s="156" t="n">
        <f aca="false">IFERROR(T163/X163,"")</f>
        <v>0.272455089820359</v>
      </c>
      <c r="AC163" s="156"/>
      <c r="AD163" s="156" t="n">
        <f aca="false">IFERROR(V163/Z163,"")</f>
        <v>0.698979591836735</v>
      </c>
    </row>
    <row r="164" customFormat="false" ht="13.2" hidden="false" customHeight="false" outlineLevel="0" collapsed="false">
      <c r="B164" s="154" t="s">
        <v>195</v>
      </c>
      <c r="E164" s="127" t="s">
        <v>196</v>
      </c>
      <c r="G164" s="152" t="n">
        <v>1.9</v>
      </c>
      <c r="H164" s="152" t="n">
        <v>3.7</v>
      </c>
      <c r="I164" s="152" t="n">
        <v>2.9</v>
      </c>
      <c r="J164" s="152" t="n">
        <v>5</v>
      </c>
      <c r="K164" s="152" t="n">
        <v>1.9</v>
      </c>
      <c r="L164" s="152" t="n">
        <v>3.8</v>
      </c>
      <c r="M164" s="152" t="n">
        <v>0.9</v>
      </c>
      <c r="N164" s="152"/>
      <c r="S164" s="152" t="n">
        <v>7.6</v>
      </c>
      <c r="T164" s="155" t="n">
        <f aca="false">IF(S164="","",S164*1000)</f>
        <v>7600</v>
      </c>
      <c r="V164" s="155" t="n">
        <f aca="false">IF(T164="","",(H164+J164+L164)*1000)</f>
        <v>12500</v>
      </c>
      <c r="X164" s="155" t="n">
        <f aca="false">IFERROR(VLOOKUP($B164,'[2]APS data'!$B$1:$F$1048576,2,0),"")</f>
        <v>39200</v>
      </c>
      <c r="Z164" s="155" t="n">
        <f aca="false">IFERROR(VLOOKUP($B164,'[2]APS data'!$I$1:$M$1048576,2,0),"")</f>
        <v>23800</v>
      </c>
      <c r="AB164" s="156" t="n">
        <f aca="false">IFERROR(T164/X164,"")</f>
        <v>0.193877551020408</v>
      </c>
      <c r="AC164" s="156"/>
      <c r="AD164" s="156" t="n">
        <f aca="false">IFERROR(V164/Z164,"")</f>
        <v>0.525210084033613</v>
      </c>
    </row>
    <row r="165" customFormat="false" ht="13.2" hidden="false" customHeight="false" outlineLevel="0" collapsed="false">
      <c r="B165" s="154" t="s">
        <v>197</v>
      </c>
      <c r="E165" s="127" t="s">
        <v>198</v>
      </c>
      <c r="G165" s="152" t="n">
        <v>1</v>
      </c>
      <c r="H165" s="152" t="n">
        <v>2</v>
      </c>
      <c r="I165" s="152" t="n">
        <v>1.9</v>
      </c>
      <c r="J165" s="152" t="n">
        <v>3.2</v>
      </c>
      <c r="K165" s="152" t="n">
        <v>1</v>
      </c>
      <c r="L165" s="152" t="n">
        <v>2.1</v>
      </c>
      <c r="M165" s="152" t="n">
        <v>0.5</v>
      </c>
      <c r="N165" s="152"/>
      <c r="S165" s="152" t="n">
        <v>4.4</v>
      </c>
      <c r="T165" s="155" t="n">
        <f aca="false">IF(S165="","",S165*1000)</f>
        <v>4400</v>
      </c>
      <c r="V165" s="155" t="n">
        <f aca="false">IF(T165="","",(H165+J165+L165)*1000)</f>
        <v>7300</v>
      </c>
      <c r="X165" s="155" t="n">
        <f aca="false">IFERROR(VLOOKUP($B165,'[2]APS data'!$B$1:$F$1048576,2,0),"")</f>
        <v>36000</v>
      </c>
      <c r="Z165" s="155" t="n">
        <f aca="false">IFERROR(VLOOKUP($B165,'[2]APS data'!$I$1:$M$1048576,2,0),"")</f>
        <v>24800</v>
      </c>
      <c r="AB165" s="156" t="n">
        <f aca="false">IFERROR(T165/X165,"")</f>
        <v>0.122222222222222</v>
      </c>
      <c r="AC165" s="156"/>
      <c r="AD165" s="156" t="n">
        <f aca="false">IFERROR(V165/Z165,"")</f>
        <v>0.294354838709677</v>
      </c>
    </row>
    <row r="166" customFormat="false" ht="13.2" hidden="false" customHeight="false" outlineLevel="0" collapsed="false">
      <c r="G166" s="152"/>
      <c r="H166" s="152"/>
      <c r="I166" s="152"/>
      <c r="J166" s="152"/>
      <c r="K166" s="152"/>
      <c r="L166" s="152"/>
      <c r="M166" s="152"/>
      <c r="N166" s="152"/>
      <c r="S166" s="152"/>
      <c r="T166" s="155" t="str">
        <f aca="false">IF(S166="","",S166*1000)</f>
        <v/>
      </c>
      <c r="V166" s="155" t="str">
        <f aca="false">IF(T166="","",(H166+J166+L166)*1000)</f>
        <v/>
      </c>
      <c r="X166" s="155" t="str">
        <f aca="false">IFERROR(VLOOKUP($B166,'[2]APS data'!$B$1:$F$1048576,2,0),"")</f>
        <v/>
      </c>
      <c r="Z166" s="155" t="str">
        <f aca="false">IFERROR(VLOOKUP($B166,'[2]APS data'!$I$1:$M$1048576,2,0),"")</f>
        <v/>
      </c>
      <c r="AB166" s="156" t="str">
        <f aca="false">IFERROR(T166/X166,"")</f>
        <v/>
      </c>
      <c r="AC166" s="156"/>
      <c r="AD166" s="156" t="str">
        <f aca="false">IFERROR(V166/Z166,"")</f>
        <v/>
      </c>
    </row>
    <row r="167" s="142" customFormat="true" ht="13.2" hidden="false" customHeight="false" outlineLevel="0" collapsed="false">
      <c r="B167" s="151" t="s">
        <v>719</v>
      </c>
      <c r="C167" s="142" t="s">
        <v>2413</v>
      </c>
      <c r="G167" s="146" t="n">
        <v>125.3</v>
      </c>
      <c r="H167" s="146" t="n">
        <v>253</v>
      </c>
      <c r="I167" s="146" t="n">
        <v>184.3</v>
      </c>
      <c r="J167" s="146" t="n">
        <v>356.5</v>
      </c>
      <c r="K167" s="146" t="n">
        <v>80</v>
      </c>
      <c r="L167" s="146" t="n">
        <v>165.8</v>
      </c>
      <c r="M167" s="146" t="n">
        <v>47.8</v>
      </c>
      <c r="N167" s="146"/>
      <c r="S167" s="146" t="n">
        <v>437.4</v>
      </c>
      <c r="T167" s="155" t="n">
        <f aca="false">IF(S167="","",S167*1000)</f>
        <v>437400</v>
      </c>
      <c r="U167" s="128"/>
      <c r="V167" s="155" t="n">
        <f aca="false">IF(T167="","",(H167+J167+L167)*1000)</f>
        <v>775300</v>
      </c>
      <c r="W167" s="128"/>
      <c r="X167" s="155" t="str">
        <f aca="false">IFERROR(VLOOKUP($B167,'[2]APS data'!$B$1:$F$1048576,2,0),"")</f>
        <v/>
      </c>
      <c r="Y167" s="128"/>
      <c r="Z167" s="155" t="str">
        <f aca="false">IFERROR(VLOOKUP($B167,'[2]APS data'!$I$1:$M$1048576,2,0),"")</f>
        <v/>
      </c>
      <c r="AA167" s="128"/>
      <c r="AB167" s="156" t="str">
        <f aca="false">IFERROR(T167/X167,"")</f>
        <v/>
      </c>
      <c r="AC167" s="156"/>
      <c r="AD167" s="156" t="str">
        <f aca="false">IFERROR(V167/Z167,"")</f>
        <v/>
      </c>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row>
    <row r="168" customFormat="false" ht="13.2" hidden="false" customHeight="false" outlineLevel="0" collapsed="false">
      <c r="B168" s="142"/>
      <c r="C168" s="142"/>
      <c r="D168" s="142"/>
      <c r="E168" s="142"/>
      <c r="G168" s="152"/>
      <c r="H168" s="152"/>
      <c r="I168" s="152"/>
      <c r="J168" s="152"/>
      <c r="K168" s="152"/>
      <c r="L168" s="152"/>
      <c r="M168" s="152"/>
      <c r="N168" s="152"/>
      <c r="S168" s="152"/>
      <c r="T168" s="155" t="str">
        <f aca="false">IF(S168="","",S168*1000)</f>
        <v/>
      </c>
      <c r="V168" s="155" t="str">
        <f aca="false">IF(T168="","",(H168+J168+L168)*1000)</f>
        <v/>
      </c>
      <c r="X168" s="155" t="str">
        <f aca="false">IFERROR(VLOOKUP($B168,'[2]APS data'!$B$1:$F$1048576,2,0),"")</f>
        <v/>
      </c>
      <c r="Z168" s="155" t="str">
        <f aca="false">IFERROR(VLOOKUP($B168,'[2]APS data'!$I$1:$M$1048576,2,0),"")</f>
        <v/>
      </c>
      <c r="AB168" s="156" t="str">
        <f aca="false">IFERROR(T168/X168,"")</f>
        <v/>
      </c>
      <c r="AC168" s="156"/>
      <c r="AD168" s="156" t="str">
        <f aca="false">IFERROR(V168/Z168,"")</f>
        <v/>
      </c>
    </row>
    <row r="169" customFormat="false" ht="13.2" hidden="false" customHeight="false" outlineLevel="0" collapsed="false">
      <c r="B169" s="151" t="s">
        <v>721</v>
      </c>
      <c r="C169" s="142"/>
      <c r="D169" s="142" t="s">
        <v>2414</v>
      </c>
      <c r="E169" s="142"/>
      <c r="G169" s="152" t="n">
        <v>2.5</v>
      </c>
      <c r="H169" s="152" t="n">
        <v>4.4</v>
      </c>
      <c r="I169" s="152" t="n">
        <v>4.6</v>
      </c>
      <c r="J169" s="152" t="n">
        <v>8</v>
      </c>
      <c r="K169" s="152" t="n">
        <v>2.8</v>
      </c>
      <c r="L169" s="152" t="n">
        <v>5.8</v>
      </c>
      <c r="M169" s="152" t="n">
        <v>1.5</v>
      </c>
      <c r="N169" s="152"/>
      <c r="S169" s="152" t="n">
        <v>11.4</v>
      </c>
      <c r="T169" s="155" t="n">
        <f aca="false">IF(S169="","",S169*1000)</f>
        <v>11400</v>
      </c>
      <c r="V169" s="155" t="n">
        <f aca="false">IF(T169="","",(H169+J169+L169)*1000)</f>
        <v>18200</v>
      </c>
      <c r="X169" s="155" t="n">
        <f aca="false">IFERROR(VLOOKUP($B169,'[2]APS data'!$B$1:$F$1048576,2,0),"")</f>
        <v>56400</v>
      </c>
      <c r="Z169" s="155" t="n">
        <f aca="false">IFERROR(VLOOKUP($B169,'[2]APS data'!$I$1:$M$1048576,2,0),"")</f>
        <v>32500</v>
      </c>
      <c r="AB169" s="156" t="n">
        <f aca="false">IFERROR(T169/X169,"")</f>
        <v>0.202127659574468</v>
      </c>
      <c r="AC169" s="156"/>
      <c r="AD169" s="156" t="n">
        <f aca="false">IFERROR(V169/Z169,"")</f>
        <v>0.56</v>
      </c>
    </row>
    <row r="170" customFormat="false" ht="13.2" hidden="false" customHeight="false" outlineLevel="0" collapsed="false">
      <c r="B170" s="151" t="s">
        <v>727</v>
      </c>
      <c r="C170" s="142"/>
      <c r="D170" s="142" t="s">
        <v>2415</v>
      </c>
      <c r="E170" s="142"/>
      <c r="G170" s="152" t="n">
        <v>3.8</v>
      </c>
      <c r="H170" s="152" t="n">
        <v>7</v>
      </c>
      <c r="I170" s="152" t="n">
        <v>6.4</v>
      </c>
      <c r="J170" s="152" t="n">
        <v>11.1</v>
      </c>
      <c r="K170" s="152" t="n">
        <v>4.4</v>
      </c>
      <c r="L170" s="152" t="n">
        <v>9.1</v>
      </c>
      <c r="M170" s="152" t="n">
        <v>2.3</v>
      </c>
      <c r="N170" s="152"/>
      <c r="S170" s="152" t="n">
        <v>16.9</v>
      </c>
      <c r="T170" s="155" t="n">
        <f aca="false">IF(S170="","",S170*1000)</f>
        <v>16900</v>
      </c>
      <c r="V170" s="155" t="n">
        <f aca="false">IF(T170="","",(H170+J170+L170)*1000)</f>
        <v>27200</v>
      </c>
      <c r="X170" s="155" t="n">
        <f aca="false">IFERROR(VLOOKUP($B170,'[2]APS data'!$B$1:$F$1048576,2,0),"")</f>
        <v>96000</v>
      </c>
      <c r="Z170" s="155" t="n">
        <f aca="false">IFERROR(VLOOKUP($B170,'[2]APS data'!$I$1:$M$1048576,2,0),"")</f>
        <v>57900</v>
      </c>
      <c r="AB170" s="156" t="n">
        <f aca="false">IFERROR(T170/X170,"")</f>
        <v>0.176041666666667</v>
      </c>
      <c r="AC170" s="156"/>
      <c r="AD170" s="156" t="n">
        <f aca="false">IFERROR(V170/Z170,"")</f>
        <v>0.469775474956822</v>
      </c>
    </row>
    <row r="171" customFormat="false" ht="13.2" hidden="false" customHeight="false" outlineLevel="0" collapsed="false">
      <c r="B171" s="151" t="s">
        <v>725</v>
      </c>
      <c r="C171" s="142"/>
      <c r="D171" s="142" t="s">
        <v>2416</v>
      </c>
      <c r="E171" s="142"/>
      <c r="G171" s="152" t="n">
        <v>7.2</v>
      </c>
      <c r="H171" s="152" t="n">
        <v>15</v>
      </c>
      <c r="I171" s="152" t="n">
        <v>10.5</v>
      </c>
      <c r="J171" s="152" t="n">
        <v>20</v>
      </c>
      <c r="K171" s="152" t="n">
        <v>4.1</v>
      </c>
      <c r="L171" s="152" t="n">
        <v>8.3</v>
      </c>
      <c r="M171" s="152" t="n">
        <v>2.7</v>
      </c>
      <c r="N171" s="152"/>
      <c r="S171" s="152" t="n">
        <v>24.5</v>
      </c>
      <c r="T171" s="155" t="n">
        <f aca="false">IF(S171="","",S171*1000)</f>
        <v>24500</v>
      </c>
      <c r="V171" s="155" t="n">
        <f aca="false">IF(T171="","",(H171+J171+L171)*1000)</f>
        <v>43300</v>
      </c>
      <c r="X171" s="155" t="n">
        <f aca="false">IFERROR(VLOOKUP($B171,'[2]APS data'!$B$1:$F$1048576,2,0),"")</f>
        <v>83500</v>
      </c>
      <c r="Z171" s="155" t="n">
        <f aca="false">IFERROR(VLOOKUP($B171,'[2]APS data'!$I$1:$M$1048576,2,0),"")</f>
        <v>53900</v>
      </c>
      <c r="AB171" s="156" t="n">
        <f aca="false">IFERROR(T171/X171,"")</f>
        <v>0.293413173652695</v>
      </c>
      <c r="AC171" s="156"/>
      <c r="AD171" s="156" t="n">
        <f aca="false">IFERROR(V171/Z171,"")</f>
        <v>0.803339517625232</v>
      </c>
    </row>
    <row r="172" customFormat="false" ht="13.2" hidden="false" customHeight="false" outlineLevel="0" collapsed="false">
      <c r="B172" s="151" t="s">
        <v>723</v>
      </c>
      <c r="C172" s="142"/>
      <c r="D172" s="142" t="s">
        <v>2417</v>
      </c>
      <c r="E172" s="142"/>
      <c r="G172" s="152" t="n">
        <v>4.2</v>
      </c>
      <c r="H172" s="152" t="n">
        <v>8.8</v>
      </c>
      <c r="I172" s="152" t="n">
        <v>5.7</v>
      </c>
      <c r="J172" s="152" t="n">
        <v>10.6</v>
      </c>
      <c r="K172" s="152" t="n">
        <v>2.9</v>
      </c>
      <c r="L172" s="152" t="n">
        <v>5.8</v>
      </c>
      <c r="M172" s="152" t="n">
        <v>1.4</v>
      </c>
      <c r="N172" s="152"/>
      <c r="S172" s="152" t="n">
        <v>14.2</v>
      </c>
      <c r="T172" s="155" t="n">
        <f aca="false">IF(S172="","",S172*1000)</f>
        <v>14200</v>
      </c>
      <c r="V172" s="155" t="n">
        <f aca="false">IF(T172="","",(H172+J172+L172)*1000)</f>
        <v>25200</v>
      </c>
      <c r="X172" s="155" t="n">
        <f aca="false">IFERROR(VLOOKUP($B172,'[2]APS data'!$B$1:$F$1048576,2,0),"")</f>
        <v>53600</v>
      </c>
      <c r="Z172" s="155" t="n">
        <f aca="false">IFERROR(VLOOKUP($B172,'[2]APS data'!$I$1:$M$1048576,2,0),"")</f>
        <v>35500</v>
      </c>
      <c r="AB172" s="156" t="n">
        <f aca="false">IFERROR(T172/X172,"")</f>
        <v>0.264925373134328</v>
      </c>
      <c r="AC172" s="156"/>
      <c r="AD172" s="156" t="n">
        <f aca="false">IFERROR(V172/Z172,"")</f>
        <v>0.709859154929578</v>
      </c>
    </row>
    <row r="173" customFormat="false" ht="13.2" hidden="false" customHeight="false" outlineLevel="0" collapsed="false">
      <c r="B173" s="142"/>
      <c r="G173" s="152"/>
      <c r="H173" s="152"/>
      <c r="I173" s="152"/>
      <c r="J173" s="152"/>
      <c r="K173" s="152"/>
      <c r="L173" s="152"/>
      <c r="M173" s="152"/>
      <c r="N173" s="152"/>
      <c r="S173" s="152"/>
      <c r="T173" s="155" t="str">
        <f aca="false">IF(S173="","",S173*1000)</f>
        <v/>
      </c>
      <c r="V173" s="155" t="str">
        <f aca="false">IF(T173="","",(H173+J173+L173)*1000)</f>
        <v/>
      </c>
      <c r="X173" s="155" t="str">
        <f aca="false">IFERROR(VLOOKUP($B173,'[2]APS data'!$B$1:$F$1048576,2,0),"")</f>
        <v/>
      </c>
      <c r="Z173" s="155" t="str">
        <f aca="false">IFERROR(VLOOKUP($B173,'[2]APS data'!$I$1:$M$1048576,2,0),"")</f>
        <v/>
      </c>
      <c r="AB173" s="156" t="str">
        <f aca="false">IFERROR(T173/X173,"")</f>
        <v/>
      </c>
      <c r="AC173" s="156"/>
      <c r="AD173" s="156" t="str">
        <f aca="false">IFERROR(V173/Z173,"")</f>
        <v/>
      </c>
    </row>
    <row r="174" s="142" customFormat="true" ht="13.2" hidden="false" customHeight="false" outlineLevel="0" collapsed="false">
      <c r="B174" s="151" t="s">
        <v>2418</v>
      </c>
      <c r="D174" s="142" t="s">
        <v>2419</v>
      </c>
      <c r="G174" s="153" t="n">
        <v>11.8</v>
      </c>
      <c r="H174" s="153" t="n">
        <v>22.4</v>
      </c>
      <c r="I174" s="153" t="n">
        <v>20.1</v>
      </c>
      <c r="J174" s="153" t="n">
        <v>35.2</v>
      </c>
      <c r="K174" s="153" t="n">
        <v>11.4</v>
      </c>
      <c r="L174" s="153" t="n">
        <v>23.4</v>
      </c>
      <c r="M174" s="153" t="n">
        <v>6.3</v>
      </c>
      <c r="N174" s="153"/>
      <c r="S174" s="153" t="n">
        <v>49.6</v>
      </c>
      <c r="T174" s="155" t="n">
        <f aca="false">IF(S174="","",S174*1000)</f>
        <v>49600</v>
      </c>
      <c r="U174" s="128"/>
      <c r="V174" s="155" t="n">
        <f aca="false">IF(T174="","",(H174+J174+L174)*1000)</f>
        <v>81000</v>
      </c>
      <c r="W174" s="128"/>
      <c r="X174" s="155" t="str">
        <f aca="false">IFERROR(VLOOKUP($B174,'[2]APS data'!$B$1:$F$1048576,2,0),"")</f>
        <v/>
      </c>
      <c r="Y174" s="128"/>
      <c r="Z174" s="155" t="str">
        <f aca="false">IFERROR(VLOOKUP($B174,'[2]APS data'!$I$1:$M$1048576,2,0),"")</f>
        <v/>
      </c>
      <c r="AA174" s="128"/>
      <c r="AB174" s="156" t="str">
        <f aca="false">IFERROR(T174/X174,"")</f>
        <v/>
      </c>
      <c r="AC174" s="156"/>
      <c r="AD174" s="156" t="str">
        <f aca="false">IFERROR(V174/Z174,"")</f>
        <v/>
      </c>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row>
    <row r="175" customFormat="false" ht="13.2" hidden="false" customHeight="false" outlineLevel="0" collapsed="false">
      <c r="B175" s="154" t="s">
        <v>729</v>
      </c>
      <c r="E175" s="127" t="s">
        <v>730</v>
      </c>
      <c r="G175" s="152" t="n">
        <v>2</v>
      </c>
      <c r="H175" s="152" t="n">
        <v>3.8</v>
      </c>
      <c r="I175" s="152" t="n">
        <v>2.8</v>
      </c>
      <c r="J175" s="152" t="n">
        <v>4.6</v>
      </c>
      <c r="K175" s="152" t="n">
        <v>1.5</v>
      </c>
      <c r="L175" s="152" t="n">
        <v>3</v>
      </c>
      <c r="M175" s="152" t="n">
        <v>0.7</v>
      </c>
      <c r="N175" s="152"/>
      <c r="S175" s="152" t="n">
        <v>6.9</v>
      </c>
      <c r="T175" s="155" t="n">
        <f aca="false">IF(S175="","",S175*1000)</f>
        <v>6900</v>
      </c>
      <c r="V175" s="155" t="n">
        <f aca="false">IF(T175="","",(H175+J175+L175)*1000)</f>
        <v>11400</v>
      </c>
      <c r="X175" s="155" t="n">
        <f aca="false">IFERROR(VLOOKUP($B175,'[2]APS data'!$B$1:$F$1048576,2,0),"")</f>
        <v>30500</v>
      </c>
      <c r="Z175" s="155" t="n">
        <f aca="false">IFERROR(VLOOKUP($B175,'[2]APS data'!$I$1:$M$1048576,2,0),"")</f>
        <v>21300</v>
      </c>
      <c r="AB175" s="156" t="n">
        <f aca="false">IFERROR(T175/X175,"")</f>
        <v>0.226229508196721</v>
      </c>
      <c r="AC175" s="156"/>
      <c r="AD175" s="156" t="n">
        <f aca="false">IFERROR(V175/Z175,"")</f>
        <v>0.535211267605634</v>
      </c>
    </row>
    <row r="176" customFormat="false" ht="13.2" hidden="false" customHeight="false" outlineLevel="0" collapsed="false">
      <c r="B176" s="154" t="s">
        <v>731</v>
      </c>
      <c r="E176" s="127" t="s">
        <v>732</v>
      </c>
      <c r="G176" s="152" t="n">
        <v>1.6</v>
      </c>
      <c r="H176" s="152" t="n">
        <v>3</v>
      </c>
      <c r="I176" s="152" t="n">
        <v>3.4</v>
      </c>
      <c r="J176" s="152" t="n">
        <v>6.7</v>
      </c>
      <c r="K176" s="152" t="n">
        <v>1.7</v>
      </c>
      <c r="L176" s="152" t="n">
        <v>3.9</v>
      </c>
      <c r="M176" s="152" t="n">
        <v>1</v>
      </c>
      <c r="N176" s="152"/>
      <c r="S176" s="152" t="n">
        <v>7.7</v>
      </c>
      <c r="T176" s="155" t="n">
        <f aca="false">IF(S176="","",S176*1000)</f>
        <v>7700</v>
      </c>
      <c r="V176" s="155" t="n">
        <f aca="false">IF(T176="","",(H176+J176+L176)*1000)</f>
        <v>13600</v>
      </c>
      <c r="X176" s="155" t="n">
        <f aca="false">IFERROR(VLOOKUP($B176,'[2]APS data'!$B$1:$F$1048576,2,0),"")</f>
        <v>38000</v>
      </c>
      <c r="Z176" s="155" t="n">
        <f aca="false">IFERROR(VLOOKUP($B176,'[2]APS data'!$I$1:$M$1048576,2,0),"")</f>
        <v>20500</v>
      </c>
      <c r="AB176" s="156" t="n">
        <f aca="false">IFERROR(T176/X176,"")</f>
        <v>0.202631578947368</v>
      </c>
      <c r="AC176" s="156"/>
      <c r="AD176" s="156" t="n">
        <f aca="false">IFERROR(V176/Z176,"")</f>
        <v>0.663414634146341</v>
      </c>
    </row>
    <row r="177" customFormat="false" ht="13.2" hidden="false" customHeight="false" outlineLevel="0" collapsed="false">
      <c r="B177" s="154" t="s">
        <v>733</v>
      </c>
      <c r="E177" s="127" t="s">
        <v>734</v>
      </c>
      <c r="G177" s="152" t="n">
        <v>1.3</v>
      </c>
      <c r="H177" s="152" t="n">
        <v>2.3</v>
      </c>
      <c r="I177" s="152" t="n">
        <v>1.7</v>
      </c>
      <c r="J177" s="152" t="n">
        <v>2.8</v>
      </c>
      <c r="K177" s="152" t="n">
        <v>1.1</v>
      </c>
      <c r="L177" s="152" t="n">
        <v>2.2</v>
      </c>
      <c r="M177" s="152" t="n">
        <v>0.5</v>
      </c>
      <c r="N177" s="152"/>
      <c r="S177" s="152" t="n">
        <v>4.5</v>
      </c>
      <c r="T177" s="155" t="n">
        <f aca="false">IF(S177="","",S177*1000)</f>
        <v>4500</v>
      </c>
      <c r="V177" s="155" t="n">
        <f aca="false">IF(T177="","",(H177+J177+L177)*1000)</f>
        <v>7300</v>
      </c>
      <c r="X177" s="155" t="n">
        <f aca="false">IFERROR(VLOOKUP($B177,'[2]APS data'!$B$1:$F$1048576,2,0),"")</f>
        <v>29000</v>
      </c>
      <c r="Z177" s="155" t="n">
        <f aca="false">IFERROR(VLOOKUP($B177,'[2]APS data'!$I$1:$M$1048576,2,0),"")</f>
        <v>20900</v>
      </c>
      <c r="AB177" s="156" t="n">
        <f aca="false">IFERROR(T177/X177,"")</f>
        <v>0.155172413793103</v>
      </c>
      <c r="AC177" s="156"/>
      <c r="AD177" s="156" t="n">
        <f aca="false">IFERROR(V177/Z177,"")</f>
        <v>0.349282296650718</v>
      </c>
    </row>
    <row r="178" customFormat="false" ht="13.2" hidden="false" customHeight="false" outlineLevel="0" collapsed="false">
      <c r="B178" s="154" t="s">
        <v>735</v>
      </c>
      <c r="E178" s="127" t="s">
        <v>736</v>
      </c>
      <c r="G178" s="152" t="n">
        <v>1.8</v>
      </c>
      <c r="H178" s="152" t="n">
        <v>3.5</v>
      </c>
      <c r="I178" s="152" t="n">
        <v>3.1</v>
      </c>
      <c r="J178" s="152" t="n">
        <v>5.3</v>
      </c>
      <c r="K178" s="152" t="n">
        <v>1.7</v>
      </c>
      <c r="L178" s="152" t="n">
        <v>3.1</v>
      </c>
      <c r="M178" s="152" t="n">
        <v>1.1</v>
      </c>
      <c r="N178" s="152"/>
      <c r="S178" s="152" t="n">
        <v>7.6</v>
      </c>
      <c r="T178" s="155" t="n">
        <f aca="false">IF(S178="","",S178*1000)</f>
        <v>7600</v>
      </c>
      <c r="V178" s="155" t="n">
        <f aca="false">IF(T178="","",(H178+J178+L178)*1000)</f>
        <v>11900</v>
      </c>
      <c r="X178" s="155" t="n">
        <f aca="false">IFERROR(VLOOKUP($B178,'[2]APS data'!$B$1:$F$1048576,2,0),"")</f>
        <v>40200</v>
      </c>
      <c r="Z178" s="155" t="n">
        <f aca="false">IFERROR(VLOOKUP($B178,'[2]APS data'!$I$1:$M$1048576,2,0),"")</f>
        <v>22900</v>
      </c>
      <c r="AB178" s="156" t="n">
        <f aca="false">IFERROR(T178/X178,"")</f>
        <v>0.189054726368159</v>
      </c>
      <c r="AC178" s="156"/>
      <c r="AD178" s="156" t="n">
        <f aca="false">IFERROR(V178/Z178,"")</f>
        <v>0.519650655021834</v>
      </c>
    </row>
    <row r="179" customFormat="false" ht="13.2" hidden="false" customHeight="false" outlineLevel="0" collapsed="false">
      <c r="B179" s="154" t="s">
        <v>737</v>
      </c>
      <c r="E179" s="127" t="s">
        <v>738</v>
      </c>
      <c r="G179" s="152" t="n">
        <v>1.2</v>
      </c>
      <c r="H179" s="152" t="n">
        <v>2.1</v>
      </c>
      <c r="I179" s="152" t="n">
        <v>2</v>
      </c>
      <c r="J179" s="152" t="n">
        <v>3.3</v>
      </c>
      <c r="K179" s="152" t="n">
        <v>1.2</v>
      </c>
      <c r="L179" s="152" t="n">
        <v>2.5</v>
      </c>
      <c r="M179" s="152" t="n">
        <v>0.7</v>
      </c>
      <c r="N179" s="152"/>
      <c r="S179" s="152" t="n">
        <v>5.1</v>
      </c>
      <c r="T179" s="155" t="n">
        <f aca="false">IF(S179="","",S179*1000)</f>
        <v>5100</v>
      </c>
      <c r="V179" s="155" t="n">
        <f aca="false">IF(T179="","",(H179+J179+L179)*1000)</f>
        <v>7900</v>
      </c>
      <c r="X179" s="155" t="n">
        <f aca="false">IFERROR(VLOOKUP($B179,'[2]APS data'!$B$1:$F$1048576,2,0),"")</f>
        <v>32700</v>
      </c>
      <c r="Z179" s="155" t="n">
        <f aca="false">IFERROR(VLOOKUP($B179,'[2]APS data'!$I$1:$M$1048576,2,0),"")</f>
        <v>17500</v>
      </c>
      <c r="AB179" s="156" t="n">
        <f aca="false">IFERROR(T179/X179,"")</f>
        <v>0.155963302752294</v>
      </c>
      <c r="AC179" s="156"/>
      <c r="AD179" s="156" t="n">
        <f aca="false">IFERROR(V179/Z179,"")</f>
        <v>0.451428571428571</v>
      </c>
    </row>
    <row r="180" customFormat="false" ht="13.2" hidden="false" customHeight="false" outlineLevel="0" collapsed="false">
      <c r="B180" s="154" t="s">
        <v>739</v>
      </c>
      <c r="E180" s="127" t="s">
        <v>740</v>
      </c>
      <c r="G180" s="152" t="n">
        <v>1.6</v>
      </c>
      <c r="H180" s="152" t="n">
        <v>2.9</v>
      </c>
      <c r="I180" s="152" t="n">
        <v>2.7</v>
      </c>
      <c r="J180" s="152" t="n">
        <v>4.5</v>
      </c>
      <c r="K180" s="152" t="n">
        <v>1.6</v>
      </c>
      <c r="L180" s="152" t="n">
        <v>3.1</v>
      </c>
      <c r="M180" s="152" t="n">
        <v>0.8</v>
      </c>
      <c r="N180" s="152"/>
      <c r="S180" s="152" t="n">
        <v>6.6</v>
      </c>
      <c r="T180" s="155" t="n">
        <f aca="false">IF(S180="","",S180*1000)</f>
        <v>6600</v>
      </c>
      <c r="V180" s="155" t="n">
        <f aca="false">IF(T180="","",(H180+J180+L180)*1000)</f>
        <v>10500</v>
      </c>
      <c r="X180" s="155" t="n">
        <f aca="false">IFERROR(VLOOKUP($B180,'[2]APS data'!$B$1:$F$1048576,2,0),"")</f>
        <v>45200</v>
      </c>
      <c r="Z180" s="155" t="n">
        <f aca="false">IFERROR(VLOOKUP($B180,'[2]APS data'!$I$1:$M$1048576,2,0),"")</f>
        <v>26700</v>
      </c>
      <c r="AB180" s="156" t="n">
        <f aca="false">IFERROR(T180/X180,"")</f>
        <v>0.146017699115044</v>
      </c>
      <c r="AC180" s="156"/>
      <c r="AD180" s="156" t="n">
        <f aca="false">IFERROR(V180/Z180,"")</f>
        <v>0.393258426966292</v>
      </c>
    </row>
    <row r="181" customFormat="false" ht="13.2" hidden="false" customHeight="false" outlineLevel="0" collapsed="false">
      <c r="B181" s="154" t="s">
        <v>741</v>
      </c>
      <c r="E181" s="127" t="s">
        <v>742</v>
      </c>
      <c r="G181" s="152" t="n">
        <v>1</v>
      </c>
      <c r="H181" s="152" t="n">
        <v>1.9</v>
      </c>
      <c r="I181" s="152" t="n">
        <v>2.2</v>
      </c>
      <c r="J181" s="152" t="n">
        <v>3.9</v>
      </c>
      <c r="K181" s="152" t="n">
        <v>1.3</v>
      </c>
      <c r="L181" s="152" t="n">
        <v>2.8</v>
      </c>
      <c r="M181" s="152" t="n">
        <v>0.8</v>
      </c>
      <c r="N181" s="152"/>
      <c r="S181" s="152" t="n">
        <v>5.4</v>
      </c>
      <c r="T181" s="155" t="n">
        <f aca="false">IF(S181="","",S181*1000)</f>
        <v>5400</v>
      </c>
      <c r="V181" s="155" t="n">
        <f aca="false">IF(T181="","",(H181+J181+L181)*1000)</f>
        <v>8600</v>
      </c>
      <c r="X181" s="155" t="n">
        <f aca="false">IFERROR(VLOOKUP($B181,'[2]APS data'!$B$1:$F$1048576,2,0),"")</f>
        <v>28400</v>
      </c>
      <c r="Z181" s="155" t="n">
        <f aca="false">IFERROR(VLOOKUP($B181,'[2]APS data'!$I$1:$M$1048576,2,0),"")</f>
        <v>24800</v>
      </c>
      <c r="AB181" s="156" t="n">
        <f aca="false">IFERROR(T181/X181,"")</f>
        <v>0.190140845070423</v>
      </c>
      <c r="AC181" s="156"/>
      <c r="AD181" s="156" t="n">
        <f aca="false">IFERROR(V181/Z181,"")</f>
        <v>0.346774193548387</v>
      </c>
    </row>
    <row r="182" customFormat="false" ht="13.2" hidden="false" customHeight="false" outlineLevel="0" collapsed="false">
      <c r="B182" s="154" t="s">
        <v>743</v>
      </c>
      <c r="E182" s="127" t="s">
        <v>744</v>
      </c>
      <c r="G182" s="152" t="n">
        <v>1.4</v>
      </c>
      <c r="H182" s="152" t="n">
        <v>2.8</v>
      </c>
      <c r="I182" s="152" t="n">
        <v>2.3</v>
      </c>
      <c r="J182" s="152" t="n">
        <v>4</v>
      </c>
      <c r="K182" s="152" t="n">
        <v>1.4</v>
      </c>
      <c r="L182" s="152" t="n">
        <v>2.8</v>
      </c>
      <c r="M182" s="152" t="n">
        <v>0.7</v>
      </c>
      <c r="N182" s="152"/>
      <c r="S182" s="152" t="n">
        <v>5.8</v>
      </c>
      <c r="T182" s="155" t="n">
        <f aca="false">IF(S182="","",S182*1000)</f>
        <v>5800</v>
      </c>
      <c r="V182" s="155" t="n">
        <f aca="false">IF(T182="","",(H182+J182+L182)*1000)</f>
        <v>9600</v>
      </c>
      <c r="X182" s="155" t="n">
        <f aca="false">IFERROR(VLOOKUP($B182,'[2]APS data'!$B$1:$F$1048576,2,0),"")</f>
        <v>25000</v>
      </c>
      <c r="Z182" s="155" t="n">
        <f aca="false">IFERROR(VLOOKUP($B182,'[2]APS data'!$I$1:$M$1048576,2,0),"")</f>
        <v>18300</v>
      </c>
      <c r="AB182" s="156" t="n">
        <f aca="false">IFERROR(T182/X182,"")</f>
        <v>0.232</v>
      </c>
      <c r="AC182" s="156"/>
      <c r="AD182" s="156" t="n">
        <f aca="false">IFERROR(V182/Z182,"")</f>
        <v>0.524590163934426</v>
      </c>
    </row>
    <row r="183" customFormat="false" ht="13.2" hidden="false" customHeight="false" outlineLevel="0" collapsed="false">
      <c r="G183" s="152"/>
      <c r="H183" s="152"/>
      <c r="I183" s="152"/>
      <c r="J183" s="152"/>
      <c r="K183" s="152"/>
      <c r="L183" s="152"/>
      <c r="M183" s="152"/>
      <c r="N183" s="152"/>
      <c r="S183" s="152"/>
      <c r="T183" s="155" t="str">
        <f aca="false">IF(S183="","",S183*1000)</f>
        <v/>
      </c>
      <c r="V183" s="155" t="str">
        <f aca="false">IF(T183="","",(H183+J183+L183)*1000)</f>
        <v/>
      </c>
      <c r="X183" s="155" t="str">
        <f aca="false">IFERROR(VLOOKUP($B183,'[2]APS data'!$B$1:$F$1048576,2,0),"")</f>
        <v/>
      </c>
      <c r="Z183" s="155" t="str">
        <f aca="false">IFERROR(VLOOKUP($B183,'[2]APS data'!$I$1:$M$1048576,2,0),"")</f>
        <v/>
      </c>
      <c r="AB183" s="156" t="str">
        <f aca="false">IFERROR(T183/X183,"")</f>
        <v/>
      </c>
      <c r="AC183" s="156"/>
      <c r="AD183" s="156" t="str">
        <f aca="false">IFERROR(V183/Z183,"")</f>
        <v/>
      </c>
    </row>
    <row r="184" s="142" customFormat="true" ht="13.2" hidden="false" customHeight="false" outlineLevel="0" collapsed="false">
      <c r="B184" s="151" t="s">
        <v>2420</v>
      </c>
      <c r="D184" s="142" t="s">
        <v>2421</v>
      </c>
      <c r="G184" s="153" t="n">
        <v>7.2</v>
      </c>
      <c r="H184" s="153" t="n">
        <v>14</v>
      </c>
      <c r="I184" s="153" t="n">
        <v>13.4</v>
      </c>
      <c r="J184" s="153" t="n">
        <v>23.3</v>
      </c>
      <c r="K184" s="153" t="n">
        <v>6.8</v>
      </c>
      <c r="L184" s="153" t="n">
        <v>13.7</v>
      </c>
      <c r="M184" s="153" t="n">
        <v>3.2</v>
      </c>
      <c r="N184" s="153"/>
      <c r="S184" s="153" t="n">
        <v>30.6</v>
      </c>
      <c r="T184" s="155" t="n">
        <f aca="false">IF(S184="","",S184*1000)</f>
        <v>30600</v>
      </c>
      <c r="U184" s="128"/>
      <c r="V184" s="155" t="n">
        <f aca="false">IF(T184="","",(H184+J184+L184)*1000)</f>
        <v>51000</v>
      </c>
      <c r="W184" s="128"/>
      <c r="X184" s="155" t="str">
        <f aca="false">IFERROR(VLOOKUP($B184,'[2]APS data'!$B$1:$F$1048576,2,0),"")</f>
        <v/>
      </c>
      <c r="Y184" s="128"/>
      <c r="Z184" s="155" t="str">
        <f aca="false">IFERROR(VLOOKUP($B184,'[2]APS data'!$I$1:$M$1048576,2,0),"")</f>
        <v/>
      </c>
      <c r="AA184" s="128"/>
      <c r="AB184" s="156" t="str">
        <f aca="false">IFERROR(T184/X184,"")</f>
        <v/>
      </c>
      <c r="AC184" s="156"/>
      <c r="AD184" s="156" t="str">
        <f aca="false">IFERROR(V184/Z184,"")</f>
        <v/>
      </c>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row>
    <row r="185" customFormat="false" ht="13.2" hidden="false" customHeight="false" outlineLevel="0" collapsed="false">
      <c r="B185" s="154" t="s">
        <v>745</v>
      </c>
      <c r="E185" s="127" t="s">
        <v>746</v>
      </c>
      <c r="G185" s="152" t="n">
        <v>0.9</v>
      </c>
      <c r="H185" s="152" t="n">
        <v>1.8</v>
      </c>
      <c r="I185" s="152" t="n">
        <v>1.5</v>
      </c>
      <c r="J185" s="152" t="n">
        <v>2.7</v>
      </c>
      <c r="K185" s="152" t="n">
        <v>0.9</v>
      </c>
      <c r="L185" s="152" t="n">
        <v>1.8</v>
      </c>
      <c r="M185" s="152" t="n">
        <v>0.4</v>
      </c>
      <c r="N185" s="152"/>
      <c r="S185" s="152" t="n">
        <v>3.7</v>
      </c>
      <c r="T185" s="155" t="n">
        <f aca="false">IF(S185="","",S185*1000)</f>
        <v>3700</v>
      </c>
      <c r="V185" s="155" t="n">
        <f aca="false">IF(T185="","",(H185+J185+L185)*1000)</f>
        <v>6300</v>
      </c>
      <c r="X185" s="155" t="n">
        <f aca="false">IFERROR(VLOOKUP($B185,'[2]APS data'!$B$1:$F$1048576,2,0),"")</f>
        <v>18500</v>
      </c>
      <c r="Z185" s="155" t="n">
        <f aca="false">IFERROR(VLOOKUP($B185,'[2]APS data'!$I$1:$M$1048576,2,0),"")</f>
        <v>16100</v>
      </c>
      <c r="AB185" s="156" t="n">
        <f aca="false">IFERROR(T185/X185,"")</f>
        <v>0.2</v>
      </c>
      <c r="AC185" s="156"/>
      <c r="AD185" s="156" t="n">
        <f aca="false">IFERROR(V185/Z185,"")</f>
        <v>0.391304347826087</v>
      </c>
    </row>
    <row r="186" customFormat="false" ht="13.2" hidden="false" customHeight="false" outlineLevel="0" collapsed="false">
      <c r="B186" s="154" t="s">
        <v>747</v>
      </c>
      <c r="E186" s="127" t="s">
        <v>748</v>
      </c>
      <c r="G186" s="152" t="n">
        <v>2.4</v>
      </c>
      <c r="H186" s="152" t="n">
        <v>4.9</v>
      </c>
      <c r="I186" s="152" t="n">
        <v>4.1</v>
      </c>
      <c r="J186" s="152" t="n">
        <v>7.1</v>
      </c>
      <c r="K186" s="152" t="n">
        <v>2</v>
      </c>
      <c r="L186" s="152" t="n">
        <v>4.1</v>
      </c>
      <c r="M186" s="152" t="n">
        <v>0.9</v>
      </c>
      <c r="N186" s="152"/>
      <c r="S186" s="152" t="n">
        <v>9.4</v>
      </c>
      <c r="T186" s="155" t="n">
        <f aca="false">IF(S186="","",S186*1000)</f>
        <v>9400</v>
      </c>
      <c r="V186" s="155" t="n">
        <f aca="false">IF(T186="","",(H186+J186+L186)*1000)</f>
        <v>16100</v>
      </c>
      <c r="X186" s="155" t="n">
        <f aca="false">IFERROR(VLOOKUP($B186,'[2]APS data'!$B$1:$F$1048576,2,0),"")</f>
        <v>40200</v>
      </c>
      <c r="Z186" s="155" t="n">
        <f aca="false">IFERROR(VLOOKUP($B186,'[2]APS data'!$I$1:$M$1048576,2,0),"")</f>
        <v>27900</v>
      </c>
      <c r="AB186" s="156" t="n">
        <f aca="false">IFERROR(T186/X186,"")</f>
        <v>0.233830845771144</v>
      </c>
      <c r="AC186" s="156"/>
      <c r="AD186" s="156" t="n">
        <f aca="false">IFERROR(V186/Z186,"")</f>
        <v>0.577060931899642</v>
      </c>
    </row>
    <row r="187" customFormat="false" ht="13.2" hidden="false" customHeight="false" outlineLevel="0" collapsed="false">
      <c r="B187" s="154" t="s">
        <v>749</v>
      </c>
      <c r="E187" s="127" t="s">
        <v>750</v>
      </c>
      <c r="G187" s="152" t="n">
        <v>1.3</v>
      </c>
      <c r="H187" s="152" t="n">
        <v>2.5</v>
      </c>
      <c r="I187" s="152" t="n">
        <v>2.7</v>
      </c>
      <c r="J187" s="152" t="n">
        <v>4.7</v>
      </c>
      <c r="K187" s="152" t="n">
        <v>1.4</v>
      </c>
      <c r="L187" s="152" t="n">
        <v>2.8</v>
      </c>
      <c r="M187" s="152" t="n">
        <v>0.8</v>
      </c>
      <c r="N187" s="152"/>
      <c r="S187" s="152" t="n">
        <v>6.2</v>
      </c>
      <c r="T187" s="155" t="n">
        <f aca="false">IF(S187="","",S187*1000)</f>
        <v>6200</v>
      </c>
      <c r="V187" s="155" t="n">
        <f aca="false">IF(T187="","",(H187+J187+L187)*1000)</f>
        <v>10000</v>
      </c>
      <c r="X187" s="155" t="n">
        <f aca="false">IFERROR(VLOOKUP($B187,'[2]APS data'!$B$1:$F$1048576,2,0),"")</f>
        <v>32900</v>
      </c>
      <c r="Z187" s="155" t="n">
        <f aca="false">IFERROR(VLOOKUP($B187,'[2]APS data'!$I$1:$M$1048576,2,0),"")</f>
        <v>25100</v>
      </c>
      <c r="AB187" s="156" t="n">
        <f aca="false">IFERROR(T187/X187,"")</f>
        <v>0.188449848024316</v>
      </c>
      <c r="AC187" s="156"/>
      <c r="AD187" s="156" t="n">
        <f aca="false">IFERROR(V187/Z187,"")</f>
        <v>0.398406374501992</v>
      </c>
    </row>
    <row r="188" customFormat="false" ht="13.2" hidden="false" customHeight="false" outlineLevel="0" collapsed="false">
      <c r="B188" s="154" t="s">
        <v>751</v>
      </c>
      <c r="E188" s="127" t="s">
        <v>752</v>
      </c>
      <c r="G188" s="152" t="n">
        <v>1.1</v>
      </c>
      <c r="H188" s="152" t="n">
        <v>2</v>
      </c>
      <c r="I188" s="152" t="n">
        <v>2.3</v>
      </c>
      <c r="J188" s="152" t="n">
        <v>4.1</v>
      </c>
      <c r="K188" s="152" t="n">
        <v>1.1</v>
      </c>
      <c r="L188" s="152" t="n">
        <v>2.4</v>
      </c>
      <c r="M188" s="152" t="n">
        <v>0.6</v>
      </c>
      <c r="N188" s="152"/>
      <c r="S188" s="152" t="n">
        <v>5.1</v>
      </c>
      <c r="T188" s="155" t="n">
        <f aca="false">IF(S188="","",S188*1000)</f>
        <v>5100</v>
      </c>
      <c r="V188" s="155" t="n">
        <f aca="false">IF(T188="","",(H188+J188+L188)*1000)</f>
        <v>8500</v>
      </c>
      <c r="X188" s="155" t="n">
        <f aca="false">IFERROR(VLOOKUP($B188,'[2]APS data'!$B$1:$F$1048576,2,0),"")</f>
        <v>36900</v>
      </c>
      <c r="Z188" s="155" t="n">
        <f aca="false">IFERROR(VLOOKUP($B188,'[2]APS data'!$I$1:$M$1048576,2,0),"")</f>
        <v>22100</v>
      </c>
      <c r="AB188" s="156" t="n">
        <f aca="false">IFERROR(T188/X188,"")</f>
        <v>0.138211382113821</v>
      </c>
      <c r="AC188" s="156"/>
      <c r="AD188" s="156" t="n">
        <f aca="false">IFERROR(V188/Z188,"")</f>
        <v>0.384615384615385</v>
      </c>
    </row>
    <row r="189" customFormat="false" ht="13.2" hidden="false" customHeight="false" outlineLevel="0" collapsed="false">
      <c r="B189" s="154" t="s">
        <v>753</v>
      </c>
      <c r="E189" s="127" t="s">
        <v>754</v>
      </c>
      <c r="G189" s="152" t="n">
        <v>1.5</v>
      </c>
      <c r="H189" s="152" t="n">
        <v>2.9</v>
      </c>
      <c r="I189" s="152" t="n">
        <v>2.8</v>
      </c>
      <c r="J189" s="152" t="n">
        <v>4.7</v>
      </c>
      <c r="K189" s="152" t="n">
        <v>1.3</v>
      </c>
      <c r="L189" s="152" t="n">
        <v>2.6</v>
      </c>
      <c r="M189" s="152" t="n">
        <v>0.6</v>
      </c>
      <c r="N189" s="152"/>
      <c r="S189" s="152" t="n">
        <v>6.2</v>
      </c>
      <c r="T189" s="155" t="n">
        <f aca="false">IF(S189="","",S189*1000)</f>
        <v>6200</v>
      </c>
      <c r="V189" s="155" t="n">
        <f aca="false">IF(T189="","",(H189+J189+L189)*1000)</f>
        <v>10200</v>
      </c>
      <c r="X189" s="155" t="n">
        <f aca="false">IFERROR(VLOOKUP($B189,'[2]APS data'!$B$1:$F$1048576,2,0),"")</f>
        <v>46300</v>
      </c>
      <c r="Z189" s="155" t="n">
        <f aca="false">IFERROR(VLOOKUP($B189,'[2]APS data'!$I$1:$M$1048576,2,0),"")</f>
        <v>25000</v>
      </c>
      <c r="AB189" s="156" t="n">
        <f aca="false">IFERROR(T189/X189,"")</f>
        <v>0.133909287257019</v>
      </c>
      <c r="AC189" s="156"/>
      <c r="AD189" s="156" t="n">
        <f aca="false">IFERROR(V189/Z189,"")</f>
        <v>0.408</v>
      </c>
    </row>
    <row r="190" customFormat="false" ht="13.2" hidden="false" customHeight="false" outlineLevel="0" collapsed="false">
      <c r="G190" s="152"/>
      <c r="H190" s="152"/>
      <c r="I190" s="152"/>
      <c r="J190" s="152"/>
      <c r="K190" s="152"/>
      <c r="L190" s="152"/>
      <c r="M190" s="152"/>
      <c r="N190" s="152"/>
      <c r="S190" s="152"/>
      <c r="T190" s="155" t="str">
        <f aca="false">IF(S190="","",S190*1000)</f>
        <v/>
      </c>
      <c r="V190" s="155" t="str">
        <f aca="false">IF(T190="","",(H190+J190+L190)*1000)</f>
        <v/>
      </c>
      <c r="X190" s="155" t="str">
        <f aca="false">IFERROR(VLOOKUP($B190,'[2]APS data'!$B$1:$F$1048576,2,0),"")</f>
        <v/>
      </c>
      <c r="Z190" s="155" t="str">
        <f aca="false">IFERROR(VLOOKUP($B190,'[2]APS data'!$I$1:$M$1048576,2,0),"")</f>
        <v/>
      </c>
      <c r="AB190" s="156" t="str">
        <f aca="false">IFERROR(T190/X190,"")</f>
        <v/>
      </c>
      <c r="AC190" s="156"/>
      <c r="AD190" s="156" t="str">
        <f aca="false">IFERROR(V190/Z190,"")</f>
        <v/>
      </c>
    </row>
    <row r="191" s="142" customFormat="true" ht="13.2" hidden="false" customHeight="false" outlineLevel="0" collapsed="false">
      <c r="B191" s="151" t="s">
        <v>2422</v>
      </c>
      <c r="D191" s="142" t="s">
        <v>2423</v>
      </c>
      <c r="G191" s="153" t="n">
        <v>80.8</v>
      </c>
      <c r="H191" s="153" t="n">
        <v>166.1</v>
      </c>
      <c r="I191" s="153" t="n">
        <v>110.8</v>
      </c>
      <c r="J191" s="153" t="n">
        <v>225.8</v>
      </c>
      <c r="K191" s="153" t="n">
        <v>40</v>
      </c>
      <c r="L191" s="153" t="n">
        <v>83.8</v>
      </c>
      <c r="M191" s="153" t="n">
        <v>26.5</v>
      </c>
      <c r="N191" s="153"/>
      <c r="S191" s="153" t="n">
        <v>258.1</v>
      </c>
      <c r="T191" s="155" t="n">
        <f aca="false">IF(S191="","",S191*1000)</f>
        <v>258100</v>
      </c>
      <c r="U191" s="128"/>
      <c r="V191" s="155" t="n">
        <f aca="false">IF(T191="","",(H191+J191+L191)*1000)</f>
        <v>475700</v>
      </c>
      <c r="W191" s="128"/>
      <c r="X191" s="155" t="str">
        <f aca="false">IFERROR(VLOOKUP($B191,'[2]APS data'!$B$1:$F$1048576,2,0),"")</f>
        <v/>
      </c>
      <c r="Y191" s="128"/>
      <c r="Z191" s="155" t="str">
        <f aca="false">IFERROR(VLOOKUP($B191,'[2]APS data'!$I$1:$M$1048576,2,0),"")</f>
        <v/>
      </c>
      <c r="AA191" s="128"/>
      <c r="AB191" s="156" t="str">
        <f aca="false">IFERROR(T191/X191,"")</f>
        <v/>
      </c>
      <c r="AC191" s="156"/>
      <c r="AD191" s="156" t="str">
        <f aca="false">IFERROR(V191/Z191,"")</f>
        <v/>
      </c>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row>
    <row r="192" customFormat="false" ht="13.2" hidden="false" customHeight="false" outlineLevel="0" collapsed="false">
      <c r="B192" s="154" t="s">
        <v>767</v>
      </c>
      <c r="E192" s="127" t="s">
        <v>768</v>
      </c>
      <c r="G192" s="152" t="n">
        <v>35.9</v>
      </c>
      <c r="H192" s="152" t="n">
        <v>76.3</v>
      </c>
      <c r="I192" s="152" t="n">
        <v>50.8</v>
      </c>
      <c r="J192" s="152" t="n">
        <v>110.4</v>
      </c>
      <c r="K192" s="152" t="n">
        <v>14.3</v>
      </c>
      <c r="L192" s="152" t="n">
        <v>31.1</v>
      </c>
      <c r="M192" s="152" t="n">
        <v>11.8</v>
      </c>
      <c r="N192" s="152"/>
      <c r="S192" s="152" t="n">
        <v>112.8</v>
      </c>
      <c r="T192" s="155" t="n">
        <f aca="false">IF(S192="","",S192*1000)</f>
        <v>112800</v>
      </c>
      <c r="V192" s="155" t="n">
        <f aca="false">IF(T192="","",(H192+J192+L192)*1000)</f>
        <v>217800</v>
      </c>
      <c r="X192" s="155" t="n">
        <f aca="false">IFERROR(VLOOKUP($B192,'[2]APS data'!$B$1:$F$1048576,2,0),"")</f>
        <v>357800</v>
      </c>
      <c r="Z192" s="155" t="n">
        <f aca="false">IFERROR(VLOOKUP($B192,'[2]APS data'!$I$1:$M$1048576,2,0),"")</f>
        <v>266400</v>
      </c>
      <c r="AB192" s="156" t="n">
        <f aca="false">IFERROR(T192/X192,"")</f>
        <v>0.315259921743991</v>
      </c>
      <c r="AC192" s="156"/>
      <c r="AD192" s="156" t="n">
        <f aca="false">IFERROR(V192/Z192,"")</f>
        <v>0.817567567567567</v>
      </c>
    </row>
    <row r="193" customFormat="false" ht="13.2" hidden="false" customHeight="false" outlineLevel="0" collapsed="false">
      <c r="B193" s="154" t="s">
        <v>769</v>
      </c>
      <c r="E193" s="127" t="s">
        <v>770</v>
      </c>
      <c r="G193" s="152" t="n">
        <v>7.9</v>
      </c>
      <c r="H193" s="152" t="n">
        <v>16</v>
      </c>
      <c r="I193" s="152" t="n">
        <v>12.2</v>
      </c>
      <c r="J193" s="152" t="n">
        <v>23.8</v>
      </c>
      <c r="K193" s="152" t="n">
        <v>4.7</v>
      </c>
      <c r="L193" s="152" t="n">
        <v>9.6</v>
      </c>
      <c r="M193" s="152" t="n">
        <v>2.6</v>
      </c>
      <c r="N193" s="152"/>
      <c r="S193" s="152" t="n">
        <v>27.5</v>
      </c>
      <c r="T193" s="155" t="n">
        <f aca="false">IF(S193="","",S193*1000)</f>
        <v>27500</v>
      </c>
      <c r="V193" s="155" t="n">
        <f aca="false">IF(T193="","",(H193+J193+L193)*1000)</f>
        <v>49400</v>
      </c>
      <c r="X193" s="155" t="n">
        <f aca="false">IFERROR(VLOOKUP($B193,'[2]APS data'!$B$1:$F$1048576,2,0),"")</f>
        <v>107900</v>
      </c>
      <c r="Z193" s="155" t="n">
        <f aca="false">IFERROR(VLOOKUP($B193,'[2]APS data'!$I$1:$M$1048576,2,0),"")</f>
        <v>76600</v>
      </c>
      <c r="AB193" s="156" t="n">
        <f aca="false">IFERROR(T193/X193,"")</f>
        <v>0.254865616311399</v>
      </c>
      <c r="AC193" s="156"/>
      <c r="AD193" s="156" t="n">
        <f aca="false">IFERROR(V193/Z193,"")</f>
        <v>0.64490861618799</v>
      </c>
    </row>
    <row r="194" customFormat="false" ht="13.2" hidden="false" customHeight="false" outlineLevel="0" collapsed="false">
      <c r="B194" s="154" t="s">
        <v>771</v>
      </c>
      <c r="E194" s="127" t="s">
        <v>2424</v>
      </c>
      <c r="G194" s="152" t="n">
        <v>7</v>
      </c>
      <c r="H194" s="152" t="n">
        <v>13.7</v>
      </c>
      <c r="I194" s="152" t="n">
        <v>9.1</v>
      </c>
      <c r="J194" s="152" t="n">
        <v>16.9</v>
      </c>
      <c r="K194" s="152" t="n">
        <v>4.7</v>
      </c>
      <c r="L194" s="152" t="n">
        <v>9.6</v>
      </c>
      <c r="M194" s="152" t="n">
        <v>2.7</v>
      </c>
      <c r="N194" s="152"/>
      <c r="S194" s="152" t="n">
        <v>23.6</v>
      </c>
      <c r="T194" s="155" t="n">
        <f aca="false">IF(S194="","",S194*1000)</f>
        <v>23600</v>
      </c>
      <c r="V194" s="155" t="n">
        <f aca="false">IF(T194="","",(H194+J194+L194)*1000)</f>
        <v>40200</v>
      </c>
      <c r="X194" s="155" t="n">
        <f aca="false">IFERROR(VLOOKUP($B194,'[2]APS data'!$B$1:$F$1048576,2,0),"")</f>
        <v>96500</v>
      </c>
      <c r="Z194" s="155" t="n">
        <f aca="false">IFERROR(VLOOKUP($B194,'[2]APS data'!$I$1:$M$1048576,2,0),"")</f>
        <v>67200</v>
      </c>
      <c r="AB194" s="156" t="n">
        <f aca="false">IFERROR(T194/X194,"")</f>
        <v>0.244559585492228</v>
      </c>
      <c r="AC194" s="156"/>
      <c r="AD194" s="156" t="n">
        <f aca="false">IFERROR(V194/Z194,"")</f>
        <v>0.598214285714286</v>
      </c>
    </row>
    <row r="195" customFormat="false" ht="13.2" hidden="false" customHeight="false" outlineLevel="0" collapsed="false">
      <c r="B195" s="154" t="s">
        <v>773</v>
      </c>
      <c r="E195" s="127" t="s">
        <v>2425</v>
      </c>
      <c r="G195" s="152" t="n">
        <v>10.2</v>
      </c>
      <c r="H195" s="152" t="n">
        <v>20.7</v>
      </c>
      <c r="I195" s="152" t="n">
        <v>13.8</v>
      </c>
      <c r="J195" s="152" t="n">
        <v>27.2</v>
      </c>
      <c r="K195" s="152" t="n">
        <v>5.8</v>
      </c>
      <c r="L195" s="152" t="n">
        <v>11.6</v>
      </c>
      <c r="M195" s="152" t="n">
        <v>3</v>
      </c>
      <c r="N195" s="152"/>
      <c r="S195" s="152" t="n">
        <v>32.8</v>
      </c>
      <c r="T195" s="155" t="n">
        <f aca="false">IF(S195="","",S195*1000)</f>
        <v>32800</v>
      </c>
      <c r="V195" s="155" t="n">
        <f aca="false">IF(T195="","",(H195+J195+L195)*1000)</f>
        <v>59500</v>
      </c>
      <c r="X195" s="155" t="n">
        <f aca="false">IFERROR(VLOOKUP($B195,'[2]APS data'!$B$1:$F$1048576,2,0),"")</f>
        <v>98900</v>
      </c>
      <c r="Z195" s="155" t="n">
        <f aca="false">IFERROR(VLOOKUP($B195,'[2]APS data'!$I$1:$M$1048576,2,0),"")</f>
        <v>75200</v>
      </c>
      <c r="AB195" s="156" t="n">
        <f aca="false">IFERROR(T195/X195,"")</f>
        <v>0.33164812942366</v>
      </c>
      <c r="AC195" s="156"/>
      <c r="AD195" s="156" t="n">
        <f aca="false">IFERROR(V195/Z195,"")</f>
        <v>0.791223404255319</v>
      </c>
    </row>
    <row r="196" customFormat="false" ht="13.2" hidden="false" customHeight="false" outlineLevel="0" collapsed="false">
      <c r="B196" s="154" t="s">
        <v>775</v>
      </c>
      <c r="E196" s="127" t="s">
        <v>776</v>
      </c>
      <c r="G196" s="152" t="n">
        <v>3.6</v>
      </c>
      <c r="H196" s="152" t="n">
        <v>7.3</v>
      </c>
      <c r="I196" s="152" t="n">
        <v>4.7</v>
      </c>
      <c r="J196" s="152" t="n">
        <v>8.6</v>
      </c>
      <c r="K196" s="152" t="n">
        <v>2.3</v>
      </c>
      <c r="L196" s="152" t="n">
        <v>4.8</v>
      </c>
      <c r="M196" s="152" t="n">
        <v>1</v>
      </c>
      <c r="N196" s="152"/>
      <c r="S196" s="152" t="n">
        <v>11.5</v>
      </c>
      <c r="T196" s="155" t="n">
        <f aca="false">IF(S196="","",S196*1000)</f>
        <v>11500</v>
      </c>
      <c r="V196" s="155" t="n">
        <f aca="false">IF(T196="","",(H196+J196+L196)*1000)</f>
        <v>20700</v>
      </c>
      <c r="X196" s="155" t="n">
        <f aca="false">IFERROR(VLOOKUP($B196,'[2]APS data'!$B$1:$F$1048576,2,0),"")</f>
        <v>58300</v>
      </c>
      <c r="Z196" s="155" t="n">
        <f aca="false">IFERROR(VLOOKUP($B196,'[2]APS data'!$I$1:$M$1048576,2,0),"")</f>
        <v>41100</v>
      </c>
      <c r="AB196" s="156" t="n">
        <f aca="false">IFERROR(T196/X196,"")</f>
        <v>0.197255574614065</v>
      </c>
      <c r="AC196" s="156"/>
      <c r="AD196" s="156" t="n">
        <f aca="false">IFERROR(V196/Z196,"")</f>
        <v>0.503649635036496</v>
      </c>
    </row>
    <row r="197" customFormat="false" ht="13.2" hidden="false" customHeight="false" outlineLevel="0" collapsed="false">
      <c r="B197" s="154" t="s">
        <v>777</v>
      </c>
      <c r="E197" s="127" t="s">
        <v>778</v>
      </c>
      <c r="G197" s="152" t="n">
        <v>8.4</v>
      </c>
      <c r="H197" s="152" t="n">
        <v>16.9</v>
      </c>
      <c r="I197" s="152" t="n">
        <v>10.5</v>
      </c>
      <c r="J197" s="152" t="n">
        <v>21.1</v>
      </c>
      <c r="K197" s="152" t="n">
        <v>4.3</v>
      </c>
      <c r="L197" s="152" t="n">
        <v>9</v>
      </c>
      <c r="M197" s="152" t="n">
        <v>2.6</v>
      </c>
      <c r="N197" s="152"/>
      <c r="S197" s="152" t="n">
        <v>25.8</v>
      </c>
      <c r="T197" s="155" t="n">
        <f aca="false">IF(S197="","",S197*1000)</f>
        <v>25800</v>
      </c>
      <c r="V197" s="155" t="n">
        <f aca="false">IF(T197="","",(H197+J197+L197)*1000)</f>
        <v>47000</v>
      </c>
      <c r="X197" s="155" t="n">
        <f aca="false">IFERROR(VLOOKUP($B197,'[2]APS data'!$B$1:$F$1048576,2,0),"")</f>
        <v>82200</v>
      </c>
      <c r="Z197" s="155" t="n">
        <f aca="false">IFERROR(VLOOKUP($B197,'[2]APS data'!$I$1:$M$1048576,2,0),"")</f>
        <v>64000</v>
      </c>
      <c r="AB197" s="156" t="n">
        <f aca="false">IFERROR(T197/X197,"")</f>
        <v>0.313868613138686</v>
      </c>
      <c r="AC197" s="156"/>
      <c r="AD197" s="156" t="n">
        <f aca="false">IFERROR(V197/Z197,"")</f>
        <v>0.734375</v>
      </c>
    </row>
    <row r="198" customFormat="false" ht="13.2" hidden="false" customHeight="false" outlineLevel="0" collapsed="false">
      <c r="B198" s="154" t="s">
        <v>779</v>
      </c>
      <c r="E198" s="127" t="s">
        <v>780</v>
      </c>
      <c r="G198" s="152" t="n">
        <v>7.7</v>
      </c>
      <c r="H198" s="152" t="n">
        <v>15.3</v>
      </c>
      <c r="I198" s="152" t="n">
        <v>9.6</v>
      </c>
      <c r="J198" s="152" t="n">
        <v>17.7</v>
      </c>
      <c r="K198" s="152" t="n">
        <v>3.9</v>
      </c>
      <c r="L198" s="152" t="n">
        <v>8.1</v>
      </c>
      <c r="M198" s="152" t="n">
        <v>2.9</v>
      </c>
      <c r="N198" s="152"/>
      <c r="S198" s="152" t="n">
        <v>24.2</v>
      </c>
      <c r="T198" s="155" t="n">
        <f aca="false">IF(S198="","",S198*1000)</f>
        <v>24200</v>
      </c>
      <c r="V198" s="155" t="n">
        <f aca="false">IF(T198="","",(H198+J198+L198)*1000)</f>
        <v>41100</v>
      </c>
      <c r="X198" s="155" t="n">
        <f aca="false">IFERROR(VLOOKUP($B198,'[2]APS data'!$B$1:$F$1048576,2,0),"")</f>
        <v>78500</v>
      </c>
      <c r="Z198" s="155" t="n">
        <f aca="false">IFERROR(VLOOKUP($B198,'[2]APS data'!$I$1:$M$1048576,2,0),"")</f>
        <v>51000</v>
      </c>
      <c r="AB198" s="156" t="n">
        <f aca="false">IFERROR(T198/X198,"")</f>
        <v>0.30828025477707</v>
      </c>
      <c r="AC198" s="156"/>
      <c r="AD198" s="156" t="n">
        <f aca="false">IFERROR(V198/Z198,"")</f>
        <v>0.805882352941176</v>
      </c>
    </row>
    <row r="199" customFormat="false" ht="13.2" hidden="false" customHeight="false" outlineLevel="0" collapsed="false">
      <c r="G199" s="152"/>
      <c r="H199" s="152"/>
      <c r="I199" s="152"/>
      <c r="J199" s="152"/>
      <c r="K199" s="152"/>
      <c r="L199" s="152"/>
      <c r="M199" s="152"/>
      <c r="N199" s="152"/>
      <c r="S199" s="152"/>
      <c r="T199" s="155" t="str">
        <f aca="false">IF(S199="","",S199*1000)</f>
        <v/>
      </c>
      <c r="V199" s="155" t="str">
        <f aca="false">IF(T199="","",(H199+J199+L199)*1000)</f>
        <v/>
      </c>
      <c r="X199" s="155" t="str">
        <f aca="false">IFERROR(VLOOKUP($B199,'[2]APS data'!$B$1:$F$1048576,2,0),"")</f>
        <v/>
      </c>
      <c r="Z199" s="155" t="str">
        <f aca="false">IFERROR(VLOOKUP($B199,'[2]APS data'!$I$1:$M$1048576,2,0),"")</f>
        <v/>
      </c>
      <c r="AB199" s="156" t="str">
        <f aca="false">IFERROR(T199/X199,"")</f>
        <v/>
      </c>
      <c r="AC199" s="156"/>
      <c r="AD199" s="156" t="str">
        <f aca="false">IFERROR(V199/Z199,"")</f>
        <v/>
      </c>
    </row>
    <row r="200" s="142" customFormat="true" ht="13.2" hidden="false" customHeight="false" outlineLevel="0" collapsed="false">
      <c r="B200" s="151" t="s">
        <v>2426</v>
      </c>
      <c r="D200" s="142" t="s">
        <v>2427</v>
      </c>
      <c r="G200" s="153" t="n">
        <v>8.3</v>
      </c>
      <c r="H200" s="153" t="n">
        <v>16.4</v>
      </c>
      <c r="I200" s="153" t="n">
        <v>13.6</v>
      </c>
      <c r="J200" s="153" t="n">
        <v>24</v>
      </c>
      <c r="K200" s="153" t="n">
        <v>8</v>
      </c>
      <c r="L200" s="153" t="n">
        <v>16.5</v>
      </c>
      <c r="M200" s="153" t="n">
        <v>4</v>
      </c>
      <c r="N200" s="153"/>
      <c r="S200" s="153" t="n">
        <v>33.9</v>
      </c>
      <c r="T200" s="155" t="n">
        <f aca="false">IF(S200="","",S200*1000)</f>
        <v>33900</v>
      </c>
      <c r="U200" s="128"/>
      <c r="V200" s="155" t="n">
        <f aca="false">IF(T200="","",(H200+J200+L200)*1000)</f>
        <v>56900</v>
      </c>
      <c r="W200" s="128"/>
      <c r="X200" s="155" t="str">
        <f aca="false">IFERROR(VLOOKUP($B200,'[2]APS data'!$B$1:$F$1048576,2,0),"")</f>
        <v/>
      </c>
      <c r="Y200" s="128"/>
      <c r="Z200" s="155" t="str">
        <f aca="false">IFERROR(VLOOKUP($B200,'[2]APS data'!$I$1:$M$1048576,2,0),"")</f>
        <v/>
      </c>
      <c r="AA200" s="128"/>
      <c r="AB200" s="156" t="str">
        <f aca="false">IFERROR(T200/X200,"")</f>
        <v/>
      </c>
      <c r="AC200" s="156"/>
      <c r="AD200" s="156" t="str">
        <f aca="false">IFERROR(V200/Z200,"")</f>
        <v/>
      </c>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row>
    <row r="201" customFormat="false" ht="13.2" hidden="false" customHeight="false" outlineLevel="0" collapsed="false">
      <c r="B201" s="154" t="s">
        <v>755</v>
      </c>
      <c r="E201" s="127" t="s">
        <v>756</v>
      </c>
      <c r="G201" s="152" t="n">
        <v>0.9</v>
      </c>
      <c r="H201" s="152" t="n">
        <v>2</v>
      </c>
      <c r="I201" s="152" t="n">
        <v>1.8</v>
      </c>
      <c r="J201" s="152" t="n">
        <v>3</v>
      </c>
      <c r="K201" s="152" t="n">
        <v>1</v>
      </c>
      <c r="L201" s="152" t="n">
        <v>2</v>
      </c>
      <c r="M201" s="152" t="n">
        <v>0.6</v>
      </c>
      <c r="N201" s="152"/>
      <c r="S201" s="152" t="n">
        <v>4.2</v>
      </c>
      <c r="T201" s="155" t="n">
        <f aca="false">IF(S201="","",S201*1000)</f>
        <v>4200</v>
      </c>
      <c r="V201" s="155" t="n">
        <f aca="false">IF(T201="","",(H201+J201+L201)*1000)</f>
        <v>7000</v>
      </c>
      <c r="X201" s="155" t="n">
        <f aca="false">IFERROR(VLOOKUP($B201,'[2]APS data'!$B$1:$F$1048576,2,0),"")</f>
        <v>29600</v>
      </c>
      <c r="Z201" s="155" t="n">
        <f aca="false">IFERROR(VLOOKUP($B201,'[2]APS data'!$I$1:$M$1048576,2,0),"")</f>
        <v>20400</v>
      </c>
      <c r="AB201" s="156" t="n">
        <f aca="false">IFERROR(T201/X201,"")</f>
        <v>0.141891891891892</v>
      </c>
      <c r="AC201" s="156"/>
      <c r="AD201" s="156" t="n">
        <f aca="false">IFERROR(V201/Z201,"")</f>
        <v>0.343137254901961</v>
      </c>
    </row>
    <row r="202" customFormat="false" ht="13.2" hidden="false" customHeight="false" outlineLevel="0" collapsed="false">
      <c r="B202" s="154" t="s">
        <v>757</v>
      </c>
      <c r="E202" s="127" t="s">
        <v>758</v>
      </c>
      <c r="G202" s="152" t="n">
        <v>0.8</v>
      </c>
      <c r="H202" s="152" t="n">
        <v>1.7</v>
      </c>
      <c r="I202" s="152" t="n">
        <v>1.5</v>
      </c>
      <c r="J202" s="152" t="n">
        <v>2.4</v>
      </c>
      <c r="K202" s="152" t="n">
        <v>0.9</v>
      </c>
      <c r="L202" s="152" t="n">
        <v>1.9</v>
      </c>
      <c r="M202" s="152" t="n">
        <v>0.5</v>
      </c>
      <c r="N202" s="152"/>
      <c r="S202" s="152" t="n">
        <v>3.7</v>
      </c>
      <c r="T202" s="155" t="n">
        <f aca="false">IF(S202="","",S202*1000)</f>
        <v>3700</v>
      </c>
      <c r="V202" s="155" t="n">
        <f aca="false">IF(T202="","",(H202+J202+L202)*1000)</f>
        <v>6000</v>
      </c>
      <c r="X202" s="155" t="n">
        <f aca="false">IFERROR(VLOOKUP($B202,'[2]APS data'!$B$1:$F$1048576,2,0),"")</f>
        <v>20400</v>
      </c>
      <c r="Z202" s="155" t="n">
        <f aca="false">IFERROR(VLOOKUP($B202,'[2]APS data'!$I$1:$M$1048576,2,0),"")</f>
        <v>16000</v>
      </c>
      <c r="AB202" s="156" t="n">
        <f aca="false">IFERROR(T202/X202,"")</f>
        <v>0.181372549019608</v>
      </c>
      <c r="AC202" s="156"/>
      <c r="AD202" s="156" t="n">
        <f aca="false">IFERROR(V202/Z202,"")</f>
        <v>0.375</v>
      </c>
    </row>
    <row r="203" customFormat="false" ht="13.2" hidden="false" customHeight="false" outlineLevel="0" collapsed="false">
      <c r="B203" s="154" t="s">
        <v>759</v>
      </c>
      <c r="E203" s="127" t="s">
        <v>760</v>
      </c>
      <c r="G203" s="152" t="n">
        <v>1.5</v>
      </c>
      <c r="H203" s="152" t="n">
        <v>3.1</v>
      </c>
      <c r="I203" s="152" t="n">
        <v>2.7</v>
      </c>
      <c r="J203" s="152" t="n">
        <v>4.9</v>
      </c>
      <c r="K203" s="152" t="n">
        <v>1.6</v>
      </c>
      <c r="L203" s="152" t="n">
        <v>3.1</v>
      </c>
      <c r="M203" s="152" t="n">
        <v>0.8</v>
      </c>
      <c r="N203" s="152"/>
      <c r="S203" s="152" t="n">
        <v>6.6</v>
      </c>
      <c r="T203" s="155" t="n">
        <f aca="false">IF(S203="","",S203*1000)</f>
        <v>6600</v>
      </c>
      <c r="V203" s="155" t="n">
        <f aca="false">IF(T203="","",(H203+J203+L203)*1000)</f>
        <v>11100</v>
      </c>
      <c r="X203" s="155" t="n">
        <f aca="false">IFERROR(VLOOKUP($B203,'[2]APS data'!$B$1:$F$1048576,2,0),"")</f>
        <v>28700</v>
      </c>
      <c r="Z203" s="155" t="n">
        <f aca="false">IFERROR(VLOOKUP($B203,'[2]APS data'!$I$1:$M$1048576,2,0),"")</f>
        <v>18300</v>
      </c>
      <c r="AB203" s="156" t="n">
        <f aca="false">IFERROR(T203/X203,"")</f>
        <v>0.229965156794425</v>
      </c>
      <c r="AC203" s="156"/>
      <c r="AD203" s="156" t="n">
        <f aca="false">IFERROR(V203/Z203,"")</f>
        <v>0.60655737704918</v>
      </c>
    </row>
    <row r="204" customFormat="false" ht="13.2" hidden="false" customHeight="false" outlineLevel="0" collapsed="false">
      <c r="B204" s="154" t="s">
        <v>761</v>
      </c>
      <c r="E204" s="127" t="s">
        <v>762</v>
      </c>
      <c r="G204" s="152" t="n">
        <v>1.8</v>
      </c>
      <c r="H204" s="152" t="n">
        <v>3.4</v>
      </c>
      <c r="I204" s="152" t="n">
        <v>2.7</v>
      </c>
      <c r="J204" s="152" t="n">
        <v>5</v>
      </c>
      <c r="K204" s="152" t="n">
        <v>1.4</v>
      </c>
      <c r="L204" s="152" t="n">
        <v>2.9</v>
      </c>
      <c r="M204" s="152" t="n">
        <v>0.7</v>
      </c>
      <c r="N204" s="152"/>
      <c r="S204" s="152" t="n">
        <v>6.6</v>
      </c>
      <c r="T204" s="155" t="n">
        <f aca="false">IF(S204="","",S204*1000)</f>
        <v>6600</v>
      </c>
      <c r="V204" s="155" t="n">
        <f aca="false">IF(T204="","",(H204+J204+L204)*1000)</f>
        <v>11300</v>
      </c>
      <c r="X204" s="155" t="n">
        <f aca="false">IFERROR(VLOOKUP($B204,'[2]APS data'!$B$1:$F$1048576,2,0),"")</f>
        <v>35600</v>
      </c>
      <c r="Z204" s="155" t="n">
        <f aca="false">IFERROR(VLOOKUP($B204,'[2]APS data'!$I$1:$M$1048576,2,0),"")</f>
        <v>18800</v>
      </c>
      <c r="AB204" s="156" t="n">
        <f aca="false">IFERROR(T204/X204,"")</f>
        <v>0.185393258426966</v>
      </c>
      <c r="AC204" s="156"/>
      <c r="AD204" s="156" t="n">
        <f aca="false">IFERROR(V204/Z204,"")</f>
        <v>0.601063829787234</v>
      </c>
    </row>
    <row r="205" customFormat="false" ht="13.2" hidden="false" customHeight="false" outlineLevel="0" collapsed="false">
      <c r="B205" s="154" t="s">
        <v>763</v>
      </c>
      <c r="E205" s="127" t="s">
        <v>764</v>
      </c>
      <c r="G205" s="152" t="n">
        <v>1.4</v>
      </c>
      <c r="H205" s="152" t="n">
        <v>2.6</v>
      </c>
      <c r="I205" s="152" t="n">
        <v>2.5</v>
      </c>
      <c r="J205" s="152" t="n">
        <v>4.3</v>
      </c>
      <c r="K205" s="152" t="n">
        <v>1.5</v>
      </c>
      <c r="L205" s="152" t="n">
        <v>3.2</v>
      </c>
      <c r="M205" s="152" t="n">
        <v>0.6</v>
      </c>
      <c r="N205" s="152"/>
      <c r="S205" s="152" t="n">
        <v>6</v>
      </c>
      <c r="T205" s="155" t="n">
        <f aca="false">IF(S205="","",S205*1000)</f>
        <v>6000</v>
      </c>
      <c r="V205" s="155" t="n">
        <f aca="false">IF(T205="","",(H205+J205+L205)*1000)</f>
        <v>10100</v>
      </c>
      <c r="X205" s="155" t="n">
        <f aca="false">IFERROR(VLOOKUP($B205,'[2]APS data'!$B$1:$F$1048576,2,0),"")</f>
        <v>34000</v>
      </c>
      <c r="Z205" s="155" t="n">
        <f aca="false">IFERROR(VLOOKUP($B205,'[2]APS data'!$I$1:$M$1048576,2,0),"")</f>
        <v>25100</v>
      </c>
      <c r="AB205" s="156" t="n">
        <f aca="false">IFERROR(T205/X205,"")</f>
        <v>0.176470588235294</v>
      </c>
      <c r="AC205" s="156"/>
      <c r="AD205" s="156" t="n">
        <f aca="false">IFERROR(V205/Z205,"")</f>
        <v>0.402390438247012</v>
      </c>
    </row>
    <row r="206" customFormat="false" ht="13.2" hidden="false" customHeight="false" outlineLevel="0" collapsed="false">
      <c r="B206" s="154" t="s">
        <v>765</v>
      </c>
      <c r="E206" s="127" t="s">
        <v>766</v>
      </c>
      <c r="G206" s="152" t="n">
        <v>1.9</v>
      </c>
      <c r="H206" s="152" t="n">
        <v>3.6</v>
      </c>
      <c r="I206" s="152" t="n">
        <v>2.4</v>
      </c>
      <c r="J206" s="152" t="n">
        <v>4.4</v>
      </c>
      <c r="K206" s="152" t="n">
        <v>1.6</v>
      </c>
      <c r="L206" s="152" t="n">
        <v>3.3</v>
      </c>
      <c r="M206" s="152" t="n">
        <v>0.8</v>
      </c>
      <c r="N206" s="152"/>
      <c r="S206" s="152" t="n">
        <v>6.7</v>
      </c>
      <c r="T206" s="155" t="n">
        <f aca="false">IF(S206="","",S206*1000)</f>
        <v>6700</v>
      </c>
      <c r="V206" s="155" t="n">
        <f aca="false">IF(T206="","",(H206+J206+L206)*1000)</f>
        <v>11300</v>
      </c>
      <c r="X206" s="155" t="n">
        <f aca="false">IFERROR(VLOOKUP($B206,'[2]APS data'!$B$1:$F$1048576,2,0),"")</f>
        <v>29700</v>
      </c>
      <c r="Z206" s="155" t="n">
        <f aca="false">IFERROR(VLOOKUP($B206,'[2]APS data'!$I$1:$M$1048576,2,0),"")</f>
        <v>19900</v>
      </c>
      <c r="AB206" s="156" t="n">
        <f aca="false">IFERROR(T206/X206,"")</f>
        <v>0.225589225589226</v>
      </c>
      <c r="AC206" s="156"/>
      <c r="AD206" s="156" t="n">
        <f aca="false">IFERROR(V206/Z206,"")</f>
        <v>0.567839195979899</v>
      </c>
    </row>
    <row r="207" customFormat="false" ht="13.2" hidden="false" customHeight="false" outlineLevel="0" collapsed="false">
      <c r="G207" s="152"/>
      <c r="H207" s="152"/>
      <c r="I207" s="152"/>
      <c r="J207" s="152"/>
      <c r="K207" s="152"/>
      <c r="L207" s="152"/>
      <c r="M207" s="152"/>
      <c r="N207" s="152"/>
      <c r="S207" s="152"/>
      <c r="T207" s="155" t="str">
        <f aca="false">IF(S207="","",S207*1000)</f>
        <v/>
      </c>
      <c r="V207" s="155" t="str">
        <f aca="false">IF(T207="","",(H207+J207+L207)*1000)</f>
        <v/>
      </c>
      <c r="X207" s="155" t="str">
        <f aca="false">IFERROR(VLOOKUP($B207,'[2]APS data'!$B$1:$F$1048576,2,0),"")</f>
        <v/>
      </c>
      <c r="Z207" s="155" t="str">
        <f aca="false">IFERROR(VLOOKUP($B207,'[2]APS data'!$I$1:$M$1048576,2,0),"")</f>
        <v/>
      </c>
      <c r="AB207" s="156" t="str">
        <f aca="false">IFERROR(T207/X207,"")</f>
        <v/>
      </c>
      <c r="AC207" s="156"/>
      <c r="AD207" s="156" t="str">
        <f aca="false">IFERROR(V207/Z207,"")</f>
        <v/>
      </c>
    </row>
    <row r="208" s="142" customFormat="true" ht="13.2" hidden="false" customHeight="false" outlineLevel="0" collapsed="false">
      <c r="B208" s="151" t="s">
        <v>21</v>
      </c>
      <c r="C208" s="142" t="s">
        <v>2428</v>
      </c>
      <c r="G208" s="146" t="n">
        <v>93.5</v>
      </c>
      <c r="H208" s="146" t="n">
        <v>179.6</v>
      </c>
      <c r="I208" s="146" t="n">
        <v>149</v>
      </c>
      <c r="J208" s="146" t="n">
        <v>271.5</v>
      </c>
      <c r="K208" s="146" t="n">
        <v>76.5</v>
      </c>
      <c r="L208" s="146" t="n">
        <v>160.2</v>
      </c>
      <c r="M208" s="146" t="n">
        <v>34.1</v>
      </c>
      <c r="N208" s="146"/>
      <c r="S208" s="146" t="n">
        <v>353.1</v>
      </c>
      <c r="T208" s="155" t="n">
        <f aca="false">IF(S208="","",S208*1000)</f>
        <v>353100</v>
      </c>
      <c r="U208" s="128"/>
      <c r="V208" s="155" t="n">
        <f aca="false">IF(T208="","",(H208+J208+L208)*1000)</f>
        <v>611300</v>
      </c>
      <c r="W208" s="128"/>
      <c r="X208" s="155" t="str">
        <f aca="false">IFERROR(VLOOKUP($B208,'[2]APS data'!$B$1:$F$1048576,2,0),"")</f>
        <v/>
      </c>
      <c r="Y208" s="128"/>
      <c r="Z208" s="155" t="str">
        <f aca="false">IFERROR(VLOOKUP($B208,'[2]APS data'!$I$1:$M$1048576,2,0),"")</f>
        <v/>
      </c>
      <c r="AA208" s="128"/>
      <c r="AB208" s="156" t="str">
        <f aca="false">IFERROR(T208/X208,"")</f>
        <v/>
      </c>
      <c r="AC208" s="156"/>
      <c r="AD208" s="156" t="str">
        <f aca="false">IFERROR(V208/Z208,"")</f>
        <v/>
      </c>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row>
    <row r="209" customFormat="false" ht="13.2" hidden="false" customHeight="false" outlineLevel="0" collapsed="false">
      <c r="B209" s="142"/>
      <c r="C209" s="142"/>
      <c r="D209" s="142"/>
      <c r="E209" s="142"/>
      <c r="G209" s="152"/>
      <c r="H209" s="152"/>
      <c r="I209" s="152"/>
      <c r="J209" s="152"/>
      <c r="K209" s="152"/>
      <c r="L209" s="152"/>
      <c r="M209" s="152"/>
      <c r="N209" s="152"/>
      <c r="S209" s="152"/>
      <c r="T209" s="155" t="str">
        <f aca="false">IF(S209="","",S209*1000)</f>
        <v/>
      </c>
      <c r="V209" s="155" t="str">
        <f aca="false">IF(T209="","",(H209+J209+L209)*1000)</f>
        <v/>
      </c>
      <c r="X209" s="155" t="str">
        <f aca="false">IFERROR(VLOOKUP($B209,'[2]APS data'!$B$1:$F$1048576,2,0),"")</f>
        <v/>
      </c>
      <c r="Z209" s="155" t="str">
        <f aca="false">IFERROR(VLOOKUP($B209,'[2]APS data'!$I$1:$M$1048576,2,0),"")</f>
        <v/>
      </c>
      <c r="AB209" s="156" t="str">
        <f aca="false">IFERROR(T209/X209,"")</f>
        <v/>
      </c>
      <c r="AC209" s="156"/>
      <c r="AD209" s="156" t="str">
        <f aca="false">IFERROR(V209/Z209,"")</f>
        <v/>
      </c>
    </row>
    <row r="210" customFormat="false" ht="13.2" hidden="false" customHeight="false" outlineLevel="0" collapsed="false">
      <c r="B210" s="151" t="s">
        <v>31</v>
      </c>
      <c r="C210" s="142"/>
      <c r="D210" s="142" t="s">
        <v>2429</v>
      </c>
      <c r="E210" s="142"/>
      <c r="G210" s="152" t="n">
        <v>3</v>
      </c>
      <c r="H210" s="152" t="n">
        <v>5.7</v>
      </c>
      <c r="I210" s="152" t="n">
        <v>5.1</v>
      </c>
      <c r="J210" s="152" t="n">
        <v>9.5</v>
      </c>
      <c r="K210" s="152" t="n">
        <v>2.5</v>
      </c>
      <c r="L210" s="152" t="n">
        <v>5.3</v>
      </c>
      <c r="M210" s="152" t="n">
        <v>0.9</v>
      </c>
      <c r="N210" s="152"/>
      <c r="S210" s="152" t="n">
        <v>11.6</v>
      </c>
      <c r="T210" s="155" t="n">
        <f aca="false">IF(S210="","",S210*1000)</f>
        <v>11600</v>
      </c>
      <c r="V210" s="155" t="n">
        <f aca="false">IF(T210="","",(H210+J210+L210)*1000)</f>
        <v>20500</v>
      </c>
      <c r="X210" s="155" t="n">
        <f aca="false">IFERROR(VLOOKUP($B210,'[2]APS data'!$B$1:$F$1048576,2,0),"")</f>
        <v>52600</v>
      </c>
      <c r="Z210" s="155" t="n">
        <f aca="false">IFERROR(VLOOKUP($B210,'[2]APS data'!$I$1:$M$1048576,2,0),"")</f>
        <v>37000</v>
      </c>
      <c r="AB210" s="156" t="n">
        <f aca="false">IFERROR(T210/X210,"")</f>
        <v>0.220532319391635</v>
      </c>
      <c r="AC210" s="156"/>
      <c r="AD210" s="156" t="n">
        <f aca="false">IFERROR(V210/Z210,"")</f>
        <v>0.554054054054054</v>
      </c>
    </row>
    <row r="211" customFormat="false" ht="13.2" hidden="false" customHeight="false" outlineLevel="0" collapsed="false">
      <c r="B211" s="151" t="s">
        <v>33</v>
      </c>
      <c r="C211" s="142"/>
      <c r="D211" s="142" t="s">
        <v>2430</v>
      </c>
      <c r="E211" s="142"/>
      <c r="G211" s="152" t="n">
        <v>3.4</v>
      </c>
      <c r="H211" s="152" t="n">
        <v>6.5</v>
      </c>
      <c r="I211" s="152" t="n">
        <v>5.4</v>
      </c>
      <c r="J211" s="152" t="n">
        <v>9.5</v>
      </c>
      <c r="K211" s="152" t="n">
        <v>3.4</v>
      </c>
      <c r="L211" s="152" t="n">
        <v>7.3</v>
      </c>
      <c r="M211" s="152" t="n">
        <v>1.1</v>
      </c>
      <c r="N211" s="152"/>
      <c r="S211" s="152" t="n">
        <v>13.4</v>
      </c>
      <c r="T211" s="155" t="n">
        <f aca="false">IF(S211="","",S211*1000)</f>
        <v>13400</v>
      </c>
      <c r="V211" s="155" t="n">
        <f aca="false">IF(T211="","",(H211+J211+L211)*1000)</f>
        <v>23300</v>
      </c>
      <c r="X211" s="155" t="n">
        <f aca="false">IFERROR(VLOOKUP($B211,'[2]APS data'!$B$1:$F$1048576,2,0),"")</f>
        <v>87300</v>
      </c>
      <c r="Z211" s="155" t="n">
        <f aca="false">IFERROR(VLOOKUP($B211,'[2]APS data'!$I$1:$M$1048576,2,0),"")</f>
        <v>54500</v>
      </c>
      <c r="AB211" s="156" t="n">
        <f aca="false">IFERROR(T211/X211,"")</f>
        <v>0.153493699885452</v>
      </c>
      <c r="AC211" s="156"/>
      <c r="AD211" s="156" t="n">
        <f aca="false">IFERROR(V211/Z211,"")</f>
        <v>0.427522935779817</v>
      </c>
    </row>
    <row r="212" customFormat="false" ht="13.2" hidden="false" customHeight="false" outlineLevel="0" collapsed="false">
      <c r="B212" s="151" t="s">
        <v>25</v>
      </c>
      <c r="C212" s="142"/>
      <c r="D212" s="142" t="s">
        <v>2431</v>
      </c>
      <c r="E212" s="142"/>
      <c r="G212" s="152" t="n">
        <v>5</v>
      </c>
      <c r="H212" s="152" t="n">
        <v>10.4</v>
      </c>
      <c r="I212" s="152" t="n">
        <v>10.3</v>
      </c>
      <c r="J212" s="152" t="n">
        <v>21.8</v>
      </c>
      <c r="K212" s="152" t="n">
        <v>3.4</v>
      </c>
      <c r="L212" s="152" t="n">
        <v>7.9</v>
      </c>
      <c r="M212" s="152" t="n">
        <v>1.7</v>
      </c>
      <c r="N212" s="152"/>
      <c r="S212" s="152" t="n">
        <v>20.4</v>
      </c>
      <c r="T212" s="155" t="n">
        <f aca="false">IF(S212="","",S212*1000)</f>
        <v>20400</v>
      </c>
      <c r="V212" s="155" t="n">
        <f aca="false">IF(T212="","",(H212+J212+L212)*1000)</f>
        <v>40100</v>
      </c>
      <c r="X212" s="155" t="n">
        <f aca="false">IFERROR(VLOOKUP($B212,'[2]APS data'!$B$1:$F$1048576,2,0),"")</f>
        <v>62700</v>
      </c>
      <c r="Z212" s="155" t="n">
        <f aca="false">IFERROR(VLOOKUP($B212,'[2]APS data'!$I$1:$M$1048576,2,0),"")</f>
        <v>55800</v>
      </c>
      <c r="AB212" s="156" t="n">
        <f aca="false">IFERROR(T212/X212,"")</f>
        <v>0.325358851674641</v>
      </c>
      <c r="AC212" s="156"/>
      <c r="AD212" s="156" t="n">
        <f aca="false">IFERROR(V212/Z212,"")</f>
        <v>0.718637992831541</v>
      </c>
    </row>
    <row r="213" customFormat="false" ht="13.2" hidden="false" customHeight="false" outlineLevel="0" collapsed="false">
      <c r="B213" s="151" t="s">
        <v>23</v>
      </c>
      <c r="C213" s="142"/>
      <c r="D213" s="142" t="s">
        <v>2432</v>
      </c>
      <c r="E213" s="142"/>
      <c r="G213" s="152" t="n">
        <v>5.1</v>
      </c>
      <c r="H213" s="152" t="n">
        <v>10.4</v>
      </c>
      <c r="I213" s="152" t="n">
        <v>9.4</v>
      </c>
      <c r="J213" s="152" t="n">
        <v>18</v>
      </c>
      <c r="K213" s="152" t="n">
        <v>3.6</v>
      </c>
      <c r="L213" s="152" t="n">
        <v>7.4</v>
      </c>
      <c r="M213" s="152" t="n">
        <v>2.4</v>
      </c>
      <c r="N213" s="152"/>
      <c r="S213" s="152" t="n">
        <v>20.5</v>
      </c>
      <c r="T213" s="155" t="n">
        <f aca="false">IF(S213="","",S213*1000)</f>
        <v>20500</v>
      </c>
      <c r="V213" s="155" t="n">
        <f aca="false">IF(T213="","",(H213+J213+L213)*1000)</f>
        <v>35800</v>
      </c>
      <c r="X213" s="155" t="n">
        <f aca="false">IFERROR(VLOOKUP($B213,'[2]APS data'!$B$1:$F$1048576,2,0),"")</f>
        <v>58100</v>
      </c>
      <c r="Z213" s="155" t="n">
        <f aca="false">IFERROR(VLOOKUP($B213,'[2]APS data'!$I$1:$M$1048576,2,0),"")</f>
        <v>45800</v>
      </c>
      <c r="AB213" s="156" t="n">
        <f aca="false">IFERROR(T213/X213,"")</f>
        <v>0.352839931153184</v>
      </c>
      <c r="AC213" s="156"/>
      <c r="AD213" s="156" t="n">
        <f aca="false">IFERROR(V213/Z213,"")</f>
        <v>0.781659388646288</v>
      </c>
    </row>
    <row r="214" customFormat="false" ht="13.2" hidden="false" customHeight="false" outlineLevel="0" collapsed="false">
      <c r="B214" s="151" t="s">
        <v>27</v>
      </c>
      <c r="C214" s="142"/>
      <c r="D214" s="142" t="s">
        <v>2433</v>
      </c>
      <c r="E214" s="142"/>
      <c r="G214" s="152" t="n">
        <v>3.8</v>
      </c>
      <c r="H214" s="152" t="n">
        <v>7.2</v>
      </c>
      <c r="I214" s="152" t="n">
        <v>5.2</v>
      </c>
      <c r="J214" s="152" t="n">
        <v>9.5</v>
      </c>
      <c r="K214" s="152" t="n">
        <v>1.8</v>
      </c>
      <c r="L214" s="152" t="n">
        <v>3.6</v>
      </c>
      <c r="M214" s="152" t="n">
        <v>1.4</v>
      </c>
      <c r="N214" s="152"/>
      <c r="S214" s="152" t="n">
        <v>12.2</v>
      </c>
      <c r="T214" s="155" t="n">
        <f aca="false">IF(S214="","",S214*1000)</f>
        <v>12200</v>
      </c>
      <c r="V214" s="155" t="n">
        <f aca="false">IF(T214="","",(H214+J214+L214)*1000)</f>
        <v>20300</v>
      </c>
      <c r="X214" s="155" t="n">
        <f aca="false">IFERROR(VLOOKUP($B214,'[2]APS data'!$B$1:$F$1048576,2,0),"")</f>
        <v>55300</v>
      </c>
      <c r="Z214" s="155" t="n">
        <f aca="false">IFERROR(VLOOKUP($B214,'[2]APS data'!$I$1:$M$1048576,2,0),"")</f>
        <v>37700</v>
      </c>
      <c r="AB214" s="156" t="n">
        <f aca="false">IFERROR(T214/X214,"")</f>
        <v>0.220614828209765</v>
      </c>
      <c r="AC214" s="156"/>
      <c r="AD214" s="156" t="n">
        <f aca="false">IFERROR(V214/Z214,"")</f>
        <v>0.538461538461538</v>
      </c>
    </row>
    <row r="215" customFormat="false" ht="13.2" hidden="false" customHeight="false" outlineLevel="0" collapsed="false">
      <c r="B215" s="151" t="s">
        <v>29</v>
      </c>
      <c r="C215" s="142"/>
      <c r="D215" s="142" t="s">
        <v>2434</v>
      </c>
      <c r="E215" s="142"/>
      <c r="G215" s="152" t="n">
        <v>4.2</v>
      </c>
      <c r="H215" s="152" t="n">
        <v>7.9</v>
      </c>
      <c r="I215" s="152" t="n">
        <v>5.1</v>
      </c>
      <c r="J215" s="152" t="n">
        <v>9.4</v>
      </c>
      <c r="K215" s="152" t="n">
        <v>2.1</v>
      </c>
      <c r="L215" s="152" t="n">
        <v>4.6</v>
      </c>
      <c r="M215" s="152" t="n">
        <v>1</v>
      </c>
      <c r="N215" s="152"/>
      <c r="S215" s="152" t="n">
        <v>12.4</v>
      </c>
      <c r="T215" s="155" t="n">
        <f aca="false">IF(S215="","",S215*1000)</f>
        <v>12400</v>
      </c>
      <c r="V215" s="155" t="n">
        <f aca="false">IF(T215="","",(H215+J215+L215)*1000)</f>
        <v>21900</v>
      </c>
      <c r="X215" s="155" t="n">
        <f aca="false">IFERROR(VLOOKUP($B215,'[2]APS data'!$B$1:$F$1048576,2,0),"")</f>
        <v>49300</v>
      </c>
      <c r="Z215" s="155" t="n">
        <f aca="false">IFERROR(VLOOKUP($B215,'[2]APS data'!$I$1:$M$1048576,2,0),"")</f>
        <v>36700</v>
      </c>
      <c r="AB215" s="156" t="n">
        <f aca="false">IFERROR(T215/X215,"")</f>
        <v>0.251521298174442</v>
      </c>
      <c r="AC215" s="156"/>
      <c r="AD215" s="156" t="n">
        <f aca="false">IFERROR(V215/Z215,"")</f>
        <v>0.596730245231608</v>
      </c>
    </row>
    <row r="216" customFormat="false" ht="13.2" hidden="false" customHeight="false" outlineLevel="0" collapsed="false">
      <c r="B216" s="142"/>
      <c r="G216" s="152"/>
      <c r="H216" s="152"/>
      <c r="I216" s="152"/>
      <c r="J216" s="152"/>
      <c r="K216" s="152"/>
      <c r="L216" s="152"/>
      <c r="M216" s="152"/>
      <c r="N216" s="152"/>
      <c r="S216" s="152"/>
      <c r="T216" s="155" t="str">
        <f aca="false">IF(S216="","",S216*1000)</f>
        <v/>
      </c>
      <c r="V216" s="155" t="str">
        <f aca="false">IF(T216="","",(H216+J216+L216)*1000)</f>
        <v/>
      </c>
      <c r="X216" s="155" t="str">
        <f aca="false">IFERROR(VLOOKUP($B216,'[2]APS data'!$B$1:$F$1048576,2,0),"")</f>
        <v/>
      </c>
      <c r="Z216" s="155" t="str">
        <f aca="false">IFERROR(VLOOKUP($B216,'[2]APS data'!$I$1:$M$1048576,2,0),"")</f>
        <v/>
      </c>
      <c r="AB216" s="156" t="str">
        <f aca="false">IFERROR(T216/X216,"")</f>
        <v/>
      </c>
      <c r="AC216" s="156"/>
      <c r="AD216" s="156" t="str">
        <f aca="false">IFERROR(V216/Z216,"")</f>
        <v/>
      </c>
    </row>
    <row r="217" s="142" customFormat="true" ht="13.2" hidden="false" customHeight="false" outlineLevel="0" collapsed="false">
      <c r="B217" s="151" t="s">
        <v>2435</v>
      </c>
      <c r="D217" s="142" t="s">
        <v>2436</v>
      </c>
      <c r="G217" s="153" t="n">
        <v>7.7</v>
      </c>
      <c r="H217" s="153" t="n">
        <v>14.9</v>
      </c>
      <c r="I217" s="153" t="n">
        <v>11.7</v>
      </c>
      <c r="J217" s="153" t="n">
        <v>20.6</v>
      </c>
      <c r="K217" s="153" t="n">
        <v>7.6</v>
      </c>
      <c r="L217" s="153" t="n">
        <v>15.9</v>
      </c>
      <c r="M217" s="153" t="n">
        <v>2.6</v>
      </c>
      <c r="N217" s="153"/>
      <c r="S217" s="153" t="n">
        <v>29.7</v>
      </c>
      <c r="T217" s="155" t="n">
        <f aca="false">IF(S217="","",S217*1000)</f>
        <v>29700</v>
      </c>
      <c r="U217" s="128"/>
      <c r="V217" s="155" t="n">
        <f aca="false">IF(T217="","",(H217+J217+L217)*1000)</f>
        <v>51400</v>
      </c>
      <c r="W217" s="128"/>
      <c r="X217" s="155" t="str">
        <f aca="false">IFERROR(VLOOKUP($B217,'[2]APS data'!$B$1:$F$1048576,2,0),"")</f>
        <v/>
      </c>
      <c r="Y217" s="128"/>
      <c r="Z217" s="155" t="str">
        <f aca="false">IFERROR(VLOOKUP($B217,'[2]APS data'!$I$1:$M$1048576,2,0),"")</f>
        <v/>
      </c>
      <c r="AA217" s="128"/>
      <c r="AB217" s="156" t="str">
        <f aca="false">IFERROR(T217/X217,"")</f>
        <v/>
      </c>
      <c r="AC217" s="156"/>
      <c r="AD217" s="156" t="str">
        <f aca="false">IFERROR(V217/Z217,"")</f>
        <v/>
      </c>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row>
    <row r="218" customFormat="false" ht="13.2" hidden="false" customHeight="false" outlineLevel="0" collapsed="false">
      <c r="B218" s="154" t="s">
        <v>35</v>
      </c>
      <c r="E218" s="127" t="s">
        <v>36</v>
      </c>
      <c r="G218" s="152" t="n">
        <v>1.4</v>
      </c>
      <c r="H218" s="152" t="n">
        <v>2.5</v>
      </c>
      <c r="I218" s="152" t="n">
        <v>2</v>
      </c>
      <c r="J218" s="152" t="n">
        <v>3.4</v>
      </c>
      <c r="K218" s="152" t="n">
        <v>0.9</v>
      </c>
      <c r="L218" s="152" t="n">
        <v>1.9</v>
      </c>
      <c r="M218" s="152" t="n">
        <v>0.4</v>
      </c>
      <c r="N218" s="152"/>
      <c r="S218" s="152" t="n">
        <v>4.7</v>
      </c>
      <c r="T218" s="155" t="n">
        <f aca="false">IF(S218="","",S218*1000)</f>
        <v>4700</v>
      </c>
      <c r="V218" s="155" t="n">
        <f aca="false">IF(T218="","",(H218+J218+L218)*1000)</f>
        <v>7800</v>
      </c>
      <c r="X218" s="155" t="n">
        <f aca="false">IFERROR(VLOOKUP($B218,'[2]APS data'!$B$1:$F$1048576,2,0),"")</f>
        <v>45700</v>
      </c>
      <c r="Z218" s="155" t="n">
        <f aca="false">IFERROR(VLOOKUP($B218,'[2]APS data'!$I$1:$M$1048576,2,0),"")</f>
        <v>24500</v>
      </c>
      <c r="AB218" s="156" t="n">
        <f aca="false">IFERROR(T218/X218,"")</f>
        <v>0.102844638949672</v>
      </c>
      <c r="AC218" s="156"/>
      <c r="AD218" s="156" t="n">
        <f aca="false">IFERROR(V218/Z218,"")</f>
        <v>0.318367346938776</v>
      </c>
    </row>
    <row r="219" customFormat="false" ht="13.2" hidden="false" customHeight="false" outlineLevel="0" collapsed="false">
      <c r="B219" s="154" t="s">
        <v>37</v>
      </c>
      <c r="E219" s="127" t="s">
        <v>38</v>
      </c>
      <c r="G219" s="152" t="n">
        <v>1</v>
      </c>
      <c r="H219" s="152" t="n">
        <v>1.9</v>
      </c>
      <c r="I219" s="152" t="n">
        <v>1.4</v>
      </c>
      <c r="J219" s="152" t="n">
        <v>2.5</v>
      </c>
      <c r="K219" s="152" t="n">
        <v>1</v>
      </c>
      <c r="L219" s="152" t="n">
        <v>2.2</v>
      </c>
      <c r="M219" s="152" t="n">
        <v>0.3</v>
      </c>
      <c r="N219" s="152"/>
      <c r="S219" s="152" t="n">
        <v>3.8</v>
      </c>
      <c r="T219" s="155" t="n">
        <f aca="false">IF(S219="","",S219*1000)</f>
        <v>3800</v>
      </c>
      <c r="V219" s="155" t="n">
        <f aca="false">IF(T219="","",(H219+J219+L219)*1000)</f>
        <v>6600</v>
      </c>
      <c r="X219" s="155" t="n">
        <f aca="false">IFERROR(VLOOKUP($B219,'[2]APS data'!$B$1:$F$1048576,2,0),"")</f>
        <v>27900</v>
      </c>
      <c r="Z219" s="155" t="n">
        <f aca="false">IFERROR(VLOOKUP($B219,'[2]APS data'!$I$1:$M$1048576,2,0),"")</f>
        <v>18600</v>
      </c>
      <c r="AB219" s="156" t="n">
        <f aca="false">IFERROR(T219/X219,"")</f>
        <v>0.136200716845878</v>
      </c>
      <c r="AC219" s="156"/>
      <c r="AD219" s="156" t="n">
        <f aca="false">IFERROR(V219/Z219,"")</f>
        <v>0.354838709677419</v>
      </c>
    </row>
    <row r="220" customFormat="false" ht="13.2" hidden="false" customHeight="false" outlineLevel="0" collapsed="false">
      <c r="B220" s="154" t="s">
        <v>39</v>
      </c>
      <c r="E220" s="127" t="s">
        <v>40</v>
      </c>
      <c r="G220" s="152" t="n">
        <v>1.9</v>
      </c>
      <c r="H220" s="152" t="n">
        <v>3.6</v>
      </c>
      <c r="I220" s="152" t="n">
        <v>2.8</v>
      </c>
      <c r="J220" s="152" t="n">
        <v>5.1</v>
      </c>
      <c r="K220" s="152" t="n">
        <v>1.7</v>
      </c>
      <c r="L220" s="152" t="n">
        <v>3.4</v>
      </c>
      <c r="M220" s="152" t="n">
        <v>0.9</v>
      </c>
      <c r="N220" s="152"/>
      <c r="S220" s="152" t="n">
        <v>7.3</v>
      </c>
      <c r="T220" s="155" t="n">
        <f aca="false">IF(S220="","",S220*1000)</f>
        <v>7300</v>
      </c>
      <c r="V220" s="155" t="n">
        <f aca="false">IF(T220="","",(H220+J220+L220)*1000)</f>
        <v>12100</v>
      </c>
      <c r="X220" s="155" t="n">
        <f aca="false">IFERROR(VLOOKUP($B220,'[2]APS data'!$B$1:$F$1048576,2,0),"")</f>
        <v>30300</v>
      </c>
      <c r="Z220" s="155" t="n">
        <f aca="false">IFERROR(VLOOKUP($B220,'[2]APS data'!$I$1:$M$1048576,2,0),"")</f>
        <v>19900</v>
      </c>
      <c r="AB220" s="156" t="n">
        <f aca="false">IFERROR(T220/X220,"")</f>
        <v>0.240924092409241</v>
      </c>
      <c r="AC220" s="156"/>
      <c r="AD220" s="156" t="n">
        <f aca="false">IFERROR(V220/Z220,"")</f>
        <v>0.608040201005025</v>
      </c>
    </row>
    <row r="221" customFormat="false" ht="13.2" hidden="false" customHeight="false" outlineLevel="0" collapsed="false">
      <c r="B221" s="154" t="s">
        <v>41</v>
      </c>
      <c r="E221" s="127" t="s">
        <v>42</v>
      </c>
      <c r="G221" s="152" t="n">
        <v>2.2</v>
      </c>
      <c r="H221" s="152" t="n">
        <v>4.2</v>
      </c>
      <c r="I221" s="152" t="n">
        <v>3.3</v>
      </c>
      <c r="J221" s="152" t="n">
        <v>6</v>
      </c>
      <c r="K221" s="152" t="n">
        <v>2.3</v>
      </c>
      <c r="L221" s="152" t="n">
        <v>4.8</v>
      </c>
      <c r="M221" s="152" t="n">
        <v>0.6</v>
      </c>
      <c r="N221" s="152"/>
      <c r="S221" s="152" t="n">
        <v>8.5</v>
      </c>
      <c r="T221" s="155" t="n">
        <f aca="false">IF(S221="","",S221*1000)</f>
        <v>8500</v>
      </c>
      <c r="V221" s="155" t="n">
        <f aca="false">IF(T221="","",(H221+J221+L221)*1000)</f>
        <v>15000</v>
      </c>
      <c r="X221" s="155" t="n">
        <f aca="false">IFERROR(VLOOKUP($B221,'[2]APS data'!$B$1:$F$1048576,2,0),"")</f>
        <v>58000</v>
      </c>
      <c r="Z221" s="155" t="n">
        <f aca="false">IFERROR(VLOOKUP($B221,'[2]APS data'!$I$1:$M$1048576,2,0),"")</f>
        <v>33200</v>
      </c>
      <c r="AB221" s="156" t="n">
        <f aca="false">IFERROR(T221/X221,"")</f>
        <v>0.146551724137931</v>
      </c>
      <c r="AC221" s="156"/>
      <c r="AD221" s="156" t="n">
        <f aca="false">IFERROR(V221/Z221,"")</f>
        <v>0.451807228915663</v>
      </c>
    </row>
    <row r="222" customFormat="false" ht="13.2" hidden="false" customHeight="false" outlineLevel="0" collapsed="false">
      <c r="B222" s="154" t="s">
        <v>43</v>
      </c>
      <c r="E222" s="127" t="s">
        <v>44</v>
      </c>
      <c r="G222" s="152" t="n">
        <v>1.3</v>
      </c>
      <c r="H222" s="152" t="n">
        <v>2.7</v>
      </c>
      <c r="I222" s="152" t="n">
        <v>2.1</v>
      </c>
      <c r="J222" s="152" t="n">
        <v>3.6</v>
      </c>
      <c r="K222" s="152" t="n">
        <v>1.7</v>
      </c>
      <c r="L222" s="152" t="n">
        <v>3.6</v>
      </c>
      <c r="M222" s="152" t="n">
        <v>0.4</v>
      </c>
      <c r="N222" s="152"/>
      <c r="S222" s="152" t="n">
        <v>5.5</v>
      </c>
      <c r="T222" s="155" t="n">
        <f aca="false">IF(S222="","",S222*1000)</f>
        <v>5500</v>
      </c>
      <c r="V222" s="155" t="n">
        <f aca="false">IF(T222="","",(H222+J222+L222)*1000)</f>
        <v>9900</v>
      </c>
      <c r="X222" s="155" t="n">
        <f aca="false">IFERROR(VLOOKUP($B222,'[2]APS data'!$B$1:$F$1048576,2,0),"")</f>
        <v>48400</v>
      </c>
      <c r="Z222" s="155" t="n">
        <f aca="false">IFERROR(VLOOKUP($B222,'[2]APS data'!$I$1:$M$1048576,2,0),"")</f>
        <v>30700</v>
      </c>
      <c r="AB222" s="156" t="n">
        <f aca="false">IFERROR(T222/X222,"")</f>
        <v>0.113636363636364</v>
      </c>
      <c r="AC222" s="156"/>
      <c r="AD222" s="156" t="n">
        <f aca="false">IFERROR(V222/Z222,"")</f>
        <v>0.322475570032573</v>
      </c>
    </row>
    <row r="223" customFormat="false" ht="13.2" hidden="false" customHeight="false" outlineLevel="0" collapsed="false">
      <c r="G223" s="152"/>
      <c r="H223" s="152"/>
      <c r="I223" s="152"/>
      <c r="J223" s="152"/>
      <c r="K223" s="152"/>
      <c r="L223" s="152"/>
      <c r="M223" s="152"/>
      <c r="N223" s="152"/>
      <c r="S223" s="152"/>
      <c r="T223" s="155" t="str">
        <f aca="false">IF(S223="","",S223*1000)</f>
        <v/>
      </c>
      <c r="V223" s="155" t="str">
        <f aca="false">IF(T223="","",(H223+J223+L223)*1000)</f>
        <v/>
      </c>
      <c r="X223" s="155" t="str">
        <f aca="false">IFERROR(VLOOKUP($B223,'[2]APS data'!$B$1:$F$1048576,2,0),"")</f>
        <v/>
      </c>
      <c r="Z223" s="155" t="str">
        <f aca="false">IFERROR(VLOOKUP($B223,'[2]APS data'!$I$1:$M$1048576,2,0),"")</f>
        <v/>
      </c>
      <c r="AB223" s="156" t="str">
        <f aca="false">IFERROR(T223/X223,"")</f>
        <v/>
      </c>
      <c r="AC223" s="156"/>
      <c r="AD223" s="156" t="str">
        <f aca="false">IFERROR(V223/Z223,"")</f>
        <v/>
      </c>
    </row>
    <row r="224" s="142" customFormat="true" ht="13.2" hidden="false" customHeight="false" outlineLevel="0" collapsed="false">
      <c r="B224" s="151" t="s">
        <v>2437</v>
      </c>
      <c r="D224" s="142" t="s">
        <v>2438</v>
      </c>
      <c r="G224" s="153" t="n">
        <v>22.1</v>
      </c>
      <c r="H224" s="153" t="n">
        <v>41.3</v>
      </c>
      <c r="I224" s="153" t="n">
        <v>32.5</v>
      </c>
      <c r="J224" s="153" t="n">
        <v>58.1</v>
      </c>
      <c r="K224" s="153" t="n">
        <v>16.4</v>
      </c>
      <c r="L224" s="153" t="n">
        <v>34.7</v>
      </c>
      <c r="M224" s="153" t="n">
        <v>6.9</v>
      </c>
      <c r="N224" s="153"/>
      <c r="S224" s="153" t="n">
        <v>77.8</v>
      </c>
      <c r="T224" s="155" t="n">
        <f aca="false">IF(S224="","",S224*1000)</f>
        <v>77800</v>
      </c>
      <c r="U224" s="128"/>
      <c r="V224" s="155" t="n">
        <f aca="false">IF(T224="","",(H224+J224+L224)*1000)</f>
        <v>134100</v>
      </c>
      <c r="W224" s="128"/>
      <c r="X224" s="155" t="str">
        <f aca="false">IFERROR(VLOOKUP($B224,'[2]APS data'!$B$1:$F$1048576,2,0),"")</f>
        <v/>
      </c>
      <c r="Y224" s="128"/>
      <c r="Z224" s="155" t="str">
        <f aca="false">IFERROR(VLOOKUP($B224,'[2]APS data'!$I$1:$M$1048576,2,0),"")</f>
        <v/>
      </c>
      <c r="AA224" s="128"/>
      <c r="AB224" s="156" t="str">
        <f aca="false">IFERROR(T224/X224,"")</f>
        <v/>
      </c>
      <c r="AC224" s="156"/>
      <c r="AD224" s="156" t="str">
        <f aca="false">IFERROR(V224/Z224,"")</f>
        <v/>
      </c>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row>
    <row r="225" customFormat="false" ht="13.2" hidden="false" customHeight="false" outlineLevel="0" collapsed="false">
      <c r="B225" s="154" t="s">
        <v>45</v>
      </c>
      <c r="E225" s="127" t="s">
        <v>46</v>
      </c>
      <c r="G225" s="152" t="n">
        <v>3.8</v>
      </c>
      <c r="H225" s="152" t="n">
        <v>7.4</v>
      </c>
      <c r="I225" s="152" t="n">
        <v>4.5</v>
      </c>
      <c r="J225" s="152" t="n">
        <v>8.4</v>
      </c>
      <c r="K225" s="152" t="n">
        <v>2.5</v>
      </c>
      <c r="L225" s="152" t="n">
        <v>5.3</v>
      </c>
      <c r="M225" s="152" t="n">
        <v>0.9</v>
      </c>
      <c r="N225" s="152"/>
      <c r="S225" s="152" t="n">
        <v>11.7</v>
      </c>
      <c r="T225" s="155" t="n">
        <f aca="false">IF(S225="","",S225*1000)</f>
        <v>11700</v>
      </c>
      <c r="V225" s="155" t="n">
        <f aca="false">IF(T225="","",(H225+J225+L225)*1000)</f>
        <v>21100</v>
      </c>
      <c r="X225" s="155" t="n">
        <f aca="false">IFERROR(VLOOKUP($B225,'[2]APS data'!$B$1:$F$1048576,2,0),"")</f>
        <v>56800</v>
      </c>
      <c r="Z225" s="155" t="n">
        <f aca="false">IFERROR(VLOOKUP($B225,'[2]APS data'!$I$1:$M$1048576,2,0),"")</f>
        <v>42300</v>
      </c>
      <c r="AB225" s="156" t="n">
        <f aca="false">IFERROR(T225/X225,"")</f>
        <v>0.205985915492958</v>
      </c>
      <c r="AC225" s="156"/>
      <c r="AD225" s="156" t="n">
        <f aca="false">IFERROR(V225/Z225,"")</f>
        <v>0.498817966903073</v>
      </c>
    </row>
    <row r="226" customFormat="false" ht="13.2" hidden="false" customHeight="false" outlineLevel="0" collapsed="false">
      <c r="B226" s="154" t="s">
        <v>47</v>
      </c>
      <c r="E226" s="127" t="s">
        <v>48</v>
      </c>
      <c r="G226" s="152" t="n">
        <v>2</v>
      </c>
      <c r="H226" s="152" t="n">
        <v>3.8</v>
      </c>
      <c r="I226" s="152" t="n">
        <v>3.3</v>
      </c>
      <c r="J226" s="152" t="n">
        <v>5.8</v>
      </c>
      <c r="K226" s="152" t="n">
        <v>2</v>
      </c>
      <c r="L226" s="152" t="n">
        <v>4.4</v>
      </c>
      <c r="M226" s="152" t="n">
        <v>0.9</v>
      </c>
      <c r="N226" s="152"/>
      <c r="S226" s="152" t="n">
        <v>8.1</v>
      </c>
      <c r="T226" s="155" t="n">
        <f aca="false">IF(S226="","",S226*1000)</f>
        <v>8100</v>
      </c>
      <c r="V226" s="155" t="n">
        <f aca="false">IF(T226="","",(H226+J226+L226)*1000)</f>
        <v>14000</v>
      </c>
      <c r="X226" s="155" t="n">
        <f aca="false">IFERROR(VLOOKUP($B226,'[2]APS data'!$B$1:$F$1048576,2,0),"")</f>
        <v>48900</v>
      </c>
      <c r="Z226" s="155" t="n">
        <f aca="false">IFERROR(VLOOKUP($B226,'[2]APS data'!$I$1:$M$1048576,2,0),"")</f>
        <v>33100</v>
      </c>
      <c r="AB226" s="156" t="n">
        <f aca="false">IFERROR(T226/X226,"")</f>
        <v>0.165644171779141</v>
      </c>
      <c r="AC226" s="156"/>
      <c r="AD226" s="156" t="n">
        <f aca="false">IFERROR(V226/Z226,"")</f>
        <v>0.422960725075529</v>
      </c>
    </row>
    <row r="227" customFormat="false" ht="13.2" hidden="false" customHeight="false" outlineLevel="0" collapsed="false">
      <c r="B227" s="154" t="s">
        <v>49</v>
      </c>
      <c r="E227" s="127" t="s">
        <v>50</v>
      </c>
      <c r="G227" s="152" t="n">
        <v>0.7</v>
      </c>
      <c r="H227" s="152" t="n">
        <v>1.2</v>
      </c>
      <c r="I227" s="152" t="n">
        <v>1.2</v>
      </c>
      <c r="J227" s="152" t="n">
        <v>2.1</v>
      </c>
      <c r="K227" s="152" t="n">
        <v>0.6</v>
      </c>
      <c r="L227" s="152" t="n">
        <v>1.2</v>
      </c>
      <c r="M227" s="152" t="n">
        <v>0.3</v>
      </c>
      <c r="N227" s="152"/>
      <c r="S227" s="152" t="n">
        <v>2.8</v>
      </c>
      <c r="T227" s="155" t="n">
        <f aca="false">IF(S227="","",S227*1000)</f>
        <v>2800</v>
      </c>
      <c r="V227" s="155" t="n">
        <f aca="false">IF(T227="","",(H227+J227+L227)*1000)</f>
        <v>4500</v>
      </c>
      <c r="X227" s="155" t="n">
        <f aca="false">IFERROR(VLOOKUP($B227,'[2]APS data'!$B$1:$F$1048576,2,0),"")</f>
        <v>22900</v>
      </c>
      <c r="Z227" s="155" t="n">
        <f aca="false">IFERROR(VLOOKUP($B227,'[2]APS data'!$I$1:$M$1048576,2,0),"")</f>
        <v>16300</v>
      </c>
      <c r="AB227" s="156" t="n">
        <f aca="false">IFERROR(T227/X227,"")</f>
        <v>0.122270742358079</v>
      </c>
      <c r="AC227" s="156"/>
      <c r="AD227" s="156" t="n">
        <f aca="false">IFERROR(V227/Z227,"")</f>
        <v>0.276073619631902</v>
      </c>
    </row>
    <row r="228" customFormat="false" ht="13.2" hidden="false" customHeight="false" outlineLevel="0" collapsed="false">
      <c r="B228" s="154" t="s">
        <v>51</v>
      </c>
      <c r="E228" s="127" t="s">
        <v>52</v>
      </c>
      <c r="G228" s="152" t="n">
        <v>1.3</v>
      </c>
      <c r="H228" s="152" t="n">
        <v>2.6</v>
      </c>
      <c r="I228" s="152" t="n">
        <v>1.9</v>
      </c>
      <c r="J228" s="152" t="n">
        <v>3.4</v>
      </c>
      <c r="K228" s="152" t="n">
        <v>1</v>
      </c>
      <c r="L228" s="152" t="n">
        <v>2</v>
      </c>
      <c r="M228" s="152" t="n">
        <v>0.5</v>
      </c>
      <c r="N228" s="152"/>
      <c r="S228" s="152" t="n">
        <v>4.7</v>
      </c>
      <c r="T228" s="155" t="n">
        <f aca="false">IF(S228="","",S228*1000)</f>
        <v>4700</v>
      </c>
      <c r="V228" s="155" t="n">
        <f aca="false">IF(T228="","",(H228+J228+L228)*1000)</f>
        <v>8000</v>
      </c>
      <c r="X228" s="155" t="n">
        <f aca="false">IFERROR(VLOOKUP($B228,'[2]APS data'!$B$1:$F$1048576,2,0),"")</f>
        <v>25300</v>
      </c>
      <c r="Z228" s="155" t="n">
        <f aca="false">IFERROR(VLOOKUP($B228,'[2]APS data'!$I$1:$M$1048576,2,0),"")</f>
        <v>17200</v>
      </c>
      <c r="AB228" s="156" t="n">
        <f aca="false">IFERROR(T228/X228,"")</f>
        <v>0.185770750988142</v>
      </c>
      <c r="AC228" s="156"/>
      <c r="AD228" s="156" t="n">
        <f aca="false">IFERROR(V228/Z228,"")</f>
        <v>0.465116279069767</v>
      </c>
    </row>
    <row r="229" customFormat="false" ht="13.2" hidden="false" customHeight="false" outlineLevel="0" collapsed="false">
      <c r="B229" s="154" t="s">
        <v>53</v>
      </c>
      <c r="E229" s="127" t="s">
        <v>54</v>
      </c>
      <c r="G229" s="152" t="n">
        <v>2.1</v>
      </c>
      <c r="H229" s="152" t="n">
        <v>3.8</v>
      </c>
      <c r="I229" s="152" t="n">
        <v>3</v>
      </c>
      <c r="J229" s="152" t="n">
        <v>5.3</v>
      </c>
      <c r="K229" s="152" t="n">
        <v>1.7</v>
      </c>
      <c r="L229" s="152" t="n">
        <v>3.4</v>
      </c>
      <c r="M229" s="152" t="n">
        <v>0.6</v>
      </c>
      <c r="N229" s="152"/>
      <c r="S229" s="152" t="n">
        <v>7.4</v>
      </c>
      <c r="T229" s="155" t="n">
        <f aca="false">IF(S229="","",S229*1000)</f>
        <v>7400</v>
      </c>
      <c r="V229" s="155" t="n">
        <f aca="false">IF(T229="","",(H229+J229+L229)*1000)</f>
        <v>12500</v>
      </c>
      <c r="X229" s="155" t="n">
        <f aca="false">IFERROR(VLOOKUP($B229,'[2]APS data'!$B$1:$F$1048576,2,0),"")</f>
        <v>55300</v>
      </c>
      <c r="Z229" s="155" t="n">
        <f aca="false">IFERROR(VLOOKUP($B229,'[2]APS data'!$I$1:$M$1048576,2,0),"")</f>
        <v>38400</v>
      </c>
      <c r="AB229" s="156" t="n">
        <f aca="false">IFERROR(T229/X229,"")</f>
        <v>0.133815551537071</v>
      </c>
      <c r="AC229" s="156"/>
      <c r="AD229" s="156" t="n">
        <f aca="false">IFERROR(V229/Z229,"")</f>
        <v>0.325520833333333</v>
      </c>
    </row>
    <row r="230" customFormat="false" ht="13.2" hidden="false" customHeight="false" outlineLevel="0" collapsed="false">
      <c r="B230" s="154" t="s">
        <v>55</v>
      </c>
      <c r="E230" s="127" t="s">
        <v>56</v>
      </c>
      <c r="G230" s="152" t="n">
        <v>2.8</v>
      </c>
      <c r="H230" s="152" t="n">
        <v>5.3</v>
      </c>
      <c r="I230" s="152" t="n">
        <v>4.2</v>
      </c>
      <c r="J230" s="152" t="n">
        <v>7.4</v>
      </c>
      <c r="K230" s="152" t="n">
        <v>2.3</v>
      </c>
      <c r="L230" s="152" t="n">
        <v>4.9</v>
      </c>
      <c r="M230" s="152" t="n">
        <v>0.9</v>
      </c>
      <c r="N230" s="152"/>
      <c r="S230" s="152" t="n">
        <v>10.3</v>
      </c>
      <c r="T230" s="155" t="n">
        <f aca="false">IF(S230="","",S230*1000)</f>
        <v>10300</v>
      </c>
      <c r="V230" s="155" t="n">
        <f aca="false">IF(T230="","",(H230+J230+L230)*1000)</f>
        <v>17600</v>
      </c>
      <c r="X230" s="155" t="n">
        <f aca="false">IFERROR(VLOOKUP($B230,'[2]APS data'!$B$1:$F$1048576,2,0),"")</f>
        <v>58700</v>
      </c>
      <c r="Z230" s="155" t="n">
        <f aca="false">IFERROR(VLOOKUP($B230,'[2]APS data'!$I$1:$M$1048576,2,0),"")</f>
        <v>40200</v>
      </c>
      <c r="AB230" s="156" t="n">
        <f aca="false">IFERROR(T230/X230,"")</f>
        <v>0.175468483816014</v>
      </c>
      <c r="AC230" s="156"/>
      <c r="AD230" s="156" t="n">
        <f aca="false">IFERROR(V230/Z230,"")</f>
        <v>0.437810945273632</v>
      </c>
    </row>
    <row r="231" customFormat="false" ht="13.2" hidden="false" customHeight="false" outlineLevel="0" collapsed="false">
      <c r="B231" s="154" t="s">
        <v>57</v>
      </c>
      <c r="E231" s="127" t="s">
        <v>58</v>
      </c>
      <c r="G231" s="152" t="n">
        <v>1.9</v>
      </c>
      <c r="H231" s="152" t="n">
        <v>3.1</v>
      </c>
      <c r="I231" s="152" t="n">
        <v>2.7</v>
      </c>
      <c r="J231" s="152" t="n">
        <v>4.6</v>
      </c>
      <c r="K231" s="152" t="n">
        <v>1.2</v>
      </c>
      <c r="L231" s="152" t="n">
        <v>2.4</v>
      </c>
      <c r="M231" s="152" t="n">
        <v>0.5</v>
      </c>
      <c r="N231" s="152"/>
      <c r="S231" s="152" t="n">
        <v>6.3</v>
      </c>
      <c r="T231" s="155" t="n">
        <f aca="false">IF(S231="","",S231*1000)</f>
        <v>6300</v>
      </c>
      <c r="V231" s="155" t="n">
        <f aca="false">IF(T231="","",(H231+J231+L231)*1000)</f>
        <v>10100</v>
      </c>
      <c r="X231" s="155" t="n">
        <f aca="false">IFERROR(VLOOKUP($B231,'[2]APS data'!$B$1:$F$1048576,2,0),"")</f>
        <v>40300</v>
      </c>
      <c r="Z231" s="155" t="n">
        <f aca="false">IFERROR(VLOOKUP($B231,'[2]APS data'!$I$1:$M$1048576,2,0),"")</f>
        <v>29300</v>
      </c>
      <c r="AB231" s="156" t="n">
        <f aca="false">IFERROR(T231/X231,"")</f>
        <v>0.156327543424318</v>
      </c>
      <c r="AC231" s="156"/>
      <c r="AD231" s="156" t="n">
        <f aca="false">IFERROR(V231/Z231,"")</f>
        <v>0.344709897610922</v>
      </c>
    </row>
    <row r="232" customFormat="false" ht="13.2" hidden="false" customHeight="false" outlineLevel="0" collapsed="false">
      <c r="B232" s="154" t="s">
        <v>59</v>
      </c>
      <c r="E232" s="127" t="s">
        <v>60</v>
      </c>
      <c r="G232" s="152" t="n">
        <v>1.9</v>
      </c>
      <c r="H232" s="152" t="n">
        <v>3.4</v>
      </c>
      <c r="I232" s="152" t="n">
        <v>3.1</v>
      </c>
      <c r="J232" s="152" t="n">
        <v>5.5</v>
      </c>
      <c r="K232" s="152" t="n">
        <v>1.4</v>
      </c>
      <c r="L232" s="152" t="n">
        <v>3.1</v>
      </c>
      <c r="M232" s="152" t="n">
        <v>0.5</v>
      </c>
      <c r="N232" s="152"/>
      <c r="S232" s="152" t="n">
        <v>6.9</v>
      </c>
      <c r="T232" s="155" t="n">
        <f aca="false">IF(S232="","",S232*1000)</f>
        <v>6900</v>
      </c>
      <c r="V232" s="155" t="n">
        <f aca="false">IF(T232="","",(H232+J232+L232)*1000)</f>
        <v>12000</v>
      </c>
      <c r="X232" s="155" t="n">
        <f aca="false">IFERROR(VLOOKUP($B232,'[2]APS data'!$B$1:$F$1048576,2,0),"")</f>
        <v>29300</v>
      </c>
      <c r="Z232" s="155" t="n">
        <f aca="false">IFERROR(VLOOKUP($B232,'[2]APS data'!$I$1:$M$1048576,2,0),"")</f>
        <v>21300</v>
      </c>
      <c r="AB232" s="156" t="n">
        <f aca="false">IFERROR(T232/X232,"")</f>
        <v>0.235494880546075</v>
      </c>
      <c r="AC232" s="156"/>
      <c r="AD232" s="156" t="n">
        <f aca="false">IFERROR(V232/Z232,"")</f>
        <v>0.563380281690141</v>
      </c>
    </row>
    <row r="233" customFormat="false" ht="13.2" hidden="false" customHeight="false" outlineLevel="0" collapsed="false">
      <c r="B233" s="154" t="s">
        <v>61</v>
      </c>
      <c r="E233" s="127" t="s">
        <v>62</v>
      </c>
      <c r="G233" s="152" t="n">
        <v>0.7</v>
      </c>
      <c r="H233" s="152" t="n">
        <v>1.4</v>
      </c>
      <c r="I233" s="152" t="n">
        <v>1.2</v>
      </c>
      <c r="J233" s="152" t="n">
        <v>2.3</v>
      </c>
      <c r="K233" s="152" t="n">
        <v>0.7</v>
      </c>
      <c r="L233" s="152" t="n">
        <v>1.4</v>
      </c>
      <c r="M233" s="152" t="s">
        <v>1483</v>
      </c>
      <c r="N233" s="152"/>
      <c r="S233" s="152" t="n">
        <v>2.8</v>
      </c>
      <c r="T233" s="155" t="n">
        <f aca="false">IF(S233="","",S233*1000)</f>
        <v>2800</v>
      </c>
      <c r="V233" s="155" t="n">
        <f aca="false">IF(T233="","",(H233+J233+L233)*1000)</f>
        <v>5100</v>
      </c>
      <c r="X233" s="155" t="n">
        <f aca="false">IFERROR(VLOOKUP($B233,'[2]APS data'!$B$1:$F$1048576,2,0),"")</f>
        <v>20400</v>
      </c>
      <c r="Z233" s="155" t="n">
        <f aca="false">IFERROR(VLOOKUP($B233,'[2]APS data'!$I$1:$M$1048576,2,0),"")</f>
        <v>12600</v>
      </c>
      <c r="AB233" s="156" t="n">
        <f aca="false">IFERROR(T233/X233,"")</f>
        <v>0.137254901960784</v>
      </c>
      <c r="AC233" s="156"/>
      <c r="AD233" s="156" t="n">
        <f aca="false">IFERROR(V233/Z233,"")</f>
        <v>0.404761904761905</v>
      </c>
    </row>
    <row r="234" customFormat="false" ht="13.2" hidden="false" customHeight="false" outlineLevel="0" collapsed="false">
      <c r="B234" s="154" t="s">
        <v>63</v>
      </c>
      <c r="E234" s="127" t="s">
        <v>64</v>
      </c>
      <c r="G234" s="152" t="n">
        <v>0.8</v>
      </c>
      <c r="H234" s="152" t="n">
        <v>1.3</v>
      </c>
      <c r="I234" s="152" t="n">
        <v>1.6</v>
      </c>
      <c r="J234" s="152" t="n">
        <v>2.7</v>
      </c>
      <c r="K234" s="152" t="n">
        <v>0.7</v>
      </c>
      <c r="L234" s="152" t="n">
        <v>1.5</v>
      </c>
      <c r="M234" s="152" t="n">
        <v>0.4</v>
      </c>
      <c r="N234" s="152"/>
      <c r="S234" s="152" t="n">
        <v>3.5</v>
      </c>
      <c r="T234" s="155" t="n">
        <f aca="false">IF(S234="","",S234*1000)</f>
        <v>3500</v>
      </c>
      <c r="V234" s="155" t="n">
        <f aca="false">IF(T234="","",(H234+J234+L234)*1000)</f>
        <v>5500</v>
      </c>
      <c r="X234" s="155" t="n">
        <f aca="false">IFERROR(VLOOKUP($B234,'[2]APS data'!$B$1:$F$1048576,2,0),"")</f>
        <v>23800</v>
      </c>
      <c r="Z234" s="155" t="n">
        <f aca="false">IFERROR(VLOOKUP($B234,'[2]APS data'!$I$1:$M$1048576,2,0),"")</f>
        <v>16700</v>
      </c>
      <c r="AB234" s="156" t="n">
        <f aca="false">IFERROR(T234/X234,"")</f>
        <v>0.147058823529412</v>
      </c>
      <c r="AC234" s="156"/>
      <c r="AD234" s="156" t="n">
        <f aca="false">IFERROR(V234/Z234,"")</f>
        <v>0.329341317365269</v>
      </c>
    </row>
    <row r="235" customFormat="false" ht="13.2" hidden="false" customHeight="false" outlineLevel="0" collapsed="false">
      <c r="B235" s="154" t="s">
        <v>65</v>
      </c>
      <c r="E235" s="127" t="s">
        <v>66</v>
      </c>
      <c r="G235" s="152" t="n">
        <v>3.3</v>
      </c>
      <c r="H235" s="152" t="n">
        <v>6.3</v>
      </c>
      <c r="I235" s="152" t="n">
        <v>4.4</v>
      </c>
      <c r="J235" s="152" t="n">
        <v>8.1</v>
      </c>
      <c r="K235" s="152" t="n">
        <v>1.6</v>
      </c>
      <c r="L235" s="152" t="n">
        <v>3.4</v>
      </c>
      <c r="M235" s="152" t="n">
        <v>1</v>
      </c>
      <c r="N235" s="152"/>
      <c r="S235" s="152" t="n">
        <v>10.3</v>
      </c>
      <c r="T235" s="155" t="n">
        <f aca="false">IF(S235="","",S235*1000)</f>
        <v>10300</v>
      </c>
      <c r="V235" s="155" t="n">
        <f aca="false">IF(T235="","",(H235+J235+L235)*1000)</f>
        <v>17800</v>
      </c>
      <c r="X235" s="155" t="n">
        <f aca="false">IFERROR(VLOOKUP($B235,'[2]APS data'!$B$1:$F$1048576,2,0),"")</f>
        <v>38200</v>
      </c>
      <c r="Z235" s="155" t="n">
        <f aca="false">IFERROR(VLOOKUP($B235,'[2]APS data'!$I$1:$M$1048576,2,0),"")</f>
        <v>28500</v>
      </c>
      <c r="AB235" s="156" t="n">
        <f aca="false">IFERROR(T235/X235,"")</f>
        <v>0.269633507853403</v>
      </c>
      <c r="AC235" s="156"/>
      <c r="AD235" s="156" t="n">
        <f aca="false">IFERROR(V235/Z235,"")</f>
        <v>0.624561403508772</v>
      </c>
    </row>
    <row r="236" customFormat="false" ht="13.2" hidden="false" customHeight="false" outlineLevel="0" collapsed="false">
      <c r="B236" s="154" t="s">
        <v>67</v>
      </c>
      <c r="E236" s="127" t="s">
        <v>68</v>
      </c>
      <c r="G236" s="152" t="n">
        <v>0.8</v>
      </c>
      <c r="H236" s="152" t="n">
        <v>1.6</v>
      </c>
      <c r="I236" s="152" t="n">
        <v>1.4</v>
      </c>
      <c r="J236" s="152" t="n">
        <v>2.5</v>
      </c>
      <c r="K236" s="152" t="n">
        <v>0.7</v>
      </c>
      <c r="L236" s="152" t="n">
        <v>1.6</v>
      </c>
      <c r="M236" s="152" t="s">
        <v>1483</v>
      </c>
      <c r="N236" s="152"/>
      <c r="S236" s="152" t="n">
        <v>3.2</v>
      </c>
      <c r="T236" s="155" t="n">
        <f aca="false">IF(S236="","",S236*1000)</f>
        <v>3200</v>
      </c>
      <c r="V236" s="155" t="n">
        <f aca="false">IF(T236="","",(H236+J236+L236)*1000)</f>
        <v>5700</v>
      </c>
      <c r="X236" s="155" t="n">
        <f aca="false">IFERROR(VLOOKUP($B236,'[2]APS data'!$B$1:$F$1048576,2,0),"")</f>
        <v>25300</v>
      </c>
      <c r="Z236" s="155" t="n">
        <f aca="false">IFERROR(VLOOKUP($B236,'[2]APS data'!$I$1:$M$1048576,2,0),"")</f>
        <v>20900</v>
      </c>
      <c r="AB236" s="156" t="n">
        <f aca="false">IFERROR(T236/X236,"")</f>
        <v>0.126482213438735</v>
      </c>
      <c r="AC236" s="156"/>
      <c r="AD236" s="156" t="n">
        <f aca="false">IFERROR(V236/Z236,"")</f>
        <v>0.272727272727273</v>
      </c>
    </row>
    <row r="237" customFormat="false" ht="13.2" hidden="false" customHeight="false" outlineLevel="0" collapsed="false">
      <c r="G237" s="152"/>
      <c r="H237" s="152"/>
      <c r="I237" s="152"/>
      <c r="J237" s="152"/>
      <c r="K237" s="152"/>
      <c r="L237" s="152"/>
      <c r="M237" s="152"/>
      <c r="N237" s="152"/>
      <c r="S237" s="152"/>
      <c r="T237" s="155" t="str">
        <f aca="false">IF(S237="","",S237*1000)</f>
        <v/>
      </c>
      <c r="V237" s="155" t="str">
        <f aca="false">IF(T237="","",(H237+J237+L237)*1000)</f>
        <v/>
      </c>
      <c r="X237" s="155" t="str">
        <f aca="false">IFERROR(VLOOKUP($B237,'[2]APS data'!$B$1:$F$1048576,2,0),"")</f>
        <v/>
      </c>
      <c r="Z237" s="155" t="str">
        <f aca="false">IFERROR(VLOOKUP($B237,'[2]APS data'!$I$1:$M$1048576,2,0),"")</f>
        <v/>
      </c>
      <c r="AB237" s="156" t="str">
        <f aca="false">IFERROR(T237/X237,"")</f>
        <v/>
      </c>
      <c r="AC237" s="156"/>
      <c r="AD237" s="156" t="str">
        <f aca="false">IFERROR(V237/Z237,"")</f>
        <v/>
      </c>
    </row>
    <row r="238" s="142" customFormat="true" ht="13.2" hidden="false" customHeight="false" outlineLevel="0" collapsed="false">
      <c r="B238" s="151" t="s">
        <v>2439</v>
      </c>
      <c r="D238" s="142" t="s">
        <v>2440</v>
      </c>
      <c r="G238" s="153" t="n">
        <v>15.1</v>
      </c>
      <c r="H238" s="153" t="n">
        <v>28.5</v>
      </c>
      <c r="I238" s="153" t="n">
        <v>24.3</v>
      </c>
      <c r="J238" s="153" t="n">
        <v>43.7</v>
      </c>
      <c r="K238" s="153" t="n">
        <v>12.1</v>
      </c>
      <c r="L238" s="153" t="n">
        <v>24.7</v>
      </c>
      <c r="M238" s="153" t="n">
        <v>4.7</v>
      </c>
      <c r="N238" s="153"/>
      <c r="S238" s="153" t="n">
        <v>56.3</v>
      </c>
      <c r="T238" s="155" t="n">
        <f aca="false">IF(S238="","",S238*1000)</f>
        <v>56300</v>
      </c>
      <c r="U238" s="128"/>
      <c r="V238" s="155" t="n">
        <f aca="false">IF(T238="","",(H238+J238+L238)*1000)</f>
        <v>96900</v>
      </c>
      <c r="W238" s="128"/>
      <c r="X238" s="155" t="str">
        <f aca="false">IFERROR(VLOOKUP($B238,'[2]APS data'!$B$1:$F$1048576,2,0),"")</f>
        <v/>
      </c>
      <c r="Y238" s="128"/>
      <c r="Z238" s="155" t="str">
        <f aca="false">IFERROR(VLOOKUP($B238,'[2]APS data'!$I$1:$M$1048576,2,0),"")</f>
        <v/>
      </c>
      <c r="AA238" s="128"/>
      <c r="AB238" s="156" t="str">
        <f aca="false">IFERROR(T238/X238,"")</f>
        <v/>
      </c>
      <c r="AC238" s="156"/>
      <c r="AD238" s="156" t="str">
        <f aca="false">IFERROR(V238/Z238,"")</f>
        <v/>
      </c>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row>
    <row r="239" customFormat="false" ht="13.2" hidden="false" customHeight="false" outlineLevel="0" collapsed="false">
      <c r="B239" s="154" t="s">
        <v>69</v>
      </c>
      <c r="E239" s="127" t="s">
        <v>70</v>
      </c>
      <c r="G239" s="152" t="n">
        <v>1.9</v>
      </c>
      <c r="H239" s="152" t="n">
        <v>3.5</v>
      </c>
      <c r="I239" s="152" t="n">
        <v>2.6</v>
      </c>
      <c r="J239" s="152" t="n">
        <v>4.3</v>
      </c>
      <c r="K239" s="152" t="n">
        <v>1.3</v>
      </c>
      <c r="L239" s="152" t="n">
        <v>2.5</v>
      </c>
      <c r="M239" s="152" t="n">
        <v>0.4</v>
      </c>
      <c r="N239" s="152"/>
      <c r="S239" s="152" t="n">
        <v>6.1</v>
      </c>
      <c r="T239" s="155" t="n">
        <f aca="false">IF(S239="","",S239*1000)</f>
        <v>6100</v>
      </c>
      <c r="V239" s="155" t="n">
        <f aca="false">IF(T239="","",(H239+J239+L239)*1000)</f>
        <v>10300</v>
      </c>
      <c r="X239" s="155" t="n">
        <f aca="false">IFERROR(VLOOKUP($B239,'[2]APS data'!$B$1:$F$1048576,2,0),"")</f>
        <v>32400</v>
      </c>
      <c r="Z239" s="155" t="n">
        <f aca="false">IFERROR(VLOOKUP($B239,'[2]APS data'!$I$1:$M$1048576,2,0),"")</f>
        <v>25300</v>
      </c>
      <c r="AB239" s="156" t="n">
        <f aca="false">IFERROR(T239/X239,"")</f>
        <v>0.188271604938272</v>
      </c>
      <c r="AC239" s="156"/>
      <c r="AD239" s="156" t="n">
        <f aca="false">IFERROR(V239/Z239,"")</f>
        <v>0.407114624505929</v>
      </c>
    </row>
    <row r="240" customFormat="false" ht="13.2" hidden="false" customHeight="false" outlineLevel="0" collapsed="false">
      <c r="B240" s="154" t="s">
        <v>71</v>
      </c>
      <c r="E240" s="127" t="s">
        <v>72</v>
      </c>
      <c r="G240" s="152" t="n">
        <v>2.1</v>
      </c>
      <c r="H240" s="152" t="n">
        <v>3.9</v>
      </c>
      <c r="I240" s="152" t="n">
        <v>3.1</v>
      </c>
      <c r="J240" s="152" t="n">
        <v>5.8</v>
      </c>
      <c r="K240" s="152" t="n">
        <v>1.6</v>
      </c>
      <c r="L240" s="152" t="n">
        <v>3.3</v>
      </c>
      <c r="M240" s="152" t="n">
        <v>0.5</v>
      </c>
      <c r="N240" s="152"/>
      <c r="S240" s="152" t="n">
        <v>7.3</v>
      </c>
      <c r="T240" s="155" t="n">
        <f aca="false">IF(S240="","",S240*1000)</f>
        <v>7300</v>
      </c>
      <c r="V240" s="155" t="n">
        <f aca="false">IF(T240="","",(H240+J240+L240)*1000)</f>
        <v>13000</v>
      </c>
      <c r="X240" s="155" t="n">
        <f aca="false">IFERROR(VLOOKUP($B240,'[2]APS data'!$B$1:$F$1048576,2,0),"")</f>
        <v>46700</v>
      </c>
      <c r="Z240" s="155" t="n">
        <f aca="false">IFERROR(VLOOKUP($B240,'[2]APS data'!$I$1:$M$1048576,2,0),"")</f>
        <v>32800</v>
      </c>
      <c r="AB240" s="156" t="n">
        <f aca="false">IFERROR(T240/X240,"")</f>
        <v>0.156316916488223</v>
      </c>
      <c r="AC240" s="156"/>
      <c r="AD240" s="156" t="n">
        <f aca="false">IFERROR(V240/Z240,"")</f>
        <v>0.396341463414634</v>
      </c>
    </row>
    <row r="241" customFormat="false" ht="13.2" hidden="false" customHeight="false" outlineLevel="0" collapsed="false">
      <c r="B241" s="154" t="s">
        <v>113</v>
      </c>
      <c r="E241" s="127" t="s">
        <v>114</v>
      </c>
      <c r="G241" s="152" t="n">
        <v>1.4</v>
      </c>
      <c r="H241" s="152" t="n">
        <v>2.4</v>
      </c>
      <c r="I241" s="152" t="n">
        <v>2.2</v>
      </c>
      <c r="J241" s="152" t="n">
        <v>3.7</v>
      </c>
      <c r="K241" s="152" t="n">
        <v>1.4</v>
      </c>
      <c r="L241" s="152" t="n">
        <v>3</v>
      </c>
      <c r="M241" s="152" t="n">
        <v>0.5</v>
      </c>
      <c r="N241" s="152"/>
      <c r="S241" s="152" t="n">
        <v>5.4</v>
      </c>
      <c r="T241" s="155" t="n">
        <f aca="false">IF(S241="","",S241*1000)</f>
        <v>5400</v>
      </c>
      <c r="V241" s="155" t="n">
        <f aca="false">IF(T241="","",(H241+J241+L241)*1000)</f>
        <v>9100</v>
      </c>
      <c r="X241" s="155" t="n">
        <f aca="false">IFERROR(VLOOKUP($B241,'[2]APS data'!$B$1:$F$1048576,2,0),"")</f>
        <v>50300</v>
      </c>
      <c r="Z241" s="155" t="n">
        <f aca="false">IFERROR(VLOOKUP($B241,'[2]APS data'!$I$1:$M$1048576,2,0),"")</f>
        <v>28900</v>
      </c>
      <c r="AB241" s="156" t="n">
        <f aca="false">IFERROR(T241/X241,"")</f>
        <v>0.107355864811133</v>
      </c>
      <c r="AC241" s="156"/>
      <c r="AD241" s="156" t="n">
        <f aca="false">IFERROR(V241/Z241,"")</f>
        <v>0.314878892733564</v>
      </c>
    </row>
    <row r="242" customFormat="false" ht="13.2" hidden="false" customHeight="false" outlineLevel="0" collapsed="false">
      <c r="B242" s="154" t="s">
        <v>73</v>
      </c>
      <c r="E242" s="127" t="s">
        <v>74</v>
      </c>
      <c r="G242" s="152" t="n">
        <v>1.2</v>
      </c>
      <c r="H242" s="152" t="n">
        <v>2.1</v>
      </c>
      <c r="I242" s="152" t="n">
        <v>2.5</v>
      </c>
      <c r="J242" s="152" t="n">
        <v>4.6</v>
      </c>
      <c r="K242" s="152" t="n">
        <v>0.9</v>
      </c>
      <c r="L242" s="152" t="n">
        <v>1.8</v>
      </c>
      <c r="M242" s="152" t="n">
        <v>0.5</v>
      </c>
      <c r="N242" s="152"/>
      <c r="S242" s="152" t="n">
        <v>5</v>
      </c>
      <c r="T242" s="155" t="n">
        <f aca="false">IF(S242="","",S242*1000)</f>
        <v>5000</v>
      </c>
      <c r="V242" s="155" t="n">
        <f aca="false">IF(T242="","",(H242+J242+L242)*1000)</f>
        <v>8500</v>
      </c>
      <c r="X242" s="155" t="n">
        <f aca="false">IFERROR(VLOOKUP($B242,'[2]APS data'!$B$1:$F$1048576,2,0),"")</f>
        <v>31300</v>
      </c>
      <c r="Z242" s="155" t="n">
        <f aca="false">IFERROR(VLOOKUP($B242,'[2]APS data'!$I$1:$M$1048576,2,0),"")</f>
        <v>23900</v>
      </c>
      <c r="AB242" s="156" t="n">
        <f aca="false">IFERROR(T242/X242,"")</f>
        <v>0.159744408945687</v>
      </c>
      <c r="AC242" s="156"/>
      <c r="AD242" s="156" t="n">
        <f aca="false">IFERROR(V242/Z242,"")</f>
        <v>0.355648535564854</v>
      </c>
    </row>
    <row r="243" customFormat="false" ht="13.2" hidden="false" customHeight="false" outlineLevel="0" collapsed="false">
      <c r="B243" s="154" t="s">
        <v>75</v>
      </c>
      <c r="E243" s="127" t="s">
        <v>76</v>
      </c>
      <c r="G243" s="152" t="n">
        <v>1.5</v>
      </c>
      <c r="H243" s="152" t="n">
        <v>3</v>
      </c>
      <c r="I243" s="152" t="n">
        <v>2.5</v>
      </c>
      <c r="J243" s="152" t="n">
        <v>4.6</v>
      </c>
      <c r="K243" s="152" t="n">
        <v>1.5</v>
      </c>
      <c r="L243" s="152" t="n">
        <v>3</v>
      </c>
      <c r="M243" s="152" t="n">
        <v>0.4</v>
      </c>
      <c r="N243" s="152"/>
      <c r="S243" s="152" t="n">
        <v>6</v>
      </c>
      <c r="T243" s="155" t="n">
        <f aca="false">IF(S243="","",S243*1000)</f>
        <v>6000</v>
      </c>
      <c r="V243" s="155" t="n">
        <f aca="false">IF(T243="","",(H243+J243+L243)*1000)</f>
        <v>10600</v>
      </c>
      <c r="X243" s="155" t="n">
        <f aca="false">IFERROR(VLOOKUP($B243,'[2]APS data'!$B$1:$F$1048576,2,0),"")</f>
        <v>38800</v>
      </c>
      <c r="Z243" s="155" t="n">
        <f aca="false">IFERROR(VLOOKUP($B243,'[2]APS data'!$I$1:$M$1048576,2,0),"")</f>
        <v>32300</v>
      </c>
      <c r="AB243" s="156" t="n">
        <f aca="false">IFERROR(T243/X243,"")</f>
        <v>0.154639175257732</v>
      </c>
      <c r="AC243" s="156"/>
      <c r="AD243" s="156" t="n">
        <f aca="false">IFERROR(V243/Z243,"")</f>
        <v>0.328173374613003</v>
      </c>
    </row>
    <row r="244" customFormat="false" ht="13.2" hidden="false" customHeight="false" outlineLevel="0" collapsed="false">
      <c r="B244" s="154" t="s">
        <v>109</v>
      </c>
      <c r="E244" s="127" t="s">
        <v>110</v>
      </c>
      <c r="G244" s="152" t="n">
        <v>1.3</v>
      </c>
      <c r="H244" s="152" t="n">
        <v>2.4</v>
      </c>
      <c r="I244" s="152" t="n">
        <v>2</v>
      </c>
      <c r="J244" s="152" t="n">
        <v>3.8</v>
      </c>
      <c r="K244" s="152" t="n">
        <v>0.9</v>
      </c>
      <c r="L244" s="152" t="n">
        <v>1.8</v>
      </c>
      <c r="M244" s="152" t="s">
        <v>1483</v>
      </c>
      <c r="N244" s="152"/>
      <c r="S244" s="152" t="n">
        <v>4.8</v>
      </c>
      <c r="T244" s="155" t="n">
        <f aca="false">IF(S244="","",S244*1000)</f>
        <v>4800</v>
      </c>
      <c r="V244" s="155" t="n">
        <f aca="false">IF(T244="","",(H244+J244+L244)*1000)</f>
        <v>8000</v>
      </c>
      <c r="X244" s="155" t="n">
        <f aca="false">IFERROR(VLOOKUP($B244,'[2]APS data'!$B$1:$F$1048576,2,0),"")</f>
        <v>41000</v>
      </c>
      <c r="Z244" s="155" t="n">
        <f aca="false">IFERROR(VLOOKUP($B244,'[2]APS data'!$I$1:$M$1048576,2,0),"")</f>
        <v>34300</v>
      </c>
      <c r="AB244" s="156" t="n">
        <f aca="false">IFERROR(T244/X244,"")</f>
        <v>0.117073170731707</v>
      </c>
      <c r="AC244" s="156"/>
      <c r="AD244" s="156" t="n">
        <f aca="false">IFERROR(V244/Z244,"")</f>
        <v>0.233236151603498</v>
      </c>
    </row>
    <row r="245" customFormat="false" ht="13.2" hidden="false" customHeight="false" outlineLevel="0" collapsed="false">
      <c r="B245" s="154" t="s">
        <v>115</v>
      </c>
      <c r="E245" s="127" t="s">
        <v>116</v>
      </c>
      <c r="G245" s="152" t="n">
        <v>1.6</v>
      </c>
      <c r="H245" s="152" t="n">
        <v>3.2</v>
      </c>
      <c r="I245" s="152" t="n">
        <v>2.6</v>
      </c>
      <c r="J245" s="152" t="n">
        <v>4.6</v>
      </c>
      <c r="K245" s="152" t="n">
        <v>1.4</v>
      </c>
      <c r="L245" s="152" t="n">
        <v>2.9</v>
      </c>
      <c r="M245" s="152" t="n">
        <v>0.6</v>
      </c>
      <c r="N245" s="152"/>
      <c r="S245" s="152" t="n">
        <v>6.1</v>
      </c>
      <c r="T245" s="155" t="n">
        <f aca="false">IF(S245="","",S245*1000)</f>
        <v>6100</v>
      </c>
      <c r="V245" s="155" t="n">
        <f aca="false">IF(T245="","",(H245+J245+L245)*1000)</f>
        <v>10700</v>
      </c>
      <c r="X245" s="155" t="n">
        <f aca="false">IFERROR(VLOOKUP($B245,'[2]APS data'!$B$1:$F$1048576,2,0),"")</f>
        <v>28000</v>
      </c>
      <c r="Z245" s="155" t="n">
        <f aca="false">IFERROR(VLOOKUP($B245,'[2]APS data'!$I$1:$M$1048576,2,0),"")</f>
        <v>17100</v>
      </c>
      <c r="AB245" s="156" t="n">
        <f aca="false">IFERROR(T245/X245,"")</f>
        <v>0.217857142857143</v>
      </c>
      <c r="AC245" s="156"/>
      <c r="AD245" s="156" t="n">
        <f aca="false">IFERROR(V245/Z245,"")</f>
        <v>0.625730994152047</v>
      </c>
    </row>
    <row r="246" customFormat="false" ht="13.2" hidden="false" customHeight="false" outlineLevel="0" collapsed="false">
      <c r="B246" s="154" t="s">
        <v>77</v>
      </c>
      <c r="E246" s="127" t="s">
        <v>78</v>
      </c>
      <c r="G246" s="152" t="n">
        <v>0.9</v>
      </c>
      <c r="H246" s="152" t="n">
        <v>1.6</v>
      </c>
      <c r="I246" s="152" t="n">
        <v>1.6</v>
      </c>
      <c r="J246" s="152" t="n">
        <v>2.6</v>
      </c>
      <c r="K246" s="152" t="n">
        <v>0.8</v>
      </c>
      <c r="L246" s="152" t="n">
        <v>1.7</v>
      </c>
      <c r="M246" s="152" t="n">
        <v>0.3</v>
      </c>
      <c r="N246" s="152"/>
      <c r="S246" s="152" t="n">
        <v>3.5</v>
      </c>
      <c r="T246" s="155" t="n">
        <f aca="false">IF(S246="","",S246*1000)</f>
        <v>3500</v>
      </c>
      <c r="V246" s="155" t="n">
        <f aca="false">IF(T246="","",(H246+J246+L246)*1000)</f>
        <v>5900</v>
      </c>
      <c r="X246" s="155" t="n">
        <f aca="false">IFERROR(VLOOKUP($B246,'[2]APS data'!$B$1:$F$1048576,2,0),"")</f>
        <v>25800</v>
      </c>
      <c r="Z246" s="155" t="n">
        <f aca="false">IFERROR(VLOOKUP($B246,'[2]APS data'!$I$1:$M$1048576,2,0),"")</f>
        <v>24000</v>
      </c>
      <c r="AB246" s="156" t="n">
        <f aca="false">IFERROR(T246/X246,"")</f>
        <v>0.135658914728682</v>
      </c>
      <c r="AC246" s="156"/>
      <c r="AD246" s="156" t="n">
        <f aca="false">IFERROR(V246/Z246,"")</f>
        <v>0.245833333333333</v>
      </c>
    </row>
    <row r="247" customFormat="false" ht="13.2" hidden="false" customHeight="false" outlineLevel="0" collapsed="false">
      <c r="B247" s="154" t="s">
        <v>79</v>
      </c>
      <c r="E247" s="127" t="s">
        <v>80</v>
      </c>
      <c r="G247" s="152" t="n">
        <v>1.4</v>
      </c>
      <c r="H247" s="152" t="n">
        <v>2.7</v>
      </c>
      <c r="I247" s="152" t="n">
        <v>2.9</v>
      </c>
      <c r="J247" s="152" t="n">
        <v>5.6</v>
      </c>
      <c r="K247" s="152" t="n">
        <v>1.1</v>
      </c>
      <c r="L247" s="152" t="n">
        <v>2.1</v>
      </c>
      <c r="M247" s="152" t="n">
        <v>0.5</v>
      </c>
      <c r="N247" s="152"/>
      <c r="S247" s="152" t="n">
        <v>5.8</v>
      </c>
      <c r="T247" s="155" t="n">
        <f aca="false">IF(S247="","",S247*1000)</f>
        <v>5800</v>
      </c>
      <c r="V247" s="155" t="n">
        <f aca="false">IF(T247="","",(H247+J247+L247)*1000)</f>
        <v>10400</v>
      </c>
      <c r="X247" s="155" t="n">
        <f aca="false">IFERROR(VLOOKUP($B247,'[2]APS data'!$B$1:$F$1048576,2,0),"")</f>
        <v>31800</v>
      </c>
      <c r="Z247" s="155" t="n">
        <f aca="false">IFERROR(VLOOKUP($B247,'[2]APS data'!$I$1:$M$1048576,2,0),"")</f>
        <v>23700</v>
      </c>
      <c r="AB247" s="156" t="n">
        <f aca="false">IFERROR(T247/X247,"")</f>
        <v>0.182389937106918</v>
      </c>
      <c r="AC247" s="156"/>
      <c r="AD247" s="156" t="n">
        <f aca="false">IFERROR(V247/Z247,"")</f>
        <v>0.438818565400844</v>
      </c>
    </row>
    <row r="248" customFormat="false" ht="13.2" hidden="false" customHeight="false" outlineLevel="0" collapsed="false">
      <c r="B248" s="154" t="s">
        <v>111</v>
      </c>
      <c r="E248" s="127" t="s">
        <v>112</v>
      </c>
      <c r="G248" s="152" t="n">
        <v>1.9</v>
      </c>
      <c r="H248" s="152" t="n">
        <v>3.7</v>
      </c>
      <c r="I248" s="152" t="n">
        <v>2.4</v>
      </c>
      <c r="J248" s="152" t="n">
        <v>4</v>
      </c>
      <c r="K248" s="152" t="n">
        <v>1.4</v>
      </c>
      <c r="L248" s="152" t="n">
        <v>2.7</v>
      </c>
      <c r="M248" s="152" t="n">
        <v>0.6</v>
      </c>
      <c r="N248" s="152"/>
      <c r="S248" s="152" t="n">
        <v>6.2</v>
      </c>
      <c r="T248" s="155" t="n">
        <f aca="false">IF(S248="","",S248*1000)</f>
        <v>6200</v>
      </c>
      <c r="V248" s="155" t="n">
        <f aca="false">IF(T248="","",(H248+J248+L248)*1000)</f>
        <v>10400</v>
      </c>
      <c r="X248" s="155" t="n">
        <f aca="false">IFERROR(VLOOKUP($B248,'[2]APS data'!$B$1:$F$1048576,2,0),"")</f>
        <v>34100</v>
      </c>
      <c r="Z248" s="155" t="n">
        <f aca="false">IFERROR(VLOOKUP($B248,'[2]APS data'!$I$1:$M$1048576,2,0),"")</f>
        <v>26800</v>
      </c>
      <c r="AB248" s="156" t="n">
        <f aca="false">IFERROR(T248/X248,"")</f>
        <v>0.181818181818182</v>
      </c>
      <c r="AC248" s="156"/>
      <c r="AD248" s="156" t="n">
        <f aca="false">IFERROR(V248/Z248,"")</f>
        <v>0.388059701492537</v>
      </c>
    </row>
    <row r="249" customFormat="false" ht="13.2" hidden="false" customHeight="false" outlineLevel="0" collapsed="false">
      <c r="G249" s="152"/>
      <c r="H249" s="152"/>
      <c r="I249" s="152"/>
      <c r="J249" s="152"/>
      <c r="K249" s="152"/>
      <c r="L249" s="152"/>
      <c r="M249" s="152"/>
      <c r="N249" s="152"/>
      <c r="S249" s="152"/>
      <c r="T249" s="155" t="str">
        <f aca="false">IF(S249="","",S249*1000)</f>
        <v/>
      </c>
      <c r="V249" s="155" t="str">
        <f aca="false">IF(T249="","",(H249+J249+L249)*1000)</f>
        <v/>
      </c>
      <c r="X249" s="155" t="str">
        <f aca="false">IFERROR(VLOOKUP($B249,'[2]APS data'!$B$1:$F$1048576,2,0),"")</f>
        <v/>
      </c>
      <c r="Z249" s="155" t="str">
        <f aca="false">IFERROR(VLOOKUP($B249,'[2]APS data'!$I$1:$M$1048576,2,0),"")</f>
        <v/>
      </c>
      <c r="AB249" s="156" t="str">
        <f aca="false">IFERROR(T249/X249,"")</f>
        <v/>
      </c>
      <c r="AC249" s="156"/>
      <c r="AD249" s="156" t="str">
        <f aca="false">IFERROR(V249/Z249,"")</f>
        <v/>
      </c>
    </row>
    <row r="250" s="142" customFormat="true" ht="13.2" hidden="false" customHeight="false" outlineLevel="0" collapsed="false">
      <c r="B250" s="151" t="s">
        <v>2441</v>
      </c>
      <c r="D250" s="142" t="s">
        <v>2442</v>
      </c>
      <c r="G250" s="153" t="n">
        <v>13.6</v>
      </c>
      <c r="H250" s="153" t="n">
        <v>26.3</v>
      </c>
      <c r="I250" s="153" t="n">
        <v>22.6</v>
      </c>
      <c r="J250" s="153" t="n">
        <v>40.1</v>
      </c>
      <c r="K250" s="153" t="n">
        <v>13.2</v>
      </c>
      <c r="L250" s="153" t="n">
        <v>27.3</v>
      </c>
      <c r="M250" s="153" t="n">
        <v>6.6</v>
      </c>
      <c r="N250" s="153"/>
      <c r="S250" s="153" t="n">
        <v>56.1</v>
      </c>
      <c r="T250" s="155" t="n">
        <f aca="false">IF(S250="","",S250*1000)</f>
        <v>56100</v>
      </c>
      <c r="U250" s="128"/>
      <c r="V250" s="155" t="n">
        <f aca="false">IF(T250="","",(H250+J250+L250)*1000)</f>
        <v>93700</v>
      </c>
      <c r="W250" s="128"/>
      <c r="X250" s="155" t="str">
        <f aca="false">IFERROR(VLOOKUP($B250,'[2]APS data'!$B$1:$F$1048576,2,0),"")</f>
        <v/>
      </c>
      <c r="Y250" s="128"/>
      <c r="Z250" s="155" t="str">
        <f aca="false">IFERROR(VLOOKUP($B250,'[2]APS data'!$I$1:$M$1048576,2,0),"")</f>
        <v/>
      </c>
      <c r="AA250" s="128"/>
      <c r="AB250" s="156" t="str">
        <f aca="false">IFERROR(T250/X250,"")</f>
        <v/>
      </c>
      <c r="AC250" s="156"/>
      <c r="AD250" s="156" t="str">
        <f aca="false">IFERROR(V250/Z250,"")</f>
        <v/>
      </c>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row>
    <row r="251" customFormat="false" ht="13.2" hidden="false" customHeight="false" outlineLevel="0" collapsed="false">
      <c r="B251" s="154" t="s">
        <v>81</v>
      </c>
      <c r="E251" s="127" t="s">
        <v>82</v>
      </c>
      <c r="G251" s="152" t="n">
        <v>1.7</v>
      </c>
      <c r="H251" s="152" t="n">
        <v>3.4</v>
      </c>
      <c r="I251" s="152" t="n">
        <v>3.1</v>
      </c>
      <c r="J251" s="152" t="n">
        <v>5.7</v>
      </c>
      <c r="K251" s="152" t="n">
        <v>2.4</v>
      </c>
      <c r="L251" s="152" t="n">
        <v>4.9</v>
      </c>
      <c r="M251" s="152" t="n">
        <v>0.8</v>
      </c>
      <c r="N251" s="152"/>
      <c r="S251" s="152" t="n">
        <v>8.1</v>
      </c>
      <c r="T251" s="155" t="n">
        <f aca="false">IF(S251="","",S251*1000)</f>
        <v>8100</v>
      </c>
      <c r="V251" s="155" t="n">
        <f aca="false">IF(T251="","",(H251+J251+L251)*1000)</f>
        <v>14000</v>
      </c>
      <c r="X251" s="155" t="n">
        <f aca="false">IFERROR(VLOOKUP($B251,'[2]APS data'!$B$1:$F$1048576,2,0),"")</f>
        <v>42900</v>
      </c>
      <c r="Z251" s="155" t="n">
        <f aca="false">IFERROR(VLOOKUP($B251,'[2]APS data'!$I$1:$M$1048576,2,0),"")</f>
        <v>23900</v>
      </c>
      <c r="AB251" s="156" t="n">
        <f aca="false">IFERROR(T251/X251,"")</f>
        <v>0.188811188811189</v>
      </c>
      <c r="AC251" s="156"/>
      <c r="AD251" s="156" t="n">
        <f aca="false">IFERROR(V251/Z251,"")</f>
        <v>0.585774058577406</v>
      </c>
    </row>
    <row r="252" customFormat="false" ht="13.2" hidden="false" customHeight="false" outlineLevel="0" collapsed="false">
      <c r="B252" s="154" t="s">
        <v>83</v>
      </c>
      <c r="E252" s="127" t="s">
        <v>84</v>
      </c>
      <c r="G252" s="152" t="n">
        <v>1.1</v>
      </c>
      <c r="H252" s="152" t="n">
        <v>1.9</v>
      </c>
      <c r="I252" s="152" t="n">
        <v>2.5</v>
      </c>
      <c r="J252" s="152" t="n">
        <v>4.3</v>
      </c>
      <c r="K252" s="152" t="n">
        <v>1.8</v>
      </c>
      <c r="L252" s="152" t="n">
        <v>3.9</v>
      </c>
      <c r="M252" s="152" t="n">
        <v>0.7</v>
      </c>
      <c r="N252" s="152"/>
      <c r="S252" s="152" t="n">
        <v>6</v>
      </c>
      <c r="T252" s="155" t="n">
        <f aca="false">IF(S252="","",S252*1000)</f>
        <v>6000</v>
      </c>
      <c r="V252" s="155" t="n">
        <f aca="false">IF(T252="","",(H252+J252+L252)*1000)</f>
        <v>10100</v>
      </c>
      <c r="X252" s="155" t="n">
        <f aca="false">IFERROR(VLOOKUP($B252,'[2]APS data'!$B$1:$F$1048576,2,0),"")</f>
        <v>39800</v>
      </c>
      <c r="Z252" s="155" t="n">
        <f aca="false">IFERROR(VLOOKUP($B252,'[2]APS data'!$I$1:$M$1048576,2,0),"")</f>
        <v>28000</v>
      </c>
      <c r="AB252" s="156" t="n">
        <f aca="false">IFERROR(T252/X252,"")</f>
        <v>0.150753768844221</v>
      </c>
      <c r="AC252" s="156"/>
      <c r="AD252" s="156" t="n">
        <f aca="false">IFERROR(V252/Z252,"")</f>
        <v>0.360714285714286</v>
      </c>
    </row>
    <row r="253" customFormat="false" ht="13.2" hidden="false" customHeight="false" outlineLevel="0" collapsed="false">
      <c r="B253" s="154" t="s">
        <v>85</v>
      </c>
      <c r="E253" s="127" t="s">
        <v>86</v>
      </c>
      <c r="G253" s="152" t="n">
        <v>2.7</v>
      </c>
      <c r="H253" s="152" t="n">
        <v>5.1</v>
      </c>
      <c r="I253" s="152" t="n">
        <v>3.4</v>
      </c>
      <c r="J253" s="152" t="n">
        <v>6.1</v>
      </c>
      <c r="K253" s="152" t="n">
        <v>1.4</v>
      </c>
      <c r="L253" s="152" t="n">
        <v>3</v>
      </c>
      <c r="M253" s="152" t="n">
        <v>1.2</v>
      </c>
      <c r="N253" s="152"/>
      <c r="S253" s="152" t="n">
        <v>8.7</v>
      </c>
      <c r="T253" s="155" t="n">
        <f aca="false">IF(S253="","",S253*1000)</f>
        <v>8700</v>
      </c>
      <c r="V253" s="155" t="n">
        <f aca="false">IF(T253="","",(H253+J253+L253)*1000)</f>
        <v>14200</v>
      </c>
      <c r="X253" s="155" t="n">
        <f aca="false">IFERROR(VLOOKUP($B253,'[2]APS data'!$B$1:$F$1048576,2,0),"")</f>
        <v>32100</v>
      </c>
      <c r="Z253" s="155" t="n">
        <f aca="false">IFERROR(VLOOKUP($B253,'[2]APS data'!$I$1:$M$1048576,2,0),"")</f>
        <v>22300</v>
      </c>
      <c r="AB253" s="156" t="n">
        <f aca="false">IFERROR(T253/X253,"")</f>
        <v>0.271028037383178</v>
      </c>
      <c r="AC253" s="156"/>
      <c r="AD253" s="156" t="n">
        <f aca="false">IFERROR(V253/Z253,"")</f>
        <v>0.63677130044843</v>
      </c>
    </row>
    <row r="254" customFormat="false" ht="13.2" hidden="false" customHeight="false" outlineLevel="0" collapsed="false">
      <c r="B254" s="154" t="s">
        <v>87</v>
      </c>
      <c r="E254" s="127" t="s">
        <v>2443</v>
      </c>
      <c r="G254" s="152" t="n">
        <v>2.6</v>
      </c>
      <c r="H254" s="152" t="n">
        <v>5.1</v>
      </c>
      <c r="I254" s="152" t="n">
        <v>3.9</v>
      </c>
      <c r="J254" s="152" t="n">
        <v>6.7</v>
      </c>
      <c r="K254" s="152" t="n">
        <v>2.4</v>
      </c>
      <c r="L254" s="152" t="n">
        <v>5</v>
      </c>
      <c r="M254" s="152" t="n">
        <v>1.2</v>
      </c>
      <c r="N254" s="152"/>
      <c r="S254" s="152" t="n">
        <v>10.1</v>
      </c>
      <c r="T254" s="155" t="n">
        <f aca="false">IF(S254="","",S254*1000)</f>
        <v>10100</v>
      </c>
      <c r="V254" s="155" t="n">
        <f aca="false">IF(T254="","",(H254+J254+L254)*1000)</f>
        <v>16800</v>
      </c>
      <c r="X254" s="155" t="n">
        <f aca="false">IFERROR(VLOOKUP($B254,'[2]APS data'!$B$1:$F$1048576,2,0),"")</f>
        <v>44500</v>
      </c>
      <c r="Z254" s="155" t="n">
        <f aca="false">IFERROR(VLOOKUP($B254,'[2]APS data'!$I$1:$M$1048576,2,0),"")</f>
        <v>25300</v>
      </c>
      <c r="AB254" s="156" t="n">
        <f aca="false">IFERROR(T254/X254,"")</f>
        <v>0.226966292134831</v>
      </c>
      <c r="AC254" s="156"/>
      <c r="AD254" s="156" t="n">
        <f aca="false">IFERROR(V254/Z254,"")</f>
        <v>0.66403162055336</v>
      </c>
    </row>
    <row r="255" customFormat="false" ht="13.2" hidden="false" customHeight="false" outlineLevel="0" collapsed="false">
      <c r="B255" s="154" t="s">
        <v>89</v>
      </c>
      <c r="E255" s="127" t="s">
        <v>90</v>
      </c>
      <c r="G255" s="152" t="n">
        <v>1.1</v>
      </c>
      <c r="H255" s="152" t="n">
        <v>2.3</v>
      </c>
      <c r="I255" s="152" t="n">
        <v>2.5</v>
      </c>
      <c r="J255" s="152" t="n">
        <v>4.4</v>
      </c>
      <c r="K255" s="152" t="n">
        <v>1.4</v>
      </c>
      <c r="L255" s="152" t="n">
        <v>3.1</v>
      </c>
      <c r="M255" s="152" t="n">
        <v>0.8</v>
      </c>
      <c r="N255" s="152"/>
      <c r="S255" s="152" t="n">
        <v>5.9</v>
      </c>
      <c r="T255" s="155" t="n">
        <f aca="false">IF(S255="","",S255*1000)</f>
        <v>5900</v>
      </c>
      <c r="V255" s="155" t="n">
        <f aca="false">IF(T255="","",(H255+J255+L255)*1000)</f>
        <v>9800</v>
      </c>
      <c r="X255" s="155" t="n">
        <f aca="false">IFERROR(VLOOKUP($B255,'[2]APS data'!$B$1:$F$1048576,2,0),"")</f>
        <v>29300</v>
      </c>
      <c r="Z255" s="155" t="n">
        <f aca="false">IFERROR(VLOOKUP($B255,'[2]APS data'!$I$1:$M$1048576,2,0),"")</f>
        <v>11300</v>
      </c>
      <c r="AB255" s="156" t="n">
        <f aca="false">IFERROR(T255/X255,"")</f>
        <v>0.201365187713311</v>
      </c>
      <c r="AC255" s="156"/>
      <c r="AD255" s="156" t="n">
        <f aca="false">IFERROR(V255/Z255,"")</f>
        <v>0.867256637168142</v>
      </c>
    </row>
    <row r="256" customFormat="false" ht="13.2" hidden="false" customHeight="false" outlineLevel="0" collapsed="false">
      <c r="B256" s="154" t="s">
        <v>91</v>
      </c>
      <c r="E256" s="127" t="s">
        <v>92</v>
      </c>
      <c r="G256" s="152" t="n">
        <v>3.1</v>
      </c>
      <c r="H256" s="152" t="n">
        <v>6</v>
      </c>
      <c r="I256" s="152" t="n">
        <v>4.7</v>
      </c>
      <c r="J256" s="152" t="n">
        <v>8.3</v>
      </c>
      <c r="K256" s="152" t="n">
        <v>1.8</v>
      </c>
      <c r="L256" s="152" t="n">
        <v>3.6</v>
      </c>
      <c r="M256" s="152" t="n">
        <v>1.2</v>
      </c>
      <c r="N256" s="152"/>
      <c r="S256" s="152" t="n">
        <v>10.9</v>
      </c>
      <c r="T256" s="155" t="n">
        <f aca="false">IF(S256="","",S256*1000)</f>
        <v>10900</v>
      </c>
      <c r="V256" s="155" t="n">
        <f aca="false">IF(T256="","",(H256+J256+L256)*1000)</f>
        <v>17900</v>
      </c>
      <c r="X256" s="155" t="n">
        <f aca="false">IFERROR(VLOOKUP($B256,'[2]APS data'!$B$1:$F$1048576,2,0),"")</f>
        <v>53500</v>
      </c>
      <c r="Z256" s="155" t="n">
        <f aca="false">IFERROR(VLOOKUP($B256,'[2]APS data'!$I$1:$M$1048576,2,0),"")</f>
        <v>27100</v>
      </c>
      <c r="AB256" s="156" t="n">
        <f aca="false">IFERROR(T256/X256,"")</f>
        <v>0.203738317757009</v>
      </c>
      <c r="AC256" s="156"/>
      <c r="AD256" s="156" t="n">
        <f aca="false">IFERROR(V256/Z256,"")</f>
        <v>0.660516605166052</v>
      </c>
    </row>
    <row r="257" customFormat="false" ht="13.2" hidden="false" customHeight="false" outlineLevel="0" collapsed="false">
      <c r="B257" s="154" t="s">
        <v>93</v>
      </c>
      <c r="E257" s="127" t="s">
        <v>94</v>
      </c>
      <c r="G257" s="152" t="n">
        <v>1.2</v>
      </c>
      <c r="H257" s="152" t="n">
        <v>2.4</v>
      </c>
      <c r="I257" s="152" t="n">
        <v>2.6</v>
      </c>
      <c r="J257" s="152" t="n">
        <v>4.6</v>
      </c>
      <c r="K257" s="152" t="n">
        <v>1.9</v>
      </c>
      <c r="L257" s="152" t="n">
        <v>3.9</v>
      </c>
      <c r="M257" s="152" t="n">
        <v>0.7</v>
      </c>
      <c r="N257" s="152"/>
      <c r="S257" s="152" t="n">
        <v>6.5</v>
      </c>
      <c r="T257" s="155" t="n">
        <f aca="false">IF(S257="","",S257*1000)</f>
        <v>6500</v>
      </c>
      <c r="V257" s="155" t="n">
        <f aca="false">IF(T257="","",(H257+J257+L257)*1000)</f>
        <v>10900</v>
      </c>
      <c r="X257" s="155" t="n">
        <f aca="false">IFERROR(VLOOKUP($B257,'[2]APS data'!$B$1:$F$1048576,2,0),"")</f>
        <v>39600</v>
      </c>
      <c r="Z257" s="155" t="n">
        <f aca="false">IFERROR(VLOOKUP($B257,'[2]APS data'!$I$1:$M$1048576,2,0),"")</f>
        <v>24300</v>
      </c>
      <c r="AB257" s="156" t="n">
        <f aca="false">IFERROR(T257/X257,"")</f>
        <v>0.164141414141414</v>
      </c>
      <c r="AC257" s="156"/>
      <c r="AD257" s="156" t="n">
        <f aca="false">IFERROR(V257/Z257,"")</f>
        <v>0.448559670781893</v>
      </c>
    </row>
    <row r="258" customFormat="false" ht="13.2" hidden="false" customHeight="false" outlineLevel="0" collapsed="false">
      <c r="G258" s="152"/>
      <c r="H258" s="152"/>
      <c r="I258" s="152"/>
      <c r="J258" s="152"/>
      <c r="K258" s="152"/>
      <c r="L258" s="152"/>
      <c r="M258" s="152"/>
      <c r="N258" s="152"/>
      <c r="S258" s="152"/>
      <c r="T258" s="155" t="str">
        <f aca="false">IF(S258="","",S258*1000)</f>
        <v/>
      </c>
      <c r="V258" s="155" t="str">
        <f aca="false">IF(T258="","",(H258+J258+L258)*1000)</f>
        <v/>
      </c>
      <c r="X258" s="155" t="str">
        <f aca="false">IFERROR(VLOOKUP($B258,'[2]APS data'!$B$1:$F$1048576,2,0),"")</f>
        <v/>
      </c>
      <c r="Z258" s="155" t="str">
        <f aca="false">IFERROR(VLOOKUP($B258,'[2]APS data'!$I$1:$M$1048576,2,0),"")</f>
        <v/>
      </c>
      <c r="AB258" s="156" t="str">
        <f aca="false">IFERROR(T258/X258,"")</f>
        <v/>
      </c>
      <c r="AC258" s="156"/>
      <c r="AD258" s="156" t="str">
        <f aca="false">IFERROR(V258/Z258,"")</f>
        <v/>
      </c>
    </row>
    <row r="259" s="142" customFormat="true" ht="13.2" hidden="false" customHeight="false" outlineLevel="0" collapsed="false">
      <c r="B259" s="151" t="s">
        <v>2444</v>
      </c>
      <c r="D259" s="142" t="s">
        <v>2445</v>
      </c>
      <c r="G259" s="153" t="n">
        <v>10.9</v>
      </c>
      <c r="H259" s="153" t="n">
        <v>21.1</v>
      </c>
      <c r="I259" s="153" t="n">
        <v>18</v>
      </c>
      <c r="J259" s="153" t="n">
        <v>32.4</v>
      </c>
      <c r="K259" s="153" t="n">
        <v>10.6</v>
      </c>
      <c r="L259" s="153" t="n">
        <v>22.1</v>
      </c>
      <c r="M259" s="153" t="n">
        <v>4.8</v>
      </c>
      <c r="N259" s="153"/>
      <c r="S259" s="153" t="n">
        <v>44.2</v>
      </c>
      <c r="T259" s="155" t="n">
        <f aca="false">IF(S259="","",S259*1000)</f>
        <v>44200</v>
      </c>
      <c r="U259" s="128"/>
      <c r="V259" s="155" t="n">
        <f aca="false">IF(T259="","",(H259+J259+L259)*1000)</f>
        <v>75600</v>
      </c>
      <c r="W259" s="128"/>
      <c r="X259" s="155" t="str">
        <f aca="false">IFERROR(VLOOKUP($B259,'[2]APS data'!$B$1:$F$1048576,2,0),"")</f>
        <v/>
      </c>
      <c r="Y259" s="128"/>
      <c r="Z259" s="155" t="str">
        <f aca="false">IFERROR(VLOOKUP($B259,'[2]APS data'!$I$1:$M$1048576,2,0),"")</f>
        <v/>
      </c>
      <c r="AA259" s="128"/>
      <c r="AB259" s="156" t="str">
        <f aca="false">IFERROR(T259/X259,"")</f>
        <v/>
      </c>
      <c r="AC259" s="156"/>
      <c r="AD259" s="156" t="str">
        <f aca="false">IFERROR(V259/Z259,"")</f>
        <v/>
      </c>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row>
    <row r="260" customFormat="false" ht="13.2" hidden="false" customHeight="false" outlineLevel="0" collapsed="false">
      <c r="B260" s="154" t="s">
        <v>95</v>
      </c>
      <c r="E260" s="127" t="s">
        <v>96</v>
      </c>
      <c r="G260" s="152" t="n">
        <v>0.9</v>
      </c>
      <c r="H260" s="152" t="n">
        <v>1.8</v>
      </c>
      <c r="I260" s="152" t="n">
        <v>1.7</v>
      </c>
      <c r="J260" s="152" t="n">
        <v>3.1</v>
      </c>
      <c r="K260" s="152" t="n">
        <v>1.1</v>
      </c>
      <c r="L260" s="152" t="n">
        <v>2.3</v>
      </c>
      <c r="M260" s="152" t="n">
        <v>0.5</v>
      </c>
      <c r="N260" s="152"/>
      <c r="S260" s="152" t="n">
        <v>4.3</v>
      </c>
      <c r="T260" s="155" t="n">
        <f aca="false">IF(S260="","",S260*1000)</f>
        <v>4300</v>
      </c>
      <c r="V260" s="155" t="n">
        <f aca="false">IF(T260="","",(H260+J260+L260)*1000)</f>
        <v>7200</v>
      </c>
      <c r="X260" s="155" t="n">
        <f aca="false">IFERROR(VLOOKUP($B260,'[2]APS data'!$B$1:$F$1048576,2,0),"")</f>
        <v>27600</v>
      </c>
      <c r="Z260" s="155" t="n">
        <f aca="false">IFERROR(VLOOKUP($B260,'[2]APS data'!$I$1:$M$1048576,2,0),"")</f>
        <v>17200</v>
      </c>
      <c r="AB260" s="156" t="n">
        <f aca="false">IFERROR(T260/X260,"")</f>
        <v>0.155797101449275</v>
      </c>
      <c r="AC260" s="156"/>
      <c r="AD260" s="156" t="n">
        <f aca="false">IFERROR(V260/Z260,"")</f>
        <v>0.418604651162791</v>
      </c>
    </row>
    <row r="261" customFormat="false" ht="13.2" hidden="false" customHeight="false" outlineLevel="0" collapsed="false">
      <c r="B261" s="154" t="s">
        <v>97</v>
      </c>
      <c r="E261" s="127" t="s">
        <v>98</v>
      </c>
      <c r="G261" s="152" t="n">
        <v>0.7</v>
      </c>
      <c r="H261" s="152" t="n">
        <v>1.4</v>
      </c>
      <c r="I261" s="152" t="n">
        <v>1.4</v>
      </c>
      <c r="J261" s="152" t="n">
        <v>2.5</v>
      </c>
      <c r="K261" s="152" t="n">
        <v>0.8</v>
      </c>
      <c r="L261" s="152" t="n">
        <v>1.7</v>
      </c>
      <c r="M261" s="152" t="n">
        <v>0.3</v>
      </c>
      <c r="N261" s="152"/>
      <c r="S261" s="152" t="n">
        <v>3.3</v>
      </c>
      <c r="T261" s="155" t="n">
        <f aca="false">IF(S261="","",S261*1000)</f>
        <v>3300</v>
      </c>
      <c r="V261" s="155" t="n">
        <f aca="false">IF(T261="","",(H261+J261+L261)*1000)</f>
        <v>5600</v>
      </c>
      <c r="X261" s="155" t="n">
        <f aca="false">IFERROR(VLOOKUP($B261,'[2]APS data'!$B$1:$F$1048576,2,0),"")</f>
        <v>23700</v>
      </c>
      <c r="Z261" s="155" t="n">
        <f aca="false">IFERROR(VLOOKUP($B261,'[2]APS data'!$I$1:$M$1048576,2,0),"")</f>
        <v>12200</v>
      </c>
      <c r="AB261" s="156" t="n">
        <f aca="false">IFERROR(T261/X261,"")</f>
        <v>0.139240506329114</v>
      </c>
      <c r="AC261" s="156"/>
      <c r="AD261" s="156" t="n">
        <f aca="false">IFERROR(V261/Z261,"")</f>
        <v>0.459016393442623</v>
      </c>
    </row>
    <row r="262" customFormat="false" ht="13.2" hidden="false" customHeight="false" outlineLevel="0" collapsed="false">
      <c r="B262" s="154" t="s">
        <v>99</v>
      </c>
      <c r="E262" s="127" t="s">
        <v>100</v>
      </c>
      <c r="G262" s="152" t="n">
        <v>2.8</v>
      </c>
      <c r="H262" s="152" t="n">
        <v>5.7</v>
      </c>
      <c r="I262" s="152" t="n">
        <v>5</v>
      </c>
      <c r="J262" s="152" t="n">
        <v>9.3</v>
      </c>
      <c r="K262" s="152" t="n">
        <v>2.4</v>
      </c>
      <c r="L262" s="152" t="n">
        <v>5</v>
      </c>
      <c r="M262" s="152" t="n">
        <v>1.2</v>
      </c>
      <c r="N262" s="152"/>
      <c r="S262" s="152" t="n">
        <v>11.4</v>
      </c>
      <c r="T262" s="155" t="n">
        <f aca="false">IF(S262="","",S262*1000)</f>
        <v>11400</v>
      </c>
      <c r="V262" s="155" t="n">
        <f aca="false">IF(T262="","",(H262+J262+L262)*1000)</f>
        <v>20000</v>
      </c>
      <c r="X262" s="155" t="n">
        <f aca="false">IFERROR(VLOOKUP($B262,'[2]APS data'!$B$1:$F$1048576,2,0),"")</f>
        <v>47000</v>
      </c>
      <c r="Z262" s="155" t="n">
        <f aca="false">IFERROR(VLOOKUP($B262,'[2]APS data'!$I$1:$M$1048576,2,0),"")</f>
        <v>35300</v>
      </c>
      <c r="AB262" s="156" t="n">
        <f aca="false">IFERROR(T262/X262,"")</f>
        <v>0.242553191489362</v>
      </c>
      <c r="AC262" s="156"/>
      <c r="AD262" s="156" t="n">
        <f aca="false">IFERROR(V262/Z262,"")</f>
        <v>0.56657223796034</v>
      </c>
    </row>
    <row r="263" customFormat="false" ht="13.2" hidden="false" customHeight="false" outlineLevel="0" collapsed="false">
      <c r="B263" s="154" t="s">
        <v>101</v>
      </c>
      <c r="E263" s="127" t="s">
        <v>102</v>
      </c>
      <c r="G263" s="152" t="n">
        <v>1.1</v>
      </c>
      <c r="H263" s="152" t="n">
        <v>2</v>
      </c>
      <c r="I263" s="152" t="n">
        <v>1.8</v>
      </c>
      <c r="J263" s="152" t="n">
        <v>3.4</v>
      </c>
      <c r="K263" s="152" t="n">
        <v>1.4</v>
      </c>
      <c r="L263" s="152" t="n">
        <v>2.9</v>
      </c>
      <c r="M263" s="152" t="n">
        <v>0.5</v>
      </c>
      <c r="N263" s="152"/>
      <c r="S263" s="152" t="n">
        <v>4.8</v>
      </c>
      <c r="T263" s="155" t="n">
        <f aca="false">IF(S263="","",S263*1000)</f>
        <v>4800</v>
      </c>
      <c r="V263" s="155" t="n">
        <f aca="false">IF(T263="","",(H263+J263+L263)*1000)</f>
        <v>8300</v>
      </c>
      <c r="X263" s="155" t="n">
        <f aca="false">IFERROR(VLOOKUP($B263,'[2]APS data'!$B$1:$F$1048576,2,0),"")</f>
        <v>30000</v>
      </c>
      <c r="Z263" s="155" t="n">
        <f aca="false">IFERROR(VLOOKUP($B263,'[2]APS data'!$I$1:$M$1048576,2,0),"")</f>
        <v>14900</v>
      </c>
      <c r="AB263" s="156" t="n">
        <f aca="false">IFERROR(T263/X263,"")</f>
        <v>0.16</v>
      </c>
      <c r="AC263" s="156"/>
      <c r="AD263" s="156" t="n">
        <f aca="false">IFERROR(V263/Z263,"")</f>
        <v>0.557046979865772</v>
      </c>
    </row>
    <row r="264" customFormat="false" ht="13.2" hidden="false" customHeight="false" outlineLevel="0" collapsed="false">
      <c r="B264" s="154" t="s">
        <v>103</v>
      </c>
      <c r="E264" s="127" t="s">
        <v>104</v>
      </c>
      <c r="G264" s="152" t="n">
        <v>1.4</v>
      </c>
      <c r="H264" s="152" t="n">
        <v>2.8</v>
      </c>
      <c r="I264" s="152" t="n">
        <v>2.2</v>
      </c>
      <c r="J264" s="152" t="n">
        <v>3.5</v>
      </c>
      <c r="K264" s="152" t="n">
        <v>1.6</v>
      </c>
      <c r="L264" s="152" t="n">
        <v>3.3</v>
      </c>
      <c r="M264" s="152" t="n">
        <v>0.5</v>
      </c>
      <c r="N264" s="152"/>
      <c r="S264" s="152" t="n">
        <v>5.7</v>
      </c>
      <c r="T264" s="155" t="n">
        <f aca="false">IF(S264="","",S264*1000)</f>
        <v>5700</v>
      </c>
      <c r="V264" s="155" t="n">
        <f aca="false">IF(T264="","",(H264+J264+L264)*1000)</f>
        <v>9600</v>
      </c>
      <c r="X264" s="155" t="n">
        <f aca="false">IFERROR(VLOOKUP($B264,'[2]APS data'!$B$1:$F$1048576,2,0),"")</f>
        <v>36300</v>
      </c>
      <c r="Z264" s="155" t="n">
        <f aca="false">IFERROR(VLOOKUP($B264,'[2]APS data'!$I$1:$M$1048576,2,0),"")</f>
        <v>24400</v>
      </c>
      <c r="AB264" s="156" t="n">
        <f aca="false">IFERROR(T264/X264,"")</f>
        <v>0.15702479338843</v>
      </c>
      <c r="AC264" s="156"/>
      <c r="AD264" s="156" t="n">
        <f aca="false">IFERROR(V264/Z264,"")</f>
        <v>0.39344262295082</v>
      </c>
    </row>
    <row r="265" customFormat="false" ht="13.2" hidden="false" customHeight="false" outlineLevel="0" collapsed="false">
      <c r="B265" s="154" t="s">
        <v>105</v>
      </c>
      <c r="E265" s="127" t="s">
        <v>106</v>
      </c>
      <c r="G265" s="152" t="n">
        <v>1.3</v>
      </c>
      <c r="H265" s="152" t="n">
        <v>2.6</v>
      </c>
      <c r="I265" s="152" t="n">
        <v>2.6</v>
      </c>
      <c r="J265" s="152" t="n">
        <v>4.7</v>
      </c>
      <c r="K265" s="152" t="n">
        <v>1.5</v>
      </c>
      <c r="L265" s="152" t="n">
        <v>3.2</v>
      </c>
      <c r="M265" s="152" t="n">
        <v>0.7</v>
      </c>
      <c r="N265" s="152"/>
      <c r="S265" s="152" t="n">
        <v>6.2</v>
      </c>
      <c r="T265" s="155" t="n">
        <f aca="false">IF(S265="","",S265*1000)</f>
        <v>6200</v>
      </c>
      <c r="V265" s="155" t="n">
        <f aca="false">IF(T265="","",(H265+J265+L265)*1000)</f>
        <v>10500</v>
      </c>
      <c r="X265" s="155" t="n">
        <f aca="false">IFERROR(VLOOKUP($B265,'[2]APS data'!$B$1:$F$1048576,2,0),"")</f>
        <v>38600</v>
      </c>
      <c r="Z265" s="155" t="n">
        <f aca="false">IFERROR(VLOOKUP($B265,'[2]APS data'!$I$1:$M$1048576,2,0),"")</f>
        <v>23700</v>
      </c>
      <c r="AB265" s="156" t="n">
        <f aca="false">IFERROR(T265/X265,"")</f>
        <v>0.160621761658031</v>
      </c>
      <c r="AC265" s="156"/>
      <c r="AD265" s="156" t="n">
        <f aca="false">IFERROR(V265/Z265,"")</f>
        <v>0.443037974683544</v>
      </c>
    </row>
    <row r="266" customFormat="false" ht="13.2" hidden="false" customHeight="false" outlineLevel="0" collapsed="false">
      <c r="B266" s="154" t="s">
        <v>107</v>
      </c>
      <c r="E266" s="127" t="s">
        <v>108</v>
      </c>
      <c r="G266" s="152" t="n">
        <v>2.6</v>
      </c>
      <c r="H266" s="152" t="n">
        <v>5</v>
      </c>
      <c r="I266" s="152" t="n">
        <v>3.3</v>
      </c>
      <c r="J266" s="152" t="n">
        <v>6</v>
      </c>
      <c r="K266" s="152" t="n">
        <v>1.7</v>
      </c>
      <c r="L266" s="152" t="n">
        <v>3.7</v>
      </c>
      <c r="M266" s="152" t="n">
        <v>1</v>
      </c>
      <c r="N266" s="152"/>
      <c r="S266" s="152" t="n">
        <v>8.6</v>
      </c>
      <c r="T266" s="155" t="n">
        <f aca="false">IF(S266="","",S266*1000)</f>
        <v>8600</v>
      </c>
      <c r="V266" s="155" t="n">
        <f aca="false">IF(T266="","",(H266+J266+L266)*1000)</f>
        <v>14700</v>
      </c>
      <c r="X266" s="155" t="n">
        <f aca="false">IFERROR(VLOOKUP($B266,'[2]APS data'!$B$1:$F$1048576,2,0),"")</f>
        <v>36200</v>
      </c>
      <c r="Z266" s="155" t="n">
        <f aca="false">IFERROR(VLOOKUP($B266,'[2]APS data'!$I$1:$M$1048576,2,0),"")</f>
        <v>23600</v>
      </c>
      <c r="AB266" s="156" t="n">
        <f aca="false">IFERROR(T266/X266,"")</f>
        <v>0.237569060773481</v>
      </c>
      <c r="AC266" s="156"/>
      <c r="AD266" s="156" t="n">
        <f aca="false">IFERROR(V266/Z266,"")</f>
        <v>0.622881355932203</v>
      </c>
    </row>
    <row r="267" customFormat="false" ht="13.2" hidden="false" customHeight="false" outlineLevel="0" collapsed="false">
      <c r="G267" s="152"/>
      <c r="H267" s="152"/>
      <c r="I267" s="152"/>
      <c r="J267" s="152"/>
      <c r="K267" s="152"/>
      <c r="L267" s="152"/>
      <c r="M267" s="152"/>
      <c r="N267" s="152"/>
      <c r="S267" s="152"/>
      <c r="T267" s="155" t="str">
        <f aca="false">IF(S267="","",S267*1000)</f>
        <v/>
      </c>
      <c r="V267" s="155" t="str">
        <f aca="false">IF(T267="","",(H267+J267+L267)*1000)</f>
        <v/>
      </c>
      <c r="X267" s="155" t="str">
        <f aca="false">IFERROR(VLOOKUP($B267,'[2]APS data'!$B$1:$F$1048576,2,0),"")</f>
        <v/>
      </c>
      <c r="Z267" s="155" t="str">
        <f aca="false">IFERROR(VLOOKUP($B267,'[2]APS data'!$I$1:$M$1048576,2,0),"")</f>
        <v/>
      </c>
      <c r="AB267" s="156" t="str">
        <f aca="false">IFERROR(T267/X267,"")</f>
        <v/>
      </c>
      <c r="AC267" s="156"/>
      <c r="AD267" s="156" t="str">
        <f aca="false">IFERROR(V267/Z267,"")</f>
        <v/>
      </c>
    </row>
    <row r="268" customFormat="false" ht="13.2" hidden="false" customHeight="false" outlineLevel="0" collapsed="false">
      <c r="B268" s="157" t="s">
        <v>199</v>
      </c>
      <c r="C268" s="142" t="s">
        <v>2446</v>
      </c>
      <c r="D268" s="142"/>
      <c r="E268" s="142"/>
      <c r="G268" s="146" t="n">
        <v>183.8</v>
      </c>
      <c r="H268" s="146" t="n">
        <v>353</v>
      </c>
      <c r="I268" s="146" t="n">
        <v>276.4</v>
      </c>
      <c r="J268" s="146" t="n">
        <v>542.7</v>
      </c>
      <c r="K268" s="146" t="n">
        <v>80.9</v>
      </c>
      <c r="L268" s="146" t="n">
        <v>163.5</v>
      </c>
      <c r="M268" s="146" t="n">
        <v>49.9</v>
      </c>
      <c r="N268" s="146"/>
      <c r="S268" s="146" t="n">
        <v>590.9</v>
      </c>
      <c r="T268" s="155" t="n">
        <f aca="false">IF(S268="","",S268*1000)</f>
        <v>590900</v>
      </c>
      <c r="V268" s="155" t="n">
        <f aca="false">IF(T268="","",(H268+J268+L268)*1000)</f>
        <v>1059200</v>
      </c>
      <c r="X268" s="155" t="str">
        <f aca="false">IFERROR(VLOOKUP($B268,'[2]APS data'!$B$1:$F$1048576,2,0),"")</f>
        <v/>
      </c>
      <c r="Z268" s="155" t="str">
        <f aca="false">IFERROR(VLOOKUP($B268,'[2]APS data'!$I$1:$M$1048576,2,0),"")</f>
        <v/>
      </c>
      <c r="AB268" s="156" t="str">
        <f aca="false">IFERROR(T268/X268,"")</f>
        <v/>
      </c>
      <c r="AC268" s="156"/>
      <c r="AD268" s="156" t="str">
        <f aca="false">IFERROR(V268/Z268,"")</f>
        <v/>
      </c>
    </row>
    <row r="269" customFormat="false" ht="13.2" hidden="false" customHeight="false" outlineLevel="0" collapsed="false">
      <c r="G269" s="152"/>
      <c r="H269" s="152"/>
      <c r="I269" s="152"/>
      <c r="J269" s="152"/>
      <c r="K269" s="152"/>
      <c r="L269" s="152"/>
      <c r="M269" s="152"/>
      <c r="N269" s="152"/>
      <c r="S269" s="152"/>
      <c r="T269" s="155" t="str">
        <f aca="false">IF(S269="","",S269*1000)</f>
        <v/>
      </c>
      <c r="V269" s="155" t="str">
        <f aca="false">IF(T269="","",(H269+J269+L269)*1000)</f>
        <v/>
      </c>
      <c r="X269" s="155" t="str">
        <f aca="false">IFERROR(VLOOKUP($B269,'[2]APS data'!$B$1:$F$1048576,2,0),"")</f>
        <v/>
      </c>
      <c r="Z269" s="155" t="str">
        <f aca="false">IFERROR(VLOOKUP($B269,'[2]APS data'!$I$1:$M$1048576,2,0),"")</f>
        <v/>
      </c>
      <c r="AB269" s="156" t="str">
        <f aca="false">IFERROR(T269/X269,"")</f>
        <v/>
      </c>
      <c r="AC269" s="156"/>
      <c r="AD269" s="156" t="str">
        <f aca="false">IFERROR(V269/Z269,"")</f>
        <v/>
      </c>
    </row>
    <row r="270" s="142" customFormat="true" ht="13.2" hidden="false" customHeight="false" outlineLevel="0" collapsed="false">
      <c r="B270" s="142" t="s">
        <v>2447</v>
      </c>
      <c r="D270" s="142" t="s">
        <v>2448</v>
      </c>
      <c r="G270" s="153" t="n">
        <v>80.6</v>
      </c>
      <c r="H270" s="153" t="n">
        <v>154.9</v>
      </c>
      <c r="I270" s="153" t="n">
        <v>110.7</v>
      </c>
      <c r="J270" s="153" t="n">
        <v>222</v>
      </c>
      <c r="K270" s="153" t="n">
        <v>26.4</v>
      </c>
      <c r="L270" s="153" t="n">
        <v>52.5</v>
      </c>
      <c r="M270" s="153" t="n">
        <v>22.1</v>
      </c>
      <c r="N270" s="153"/>
      <c r="S270" s="153" t="n">
        <v>239.9</v>
      </c>
      <c r="T270" s="155" t="n">
        <f aca="false">IF(S270="","",S270*1000)</f>
        <v>239900</v>
      </c>
      <c r="U270" s="128"/>
      <c r="V270" s="155" t="n">
        <f aca="false">IF(T270="","",(H270+J270+L270)*1000)</f>
        <v>429400</v>
      </c>
      <c r="W270" s="128"/>
      <c r="X270" s="155" t="str">
        <f aca="false">IFERROR(VLOOKUP($B270,'[2]APS data'!$B$1:$F$1048576,2,0),"")</f>
        <v/>
      </c>
      <c r="Y270" s="128"/>
      <c r="Z270" s="155" t="str">
        <f aca="false">IFERROR(VLOOKUP($B270,'[2]APS data'!$I$1:$M$1048576,2,0),"")</f>
        <v/>
      </c>
      <c r="AA270" s="128"/>
      <c r="AB270" s="156" t="str">
        <f aca="false">IFERROR(T270/X270,"")</f>
        <v/>
      </c>
      <c r="AC270" s="156"/>
      <c r="AD270" s="156" t="str">
        <f aca="false">IFERROR(V270/Z270,"")</f>
        <v/>
      </c>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row>
    <row r="271" customFormat="false" ht="13.2" hidden="false" customHeight="false" outlineLevel="0" collapsed="false">
      <c r="G271" s="152"/>
      <c r="H271" s="152"/>
      <c r="I271" s="152"/>
      <c r="J271" s="152"/>
      <c r="K271" s="152"/>
      <c r="L271" s="152"/>
      <c r="M271" s="152"/>
      <c r="N271" s="152"/>
      <c r="S271" s="152"/>
      <c r="T271" s="155" t="str">
        <f aca="false">IF(S271="","",S271*1000)</f>
        <v/>
      </c>
      <c r="V271" s="155" t="str">
        <f aca="false">IF(T271="","",(H271+J271+L271)*1000)</f>
        <v/>
      </c>
      <c r="X271" s="155" t="str">
        <f aca="false">IFERROR(VLOOKUP($B271,'[2]APS data'!$B$1:$F$1048576,2,0),"")</f>
        <v/>
      </c>
      <c r="Z271" s="155" t="str">
        <f aca="false">IFERROR(VLOOKUP($B271,'[2]APS data'!$I$1:$M$1048576,2,0),"")</f>
        <v/>
      </c>
      <c r="AB271" s="156" t="str">
        <f aca="false">IFERROR(T271/X271,"")</f>
        <v/>
      </c>
      <c r="AC271" s="156"/>
      <c r="AD271" s="156" t="str">
        <f aca="false">IFERROR(V271/Z271,"")</f>
        <v/>
      </c>
    </row>
    <row r="272" s="142" customFormat="true" ht="13.2" hidden="false" customHeight="false" outlineLevel="0" collapsed="false">
      <c r="B272" s="142" t="s">
        <v>2449</v>
      </c>
      <c r="D272" s="142" t="s">
        <v>2450</v>
      </c>
      <c r="G272" s="153" t="n">
        <v>19.2</v>
      </c>
      <c r="H272" s="153" t="n">
        <v>36.1</v>
      </c>
      <c r="I272" s="153" t="n">
        <v>22.1</v>
      </c>
      <c r="J272" s="153" t="n">
        <v>42.9</v>
      </c>
      <c r="K272" s="153" t="n">
        <v>5</v>
      </c>
      <c r="L272" s="153" t="n">
        <v>9.5</v>
      </c>
      <c r="M272" s="153" t="n">
        <v>5.3</v>
      </c>
      <c r="N272" s="153"/>
      <c r="S272" s="153" t="n">
        <v>51.6</v>
      </c>
      <c r="T272" s="155" t="n">
        <f aca="false">IF(S272="","",S272*1000)</f>
        <v>51600</v>
      </c>
      <c r="U272" s="128"/>
      <c r="V272" s="155" t="n">
        <f aca="false">IF(T272="","",(H272+J272+L272)*1000)</f>
        <v>88500</v>
      </c>
      <c r="W272" s="128"/>
      <c r="X272" s="155" t="str">
        <f aca="false">IFERROR(VLOOKUP($B272,'[2]APS data'!$B$1:$F$1048576,2,0),"")</f>
        <v/>
      </c>
      <c r="Y272" s="128"/>
      <c r="Z272" s="155" t="str">
        <f aca="false">IFERROR(VLOOKUP($B272,'[2]APS data'!$I$1:$M$1048576,2,0),"")</f>
        <v/>
      </c>
      <c r="AA272" s="128"/>
      <c r="AB272" s="156" t="str">
        <f aca="false">IFERROR(T272/X272,"")</f>
        <v/>
      </c>
      <c r="AC272" s="156"/>
      <c r="AD272" s="156" t="str">
        <f aca="false">IFERROR(V272/Z272,"")</f>
        <v/>
      </c>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row>
    <row r="273" customFormat="false" ht="13.2" hidden="false" customHeight="false" outlineLevel="0" collapsed="false">
      <c r="B273" s="158" t="s">
        <v>213</v>
      </c>
      <c r="E273" s="127" t="s">
        <v>214</v>
      </c>
      <c r="G273" s="152" t="n">
        <v>5</v>
      </c>
      <c r="H273" s="152" t="n">
        <v>9.5</v>
      </c>
      <c r="I273" s="152" t="n">
        <v>4.7</v>
      </c>
      <c r="J273" s="152" t="n">
        <v>9.8</v>
      </c>
      <c r="K273" s="152" t="n">
        <v>1.2</v>
      </c>
      <c r="L273" s="152" t="n">
        <v>2.4</v>
      </c>
      <c r="M273" s="152" t="n">
        <v>1.4</v>
      </c>
      <c r="N273" s="152"/>
      <c r="S273" s="152" t="n">
        <v>12.3</v>
      </c>
      <c r="T273" s="155" t="n">
        <f aca="false">IF(S273="","",S273*1000)</f>
        <v>12300</v>
      </c>
      <c r="V273" s="155" t="n">
        <f aca="false">IF(T273="","",(H273+J273+L273)*1000)</f>
        <v>21700</v>
      </c>
      <c r="X273" s="155" t="n">
        <f aca="false">IFERROR(VLOOKUP($B273,'[2]APS data'!$B$1:$F$1048576,2,0),"")</f>
        <v>80500</v>
      </c>
      <c r="Z273" s="155" t="n">
        <f aca="false">IFERROR(VLOOKUP($B273,'[2]APS data'!$I$1:$M$1048576,2,0),"")</f>
        <v>45200</v>
      </c>
      <c r="AB273" s="156" t="n">
        <f aca="false">IFERROR(T273/X273,"")</f>
        <v>0.152795031055901</v>
      </c>
      <c r="AC273" s="156"/>
      <c r="AD273" s="156" t="n">
        <f aca="false">IFERROR(V273/Z273,"")</f>
        <v>0.480088495575221</v>
      </c>
    </row>
    <row r="274" customFormat="false" ht="13.2" hidden="false" customHeight="false" outlineLevel="0" collapsed="false">
      <c r="B274" s="158" t="s">
        <v>201</v>
      </c>
      <c r="E274" s="127" t="s">
        <v>202</v>
      </c>
      <c r="G274" s="152" t="s">
        <v>1483</v>
      </c>
      <c r="H274" s="152" t="s">
        <v>1483</v>
      </c>
      <c r="I274" s="152" t="s">
        <v>1483</v>
      </c>
      <c r="J274" s="152" t="s">
        <v>1483</v>
      </c>
      <c r="K274" s="152" t="s">
        <v>1483</v>
      </c>
      <c r="L274" s="152" t="s">
        <v>1483</v>
      </c>
      <c r="M274" s="152" t="s">
        <v>1483</v>
      </c>
      <c r="N274" s="152"/>
      <c r="S274" s="152"/>
      <c r="T274" s="155" t="str">
        <f aca="false">IF(S274="","",S274*1000)</f>
        <v/>
      </c>
      <c r="V274" s="155" t="str">
        <f aca="false">IF(T274="","",(H274+J274+L274)*1000)</f>
        <v/>
      </c>
      <c r="X274" s="155" t="n">
        <f aca="false">IFERROR(VLOOKUP($B274,'[2]APS data'!$B$1:$F$1048576,2,0),"")</f>
        <v>2600</v>
      </c>
      <c r="Z274" s="155"/>
      <c r="AB274" s="156" t="str">
        <f aca="false">IFERROR(T274/X274,"")</f>
        <v/>
      </c>
      <c r="AC274" s="156"/>
      <c r="AD274" s="156" t="str">
        <f aca="false">IFERROR(V274/Z274,"")</f>
        <v/>
      </c>
    </row>
    <row r="275" customFormat="false" ht="13.2" hidden="false" customHeight="false" outlineLevel="0" collapsed="false">
      <c r="B275" s="158" t="s">
        <v>225</v>
      </c>
      <c r="E275" s="127" t="s">
        <v>226</v>
      </c>
      <c r="G275" s="152" t="n">
        <v>3.2</v>
      </c>
      <c r="H275" s="152" t="n">
        <v>5.9</v>
      </c>
      <c r="I275" s="152" t="n">
        <v>3.8</v>
      </c>
      <c r="J275" s="152" t="n">
        <v>7.4</v>
      </c>
      <c r="K275" s="152" t="n">
        <v>0.9</v>
      </c>
      <c r="L275" s="152" t="n">
        <v>1.7</v>
      </c>
      <c r="M275" s="152" t="n">
        <v>0.8</v>
      </c>
      <c r="N275" s="152"/>
      <c r="S275" s="152" t="n">
        <v>8.7</v>
      </c>
      <c r="T275" s="155" t="n">
        <f aca="false">IF(S275="","",S275*1000)</f>
        <v>8700</v>
      </c>
      <c r="V275" s="155" t="n">
        <f aca="false">IF(T275="","",(H275+J275+L275)*1000)</f>
        <v>15000</v>
      </c>
      <c r="X275" s="155" t="n">
        <f aca="false">IFERROR(VLOOKUP($B275,'[2]APS data'!$B$1:$F$1048576,2,0),"")</f>
        <v>60900</v>
      </c>
      <c r="Z275" s="155" t="n">
        <f aca="false">IFERROR(VLOOKUP($B275,'[2]APS data'!$I$1:$M$1048576,2,0),"")</f>
        <v>36500</v>
      </c>
      <c r="AB275" s="156" t="n">
        <f aca="false">IFERROR(T275/X275,"")</f>
        <v>0.142857142857143</v>
      </c>
      <c r="AC275" s="156"/>
      <c r="AD275" s="156" t="n">
        <f aca="false">IFERROR(V275/Z275,"")</f>
        <v>0.410958904109589</v>
      </c>
    </row>
    <row r="276" customFormat="false" ht="13.2" hidden="false" customHeight="false" outlineLevel="0" collapsed="false">
      <c r="B276" s="158" t="s">
        <v>239</v>
      </c>
      <c r="E276" s="127" t="s">
        <v>240</v>
      </c>
      <c r="G276" s="152" t="n">
        <v>1.9</v>
      </c>
      <c r="H276" s="152" t="n">
        <v>3.4</v>
      </c>
      <c r="I276" s="152" t="n">
        <v>2.1</v>
      </c>
      <c r="J276" s="152" t="n">
        <v>3.8</v>
      </c>
      <c r="K276" s="152" t="n">
        <v>0.5</v>
      </c>
      <c r="L276" s="152" t="n">
        <v>0.9</v>
      </c>
      <c r="M276" s="152" t="n">
        <v>0.7</v>
      </c>
      <c r="N276" s="152"/>
      <c r="S276" s="152" t="n">
        <v>5.2</v>
      </c>
      <c r="T276" s="155" t="n">
        <f aca="false">IF(S276="","",S276*1000)</f>
        <v>5200</v>
      </c>
      <c r="V276" s="155" t="n">
        <f aca="false">IF(T276="","",(H276+J276+L276)*1000)</f>
        <v>8100</v>
      </c>
      <c r="X276" s="155" t="n">
        <f aca="false">IFERROR(VLOOKUP($B276,'[2]APS data'!$B$1:$F$1048576,2,0),"")</f>
        <v>52100</v>
      </c>
      <c r="Z276" s="155" t="n">
        <f aca="false">IFERROR(VLOOKUP($B276,'[2]APS data'!$I$1:$M$1048576,2,0),"")</f>
        <v>32400</v>
      </c>
      <c r="AB276" s="156" t="n">
        <f aca="false">IFERROR(T276/X276,"")</f>
        <v>0.0998080614203455</v>
      </c>
      <c r="AC276" s="156"/>
      <c r="AD276" s="156" t="n">
        <f aca="false">IFERROR(V276/Z276,"")</f>
        <v>0.25</v>
      </c>
    </row>
    <row r="277" customFormat="false" ht="13.2" hidden="false" customHeight="false" outlineLevel="0" collapsed="false">
      <c r="B277" s="158" t="s">
        <v>263</v>
      </c>
      <c r="E277" s="127" t="s">
        <v>264</v>
      </c>
      <c r="G277" s="152" t="n">
        <v>5</v>
      </c>
      <c r="H277" s="152" t="n">
        <v>9.6</v>
      </c>
      <c r="I277" s="152" t="n">
        <v>7.2</v>
      </c>
      <c r="J277" s="152" t="n">
        <v>14.2</v>
      </c>
      <c r="K277" s="152" t="n">
        <v>1.6</v>
      </c>
      <c r="L277" s="152" t="n">
        <v>3.1</v>
      </c>
      <c r="M277" s="152" t="n">
        <v>1.5</v>
      </c>
      <c r="N277" s="152"/>
      <c r="S277" s="152" t="n">
        <v>15.4</v>
      </c>
      <c r="T277" s="155" t="n">
        <f aca="false">IF(S277="","",S277*1000)</f>
        <v>15400</v>
      </c>
      <c r="V277" s="155" t="n">
        <f aca="false">IF(T277="","",(H277+J277+L277)*1000)</f>
        <v>26900</v>
      </c>
      <c r="X277" s="155" t="n">
        <f aca="false">IFERROR(VLOOKUP($B277,'[2]APS data'!$B$1:$F$1048576,2,0),"")</f>
        <v>109600</v>
      </c>
      <c r="Z277" s="155" t="n">
        <f aca="false">IFERROR(VLOOKUP($B277,'[2]APS data'!$I$1:$M$1048576,2,0),"")</f>
        <v>63700</v>
      </c>
      <c r="AB277" s="156" t="n">
        <f aca="false">IFERROR(T277/X277,"")</f>
        <v>0.140510948905109</v>
      </c>
      <c r="AC277" s="156"/>
      <c r="AD277" s="156" t="n">
        <f aca="false">IFERROR(V277/Z277,"")</f>
        <v>0.422291993720565</v>
      </c>
    </row>
    <row r="278" customFormat="false" ht="13.2" hidden="false" customHeight="false" outlineLevel="0" collapsed="false">
      <c r="B278" s="158" t="s">
        <v>265</v>
      </c>
      <c r="E278" s="127" t="s">
        <v>266</v>
      </c>
      <c r="G278" s="152" t="n">
        <v>4.1</v>
      </c>
      <c r="H278" s="152" t="n">
        <v>7.6</v>
      </c>
      <c r="I278" s="152" t="n">
        <v>4.1</v>
      </c>
      <c r="J278" s="152" t="n">
        <v>7.7</v>
      </c>
      <c r="K278" s="152" t="n">
        <v>0.8</v>
      </c>
      <c r="L278" s="152" t="n">
        <v>1.5</v>
      </c>
      <c r="M278" s="152" t="n">
        <v>0.9</v>
      </c>
      <c r="N278" s="152"/>
      <c r="S278" s="152" t="n">
        <v>9.9</v>
      </c>
      <c r="T278" s="155" t="n">
        <f aca="false">IF(S278="","",S278*1000)</f>
        <v>9900</v>
      </c>
      <c r="V278" s="155" t="n">
        <f aca="false">IF(T278="","",(H278+J278+L278)*1000)</f>
        <v>16800</v>
      </c>
      <c r="X278" s="155" t="n">
        <f aca="false">IFERROR(VLOOKUP($B278,'[2]APS data'!$B$1:$F$1048576,2,0),"")</f>
        <v>87400</v>
      </c>
      <c r="Z278" s="155" t="n">
        <f aca="false">IFERROR(VLOOKUP($B278,'[2]APS data'!$I$1:$M$1048576,2,0),"")</f>
        <v>42700</v>
      </c>
      <c r="AB278" s="156" t="n">
        <f aca="false">IFERROR(T278/X278,"")</f>
        <v>0.113272311212815</v>
      </c>
      <c r="AC278" s="156"/>
      <c r="AD278" s="156" t="n">
        <f aca="false">IFERROR(V278/Z278,"")</f>
        <v>0.39344262295082</v>
      </c>
    </row>
    <row r="279" customFormat="false" ht="13.2" hidden="false" customHeight="false" outlineLevel="0" collapsed="false">
      <c r="G279" s="152"/>
      <c r="H279" s="152"/>
      <c r="I279" s="152"/>
      <c r="J279" s="152"/>
      <c r="K279" s="152"/>
      <c r="L279" s="152"/>
      <c r="M279" s="152"/>
      <c r="N279" s="152"/>
      <c r="S279" s="152"/>
      <c r="T279" s="155" t="str">
        <f aca="false">IF(S279="","",S279*1000)</f>
        <v/>
      </c>
      <c r="V279" s="155" t="str">
        <f aca="false">IF(T279="","",(H279+J279+L279)*1000)</f>
        <v/>
      </c>
      <c r="X279" s="155" t="str">
        <f aca="false">IFERROR(VLOOKUP($B279,'[2]APS data'!$B$1:$F$1048576,2,0),"")</f>
        <v/>
      </c>
      <c r="Z279" s="155" t="str">
        <f aca="false">IFERROR(VLOOKUP($B279,'[2]APS data'!$I$1:$M$1048576,2,0),"")</f>
        <v/>
      </c>
      <c r="AB279" s="156" t="str">
        <f aca="false">IFERROR(T279/X279,"")</f>
        <v/>
      </c>
      <c r="AC279" s="156"/>
      <c r="AD279" s="156" t="str">
        <f aca="false">IFERROR(V279/Z279,"")</f>
        <v/>
      </c>
    </row>
    <row r="280" s="142" customFormat="true" ht="13.2" hidden="false" customHeight="false" outlineLevel="0" collapsed="false">
      <c r="B280" s="142" t="s">
        <v>2451</v>
      </c>
      <c r="D280" s="142" t="s">
        <v>2452</v>
      </c>
      <c r="G280" s="153" t="n">
        <v>61.4</v>
      </c>
      <c r="H280" s="153" t="n">
        <v>118.8</v>
      </c>
      <c r="I280" s="153" t="n">
        <v>88.6</v>
      </c>
      <c r="J280" s="153" t="n">
        <v>179.1</v>
      </c>
      <c r="K280" s="153" t="n">
        <v>21.4</v>
      </c>
      <c r="L280" s="153" t="n">
        <v>43</v>
      </c>
      <c r="M280" s="153" t="n">
        <v>16.8</v>
      </c>
      <c r="N280" s="153"/>
      <c r="S280" s="153" t="n">
        <v>188.2</v>
      </c>
      <c r="T280" s="155" t="n">
        <f aca="false">IF(S280="","",S280*1000)</f>
        <v>188200</v>
      </c>
      <c r="U280" s="128"/>
      <c r="V280" s="155" t="n">
        <f aca="false">IF(T280="","",(H280+J280+L280)*1000)</f>
        <v>340900</v>
      </c>
      <c r="W280" s="128"/>
      <c r="X280" s="155" t="str">
        <f aca="false">IFERROR(VLOOKUP($B280,'[2]APS data'!$B$1:$F$1048576,2,0),"")</f>
        <v/>
      </c>
      <c r="Y280" s="128"/>
      <c r="Z280" s="155" t="str">
        <f aca="false">IFERROR(VLOOKUP($B280,'[2]APS data'!$I$1:$M$1048576,2,0),"")</f>
        <v/>
      </c>
      <c r="AA280" s="128"/>
      <c r="AB280" s="156" t="str">
        <f aca="false">IFERROR(T280/X280,"")</f>
        <v/>
      </c>
      <c r="AC280" s="156"/>
      <c r="AD280" s="156" t="str">
        <f aca="false">IFERROR(V280/Z280,"")</f>
        <v/>
      </c>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row>
    <row r="281" customFormat="false" ht="13.2" hidden="false" customHeight="false" outlineLevel="0" collapsed="false">
      <c r="B281" s="158" t="s">
        <v>223</v>
      </c>
      <c r="E281" s="127" t="s">
        <v>224</v>
      </c>
      <c r="G281" s="152" t="n">
        <v>8.3</v>
      </c>
      <c r="H281" s="152" t="n">
        <v>16.4</v>
      </c>
      <c r="I281" s="152" t="n">
        <v>11.5</v>
      </c>
      <c r="J281" s="152" t="n">
        <v>26.4</v>
      </c>
      <c r="K281" s="152" t="n">
        <v>2.1</v>
      </c>
      <c r="L281" s="152" t="n">
        <v>4.5</v>
      </c>
      <c r="M281" s="152" t="n">
        <v>2.3</v>
      </c>
      <c r="N281" s="152"/>
      <c r="S281" s="152" t="n">
        <v>24.3</v>
      </c>
      <c r="T281" s="155" t="n">
        <f aca="false">IF(S281="","",S281*1000)</f>
        <v>24300</v>
      </c>
      <c r="V281" s="155" t="n">
        <f aca="false">IF(T281="","",(H281+J281+L281)*1000)</f>
        <v>47300</v>
      </c>
      <c r="X281" s="155" t="n">
        <f aca="false">IFERROR(VLOOKUP($B281,'[2]APS data'!$B$1:$F$1048576,2,0),"")</f>
        <v>92000</v>
      </c>
      <c r="Z281" s="155" t="n">
        <f aca="false">IFERROR(VLOOKUP($B281,'[2]APS data'!$I$1:$M$1048576,2,0),"")</f>
        <v>65000</v>
      </c>
      <c r="AB281" s="156" t="n">
        <f aca="false">IFERROR(T281/X281,"")</f>
        <v>0.264130434782609</v>
      </c>
      <c r="AC281" s="156"/>
      <c r="AD281" s="156" t="n">
        <f aca="false">IFERROR(V281/Z281,"")</f>
        <v>0.727692307692308</v>
      </c>
    </row>
    <row r="282" customFormat="false" ht="13.2" hidden="false" customHeight="false" outlineLevel="0" collapsed="false">
      <c r="B282" s="158" t="s">
        <v>227</v>
      </c>
      <c r="E282" s="127" t="s">
        <v>228</v>
      </c>
      <c r="G282" s="152" t="n">
        <v>6.5</v>
      </c>
      <c r="H282" s="152" t="n">
        <v>12.1</v>
      </c>
      <c r="I282" s="152" t="n">
        <v>11.3</v>
      </c>
      <c r="J282" s="152" t="n">
        <v>22.5</v>
      </c>
      <c r="K282" s="152" t="n">
        <v>2.2</v>
      </c>
      <c r="L282" s="152" t="n">
        <v>4</v>
      </c>
      <c r="M282" s="152" t="n">
        <v>2.7</v>
      </c>
      <c r="N282" s="152"/>
      <c r="S282" s="152" t="n">
        <v>22.6</v>
      </c>
      <c r="T282" s="155" t="n">
        <f aca="false">IF(S282="","",S282*1000)</f>
        <v>22600</v>
      </c>
      <c r="V282" s="155" t="n">
        <f aca="false">IF(T282="","",(H282+J282+L282)*1000)</f>
        <v>38600</v>
      </c>
      <c r="X282" s="155" t="n">
        <f aca="false">IFERROR(VLOOKUP($B282,'[2]APS data'!$B$1:$F$1048576,2,0),"")</f>
        <v>83700</v>
      </c>
      <c r="Z282" s="155" t="n">
        <f aca="false">IFERROR(VLOOKUP($B282,'[2]APS data'!$I$1:$M$1048576,2,0),"")</f>
        <v>65500</v>
      </c>
      <c r="AB282" s="156" t="n">
        <f aca="false">IFERROR(T282/X282,"")</f>
        <v>0.270011947431302</v>
      </c>
      <c r="AC282" s="156"/>
      <c r="AD282" s="156" t="n">
        <f aca="false">IFERROR(V282/Z282,"")</f>
        <v>0.589312977099237</v>
      </c>
    </row>
    <row r="283" customFormat="false" ht="13.2" hidden="false" customHeight="false" outlineLevel="0" collapsed="false">
      <c r="B283" s="158" t="s">
        <v>237</v>
      </c>
      <c r="E283" s="127" t="s">
        <v>238</v>
      </c>
      <c r="G283" s="152" t="n">
        <v>6.2</v>
      </c>
      <c r="H283" s="152" t="n">
        <v>11.3</v>
      </c>
      <c r="I283" s="152" t="n">
        <v>5.9</v>
      </c>
      <c r="J283" s="152" t="n">
        <v>11.1</v>
      </c>
      <c r="K283" s="152" t="n">
        <v>1.1</v>
      </c>
      <c r="L283" s="152" t="n">
        <v>2.2</v>
      </c>
      <c r="M283" s="152" t="n">
        <v>1.4</v>
      </c>
      <c r="N283" s="152"/>
      <c r="S283" s="152" t="n">
        <v>14.5</v>
      </c>
      <c r="T283" s="155" t="n">
        <f aca="false">IF(S283="","",S283*1000)</f>
        <v>14500</v>
      </c>
      <c r="V283" s="155" t="n">
        <f aca="false">IF(T283="","",(H283+J283+L283)*1000)</f>
        <v>24600</v>
      </c>
      <c r="X283" s="155" t="n">
        <f aca="false">IFERROR(VLOOKUP($B283,'[2]APS data'!$B$1:$F$1048576,2,0),"")</f>
        <v>84700</v>
      </c>
      <c r="Z283" s="155" t="n">
        <f aca="false">IFERROR(VLOOKUP($B283,'[2]APS data'!$I$1:$M$1048576,2,0),"")</f>
        <v>35600</v>
      </c>
      <c r="AB283" s="156" t="n">
        <f aca="false">IFERROR(T283/X283,"")</f>
        <v>0.171192443919717</v>
      </c>
      <c r="AC283" s="156"/>
      <c r="AD283" s="156" t="n">
        <f aca="false">IFERROR(V283/Z283,"")</f>
        <v>0.691011235955056</v>
      </c>
    </row>
    <row r="284" customFormat="false" ht="13.2" hidden="false" customHeight="false" outlineLevel="0" collapsed="false">
      <c r="B284" s="158" t="s">
        <v>243</v>
      </c>
      <c r="E284" s="127" t="s">
        <v>244</v>
      </c>
      <c r="G284" s="152" t="n">
        <v>7.9</v>
      </c>
      <c r="H284" s="152" t="n">
        <v>14.7</v>
      </c>
      <c r="I284" s="152" t="n">
        <v>10</v>
      </c>
      <c r="J284" s="152" t="n">
        <v>18.7</v>
      </c>
      <c r="K284" s="152" t="n">
        <v>2.6</v>
      </c>
      <c r="L284" s="152" t="n">
        <v>4.8</v>
      </c>
      <c r="M284" s="152" t="n">
        <v>2.5</v>
      </c>
      <c r="N284" s="152"/>
      <c r="S284" s="152" t="n">
        <v>23</v>
      </c>
      <c r="T284" s="155" t="n">
        <f aca="false">IF(S284="","",S284*1000)</f>
        <v>23000</v>
      </c>
      <c r="V284" s="155" t="n">
        <f aca="false">IF(T284="","",(H284+J284+L284)*1000)</f>
        <v>38200</v>
      </c>
      <c r="X284" s="155" t="n">
        <f aca="false">IFERROR(VLOOKUP($B284,'[2]APS data'!$B$1:$F$1048576,2,0),"")</f>
        <v>117400</v>
      </c>
      <c r="Z284" s="155" t="n">
        <f aca="false">IFERROR(VLOOKUP($B284,'[2]APS data'!$I$1:$M$1048576,2,0),"")</f>
        <v>65600</v>
      </c>
      <c r="AB284" s="156" t="n">
        <f aca="false">IFERROR(T284/X284,"")</f>
        <v>0.195911413969336</v>
      </c>
      <c r="AC284" s="156"/>
      <c r="AD284" s="156" t="n">
        <f aca="false">IFERROR(V284/Z284,"")</f>
        <v>0.582317073170732</v>
      </c>
    </row>
    <row r="285" customFormat="false" ht="13.2" hidden="false" customHeight="false" outlineLevel="0" collapsed="false">
      <c r="B285" s="158" t="s">
        <v>245</v>
      </c>
      <c r="E285" s="127" t="s">
        <v>246</v>
      </c>
      <c r="G285" s="152" t="n">
        <v>7.8</v>
      </c>
      <c r="H285" s="152" t="n">
        <v>14.9</v>
      </c>
      <c r="I285" s="152" t="n">
        <v>10.9</v>
      </c>
      <c r="J285" s="152" t="n">
        <v>19.7</v>
      </c>
      <c r="K285" s="152" t="n">
        <v>3.2</v>
      </c>
      <c r="L285" s="152" t="n">
        <v>6.1</v>
      </c>
      <c r="M285" s="152" t="n">
        <v>1.9</v>
      </c>
      <c r="N285" s="152"/>
      <c r="S285" s="152" t="n">
        <v>23.9</v>
      </c>
      <c r="T285" s="155" t="n">
        <f aca="false">IF(S285="","",S285*1000)</f>
        <v>23900</v>
      </c>
      <c r="V285" s="155" t="n">
        <f aca="false">IF(T285="","",(H285+J285+L285)*1000)</f>
        <v>40700</v>
      </c>
      <c r="X285" s="155" t="n">
        <f aca="false">IFERROR(VLOOKUP($B285,'[2]APS data'!$B$1:$F$1048576,2,0),"")</f>
        <v>103800</v>
      </c>
      <c r="Z285" s="155" t="n">
        <f aca="false">IFERROR(VLOOKUP($B285,'[2]APS data'!$I$1:$M$1048576,2,0),"")</f>
        <v>69100</v>
      </c>
      <c r="AB285" s="156" t="n">
        <f aca="false">IFERROR(T285/X285,"")</f>
        <v>0.230250481695568</v>
      </c>
      <c r="AC285" s="156"/>
      <c r="AD285" s="156" t="n">
        <f aca="false">IFERROR(V285/Z285,"")</f>
        <v>0.589001447178003</v>
      </c>
    </row>
    <row r="286" customFormat="false" ht="13.2" hidden="false" customHeight="false" outlineLevel="0" collapsed="false">
      <c r="B286" s="158" t="s">
        <v>249</v>
      </c>
      <c r="E286" s="127" t="s">
        <v>250</v>
      </c>
      <c r="G286" s="152" t="n">
        <v>8.4</v>
      </c>
      <c r="H286" s="152" t="n">
        <v>16.9</v>
      </c>
      <c r="I286" s="152" t="n">
        <v>17.2</v>
      </c>
      <c r="J286" s="152" t="n">
        <v>35.7</v>
      </c>
      <c r="K286" s="152" t="n">
        <v>4.8</v>
      </c>
      <c r="L286" s="152" t="n">
        <v>9.9</v>
      </c>
      <c r="M286" s="152" t="n">
        <v>3</v>
      </c>
      <c r="N286" s="152"/>
      <c r="S286" s="152" t="n">
        <v>33.5</v>
      </c>
      <c r="T286" s="155" t="n">
        <f aca="false">IF(S286="","",S286*1000)</f>
        <v>33500</v>
      </c>
      <c r="V286" s="155" t="n">
        <f aca="false">IF(T286="","",(H286+J286+L286)*1000)</f>
        <v>62500</v>
      </c>
      <c r="X286" s="155" t="n">
        <f aca="false">IFERROR(VLOOKUP($B286,'[2]APS data'!$B$1:$F$1048576,2,0),"")</f>
        <v>97000</v>
      </c>
      <c r="Z286" s="155" t="n">
        <f aca="false">IFERROR(VLOOKUP($B286,'[2]APS data'!$I$1:$M$1048576,2,0),"")</f>
        <v>98000</v>
      </c>
      <c r="AB286" s="156" t="n">
        <f aca="false">IFERROR(T286/X286,"")</f>
        <v>0.345360824742268</v>
      </c>
      <c r="AC286" s="156"/>
      <c r="AD286" s="156" t="n">
        <f aca="false">IFERROR(V286/Z286,"")</f>
        <v>0.637755102040816</v>
      </c>
    </row>
    <row r="287" customFormat="false" ht="13.2" hidden="false" customHeight="false" outlineLevel="0" collapsed="false">
      <c r="B287" s="158" t="s">
        <v>255</v>
      </c>
      <c r="E287" s="127" t="s">
        <v>256</v>
      </c>
      <c r="G287" s="152" t="n">
        <v>8</v>
      </c>
      <c r="H287" s="152" t="n">
        <v>14.9</v>
      </c>
      <c r="I287" s="152" t="n">
        <v>9.8</v>
      </c>
      <c r="J287" s="152" t="n">
        <v>17.7</v>
      </c>
      <c r="K287" s="152" t="n">
        <v>2.9</v>
      </c>
      <c r="L287" s="152" t="n">
        <v>5.7</v>
      </c>
      <c r="M287" s="152" t="n">
        <v>1.7</v>
      </c>
      <c r="N287" s="152"/>
      <c r="S287" s="152" t="n">
        <v>22.5</v>
      </c>
      <c r="T287" s="155" t="n">
        <f aca="false">IF(S287="","",S287*1000)</f>
        <v>22500</v>
      </c>
      <c r="V287" s="155" t="n">
        <f aca="false">IF(T287="","",(H287+J287+L287)*1000)</f>
        <v>38300</v>
      </c>
      <c r="X287" s="155" t="n">
        <f aca="false">IFERROR(VLOOKUP($B287,'[2]APS data'!$B$1:$F$1048576,2,0),"")</f>
        <v>109500</v>
      </c>
      <c r="Z287" s="155" t="n">
        <f aca="false">IFERROR(VLOOKUP($B287,'[2]APS data'!$I$1:$M$1048576,2,0),"")</f>
        <v>67800</v>
      </c>
      <c r="AB287" s="156" t="n">
        <f aca="false">IFERROR(T287/X287,"")</f>
        <v>0.205479452054794</v>
      </c>
      <c r="AC287" s="156"/>
      <c r="AD287" s="156" t="n">
        <f aca="false">IFERROR(V287/Z287,"")</f>
        <v>0.564896755162242</v>
      </c>
    </row>
    <row r="288" customFormat="false" ht="13.2" hidden="false" customHeight="false" outlineLevel="0" collapsed="false">
      <c r="B288" s="158" t="s">
        <v>259</v>
      </c>
      <c r="E288" s="127" t="s">
        <v>260</v>
      </c>
      <c r="G288" s="152" t="n">
        <v>8.3</v>
      </c>
      <c r="H288" s="152" t="n">
        <v>17.6</v>
      </c>
      <c r="I288" s="152" t="n">
        <v>12</v>
      </c>
      <c r="J288" s="152" t="n">
        <v>27.2</v>
      </c>
      <c r="K288" s="152" t="n">
        <v>2.5</v>
      </c>
      <c r="L288" s="152" t="n">
        <v>5.6</v>
      </c>
      <c r="M288" s="152" t="n">
        <v>1.3</v>
      </c>
      <c r="N288" s="152"/>
      <c r="S288" s="152" t="n">
        <v>24.1</v>
      </c>
      <c r="T288" s="155" t="n">
        <f aca="false">IF(S288="","",S288*1000)</f>
        <v>24100</v>
      </c>
      <c r="V288" s="155" t="n">
        <f aca="false">IF(T288="","",(H288+J288+L288)*1000)</f>
        <v>50400</v>
      </c>
      <c r="X288" s="155" t="n">
        <f aca="false">IFERROR(VLOOKUP($B288,'[2]APS data'!$B$1:$F$1048576,2,0),"")</f>
        <v>99900</v>
      </c>
      <c r="Z288" s="155" t="n">
        <f aca="false">IFERROR(VLOOKUP($B288,'[2]APS data'!$I$1:$M$1048576,2,0),"")</f>
        <v>65800</v>
      </c>
      <c r="AB288" s="156" t="n">
        <f aca="false">IFERROR(T288/X288,"")</f>
        <v>0.241241241241241</v>
      </c>
      <c r="AC288" s="156"/>
      <c r="AD288" s="156" t="n">
        <f aca="false">IFERROR(V288/Z288,"")</f>
        <v>0.765957446808511</v>
      </c>
    </row>
    <row r="289" customFormat="false" ht="13.2" hidden="false" customHeight="false" outlineLevel="0" collapsed="false">
      <c r="G289" s="152"/>
      <c r="H289" s="152"/>
      <c r="I289" s="152"/>
      <c r="J289" s="152"/>
      <c r="K289" s="152"/>
      <c r="L289" s="152"/>
      <c r="M289" s="152"/>
      <c r="N289" s="152"/>
      <c r="S289" s="152"/>
      <c r="T289" s="155" t="str">
        <f aca="false">IF(S289="","",S289*1000)</f>
        <v/>
      </c>
      <c r="V289" s="155" t="str">
        <f aca="false">IF(T289="","",(H289+J289+L289)*1000)</f>
        <v/>
      </c>
      <c r="X289" s="155" t="str">
        <f aca="false">IFERROR(VLOOKUP($B289,'[2]APS data'!$B$1:$F$1048576,2,0),"")</f>
        <v/>
      </c>
      <c r="Z289" s="155" t="str">
        <f aca="false">IFERROR(VLOOKUP($B289,'[2]APS data'!$I$1:$M$1048576,2,0),"")</f>
        <v/>
      </c>
      <c r="AB289" s="156" t="str">
        <f aca="false">IFERROR(T289/X289,"")</f>
        <v/>
      </c>
      <c r="AC289" s="156"/>
      <c r="AD289" s="156" t="str">
        <f aca="false">IFERROR(V289/Z289,"")</f>
        <v/>
      </c>
    </row>
    <row r="290" s="142" customFormat="true" ht="13.2" hidden="false" customHeight="false" outlineLevel="0" collapsed="false">
      <c r="B290" s="142" t="s">
        <v>2453</v>
      </c>
      <c r="D290" s="142" t="s">
        <v>2454</v>
      </c>
      <c r="G290" s="153" t="n">
        <v>103.9</v>
      </c>
      <c r="H290" s="153" t="n">
        <v>199.5</v>
      </c>
      <c r="I290" s="153" t="n">
        <v>166.8</v>
      </c>
      <c r="J290" s="153" t="n">
        <v>322.9</v>
      </c>
      <c r="K290" s="153" t="n">
        <v>54.8</v>
      </c>
      <c r="L290" s="153" t="n">
        <v>111.6</v>
      </c>
      <c r="M290" s="153" t="n">
        <v>27.9</v>
      </c>
      <c r="N290" s="153"/>
      <c r="S290" s="153" t="n">
        <v>353.5</v>
      </c>
      <c r="T290" s="155" t="n">
        <f aca="false">IF(S290="","",S290*1000)</f>
        <v>353500</v>
      </c>
      <c r="U290" s="128"/>
      <c r="V290" s="155" t="n">
        <f aca="false">IF(T290="","",(H290+J290+L290)*1000)</f>
        <v>634000</v>
      </c>
      <c r="W290" s="128"/>
      <c r="X290" s="155" t="str">
        <f aca="false">IFERROR(VLOOKUP($B290,'[2]APS data'!$B$1:$F$1048576,2,0),"")</f>
        <v/>
      </c>
      <c r="Y290" s="128"/>
      <c r="Z290" s="155" t="str">
        <f aca="false">IFERROR(VLOOKUP($B290,'[2]APS data'!$I$1:$M$1048576,2,0),"")</f>
        <v/>
      </c>
      <c r="AA290" s="128"/>
      <c r="AB290" s="156" t="str">
        <f aca="false">IFERROR(T290/X290,"")</f>
        <v/>
      </c>
      <c r="AC290" s="156"/>
      <c r="AD290" s="156" t="str">
        <f aca="false">IFERROR(V290/Z290,"")</f>
        <v/>
      </c>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row>
    <row r="291" customFormat="false" ht="13.2" hidden="false" customHeight="false" outlineLevel="0" collapsed="false">
      <c r="G291" s="152"/>
      <c r="H291" s="152"/>
      <c r="I291" s="152"/>
      <c r="J291" s="152"/>
      <c r="K291" s="152"/>
      <c r="L291" s="152"/>
      <c r="M291" s="152"/>
      <c r="N291" s="152"/>
      <c r="S291" s="152"/>
      <c r="T291" s="155" t="str">
        <f aca="false">IF(S291="","",S291*1000)</f>
        <v/>
      </c>
      <c r="V291" s="155" t="str">
        <f aca="false">IF(T291="","",(H291+J291+L291)*1000)</f>
        <v/>
      </c>
      <c r="X291" s="155" t="str">
        <f aca="false">IFERROR(VLOOKUP($B291,'[2]APS data'!$B$1:$F$1048576,2,0),"")</f>
        <v/>
      </c>
      <c r="Z291" s="155" t="str">
        <f aca="false">IFERROR(VLOOKUP($B291,'[2]APS data'!$I$1:$M$1048576,2,0),"")</f>
        <v/>
      </c>
      <c r="AB291" s="156" t="str">
        <f aca="false">IFERROR(T291/X291,"")</f>
        <v/>
      </c>
      <c r="AC291" s="156"/>
      <c r="AD291" s="156" t="str">
        <f aca="false">IFERROR(V291/Z291,"")</f>
        <v/>
      </c>
    </row>
    <row r="292" s="142" customFormat="true" ht="13.2" hidden="false" customHeight="false" outlineLevel="0" collapsed="false">
      <c r="B292" s="142" t="s">
        <v>2455</v>
      </c>
      <c r="D292" s="142" t="s">
        <v>2456</v>
      </c>
      <c r="G292" s="153" t="n">
        <v>44.5</v>
      </c>
      <c r="H292" s="153" t="n">
        <v>86.4</v>
      </c>
      <c r="I292" s="153" t="n">
        <v>69.2</v>
      </c>
      <c r="J292" s="153" t="n">
        <v>133.6</v>
      </c>
      <c r="K292" s="153" t="n">
        <v>21.5</v>
      </c>
      <c r="L292" s="153" t="n">
        <v>44.5</v>
      </c>
      <c r="M292" s="153" t="n">
        <v>11.5</v>
      </c>
      <c r="N292" s="153"/>
      <c r="S292" s="153" t="n">
        <v>146.7</v>
      </c>
      <c r="T292" s="155" t="n">
        <f aca="false">IF(S292="","",S292*1000)</f>
        <v>146700</v>
      </c>
      <c r="U292" s="128"/>
      <c r="V292" s="155" t="n">
        <f aca="false">IF(T292="","",(H292+J292+L292)*1000)</f>
        <v>264500</v>
      </c>
      <c r="W292" s="128"/>
      <c r="X292" s="155" t="str">
        <f aca="false">IFERROR(VLOOKUP($B292,'[2]APS data'!$B$1:$F$1048576,2,0),"")</f>
        <v/>
      </c>
      <c r="Y292" s="128"/>
      <c r="Z292" s="155" t="str">
        <f aca="false">IFERROR(VLOOKUP($B292,'[2]APS data'!$I$1:$M$1048576,2,0),"")</f>
        <v/>
      </c>
      <c r="AA292" s="128"/>
      <c r="AB292" s="156" t="str">
        <f aca="false">IFERROR(T292/X292,"")</f>
        <v/>
      </c>
      <c r="AC292" s="156"/>
      <c r="AD292" s="156" t="str">
        <f aca="false">IFERROR(V292/Z292,"")</f>
        <v/>
      </c>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row>
    <row r="293" customFormat="false" ht="13.2" hidden="false" customHeight="false" outlineLevel="0" collapsed="false">
      <c r="B293" s="158" t="s">
        <v>203</v>
      </c>
      <c r="E293" s="127" t="s">
        <v>204</v>
      </c>
      <c r="G293" s="152" t="n">
        <v>7</v>
      </c>
      <c r="H293" s="152" t="n">
        <v>13.7</v>
      </c>
      <c r="I293" s="152" t="n">
        <v>10.6</v>
      </c>
      <c r="J293" s="152" t="n">
        <v>22</v>
      </c>
      <c r="K293" s="152" t="n">
        <v>3.3</v>
      </c>
      <c r="L293" s="152" t="n">
        <v>7.4</v>
      </c>
      <c r="M293" s="152" t="n">
        <v>1.5</v>
      </c>
      <c r="N293" s="152"/>
      <c r="S293" s="152" t="n">
        <v>22.4</v>
      </c>
      <c r="T293" s="155" t="n">
        <f aca="false">IF(S293="","",S293*1000)</f>
        <v>22400</v>
      </c>
      <c r="V293" s="155" t="n">
        <f aca="false">IF(T293="","",(H293+J293+L293)*1000)</f>
        <v>43100</v>
      </c>
      <c r="X293" s="155" t="n">
        <f aca="false">IFERROR(VLOOKUP($B293,'[2]APS data'!$B$1:$F$1048576,2,0),"")</f>
        <v>60000</v>
      </c>
      <c r="Z293" s="155" t="n">
        <f aca="false">IFERROR(VLOOKUP($B293,'[2]APS data'!$I$1:$M$1048576,2,0),"")</f>
        <v>62100</v>
      </c>
      <c r="AB293" s="156" t="n">
        <f aca="false">IFERROR(T293/X293,"")</f>
        <v>0.373333333333333</v>
      </c>
      <c r="AC293" s="156"/>
      <c r="AD293" s="156" t="n">
        <f aca="false">IFERROR(V293/Z293,"")</f>
        <v>0.694041867954911</v>
      </c>
    </row>
    <row r="294" customFormat="false" ht="13.2" hidden="false" customHeight="false" outlineLevel="0" collapsed="false">
      <c r="B294" s="158" t="s">
        <v>207</v>
      </c>
      <c r="E294" s="127" t="s">
        <v>208</v>
      </c>
      <c r="G294" s="152" t="n">
        <v>4.8</v>
      </c>
      <c r="H294" s="152" t="n">
        <v>9.2</v>
      </c>
      <c r="I294" s="152" t="n">
        <v>5.6</v>
      </c>
      <c r="J294" s="152" t="n">
        <v>10.2</v>
      </c>
      <c r="K294" s="152" t="n">
        <v>2.5</v>
      </c>
      <c r="L294" s="152" t="n">
        <v>5.4</v>
      </c>
      <c r="M294" s="152" t="n">
        <v>1</v>
      </c>
      <c r="N294" s="152"/>
      <c r="S294" s="152" t="n">
        <v>14</v>
      </c>
      <c r="T294" s="155" t="n">
        <f aca="false">IF(S294="","",S294*1000)</f>
        <v>14000</v>
      </c>
      <c r="V294" s="155" t="n">
        <f aca="false">IF(T294="","",(H294+J294+L294)*1000)</f>
        <v>24800</v>
      </c>
      <c r="X294" s="155" t="n">
        <f aca="false">IFERROR(VLOOKUP($B294,'[2]APS data'!$B$1:$F$1048576,2,0),"")</f>
        <v>68000</v>
      </c>
      <c r="Z294" s="155" t="n">
        <f aca="false">IFERROR(VLOOKUP($B294,'[2]APS data'!$I$1:$M$1048576,2,0),"")</f>
        <v>56000</v>
      </c>
      <c r="AB294" s="156" t="n">
        <f aca="false">IFERROR(T294/X294,"")</f>
        <v>0.205882352941176</v>
      </c>
      <c r="AC294" s="156"/>
      <c r="AD294" s="156" t="n">
        <f aca="false">IFERROR(V294/Z294,"")</f>
        <v>0.442857142857143</v>
      </c>
    </row>
    <row r="295" customFormat="false" ht="13.2" hidden="false" customHeight="false" outlineLevel="0" collapsed="false">
      <c r="B295" s="158" t="s">
        <v>219</v>
      </c>
      <c r="E295" s="127" t="s">
        <v>220</v>
      </c>
      <c r="G295" s="152" t="n">
        <v>9.6</v>
      </c>
      <c r="H295" s="152" t="n">
        <v>18.2</v>
      </c>
      <c r="I295" s="152" t="n">
        <v>15.8</v>
      </c>
      <c r="J295" s="152" t="n">
        <v>31.2</v>
      </c>
      <c r="K295" s="152" t="n">
        <v>3.5</v>
      </c>
      <c r="L295" s="152" t="n">
        <v>6.9</v>
      </c>
      <c r="M295" s="152" t="n">
        <v>2.3</v>
      </c>
      <c r="N295" s="152"/>
      <c r="S295" s="152" t="n">
        <v>31.2</v>
      </c>
      <c r="T295" s="155" t="n">
        <f aca="false">IF(S295="","",S295*1000)</f>
        <v>31200</v>
      </c>
      <c r="V295" s="155" t="n">
        <f aca="false">IF(T295="","",(H295+J295+L295)*1000)</f>
        <v>56300</v>
      </c>
      <c r="X295" s="155" t="n">
        <f aca="false">IFERROR(VLOOKUP($B295,'[2]APS data'!$B$1:$F$1048576,2,0),"")</f>
        <v>102400</v>
      </c>
      <c r="Z295" s="155" t="n">
        <f aca="false">IFERROR(VLOOKUP($B295,'[2]APS data'!$I$1:$M$1048576,2,0),"")</f>
        <v>96500</v>
      </c>
      <c r="AB295" s="156" t="n">
        <f aca="false">IFERROR(T295/X295,"")</f>
        <v>0.3046875</v>
      </c>
      <c r="AC295" s="156"/>
      <c r="AD295" s="156" t="n">
        <f aca="false">IFERROR(V295/Z295,"")</f>
        <v>0.583419689119171</v>
      </c>
    </row>
    <row r="296" customFormat="false" ht="13.2" hidden="false" customHeight="false" outlineLevel="0" collapsed="false">
      <c r="B296" s="158" t="s">
        <v>221</v>
      </c>
      <c r="E296" s="127" t="s">
        <v>222</v>
      </c>
      <c r="G296" s="152" t="n">
        <v>7.4</v>
      </c>
      <c r="H296" s="152" t="n">
        <v>14.3</v>
      </c>
      <c r="I296" s="152" t="n">
        <v>9.3</v>
      </c>
      <c r="J296" s="152" t="n">
        <v>17.8</v>
      </c>
      <c r="K296" s="152" t="n">
        <v>3.1</v>
      </c>
      <c r="L296" s="152" t="n">
        <v>6.3</v>
      </c>
      <c r="M296" s="152" t="n">
        <v>1.5</v>
      </c>
      <c r="N296" s="152"/>
      <c r="S296" s="152" t="n">
        <v>21.2</v>
      </c>
      <c r="T296" s="155" t="n">
        <f aca="false">IF(S296="","",S296*1000)</f>
        <v>21200</v>
      </c>
      <c r="V296" s="155" t="n">
        <f aca="false">IF(T296="","",(H296+J296+L296)*1000)</f>
        <v>38400</v>
      </c>
      <c r="X296" s="155" t="n">
        <f aca="false">IFERROR(VLOOKUP($B296,'[2]APS data'!$B$1:$F$1048576,2,0),"")</f>
        <v>83800</v>
      </c>
      <c r="Z296" s="155" t="n">
        <f aca="false">IFERROR(VLOOKUP($B296,'[2]APS data'!$I$1:$M$1048576,2,0),"")</f>
        <v>68200</v>
      </c>
      <c r="AB296" s="156" t="n">
        <f aca="false">IFERROR(T296/X296,"")</f>
        <v>0.252983293556086</v>
      </c>
      <c r="AC296" s="156"/>
      <c r="AD296" s="156" t="n">
        <f aca="false">IFERROR(V296/Z296,"")</f>
        <v>0.563049853372434</v>
      </c>
    </row>
    <row r="297" customFormat="false" ht="13.2" hidden="false" customHeight="false" outlineLevel="0" collapsed="false">
      <c r="B297" s="158" t="s">
        <v>231</v>
      </c>
      <c r="E297" s="127" t="s">
        <v>232</v>
      </c>
      <c r="G297" s="152" t="n">
        <v>4.5</v>
      </c>
      <c r="H297" s="152" t="n">
        <v>8.6</v>
      </c>
      <c r="I297" s="152" t="n">
        <v>6.4</v>
      </c>
      <c r="J297" s="152" t="n">
        <v>11.4</v>
      </c>
      <c r="K297" s="152" t="n">
        <v>2.7</v>
      </c>
      <c r="L297" s="152" t="n">
        <v>5.6</v>
      </c>
      <c r="M297" s="152" t="n">
        <v>1.1</v>
      </c>
      <c r="N297" s="152"/>
      <c r="S297" s="152" t="n">
        <v>14.8</v>
      </c>
      <c r="T297" s="155" t="n">
        <f aca="false">IF(S297="","",S297*1000)</f>
        <v>14800</v>
      </c>
      <c r="V297" s="155" t="n">
        <f aca="false">IF(T297="","",(H297+J297+L297)*1000)</f>
        <v>25600</v>
      </c>
      <c r="X297" s="155" t="n">
        <f aca="false">IFERROR(VLOOKUP($B297,'[2]APS data'!$B$1:$F$1048576,2,0),"")</f>
        <v>74800</v>
      </c>
      <c r="Z297" s="155" t="n">
        <f aca="false">IFERROR(VLOOKUP($B297,'[2]APS data'!$I$1:$M$1048576,2,0),"")</f>
        <v>54400</v>
      </c>
      <c r="AB297" s="156" t="n">
        <f aca="false">IFERROR(T297/X297,"")</f>
        <v>0.197860962566845</v>
      </c>
      <c r="AC297" s="156"/>
      <c r="AD297" s="156" t="n">
        <f aca="false">IFERROR(V297/Z297,"")</f>
        <v>0.470588235294118</v>
      </c>
    </row>
    <row r="298" customFormat="false" ht="13.2" hidden="false" customHeight="false" outlineLevel="0" collapsed="false">
      <c r="B298" s="158" t="s">
        <v>251</v>
      </c>
      <c r="E298" s="127" t="s">
        <v>252</v>
      </c>
      <c r="G298" s="152" t="n">
        <v>5</v>
      </c>
      <c r="H298" s="152" t="n">
        <v>9.8</v>
      </c>
      <c r="I298" s="152" t="n">
        <v>10.8</v>
      </c>
      <c r="J298" s="152" t="n">
        <v>21.3</v>
      </c>
      <c r="K298" s="152" t="n">
        <v>2.8</v>
      </c>
      <c r="L298" s="152" t="n">
        <v>5.8</v>
      </c>
      <c r="M298" s="152" t="n">
        <v>1.9</v>
      </c>
      <c r="N298" s="152"/>
      <c r="S298" s="152" t="n">
        <v>20.5</v>
      </c>
      <c r="T298" s="155" t="n">
        <f aca="false">IF(S298="","",S298*1000)</f>
        <v>20500</v>
      </c>
      <c r="V298" s="155" t="n">
        <f aca="false">IF(T298="","",(H298+J298+L298)*1000)</f>
        <v>36900</v>
      </c>
      <c r="X298" s="155" t="n">
        <f aca="false">IFERROR(VLOOKUP($B298,'[2]APS data'!$B$1:$F$1048576,2,0),"")</f>
        <v>85300</v>
      </c>
      <c r="Z298" s="155" t="n">
        <f aca="false">IFERROR(VLOOKUP($B298,'[2]APS data'!$I$1:$M$1048576,2,0),"")</f>
        <v>67700</v>
      </c>
      <c r="AB298" s="156" t="n">
        <f aca="false">IFERROR(T298/X298,"")</f>
        <v>0.240328253223916</v>
      </c>
      <c r="AC298" s="156"/>
      <c r="AD298" s="156" t="n">
        <f aca="false">IFERROR(V298/Z298,"")</f>
        <v>0.545051698670606</v>
      </c>
    </row>
    <row r="299" customFormat="false" ht="13.2" hidden="false" customHeight="false" outlineLevel="0" collapsed="false">
      <c r="B299" s="158" t="s">
        <v>261</v>
      </c>
      <c r="E299" s="127" t="s">
        <v>262</v>
      </c>
      <c r="G299" s="152" t="n">
        <v>6.3</v>
      </c>
      <c r="H299" s="152" t="n">
        <v>12.5</v>
      </c>
      <c r="I299" s="152" t="n">
        <v>10.5</v>
      </c>
      <c r="J299" s="152" t="n">
        <v>19.7</v>
      </c>
      <c r="K299" s="152" t="n">
        <v>3.5</v>
      </c>
      <c r="L299" s="152" t="n">
        <v>7.2</v>
      </c>
      <c r="M299" s="152" t="n">
        <v>2.2</v>
      </c>
      <c r="N299" s="152"/>
      <c r="S299" s="152" t="n">
        <v>22.5</v>
      </c>
      <c r="T299" s="155" t="n">
        <f aca="false">IF(S299="","",S299*1000)</f>
        <v>22500</v>
      </c>
      <c r="V299" s="155" t="n">
        <f aca="false">IF(T299="","",(H299+J299+L299)*1000)</f>
        <v>39400</v>
      </c>
      <c r="X299" s="155" t="n">
        <f aca="false">IFERROR(VLOOKUP($B299,'[2]APS data'!$B$1:$F$1048576,2,0),"")</f>
        <v>82800</v>
      </c>
      <c r="Z299" s="155" t="n">
        <f aca="false">IFERROR(VLOOKUP($B299,'[2]APS data'!$I$1:$M$1048576,2,0),"")</f>
        <v>68200</v>
      </c>
      <c r="AB299" s="156" t="n">
        <f aca="false">IFERROR(T299/X299,"")</f>
        <v>0.271739130434783</v>
      </c>
      <c r="AC299" s="156"/>
      <c r="AD299" s="156" t="n">
        <f aca="false">IFERROR(V299/Z299,"")</f>
        <v>0.577712609970675</v>
      </c>
    </row>
    <row r="300" customFormat="false" ht="13.2" hidden="false" customHeight="false" outlineLevel="0" collapsed="false">
      <c r="G300" s="152"/>
      <c r="H300" s="152"/>
      <c r="I300" s="152"/>
      <c r="J300" s="152"/>
      <c r="K300" s="152"/>
      <c r="L300" s="152"/>
      <c r="M300" s="152"/>
      <c r="N300" s="152"/>
      <c r="S300" s="152"/>
      <c r="T300" s="155" t="str">
        <f aca="false">IF(S300="","",S300*1000)</f>
        <v/>
      </c>
      <c r="V300" s="155" t="str">
        <f aca="false">IF(T300="","",(H300+J300+L300)*1000)</f>
        <v/>
      </c>
      <c r="X300" s="155" t="str">
        <f aca="false">IFERROR(VLOOKUP($B300,'[2]APS data'!$B$1:$F$1048576,2,0),"")</f>
        <v/>
      </c>
      <c r="Z300" s="155" t="str">
        <f aca="false">IFERROR(VLOOKUP($B300,'[2]APS data'!$I$1:$M$1048576,2,0),"")</f>
        <v/>
      </c>
      <c r="AB300" s="156" t="str">
        <f aca="false">IFERROR(T300/X300,"")</f>
        <v/>
      </c>
      <c r="AC300" s="156"/>
      <c r="AD300" s="156" t="str">
        <f aca="false">IFERROR(V300/Z300,"")</f>
        <v/>
      </c>
    </row>
    <row r="301" s="142" customFormat="true" ht="13.2" hidden="false" customHeight="false" outlineLevel="0" collapsed="false">
      <c r="B301" s="142" t="s">
        <v>2457</v>
      </c>
      <c r="D301" s="142" t="s">
        <v>2458</v>
      </c>
      <c r="G301" s="153" t="n">
        <v>22.4</v>
      </c>
      <c r="H301" s="153" t="n">
        <v>42.2</v>
      </c>
      <c r="I301" s="153" t="n">
        <v>33.9</v>
      </c>
      <c r="J301" s="153" t="n">
        <v>61.8</v>
      </c>
      <c r="K301" s="153" t="n">
        <v>12.5</v>
      </c>
      <c r="L301" s="153" t="n">
        <v>25.5</v>
      </c>
      <c r="M301" s="153" t="n">
        <v>5.5</v>
      </c>
      <c r="N301" s="153"/>
      <c r="S301" s="153" t="n">
        <v>74.3</v>
      </c>
      <c r="T301" s="155" t="n">
        <f aca="false">IF(S301="","",S301*1000)</f>
        <v>74300</v>
      </c>
      <c r="U301" s="128"/>
      <c r="V301" s="155" t="n">
        <f aca="false">IF(T301="","",(H301+J301+L301)*1000)</f>
        <v>129500</v>
      </c>
      <c r="W301" s="128"/>
      <c r="X301" s="155" t="str">
        <f aca="false">IFERROR(VLOOKUP($B301,'[2]APS data'!$B$1:$F$1048576,2,0),"")</f>
        <v/>
      </c>
      <c r="Y301" s="128"/>
      <c r="Z301" s="155" t="str">
        <f aca="false">IFERROR(VLOOKUP($B301,'[2]APS data'!$I$1:$M$1048576,2,0),"")</f>
        <v/>
      </c>
      <c r="AA301" s="128"/>
      <c r="AB301" s="156" t="str">
        <f aca="false">IFERROR(T301/X301,"")</f>
        <v/>
      </c>
      <c r="AC301" s="156"/>
      <c r="AD301" s="156" t="str">
        <f aca="false">IFERROR(V301/Z301,"")</f>
        <v/>
      </c>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row>
    <row r="302" customFormat="false" ht="13.2" hidden="false" customHeight="false" outlineLevel="0" collapsed="false">
      <c r="B302" s="158" t="s">
        <v>211</v>
      </c>
      <c r="E302" s="127" t="s">
        <v>212</v>
      </c>
      <c r="G302" s="152" t="n">
        <v>4.8</v>
      </c>
      <c r="H302" s="152" t="n">
        <v>9.2</v>
      </c>
      <c r="I302" s="152" t="n">
        <v>6.5</v>
      </c>
      <c r="J302" s="152" t="n">
        <v>11.2</v>
      </c>
      <c r="K302" s="152" t="n">
        <v>2.8</v>
      </c>
      <c r="L302" s="152" t="n">
        <v>5.7</v>
      </c>
      <c r="M302" s="152" t="n">
        <v>1.2</v>
      </c>
      <c r="N302" s="152"/>
      <c r="S302" s="152" t="n">
        <v>15.4</v>
      </c>
      <c r="T302" s="155" t="n">
        <f aca="false">IF(S302="","",S302*1000)</f>
        <v>15400</v>
      </c>
      <c r="V302" s="155" t="n">
        <f aca="false">IF(T302="","",(H302+J302+L302)*1000)</f>
        <v>26100</v>
      </c>
      <c r="X302" s="155" t="n">
        <f aca="false">IFERROR(VLOOKUP($B302,'[2]APS data'!$B$1:$F$1048576,2,0),"")</f>
        <v>100000</v>
      </c>
      <c r="Z302" s="155" t="n">
        <f aca="false">IFERROR(VLOOKUP($B302,'[2]APS data'!$I$1:$M$1048576,2,0),"")</f>
        <v>67200</v>
      </c>
      <c r="AB302" s="156" t="n">
        <f aca="false">IFERROR(T302/X302,"")</f>
        <v>0.154</v>
      </c>
      <c r="AC302" s="156"/>
      <c r="AD302" s="156" t="n">
        <f aca="false">IFERROR(V302/Z302,"")</f>
        <v>0.388392857142857</v>
      </c>
    </row>
    <row r="303" customFormat="false" ht="13.2" hidden="false" customHeight="false" outlineLevel="0" collapsed="false">
      <c r="B303" s="158" t="s">
        <v>215</v>
      </c>
      <c r="E303" s="127" t="s">
        <v>216</v>
      </c>
      <c r="G303" s="152" t="n">
        <v>8.9</v>
      </c>
      <c r="H303" s="152" t="n">
        <v>16.9</v>
      </c>
      <c r="I303" s="152" t="n">
        <v>13.5</v>
      </c>
      <c r="J303" s="152" t="n">
        <v>25.3</v>
      </c>
      <c r="K303" s="152" t="n">
        <v>4.4</v>
      </c>
      <c r="L303" s="152" t="n">
        <v>9.1</v>
      </c>
      <c r="M303" s="152" t="n">
        <v>2</v>
      </c>
      <c r="N303" s="152"/>
      <c r="S303" s="152" t="n">
        <v>28.8</v>
      </c>
      <c r="T303" s="155" t="n">
        <f aca="false">IF(S303="","",S303*1000)</f>
        <v>28800</v>
      </c>
      <c r="V303" s="155" t="n">
        <f aca="false">IF(T303="","",(H303+J303+L303)*1000)</f>
        <v>51300</v>
      </c>
      <c r="X303" s="155" t="n">
        <f aca="false">IFERROR(VLOOKUP($B303,'[2]APS data'!$B$1:$F$1048576,2,0),"")</f>
        <v>122500</v>
      </c>
      <c r="Z303" s="155" t="n">
        <f aca="false">IFERROR(VLOOKUP($B303,'[2]APS data'!$I$1:$M$1048576,2,0),"")</f>
        <v>86600</v>
      </c>
      <c r="AB303" s="156" t="n">
        <f aca="false">IFERROR(T303/X303,"")</f>
        <v>0.235102040816326</v>
      </c>
      <c r="AC303" s="156"/>
      <c r="AD303" s="156" t="n">
        <f aca="false">IFERROR(V303/Z303,"")</f>
        <v>0.592378752886836</v>
      </c>
    </row>
    <row r="304" customFormat="false" ht="13.2" hidden="false" customHeight="false" outlineLevel="0" collapsed="false">
      <c r="B304" s="158" t="s">
        <v>241</v>
      </c>
      <c r="E304" s="127" t="s">
        <v>242</v>
      </c>
      <c r="G304" s="152" t="n">
        <v>1.9</v>
      </c>
      <c r="H304" s="152" t="n">
        <v>3.4</v>
      </c>
      <c r="I304" s="152" t="n">
        <v>3.4</v>
      </c>
      <c r="J304" s="152" t="n">
        <v>6.4</v>
      </c>
      <c r="K304" s="152" t="n">
        <v>1.2</v>
      </c>
      <c r="L304" s="152" t="n">
        <v>2.5</v>
      </c>
      <c r="M304" s="152" t="n">
        <v>0.5</v>
      </c>
      <c r="N304" s="152"/>
      <c r="S304" s="152" t="n">
        <v>7</v>
      </c>
      <c r="T304" s="155" t="n">
        <f aca="false">IF(S304="","",S304*1000)</f>
        <v>7000</v>
      </c>
      <c r="V304" s="155" t="n">
        <f aca="false">IF(T304="","",(H304+J304+L304)*1000)</f>
        <v>12300</v>
      </c>
      <c r="X304" s="155" t="n">
        <f aca="false">IFERROR(VLOOKUP($B304,'[2]APS data'!$B$1:$F$1048576,2,0),"")</f>
        <v>50800</v>
      </c>
      <c r="Z304" s="155" t="n">
        <f aca="false">IFERROR(VLOOKUP($B304,'[2]APS data'!$I$1:$M$1048576,2,0),"")</f>
        <v>39400</v>
      </c>
      <c r="AB304" s="156" t="n">
        <f aca="false">IFERROR(T304/X304,"")</f>
        <v>0.137795275590551</v>
      </c>
      <c r="AC304" s="156"/>
      <c r="AD304" s="156" t="n">
        <f aca="false">IFERROR(V304/Z304,"")</f>
        <v>0.312182741116751</v>
      </c>
    </row>
    <row r="305" customFormat="false" ht="13.2" hidden="false" customHeight="false" outlineLevel="0" collapsed="false">
      <c r="B305" s="158" t="s">
        <v>247</v>
      </c>
      <c r="E305" s="127" t="s">
        <v>248</v>
      </c>
      <c r="G305" s="152" t="n">
        <v>3.7</v>
      </c>
      <c r="H305" s="152" t="n">
        <v>6.8</v>
      </c>
      <c r="I305" s="152" t="n">
        <v>5.8</v>
      </c>
      <c r="J305" s="152" t="n">
        <v>10.7</v>
      </c>
      <c r="K305" s="152" t="n">
        <v>2</v>
      </c>
      <c r="L305" s="152" t="n">
        <v>4</v>
      </c>
      <c r="M305" s="152" t="n">
        <v>1</v>
      </c>
      <c r="N305" s="152"/>
      <c r="S305" s="152" t="n">
        <v>12.5</v>
      </c>
      <c r="T305" s="155" t="n">
        <f aca="false">IF(S305="","",S305*1000)</f>
        <v>12500</v>
      </c>
      <c r="V305" s="155" t="n">
        <f aca="false">IF(T305="","",(H305+J305+L305)*1000)</f>
        <v>21500</v>
      </c>
      <c r="X305" s="155" t="n">
        <f aca="false">IFERROR(VLOOKUP($B305,'[2]APS data'!$B$1:$F$1048576,2,0),"")</f>
        <v>68100</v>
      </c>
      <c r="Z305" s="155" t="n">
        <f aca="false">IFERROR(VLOOKUP($B305,'[2]APS data'!$I$1:$M$1048576,2,0),"")</f>
        <v>48600</v>
      </c>
      <c r="AB305" s="156" t="n">
        <f aca="false">IFERROR(T305/X305,"")</f>
        <v>0.183553597650514</v>
      </c>
      <c r="AC305" s="156"/>
      <c r="AD305" s="156" t="n">
        <f aca="false">IFERROR(V305/Z305,"")</f>
        <v>0.44238683127572</v>
      </c>
    </row>
    <row r="306" customFormat="false" ht="13.2" hidden="false" customHeight="false" outlineLevel="0" collapsed="false">
      <c r="B306" s="158" t="s">
        <v>257</v>
      </c>
      <c r="E306" s="127" t="s">
        <v>258</v>
      </c>
      <c r="G306" s="152" t="n">
        <v>3.1</v>
      </c>
      <c r="H306" s="152" t="n">
        <v>5.8</v>
      </c>
      <c r="I306" s="152" t="n">
        <v>4.6</v>
      </c>
      <c r="J306" s="152" t="n">
        <v>8.2</v>
      </c>
      <c r="K306" s="152" t="n">
        <v>2.2</v>
      </c>
      <c r="L306" s="152" t="n">
        <v>4.3</v>
      </c>
      <c r="M306" s="152" t="n">
        <v>0.7</v>
      </c>
      <c r="N306" s="152"/>
      <c r="S306" s="152" t="n">
        <v>10.6</v>
      </c>
      <c r="T306" s="155" t="n">
        <f aca="false">IF(S306="","",S306*1000)</f>
        <v>10600</v>
      </c>
      <c r="V306" s="155" t="n">
        <f aca="false">IF(T306="","",(H306+J306+L306)*1000)</f>
        <v>18300</v>
      </c>
      <c r="X306" s="155" t="n">
        <f aca="false">IFERROR(VLOOKUP($B306,'[2]APS data'!$B$1:$F$1048576,2,0),"")</f>
        <v>63600</v>
      </c>
      <c r="Z306" s="155" t="n">
        <f aca="false">IFERROR(VLOOKUP($B306,'[2]APS data'!$I$1:$M$1048576,2,0),"")</f>
        <v>45700</v>
      </c>
      <c r="AB306" s="156" t="n">
        <f aca="false">IFERROR(T306/X306,"")</f>
        <v>0.166666666666667</v>
      </c>
      <c r="AC306" s="156"/>
      <c r="AD306" s="156" t="n">
        <f aca="false">IFERROR(V306/Z306,"")</f>
        <v>0.400437636761488</v>
      </c>
    </row>
    <row r="307" customFormat="false" ht="13.2" hidden="false" customHeight="false" outlineLevel="0" collapsed="false">
      <c r="G307" s="152"/>
      <c r="H307" s="152"/>
      <c r="I307" s="152"/>
      <c r="J307" s="152"/>
      <c r="K307" s="152"/>
      <c r="L307" s="152"/>
      <c r="M307" s="152"/>
      <c r="N307" s="152"/>
      <c r="S307" s="152"/>
      <c r="T307" s="155" t="str">
        <f aca="false">IF(S307="","",S307*1000)</f>
        <v/>
      </c>
      <c r="V307" s="155" t="str">
        <f aca="false">IF(T307="","",(H307+J307+L307)*1000)</f>
        <v/>
      </c>
      <c r="X307" s="155" t="str">
        <f aca="false">IFERROR(VLOOKUP($B307,'[2]APS data'!$B$1:$F$1048576,2,0),"")</f>
        <v/>
      </c>
      <c r="Z307" s="155" t="str">
        <f aca="false">IFERROR(VLOOKUP($B307,'[2]APS data'!$I$1:$M$1048576,2,0),"")</f>
        <v/>
      </c>
      <c r="AB307" s="156" t="str">
        <f aca="false">IFERROR(T307/X307,"")</f>
        <v/>
      </c>
      <c r="AC307" s="156"/>
      <c r="AD307" s="156" t="str">
        <f aca="false">IFERROR(V307/Z307,"")</f>
        <v/>
      </c>
    </row>
    <row r="308" s="142" customFormat="true" ht="13.2" hidden="false" customHeight="false" outlineLevel="0" collapsed="false">
      <c r="B308" s="142" t="s">
        <v>2459</v>
      </c>
      <c r="D308" s="142" t="s">
        <v>2460</v>
      </c>
      <c r="G308" s="153" t="n">
        <v>36.9</v>
      </c>
      <c r="H308" s="153" t="n">
        <v>70.9</v>
      </c>
      <c r="I308" s="153" t="n">
        <v>63.7</v>
      </c>
      <c r="J308" s="153" t="n">
        <v>127.5</v>
      </c>
      <c r="K308" s="153" t="n">
        <v>20.8</v>
      </c>
      <c r="L308" s="153" t="n">
        <v>41.5</v>
      </c>
      <c r="M308" s="153" t="n">
        <v>10.9</v>
      </c>
      <c r="N308" s="153"/>
      <c r="S308" s="153" t="n">
        <v>132.4</v>
      </c>
      <c r="T308" s="155" t="n">
        <f aca="false">IF(S308="","",S308*1000)</f>
        <v>132400</v>
      </c>
      <c r="U308" s="128"/>
      <c r="V308" s="155" t="n">
        <f aca="false">IF(T308="","",(H308+J308+L308)*1000)</f>
        <v>239900</v>
      </c>
      <c r="W308" s="128"/>
      <c r="X308" s="155" t="str">
        <f aca="false">IFERROR(VLOOKUP($B308,'[2]APS data'!$B$1:$F$1048576,2,0),"")</f>
        <v/>
      </c>
      <c r="Y308" s="128"/>
      <c r="Z308" s="155" t="str">
        <f aca="false">IFERROR(VLOOKUP($B308,'[2]APS data'!$I$1:$M$1048576,2,0),"")</f>
        <v/>
      </c>
      <c r="AA308" s="128"/>
      <c r="AB308" s="156" t="str">
        <f aca="false">IFERROR(T308/X308,"")</f>
        <v/>
      </c>
      <c r="AC308" s="156"/>
      <c r="AD308" s="156" t="str">
        <f aca="false">IFERROR(V308/Z308,"")</f>
        <v/>
      </c>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row>
    <row r="309" customFormat="false" ht="13.2" hidden="false" customHeight="false" outlineLevel="0" collapsed="false">
      <c r="B309" s="158" t="s">
        <v>205</v>
      </c>
      <c r="E309" s="127" t="s">
        <v>206</v>
      </c>
      <c r="G309" s="152" t="n">
        <v>6.1</v>
      </c>
      <c r="H309" s="152" t="n">
        <v>11.1</v>
      </c>
      <c r="I309" s="152" t="n">
        <v>11.3</v>
      </c>
      <c r="J309" s="152" t="n">
        <v>22.1</v>
      </c>
      <c r="K309" s="152" t="n">
        <v>2.9</v>
      </c>
      <c r="L309" s="152" t="n">
        <v>5.9</v>
      </c>
      <c r="M309" s="152" t="n">
        <v>2.2</v>
      </c>
      <c r="N309" s="152"/>
      <c r="S309" s="152" t="n">
        <v>22.4</v>
      </c>
      <c r="T309" s="155" t="n">
        <f aca="false">IF(S309="","",S309*1000)</f>
        <v>22400</v>
      </c>
      <c r="V309" s="155" t="n">
        <f aca="false">IF(T309="","",(H309+J309+L309)*1000)</f>
        <v>39100</v>
      </c>
      <c r="X309" s="155" t="n">
        <f aca="false">IFERROR(VLOOKUP($B309,'[2]APS data'!$B$1:$F$1048576,2,0),"")</f>
        <v>109100</v>
      </c>
      <c r="Z309" s="155" t="n">
        <f aca="false">IFERROR(VLOOKUP($B309,'[2]APS data'!$I$1:$M$1048576,2,0),"")</f>
        <v>89600</v>
      </c>
      <c r="AB309" s="156" t="n">
        <f aca="false">IFERROR(T309/X309,"")</f>
        <v>0.205316223648029</v>
      </c>
      <c r="AC309" s="156"/>
      <c r="AD309" s="156" t="n">
        <f aca="false">IFERROR(V309/Z309,"")</f>
        <v>0.436383928571429</v>
      </c>
    </row>
    <row r="310" customFormat="false" ht="13.2" hidden="false" customHeight="false" outlineLevel="0" collapsed="false">
      <c r="B310" s="158" t="s">
        <v>209</v>
      </c>
      <c r="E310" s="127" t="s">
        <v>210</v>
      </c>
      <c r="G310" s="152" t="n">
        <v>7</v>
      </c>
      <c r="H310" s="152" t="n">
        <v>13.7</v>
      </c>
      <c r="I310" s="152" t="n">
        <v>13.4</v>
      </c>
      <c r="J310" s="152" t="n">
        <v>27.3</v>
      </c>
      <c r="K310" s="152" t="n">
        <v>4</v>
      </c>
      <c r="L310" s="152" t="n">
        <v>8.2</v>
      </c>
      <c r="M310" s="152" t="n">
        <v>2.4</v>
      </c>
      <c r="N310" s="152"/>
      <c r="S310" s="152" t="n">
        <v>26.7</v>
      </c>
      <c r="T310" s="155" t="n">
        <f aca="false">IF(S310="","",S310*1000)</f>
        <v>26700</v>
      </c>
      <c r="V310" s="155" t="n">
        <f aca="false">IF(T310="","",(H310+J310+L310)*1000)</f>
        <v>49200</v>
      </c>
      <c r="X310" s="155" t="n">
        <f aca="false">IFERROR(VLOOKUP($B310,'[2]APS data'!$B$1:$F$1048576,2,0),"")</f>
        <v>87400</v>
      </c>
      <c r="Z310" s="155" t="n">
        <f aca="false">IFERROR(VLOOKUP($B310,'[2]APS data'!$I$1:$M$1048576,2,0),"")</f>
        <v>71800</v>
      </c>
      <c r="AB310" s="156" t="n">
        <f aca="false">IFERROR(T310/X310,"")</f>
        <v>0.305491990846682</v>
      </c>
      <c r="AC310" s="156"/>
      <c r="AD310" s="156" t="n">
        <f aca="false">IFERROR(V310/Z310,"")</f>
        <v>0.685236768802228</v>
      </c>
    </row>
    <row r="311" customFormat="false" ht="13.2" hidden="false" customHeight="false" outlineLevel="0" collapsed="false">
      <c r="B311" s="158" t="s">
        <v>217</v>
      </c>
      <c r="E311" s="127" t="s">
        <v>218</v>
      </c>
      <c r="G311" s="152" t="n">
        <v>7.3</v>
      </c>
      <c r="H311" s="152" t="n">
        <v>13.7</v>
      </c>
      <c r="I311" s="152" t="n">
        <v>12.2</v>
      </c>
      <c r="J311" s="152" t="n">
        <v>24.6</v>
      </c>
      <c r="K311" s="152" t="n">
        <v>4</v>
      </c>
      <c r="L311" s="152" t="n">
        <v>7.7</v>
      </c>
      <c r="M311" s="152" t="n">
        <v>2.1</v>
      </c>
      <c r="N311" s="152"/>
      <c r="S311" s="152" t="n">
        <v>25.6</v>
      </c>
      <c r="T311" s="155" t="n">
        <f aca="false">IF(S311="","",S311*1000)</f>
        <v>25600</v>
      </c>
      <c r="V311" s="155" t="n">
        <f aca="false">IF(T311="","",(H311+J311+L311)*1000)</f>
        <v>46000</v>
      </c>
      <c r="X311" s="155" t="n">
        <f aca="false">IFERROR(VLOOKUP($B311,'[2]APS data'!$B$1:$F$1048576,2,0),"")</f>
        <v>112600</v>
      </c>
      <c r="Z311" s="155" t="n">
        <f aca="false">IFERROR(VLOOKUP($B311,'[2]APS data'!$I$1:$M$1048576,2,0),"")</f>
        <v>90500</v>
      </c>
      <c r="AB311" s="156" t="n">
        <f aca="false">IFERROR(T311/X311,"")</f>
        <v>0.227353463587922</v>
      </c>
      <c r="AC311" s="156"/>
      <c r="AD311" s="156" t="n">
        <f aca="false">IFERROR(V311/Z311,"")</f>
        <v>0.50828729281768</v>
      </c>
    </row>
    <row r="312" customFormat="false" ht="13.2" hidden="false" customHeight="false" outlineLevel="0" collapsed="false">
      <c r="B312" s="158" t="s">
        <v>229</v>
      </c>
      <c r="E312" s="127" t="s">
        <v>230</v>
      </c>
      <c r="G312" s="152" t="n">
        <v>3.4</v>
      </c>
      <c r="H312" s="152" t="n">
        <v>6.8</v>
      </c>
      <c r="I312" s="152" t="n">
        <v>7.6</v>
      </c>
      <c r="J312" s="152" t="n">
        <v>15.7</v>
      </c>
      <c r="K312" s="152" t="n">
        <v>2.5</v>
      </c>
      <c r="L312" s="152" t="n">
        <v>5</v>
      </c>
      <c r="M312" s="152" t="n">
        <v>1.4</v>
      </c>
      <c r="N312" s="152"/>
      <c r="S312" s="152" t="n">
        <v>14.9</v>
      </c>
      <c r="T312" s="155" t="n">
        <f aca="false">IF(S312="","",S312*1000)</f>
        <v>14900</v>
      </c>
      <c r="V312" s="155" t="n">
        <f aca="false">IF(T312="","",(H312+J312+L312)*1000)</f>
        <v>27500</v>
      </c>
      <c r="X312" s="155" t="n">
        <f aca="false">IFERROR(VLOOKUP($B312,'[2]APS data'!$B$1:$F$1048576,2,0),"")</f>
        <v>69400</v>
      </c>
      <c r="Z312" s="155" t="n">
        <f aca="false">IFERROR(VLOOKUP($B312,'[2]APS data'!$I$1:$M$1048576,2,0),"")</f>
        <v>48700</v>
      </c>
      <c r="AB312" s="156" t="n">
        <f aca="false">IFERROR(T312/X312,"")</f>
        <v>0.214697406340058</v>
      </c>
      <c r="AC312" s="156"/>
      <c r="AD312" s="156" t="n">
        <f aca="false">IFERROR(V312/Z312,"")</f>
        <v>0.564681724845996</v>
      </c>
    </row>
    <row r="313" customFormat="false" ht="13.2" hidden="false" customHeight="false" outlineLevel="0" collapsed="false">
      <c r="B313" s="158" t="s">
        <v>233</v>
      </c>
      <c r="E313" s="127" t="s">
        <v>234</v>
      </c>
      <c r="G313" s="152" t="n">
        <v>5.5</v>
      </c>
      <c r="H313" s="152" t="n">
        <v>11.1</v>
      </c>
      <c r="I313" s="152" t="n">
        <v>8.5</v>
      </c>
      <c r="J313" s="152" t="n">
        <v>17.3</v>
      </c>
      <c r="K313" s="152" t="n">
        <v>3.1</v>
      </c>
      <c r="L313" s="152" t="n">
        <v>6.3</v>
      </c>
      <c r="M313" s="152" t="n">
        <v>1.2</v>
      </c>
      <c r="N313" s="152"/>
      <c r="S313" s="152" t="n">
        <v>18.3</v>
      </c>
      <c r="T313" s="155" t="n">
        <f aca="false">IF(S313="","",S313*1000)</f>
        <v>18300</v>
      </c>
      <c r="V313" s="155" t="n">
        <f aca="false">IF(T313="","",(H313+J313+L313)*1000)</f>
        <v>34700</v>
      </c>
      <c r="X313" s="155" t="n">
        <f aca="false">IFERROR(VLOOKUP($B313,'[2]APS data'!$B$1:$F$1048576,2,0),"")</f>
        <v>91400</v>
      </c>
      <c r="Z313" s="155" t="n">
        <f aca="false">IFERROR(VLOOKUP($B313,'[2]APS data'!$I$1:$M$1048576,2,0),"")</f>
        <v>76400</v>
      </c>
      <c r="AB313" s="156" t="n">
        <f aca="false">IFERROR(T313/X313,"")</f>
        <v>0.200218818380744</v>
      </c>
      <c r="AC313" s="156"/>
      <c r="AD313" s="156" t="n">
        <f aca="false">IFERROR(V313/Z313,"")</f>
        <v>0.454188481675393</v>
      </c>
    </row>
    <row r="314" customFormat="false" ht="13.2" hidden="false" customHeight="false" outlineLevel="0" collapsed="false">
      <c r="B314" s="158" t="s">
        <v>235</v>
      </c>
      <c r="E314" s="127" t="s">
        <v>236</v>
      </c>
      <c r="G314" s="152" t="n">
        <v>5.7</v>
      </c>
      <c r="H314" s="152" t="n">
        <v>11.1</v>
      </c>
      <c r="I314" s="152" t="n">
        <v>8.5</v>
      </c>
      <c r="J314" s="152" t="n">
        <v>16.7</v>
      </c>
      <c r="K314" s="152" t="n">
        <v>3.3</v>
      </c>
      <c r="L314" s="152" t="n">
        <v>6.6</v>
      </c>
      <c r="M314" s="152" t="n">
        <v>1.3</v>
      </c>
      <c r="N314" s="152"/>
      <c r="S314" s="152" t="n">
        <v>18.8</v>
      </c>
      <c r="T314" s="155" t="n">
        <f aca="false">IF(S314="","",S314*1000)</f>
        <v>18800</v>
      </c>
      <c r="V314" s="155" t="n">
        <f aca="false">IF(T314="","",(H314+J314+L314)*1000)</f>
        <v>34400</v>
      </c>
      <c r="X314" s="155" t="n">
        <f aca="false">IFERROR(VLOOKUP($B314,'[2]APS data'!$B$1:$F$1048576,2,0),"")</f>
        <v>83600</v>
      </c>
      <c r="Z314" s="155" t="n">
        <f aca="false">IFERROR(VLOOKUP($B314,'[2]APS data'!$I$1:$M$1048576,2,0),"")</f>
        <v>58100</v>
      </c>
      <c r="AB314" s="156" t="n">
        <f aca="false">IFERROR(T314/X314,"")</f>
        <v>0.22488038277512</v>
      </c>
      <c r="AC314" s="156"/>
      <c r="AD314" s="156" t="n">
        <f aca="false">IFERROR(V314/Z314,"")</f>
        <v>0.592082616179002</v>
      </c>
    </row>
    <row r="315" customFormat="false" ht="13.2" hidden="false" customHeight="false" outlineLevel="0" collapsed="false">
      <c r="B315" s="158" t="s">
        <v>253</v>
      </c>
      <c r="E315" s="127" t="s">
        <v>254</v>
      </c>
      <c r="G315" s="152" t="n">
        <v>1.9</v>
      </c>
      <c r="H315" s="152" t="n">
        <v>3.4</v>
      </c>
      <c r="I315" s="152" t="n">
        <v>2.3</v>
      </c>
      <c r="J315" s="152" t="n">
        <v>3.9</v>
      </c>
      <c r="K315" s="152" t="n">
        <v>1</v>
      </c>
      <c r="L315" s="152" t="n">
        <v>1.9</v>
      </c>
      <c r="M315" s="152" t="n">
        <v>0.5</v>
      </c>
      <c r="N315" s="152"/>
      <c r="S315" s="152" t="n">
        <v>5.7</v>
      </c>
      <c r="T315" s="155" t="n">
        <f aca="false">IF(S315="","",S315*1000)</f>
        <v>5700</v>
      </c>
      <c r="V315" s="155" t="n">
        <f aca="false">IF(T315="","",(H315+J315+L315)*1000)</f>
        <v>9200</v>
      </c>
      <c r="X315" s="155" t="n">
        <f aca="false">IFERROR(VLOOKUP($B315,'[2]APS data'!$B$1:$F$1048576,2,0),"")</f>
        <v>64100</v>
      </c>
      <c r="Z315" s="155" t="n">
        <f aca="false">IFERROR(VLOOKUP($B315,'[2]APS data'!$I$1:$M$1048576,2,0),"")</f>
        <v>44300</v>
      </c>
      <c r="AB315" s="156" t="n">
        <f aca="false">IFERROR(T315/X315,"")</f>
        <v>0.0889235569422777</v>
      </c>
      <c r="AC315" s="156"/>
      <c r="AD315" s="156" t="n">
        <f aca="false">IFERROR(V315/Z315,"")</f>
        <v>0.207674943566591</v>
      </c>
    </row>
    <row r="316" customFormat="false" ht="13.2" hidden="false" customHeight="false" outlineLevel="0" collapsed="false">
      <c r="G316" s="152"/>
      <c r="H316" s="152"/>
      <c r="I316" s="152"/>
      <c r="J316" s="152"/>
      <c r="K316" s="152"/>
      <c r="L316" s="152"/>
      <c r="M316" s="152"/>
      <c r="N316" s="152"/>
      <c r="S316" s="152"/>
      <c r="T316" s="155" t="str">
        <f aca="false">IF(S316="","",S316*1000)</f>
        <v/>
      </c>
      <c r="V316" s="155" t="str">
        <f aca="false">IF(T316="","",(H316+J316+L316)*1000)</f>
        <v/>
      </c>
      <c r="X316" s="155" t="str">
        <f aca="false">IFERROR(VLOOKUP($B316,'[2]APS data'!$B$1:$F$1048576,2,0),"")</f>
        <v/>
      </c>
      <c r="Z316" s="155" t="str">
        <f aca="false">IFERROR(VLOOKUP($B316,'[2]APS data'!$I$1:$M$1048576,2,0),"")</f>
        <v/>
      </c>
      <c r="AB316" s="156" t="str">
        <f aca="false">IFERROR(T316/X316,"")</f>
        <v/>
      </c>
      <c r="AC316" s="156"/>
      <c r="AD316" s="156" t="str">
        <f aca="false">IFERROR(V316/Z316,"")</f>
        <v/>
      </c>
    </row>
    <row r="317" s="142" customFormat="true" ht="13.2" hidden="false" customHeight="false" outlineLevel="0" collapsed="false">
      <c r="B317" s="151" t="s">
        <v>459</v>
      </c>
      <c r="D317" s="159" t="s">
        <v>2461</v>
      </c>
      <c r="G317" s="146" t="n">
        <v>122</v>
      </c>
      <c r="H317" s="146" t="n">
        <v>236.6</v>
      </c>
      <c r="I317" s="146" t="n">
        <v>192.6</v>
      </c>
      <c r="J317" s="146" t="n">
        <v>347.8</v>
      </c>
      <c r="K317" s="146" t="n">
        <v>96.8</v>
      </c>
      <c r="L317" s="146" t="n">
        <v>204.3</v>
      </c>
      <c r="M317" s="146" t="n">
        <v>44.1</v>
      </c>
      <c r="N317" s="146"/>
      <c r="S317" s="146" t="n">
        <v>455.6</v>
      </c>
      <c r="T317" s="155" t="n">
        <f aca="false">IF(S317="","",S317*1000)</f>
        <v>455600</v>
      </c>
      <c r="U317" s="128"/>
      <c r="V317" s="155" t="n">
        <f aca="false">IF(T317="","",(H317+J317+L317)*1000)</f>
        <v>788700</v>
      </c>
      <c r="W317" s="128"/>
      <c r="X317" s="155" t="str">
        <f aca="false">IFERROR(VLOOKUP($B317,'[2]APS data'!$B$1:$F$1048576,2,0),"")</f>
        <v/>
      </c>
      <c r="Y317" s="128"/>
      <c r="Z317" s="155" t="str">
        <f aca="false">IFERROR(VLOOKUP($B317,'[2]APS data'!$I$1:$M$1048576,2,0),"")</f>
        <v/>
      </c>
      <c r="AA317" s="128"/>
      <c r="AB317" s="156" t="str">
        <f aca="false">IFERROR(T317/X317,"")</f>
        <v/>
      </c>
      <c r="AC317" s="156"/>
      <c r="AD317" s="156" t="str">
        <f aca="false">IFERROR(V317/Z317,"")</f>
        <v/>
      </c>
      <c r="AE317" s="128"/>
      <c r="AF317" s="128"/>
      <c r="AG317" s="128"/>
      <c r="AH317" s="128"/>
      <c r="AI317" s="128"/>
      <c r="AJ317" s="128"/>
      <c r="AK317" s="128"/>
      <c r="AL317" s="128"/>
      <c r="AM317" s="128"/>
      <c r="AN317" s="128"/>
      <c r="AO317" s="128"/>
      <c r="AP317" s="128"/>
      <c r="AQ317" s="128"/>
      <c r="AR317" s="128"/>
      <c r="AS317" s="128"/>
      <c r="AT317" s="128"/>
      <c r="AU317" s="128"/>
      <c r="AV317" s="128"/>
      <c r="AW317" s="128"/>
      <c r="AX317" s="128"/>
      <c r="AY317" s="128"/>
    </row>
    <row r="318" customFormat="false" ht="13.2" hidden="false" customHeight="false" outlineLevel="0" collapsed="false">
      <c r="B318" s="142"/>
      <c r="C318" s="142"/>
      <c r="D318" s="142"/>
      <c r="E318" s="142"/>
      <c r="G318" s="152"/>
      <c r="H318" s="152"/>
      <c r="I318" s="152"/>
      <c r="J318" s="152"/>
      <c r="K318" s="152"/>
      <c r="L318" s="152"/>
      <c r="M318" s="152"/>
      <c r="N318" s="152"/>
      <c r="S318" s="152"/>
      <c r="T318" s="155" t="str">
        <f aca="false">IF(S318="","",S318*1000)</f>
        <v/>
      </c>
      <c r="V318" s="155" t="str">
        <f aca="false">IF(T318="","",(H318+J318+L318)*1000)</f>
        <v/>
      </c>
      <c r="X318" s="155" t="str">
        <f aca="false">IFERROR(VLOOKUP($B318,'[2]APS data'!$B$1:$F$1048576,2,0),"")</f>
        <v/>
      </c>
      <c r="Z318" s="155" t="str">
        <f aca="false">IFERROR(VLOOKUP($B318,'[2]APS data'!$I$1:$M$1048576,2,0),"")</f>
        <v/>
      </c>
      <c r="AB318" s="156" t="str">
        <f aca="false">IFERROR(T318/X318,"")</f>
        <v/>
      </c>
      <c r="AC318" s="156"/>
      <c r="AD318" s="156" t="str">
        <f aca="false">IFERROR(V318/Z318,"")</f>
        <v/>
      </c>
    </row>
    <row r="319" customFormat="false" ht="13.2" hidden="false" customHeight="false" outlineLevel="0" collapsed="false">
      <c r="B319" s="151" t="s">
        <v>463</v>
      </c>
      <c r="C319" s="142"/>
      <c r="D319" s="142" t="s">
        <v>2462</v>
      </c>
      <c r="E319" s="142"/>
      <c r="G319" s="152" t="n">
        <v>1.2</v>
      </c>
      <c r="H319" s="152" t="n">
        <v>2.6</v>
      </c>
      <c r="I319" s="152" t="n">
        <v>2.3</v>
      </c>
      <c r="J319" s="152" t="n">
        <v>4</v>
      </c>
      <c r="K319" s="152" t="n">
        <v>1.2</v>
      </c>
      <c r="L319" s="152" t="n">
        <v>2.7</v>
      </c>
      <c r="M319" s="152" t="n">
        <v>0.3</v>
      </c>
      <c r="N319" s="152"/>
      <c r="S319" s="152" t="n">
        <v>5</v>
      </c>
      <c r="T319" s="155" t="n">
        <f aca="false">IF(S319="","",S319*1000)</f>
        <v>5000</v>
      </c>
      <c r="V319" s="155" t="n">
        <f aca="false">IF(T319="","",(H319+J319+L319)*1000)</f>
        <v>9300</v>
      </c>
      <c r="X319" s="155" t="n">
        <f aca="false">IFERROR(VLOOKUP($B319,'[2]APS data'!$B$1:$F$1048576,2,0),"")</f>
        <v>37100</v>
      </c>
      <c r="Z319" s="155" t="n">
        <f aca="false">IFERROR(VLOOKUP($B319,'[2]APS data'!$I$1:$M$1048576,2,0),"")</f>
        <v>24600</v>
      </c>
      <c r="AB319" s="156" t="n">
        <f aca="false">IFERROR(T319/X319,"")</f>
        <v>0.134770889487871</v>
      </c>
      <c r="AC319" s="156"/>
      <c r="AD319" s="156" t="n">
        <f aca="false">IFERROR(V319/Z319,"")</f>
        <v>0.378048780487805</v>
      </c>
    </row>
    <row r="320" customFormat="false" ht="13.2" hidden="false" customHeight="false" outlineLevel="0" collapsed="false">
      <c r="B320" s="151" t="s">
        <v>477</v>
      </c>
      <c r="C320" s="142"/>
      <c r="D320" s="142" t="s">
        <v>2463</v>
      </c>
      <c r="E320" s="142"/>
      <c r="G320" s="152" t="n">
        <v>4.3</v>
      </c>
      <c r="H320" s="152" t="n">
        <v>7.4</v>
      </c>
      <c r="I320" s="152" t="n">
        <v>6.4</v>
      </c>
      <c r="J320" s="152" t="n">
        <v>10.8</v>
      </c>
      <c r="K320" s="152" t="n">
        <v>2.3</v>
      </c>
      <c r="L320" s="152" t="n">
        <v>4.5</v>
      </c>
      <c r="M320" s="152" t="n">
        <v>2.8</v>
      </c>
      <c r="N320" s="152"/>
      <c r="S320" s="152" t="n">
        <v>15.8</v>
      </c>
      <c r="T320" s="155" t="n">
        <f aca="false">IF(S320="","",S320*1000)</f>
        <v>15800</v>
      </c>
      <c r="V320" s="155" t="n">
        <f aca="false">IF(T320="","",(H320+J320+L320)*1000)</f>
        <v>22700</v>
      </c>
      <c r="X320" s="155" t="n">
        <f aca="false">IFERROR(VLOOKUP($B320,'[2]APS data'!$B$1:$F$1048576,2,0),"")</f>
        <v>94500</v>
      </c>
      <c r="Z320" s="155" t="n">
        <f aca="false">IFERROR(VLOOKUP($B320,'[2]APS data'!$I$1:$M$1048576,2,0),"")</f>
        <v>55600</v>
      </c>
      <c r="AB320" s="156" t="n">
        <f aca="false">IFERROR(T320/X320,"")</f>
        <v>0.167195767195767</v>
      </c>
      <c r="AC320" s="156"/>
      <c r="AD320" s="156" t="n">
        <f aca="false">IFERROR(V320/Z320,"")</f>
        <v>0.408273381294964</v>
      </c>
    </row>
    <row r="321" customFormat="false" ht="13.2" hidden="false" customHeight="false" outlineLevel="0" collapsed="false">
      <c r="B321" s="151" t="s">
        <v>483</v>
      </c>
      <c r="C321" s="142"/>
      <c r="D321" s="142" t="s">
        <v>2464</v>
      </c>
      <c r="E321" s="142"/>
      <c r="G321" s="152" t="n">
        <v>2.5</v>
      </c>
      <c r="H321" s="152" t="n">
        <v>4.6</v>
      </c>
      <c r="I321" s="152" t="n">
        <v>4</v>
      </c>
      <c r="J321" s="152" t="n">
        <v>7.1</v>
      </c>
      <c r="K321" s="152" t="n">
        <v>2.1</v>
      </c>
      <c r="L321" s="152" t="n">
        <v>4.4</v>
      </c>
      <c r="M321" s="152" t="n">
        <v>1.5</v>
      </c>
      <c r="N321" s="152"/>
      <c r="S321" s="152" t="n">
        <v>10.1</v>
      </c>
      <c r="T321" s="155" t="n">
        <f aca="false">IF(S321="","",S321*1000)</f>
        <v>10100</v>
      </c>
      <c r="V321" s="155" t="n">
        <f aca="false">IF(T321="","",(H321+J321+L321)*1000)</f>
        <v>16100</v>
      </c>
      <c r="X321" s="155" t="n">
        <f aca="false">IFERROR(VLOOKUP($B321,'[2]APS data'!$B$1:$F$1048576,2,0),"")</f>
        <v>39400</v>
      </c>
      <c r="Z321" s="155" t="n">
        <f aca="false">IFERROR(VLOOKUP($B321,'[2]APS data'!$I$1:$M$1048576,2,0),"")</f>
        <v>23300</v>
      </c>
      <c r="AB321" s="156" t="n">
        <f aca="false">IFERROR(T321/X321,"")</f>
        <v>0.256345177664975</v>
      </c>
      <c r="AC321" s="156"/>
      <c r="AD321" s="156" t="n">
        <f aca="false">IFERROR(V321/Z321,"")</f>
        <v>0.690987124463519</v>
      </c>
    </row>
    <row r="322" customFormat="false" ht="13.2" hidden="false" customHeight="false" outlineLevel="0" collapsed="false">
      <c r="B322" s="151" t="s">
        <v>461</v>
      </c>
      <c r="C322" s="142"/>
      <c r="D322" s="142" t="s">
        <v>2465</v>
      </c>
      <c r="E322" s="142"/>
      <c r="G322" s="152" t="n">
        <v>6</v>
      </c>
      <c r="H322" s="152" t="n">
        <v>12.1</v>
      </c>
      <c r="I322" s="152" t="n">
        <v>7.8</v>
      </c>
      <c r="J322" s="152" t="n">
        <v>14.5</v>
      </c>
      <c r="K322" s="152" t="n">
        <v>3.8</v>
      </c>
      <c r="L322" s="152" t="n">
        <v>8</v>
      </c>
      <c r="M322" s="152" t="n">
        <v>1.8</v>
      </c>
      <c r="N322" s="152"/>
      <c r="S322" s="152" t="n">
        <v>19.5</v>
      </c>
      <c r="T322" s="155" t="n">
        <f aca="false">IF(S322="","",S322*1000)</f>
        <v>19500</v>
      </c>
      <c r="V322" s="155" t="n">
        <f aca="false">IF(T322="","",(H322+J322+L322)*1000)</f>
        <v>34600</v>
      </c>
      <c r="X322" s="155" t="n">
        <f aca="false">IFERROR(VLOOKUP($B322,'[2]APS data'!$B$1:$F$1048576,2,0),"")</f>
        <v>86800</v>
      </c>
      <c r="Z322" s="155" t="n">
        <f aca="false">IFERROR(VLOOKUP($B322,'[2]APS data'!$I$1:$M$1048576,2,0),"")</f>
        <v>62700</v>
      </c>
      <c r="AB322" s="156" t="n">
        <f aca="false">IFERROR(T322/X322,"")</f>
        <v>0.224654377880184</v>
      </c>
      <c r="AC322" s="156"/>
      <c r="AD322" s="156" t="n">
        <f aca="false">IFERROR(V322/Z322,"")</f>
        <v>0.551834130781499</v>
      </c>
    </row>
    <row r="323" customFormat="false" ht="13.2" hidden="false" customHeight="false" outlineLevel="0" collapsed="false">
      <c r="B323" s="151" t="s">
        <v>475</v>
      </c>
      <c r="C323" s="142"/>
      <c r="D323" s="142" t="s">
        <v>2466</v>
      </c>
      <c r="E323" s="142"/>
      <c r="G323" s="152" t="n">
        <v>4.7</v>
      </c>
      <c r="H323" s="152" t="n">
        <v>9.6</v>
      </c>
      <c r="I323" s="152" t="n">
        <v>8.7</v>
      </c>
      <c r="J323" s="152" t="n">
        <v>16.7</v>
      </c>
      <c r="K323" s="152" t="n">
        <v>3.6</v>
      </c>
      <c r="L323" s="152" t="n">
        <v>7.7</v>
      </c>
      <c r="M323" s="152" t="n">
        <v>1.3</v>
      </c>
      <c r="N323" s="152"/>
      <c r="S323" s="152" t="n">
        <v>18.3</v>
      </c>
      <c r="T323" s="155" t="n">
        <f aca="false">IF(S323="","",S323*1000)</f>
        <v>18300</v>
      </c>
      <c r="V323" s="155" t="n">
        <f aca="false">IF(T323="","",(H323+J323+L323)*1000)</f>
        <v>34000</v>
      </c>
      <c r="X323" s="155" t="n">
        <f aca="false">IFERROR(VLOOKUP($B323,'[2]APS data'!$B$1:$F$1048576,2,0),"")</f>
        <v>84400</v>
      </c>
      <c r="Z323" s="155" t="n">
        <f aca="false">IFERROR(VLOOKUP($B323,'[2]APS data'!$I$1:$M$1048576,2,0),"")</f>
        <v>61800</v>
      </c>
      <c r="AB323" s="156" t="n">
        <f aca="false">IFERROR(T323/X323,"")</f>
        <v>0.216824644549763</v>
      </c>
      <c r="AC323" s="156"/>
      <c r="AD323" s="156" t="n">
        <f aca="false">IFERROR(V323/Z323,"")</f>
        <v>0.550161812297735</v>
      </c>
    </row>
    <row r="324" customFormat="false" ht="13.2" hidden="false" customHeight="false" outlineLevel="0" collapsed="false">
      <c r="B324" s="151" t="s">
        <v>479</v>
      </c>
      <c r="C324" s="142"/>
      <c r="D324" s="142" t="s">
        <v>2467</v>
      </c>
      <c r="E324" s="142"/>
      <c r="G324" s="152" t="n">
        <v>4.1</v>
      </c>
      <c r="H324" s="152" t="n">
        <v>7.9</v>
      </c>
      <c r="I324" s="152" t="n">
        <v>6.3</v>
      </c>
      <c r="J324" s="152" t="n">
        <v>11.4</v>
      </c>
      <c r="K324" s="152" t="n">
        <v>2.4</v>
      </c>
      <c r="L324" s="152" t="n">
        <v>4.6</v>
      </c>
      <c r="M324" s="152" t="n">
        <v>1.4</v>
      </c>
      <c r="N324" s="152"/>
      <c r="S324" s="152" t="n">
        <v>14.3</v>
      </c>
      <c r="T324" s="155" t="n">
        <f aca="false">IF(S324="","",S324*1000)</f>
        <v>14300</v>
      </c>
      <c r="V324" s="155" t="n">
        <f aca="false">IF(T324="","",(H324+J324+L324)*1000)</f>
        <v>23900</v>
      </c>
      <c r="X324" s="155" t="n">
        <f aca="false">IFERROR(VLOOKUP($B324,'[2]APS data'!$B$1:$F$1048576,2,0),"")</f>
        <v>65600</v>
      </c>
      <c r="Z324" s="155" t="n">
        <f aca="false">IFERROR(VLOOKUP($B324,'[2]APS data'!$I$1:$M$1048576,2,0),"")</f>
        <v>43700</v>
      </c>
      <c r="AB324" s="156" t="n">
        <f aca="false">IFERROR(T324/X324,"")</f>
        <v>0.217987804878049</v>
      </c>
      <c r="AC324" s="156"/>
      <c r="AD324" s="156" t="n">
        <f aca="false">IFERROR(V324/Z324,"")</f>
        <v>0.546910755148741</v>
      </c>
    </row>
    <row r="325" customFormat="false" ht="13.2" hidden="false" customHeight="false" outlineLevel="0" collapsed="false">
      <c r="B325" s="151" t="s">
        <v>467</v>
      </c>
      <c r="C325" s="142"/>
      <c r="D325" s="142" t="s">
        <v>2468</v>
      </c>
      <c r="E325" s="142"/>
      <c r="G325" s="152" t="n">
        <v>2.9</v>
      </c>
      <c r="H325" s="152" t="n">
        <v>5.9</v>
      </c>
      <c r="I325" s="152" t="n">
        <v>4.4</v>
      </c>
      <c r="J325" s="152" t="n">
        <v>8.2</v>
      </c>
      <c r="K325" s="152" t="n">
        <v>2</v>
      </c>
      <c r="L325" s="152" t="n">
        <v>4.3</v>
      </c>
      <c r="M325" s="152" t="n">
        <v>0.8</v>
      </c>
      <c r="N325" s="152"/>
      <c r="S325" s="152" t="n">
        <v>10.1</v>
      </c>
      <c r="T325" s="155" t="n">
        <f aca="false">IF(S325="","",S325*1000)</f>
        <v>10100</v>
      </c>
      <c r="V325" s="155" t="n">
        <f aca="false">IF(T325="","",(H325+J325+L325)*1000)</f>
        <v>18400</v>
      </c>
      <c r="X325" s="155" t="n">
        <f aca="false">IFERROR(VLOOKUP($B325,'[2]APS data'!$B$1:$F$1048576,2,0),"")</f>
        <v>51300</v>
      </c>
      <c r="Z325" s="155" t="n">
        <f aca="false">IFERROR(VLOOKUP($B325,'[2]APS data'!$I$1:$M$1048576,2,0),"")</f>
        <v>35000</v>
      </c>
      <c r="AB325" s="156" t="n">
        <f aca="false">IFERROR(T325/X325,"")</f>
        <v>0.196881091617934</v>
      </c>
      <c r="AC325" s="156"/>
      <c r="AD325" s="156" t="n">
        <f aca="false">IFERROR(V325/Z325,"")</f>
        <v>0.525714285714286</v>
      </c>
    </row>
    <row r="326" customFormat="false" ht="13.2" hidden="false" customHeight="false" outlineLevel="0" collapsed="false">
      <c r="B326" s="151" t="s">
        <v>469</v>
      </c>
      <c r="C326" s="142"/>
      <c r="D326" s="142" t="s">
        <v>2469</v>
      </c>
      <c r="E326" s="142"/>
      <c r="G326" s="152" t="n">
        <v>3.2</v>
      </c>
      <c r="H326" s="152" t="n">
        <v>6.2</v>
      </c>
      <c r="I326" s="152" t="n">
        <v>6</v>
      </c>
      <c r="J326" s="152" t="n">
        <v>12.3</v>
      </c>
      <c r="K326" s="152" t="n">
        <v>2.4</v>
      </c>
      <c r="L326" s="152" t="n">
        <v>5</v>
      </c>
      <c r="M326" s="152" t="n">
        <v>0.9</v>
      </c>
      <c r="N326" s="152"/>
      <c r="S326" s="152" t="n">
        <v>12.5</v>
      </c>
      <c r="T326" s="155" t="n">
        <f aca="false">IF(S326="","",S326*1000)</f>
        <v>12500</v>
      </c>
      <c r="V326" s="155" t="n">
        <f aca="false">IF(T326="","",(H326+J326+L326)*1000)</f>
        <v>23500</v>
      </c>
      <c r="X326" s="155" t="n">
        <f aca="false">IFERROR(VLOOKUP($B326,'[2]APS data'!$B$1:$F$1048576,2,0),"")</f>
        <v>45200</v>
      </c>
      <c r="Z326" s="155" t="n">
        <f aca="false">IFERROR(VLOOKUP($B326,'[2]APS data'!$I$1:$M$1048576,2,0),"")</f>
        <v>38300</v>
      </c>
      <c r="AB326" s="156" t="n">
        <f aca="false">IFERROR(T326/X326,"")</f>
        <v>0.276548672566372</v>
      </c>
      <c r="AC326" s="156"/>
      <c r="AD326" s="156" t="n">
        <f aca="false">IFERROR(V326/Z326,"")</f>
        <v>0.613577023498694</v>
      </c>
    </row>
    <row r="327" customFormat="false" ht="13.2" hidden="false" customHeight="false" outlineLevel="0" collapsed="false">
      <c r="B327" s="151" t="s">
        <v>481</v>
      </c>
      <c r="C327" s="142"/>
      <c r="D327" s="142" t="s">
        <v>2470</v>
      </c>
      <c r="E327" s="142"/>
      <c r="G327" s="152" t="n">
        <v>4.9</v>
      </c>
      <c r="H327" s="152" t="n">
        <v>10</v>
      </c>
      <c r="I327" s="152" t="n">
        <v>7.5</v>
      </c>
      <c r="J327" s="152" t="n">
        <v>14</v>
      </c>
      <c r="K327" s="152" t="n">
        <v>3.2</v>
      </c>
      <c r="L327" s="152" t="n">
        <v>6.4</v>
      </c>
      <c r="M327" s="152" t="n">
        <v>1.7</v>
      </c>
      <c r="N327" s="152"/>
      <c r="S327" s="152" t="n">
        <v>17.2</v>
      </c>
      <c r="T327" s="155" t="n">
        <f aca="false">IF(S327="","",S327*1000)</f>
        <v>17200</v>
      </c>
      <c r="V327" s="155" t="n">
        <f aca="false">IF(T327="","",(H327+J327+L327)*1000)</f>
        <v>30400</v>
      </c>
      <c r="X327" s="155" t="n">
        <f aca="false">IFERROR(VLOOKUP($B327,'[2]APS data'!$B$1:$F$1048576,2,0),"")</f>
        <v>80200</v>
      </c>
      <c r="Z327" s="155" t="n">
        <f aca="false">IFERROR(VLOOKUP($B327,'[2]APS data'!$I$1:$M$1048576,2,0),"")</f>
        <v>47600</v>
      </c>
      <c r="AB327" s="156" t="n">
        <f aca="false">IFERROR(T327/X327,"")</f>
        <v>0.214463840399002</v>
      </c>
      <c r="AC327" s="156"/>
      <c r="AD327" s="156" t="n">
        <f aca="false">IFERROR(V327/Z327,"")</f>
        <v>0.638655462184874</v>
      </c>
    </row>
    <row r="328" customFormat="false" ht="13.2" hidden="false" customHeight="false" outlineLevel="0" collapsed="false">
      <c r="B328" s="151" t="s">
        <v>465</v>
      </c>
      <c r="C328" s="142"/>
      <c r="D328" s="142" t="s">
        <v>2471</v>
      </c>
      <c r="E328" s="142"/>
      <c r="G328" s="152" t="n">
        <v>1.7</v>
      </c>
      <c r="H328" s="152" t="n">
        <v>3.4</v>
      </c>
      <c r="I328" s="152" t="n">
        <v>2.8</v>
      </c>
      <c r="J328" s="152" t="n">
        <v>4.9</v>
      </c>
      <c r="K328" s="152" t="n">
        <v>1.6</v>
      </c>
      <c r="L328" s="152" t="n">
        <v>3.4</v>
      </c>
      <c r="M328" s="152" t="n">
        <v>0.4</v>
      </c>
      <c r="N328" s="152"/>
      <c r="S328" s="152" t="n">
        <v>6.5</v>
      </c>
      <c r="T328" s="155" t="n">
        <f aca="false">IF(S328="","",S328*1000)</f>
        <v>6500</v>
      </c>
      <c r="V328" s="155" t="n">
        <f aca="false">IF(T328="","",(H328+J328+L328)*1000)</f>
        <v>11700</v>
      </c>
      <c r="X328" s="155" t="n">
        <f aca="false">IFERROR(VLOOKUP($B328,'[2]APS data'!$B$1:$F$1048576,2,0),"")</f>
        <v>48300</v>
      </c>
      <c r="Z328" s="155" t="n">
        <f aca="false">IFERROR(VLOOKUP($B328,'[2]APS data'!$I$1:$M$1048576,2,0),"")</f>
        <v>33000</v>
      </c>
      <c r="AB328" s="156" t="n">
        <f aca="false">IFERROR(T328/X328,"")</f>
        <v>0.134575569358178</v>
      </c>
      <c r="AC328" s="156"/>
      <c r="AD328" s="156" t="n">
        <f aca="false">IFERROR(V328/Z328,"")</f>
        <v>0.354545454545455</v>
      </c>
    </row>
    <row r="329" customFormat="false" ht="13.2" hidden="false" customHeight="false" outlineLevel="0" collapsed="false">
      <c r="B329" s="151" t="s">
        <v>471</v>
      </c>
      <c r="C329" s="142"/>
      <c r="D329" s="142" t="s">
        <v>2472</v>
      </c>
      <c r="E329" s="142"/>
      <c r="G329" s="152" t="n">
        <v>1.3</v>
      </c>
      <c r="H329" s="152" t="n">
        <v>2.3</v>
      </c>
      <c r="I329" s="152" t="n">
        <v>2.4</v>
      </c>
      <c r="J329" s="152" t="n">
        <v>4.3</v>
      </c>
      <c r="K329" s="152" t="n">
        <v>1.2</v>
      </c>
      <c r="L329" s="152" t="n">
        <v>2.4</v>
      </c>
      <c r="M329" s="152" t="n">
        <v>0.4</v>
      </c>
      <c r="N329" s="152"/>
      <c r="S329" s="152" t="n">
        <v>5.2</v>
      </c>
      <c r="T329" s="155" t="n">
        <f aca="false">IF(S329="","",S329*1000)</f>
        <v>5200</v>
      </c>
      <c r="V329" s="155" t="n">
        <f aca="false">IF(T329="","",(H329+J329+L329)*1000)</f>
        <v>9000</v>
      </c>
      <c r="X329" s="155" t="n">
        <f aca="false">IFERROR(VLOOKUP($B329,'[2]APS data'!$B$1:$F$1048576,2,0),"")</f>
        <v>43500</v>
      </c>
      <c r="Z329" s="155" t="n">
        <f aca="false">IFERROR(VLOOKUP($B329,'[2]APS data'!$I$1:$M$1048576,2,0),"")</f>
        <v>32200</v>
      </c>
      <c r="AB329" s="156" t="n">
        <f aca="false">IFERROR(T329/X329,"")</f>
        <v>0.119540229885057</v>
      </c>
      <c r="AC329" s="156"/>
      <c r="AD329" s="156" t="n">
        <f aca="false">IFERROR(V329/Z329,"")</f>
        <v>0.279503105590062</v>
      </c>
    </row>
    <row r="330" customFormat="false" ht="13.2" hidden="false" customHeight="false" outlineLevel="0" collapsed="false">
      <c r="B330" s="151" t="s">
        <v>473</v>
      </c>
      <c r="C330" s="142"/>
      <c r="D330" s="142" t="s">
        <v>2473</v>
      </c>
      <c r="E330" s="142"/>
      <c r="G330" s="152" t="n">
        <v>1.2</v>
      </c>
      <c r="H330" s="152" t="n">
        <v>2.2</v>
      </c>
      <c r="I330" s="152" t="n">
        <v>2.1</v>
      </c>
      <c r="J330" s="152" t="n">
        <v>3.8</v>
      </c>
      <c r="K330" s="152" t="n">
        <v>1.2</v>
      </c>
      <c r="L330" s="152" t="n">
        <v>2.6</v>
      </c>
      <c r="M330" s="152" t="n">
        <v>0.4</v>
      </c>
      <c r="N330" s="152"/>
      <c r="S330" s="152" t="n">
        <v>4.9</v>
      </c>
      <c r="T330" s="155" t="n">
        <f aca="false">IF(S330="","",S330*1000)</f>
        <v>4900</v>
      </c>
      <c r="V330" s="155" t="n">
        <f aca="false">IF(T330="","",(H330+J330+L330)*1000)</f>
        <v>8600</v>
      </c>
      <c r="X330" s="155" t="n">
        <f aca="false">IFERROR(VLOOKUP($B330,'[2]APS data'!$B$1:$F$1048576,2,0),"")</f>
        <v>47600</v>
      </c>
      <c r="Z330" s="155" t="n">
        <f aca="false">IFERROR(VLOOKUP($B330,'[2]APS data'!$I$1:$M$1048576,2,0),"")</f>
        <v>34400</v>
      </c>
      <c r="AB330" s="156" t="n">
        <f aca="false">IFERROR(T330/X330,"")</f>
        <v>0.102941176470588</v>
      </c>
      <c r="AC330" s="156"/>
      <c r="AD330" s="156" t="n">
        <f aca="false">IFERROR(V330/Z330,"")</f>
        <v>0.25</v>
      </c>
    </row>
    <row r="331" customFormat="false" ht="13.2" hidden="false" customHeight="false" outlineLevel="0" collapsed="false">
      <c r="B331" s="142"/>
      <c r="G331" s="152"/>
      <c r="H331" s="152"/>
      <c r="I331" s="152"/>
      <c r="J331" s="152"/>
      <c r="K331" s="152"/>
      <c r="L331" s="152"/>
      <c r="M331" s="152"/>
      <c r="N331" s="152"/>
      <c r="S331" s="152"/>
      <c r="T331" s="155" t="str">
        <f aca="false">IF(S331="","",S331*1000)</f>
        <v/>
      </c>
      <c r="V331" s="155" t="str">
        <f aca="false">IF(T331="","",(H331+J331+L331)*1000)</f>
        <v/>
      </c>
      <c r="X331" s="155" t="str">
        <f aca="false">IFERROR(VLOOKUP($B331,'[2]APS data'!$B$1:$F$1048576,2,0),"")</f>
        <v/>
      </c>
      <c r="Z331" s="155" t="str">
        <f aca="false">IFERROR(VLOOKUP($B331,'[2]APS data'!$I$1:$M$1048576,2,0),"")</f>
        <v/>
      </c>
      <c r="AB331" s="156" t="str">
        <f aca="false">IFERROR(T331/X331,"")</f>
        <v/>
      </c>
      <c r="AC331" s="156"/>
      <c r="AD331" s="156" t="str">
        <f aca="false">IFERROR(V331/Z331,"")</f>
        <v/>
      </c>
    </row>
    <row r="332" s="142" customFormat="true" ht="13.2" hidden="false" customHeight="false" outlineLevel="0" collapsed="false">
      <c r="B332" s="151" t="s">
        <v>2474</v>
      </c>
      <c r="D332" s="142" t="s">
        <v>2475</v>
      </c>
      <c r="G332" s="153" t="n">
        <v>5.5</v>
      </c>
      <c r="H332" s="153" t="n">
        <v>11</v>
      </c>
      <c r="I332" s="153" t="n">
        <v>10.3</v>
      </c>
      <c r="J332" s="153" t="n">
        <v>19.2</v>
      </c>
      <c r="K332" s="153" t="n">
        <v>4.9</v>
      </c>
      <c r="L332" s="153" t="n">
        <v>10.4</v>
      </c>
      <c r="M332" s="153" t="n">
        <v>1.9</v>
      </c>
      <c r="N332" s="153"/>
      <c r="S332" s="153" t="n">
        <v>22.6</v>
      </c>
      <c r="T332" s="155" t="n">
        <f aca="false">IF(S332="","",S332*1000)</f>
        <v>22600</v>
      </c>
      <c r="U332" s="128"/>
      <c r="V332" s="155" t="n">
        <f aca="false">IF(T332="","",(H332+J332+L332)*1000)</f>
        <v>40600</v>
      </c>
      <c r="W332" s="128"/>
      <c r="X332" s="155" t="str">
        <f aca="false">IFERROR(VLOOKUP($B332,'[2]APS data'!$B$1:$F$1048576,2,0),"")</f>
        <v/>
      </c>
      <c r="Y332" s="128"/>
      <c r="Z332" s="155" t="str">
        <f aca="false">IFERROR(VLOOKUP($B332,'[2]APS data'!$I$1:$M$1048576,2,0),"")</f>
        <v/>
      </c>
      <c r="AA332" s="128"/>
      <c r="AB332" s="156" t="str">
        <f aca="false">IFERROR(T332/X332,"")</f>
        <v/>
      </c>
      <c r="AC332" s="156"/>
      <c r="AD332" s="156" t="str">
        <f aca="false">IFERROR(V332/Z332,"")</f>
        <v/>
      </c>
      <c r="AE332" s="128"/>
      <c r="AF332" s="128"/>
      <c r="AG332" s="128"/>
      <c r="AH332" s="128"/>
      <c r="AI332" s="128"/>
      <c r="AJ332" s="128"/>
      <c r="AK332" s="128"/>
      <c r="AL332" s="128"/>
      <c r="AM332" s="128"/>
      <c r="AN332" s="128"/>
      <c r="AO332" s="128"/>
      <c r="AP332" s="128"/>
      <c r="AQ332" s="128"/>
      <c r="AR332" s="128"/>
      <c r="AS332" s="128"/>
      <c r="AT332" s="128"/>
      <c r="AU332" s="128"/>
      <c r="AV332" s="128"/>
      <c r="AW332" s="128"/>
      <c r="AX332" s="128"/>
      <c r="AY332" s="128"/>
    </row>
    <row r="333" customFormat="false" ht="13.2" hidden="false" customHeight="false" outlineLevel="0" collapsed="false">
      <c r="B333" s="154" t="s">
        <v>485</v>
      </c>
      <c r="E333" s="127" t="s">
        <v>486</v>
      </c>
      <c r="G333" s="152" t="n">
        <v>2.1</v>
      </c>
      <c r="H333" s="152" t="n">
        <v>4.3</v>
      </c>
      <c r="I333" s="152" t="n">
        <v>4</v>
      </c>
      <c r="J333" s="152" t="n">
        <v>7.7</v>
      </c>
      <c r="K333" s="152" t="n">
        <v>2.1</v>
      </c>
      <c r="L333" s="152" t="n">
        <v>4.5</v>
      </c>
      <c r="M333" s="152" t="n">
        <v>0.8</v>
      </c>
      <c r="N333" s="152"/>
      <c r="S333" s="152" t="n">
        <v>9</v>
      </c>
      <c r="T333" s="155" t="n">
        <f aca="false">IF(S333="","",S333*1000)</f>
        <v>9000</v>
      </c>
      <c r="V333" s="155" t="n">
        <f aca="false">IF(T333="","",(H333+J333+L333)*1000)</f>
        <v>16500</v>
      </c>
      <c r="X333" s="155" t="n">
        <f aca="false">IFERROR(VLOOKUP($B333,'[2]APS data'!$B$1:$F$1048576,2,0),"")</f>
        <v>59300</v>
      </c>
      <c r="Z333" s="155" t="n">
        <f aca="false">IFERROR(VLOOKUP($B333,'[2]APS data'!$I$1:$M$1048576,2,0),"")</f>
        <v>38500</v>
      </c>
      <c r="AB333" s="156" t="n">
        <f aca="false">IFERROR(T333/X333,"")</f>
        <v>0.15177065767285</v>
      </c>
      <c r="AC333" s="156"/>
      <c r="AD333" s="156" t="n">
        <f aca="false">IFERROR(V333/Z333,"")</f>
        <v>0.428571428571429</v>
      </c>
    </row>
    <row r="334" customFormat="false" ht="13.2" hidden="false" customHeight="false" outlineLevel="0" collapsed="false">
      <c r="B334" s="154" t="s">
        <v>487</v>
      </c>
      <c r="E334" s="127" t="s">
        <v>488</v>
      </c>
      <c r="G334" s="152" t="n">
        <v>0.7</v>
      </c>
      <c r="H334" s="152" t="n">
        <v>1.4</v>
      </c>
      <c r="I334" s="152" t="n">
        <v>1.5</v>
      </c>
      <c r="J334" s="152" t="n">
        <v>2.6</v>
      </c>
      <c r="K334" s="152" t="n">
        <v>0.6</v>
      </c>
      <c r="L334" s="152" t="n">
        <v>1.4</v>
      </c>
      <c r="M334" s="152" t="s">
        <v>1483</v>
      </c>
      <c r="N334" s="152"/>
      <c r="S334" s="152" t="n">
        <v>3.2</v>
      </c>
      <c r="T334" s="155" t="n">
        <f aca="false">IF(S334="","",S334*1000)</f>
        <v>3200</v>
      </c>
      <c r="V334" s="155" t="n">
        <f aca="false">IF(T334="","",(H334+J334+L334)*1000)</f>
        <v>5400</v>
      </c>
      <c r="X334" s="155" t="n">
        <f aca="false">IFERROR(VLOOKUP($B334,'[2]APS data'!$B$1:$F$1048576,2,0),"")</f>
        <v>26100</v>
      </c>
      <c r="Z334" s="155" t="n">
        <f aca="false">IFERROR(VLOOKUP($B334,'[2]APS data'!$I$1:$M$1048576,2,0),"")</f>
        <v>22500</v>
      </c>
      <c r="AB334" s="156" t="n">
        <f aca="false">IFERROR(T334/X334,"")</f>
        <v>0.122605363984674</v>
      </c>
      <c r="AC334" s="156"/>
      <c r="AD334" s="156" t="n">
        <f aca="false">IFERROR(V334/Z334,"")</f>
        <v>0.24</v>
      </c>
    </row>
    <row r="335" customFormat="false" ht="13.2" hidden="false" customHeight="false" outlineLevel="0" collapsed="false">
      <c r="B335" s="154" t="s">
        <v>489</v>
      </c>
      <c r="E335" s="127" t="s">
        <v>490</v>
      </c>
      <c r="G335" s="152" t="n">
        <v>0.6</v>
      </c>
      <c r="H335" s="152" t="n">
        <v>1.2</v>
      </c>
      <c r="I335" s="152" t="n">
        <v>0.8</v>
      </c>
      <c r="J335" s="152" t="n">
        <v>1.4</v>
      </c>
      <c r="K335" s="152" t="n">
        <v>0.4</v>
      </c>
      <c r="L335" s="152" t="n">
        <v>0.9</v>
      </c>
      <c r="M335" s="152" t="s">
        <v>1483</v>
      </c>
      <c r="N335" s="152"/>
      <c r="S335" s="152" t="n">
        <v>2</v>
      </c>
      <c r="T335" s="155" t="n">
        <f aca="false">IF(S335="","",S335*1000)</f>
        <v>2000</v>
      </c>
      <c r="V335" s="155" t="n">
        <f aca="false">IF(T335="","",(H335+J335+L335)*1000)</f>
        <v>3500</v>
      </c>
      <c r="X335" s="155" t="n">
        <f aca="false">IFERROR(VLOOKUP($B335,'[2]APS data'!$B$1:$F$1048576,2,0),"")</f>
        <v>20900</v>
      </c>
      <c r="Z335" s="155" t="n">
        <f aca="false">IFERROR(VLOOKUP($B335,'[2]APS data'!$I$1:$M$1048576,2,0),"")</f>
        <v>12800</v>
      </c>
      <c r="AB335" s="156" t="n">
        <f aca="false">IFERROR(T335/X335,"")</f>
        <v>0.0956937799043062</v>
      </c>
      <c r="AC335" s="156"/>
      <c r="AD335" s="156" t="n">
        <f aca="false">IFERROR(V335/Z335,"")</f>
        <v>0.2734375</v>
      </c>
    </row>
    <row r="336" customFormat="false" ht="13.2" hidden="false" customHeight="false" outlineLevel="0" collapsed="false">
      <c r="B336" s="154" t="s">
        <v>491</v>
      </c>
      <c r="E336" s="127" t="s">
        <v>492</v>
      </c>
      <c r="G336" s="152" t="n">
        <v>2.1</v>
      </c>
      <c r="H336" s="152" t="n">
        <v>4.2</v>
      </c>
      <c r="I336" s="152" t="n">
        <v>3.9</v>
      </c>
      <c r="J336" s="152" t="n">
        <v>7.6</v>
      </c>
      <c r="K336" s="152" t="n">
        <v>1.7</v>
      </c>
      <c r="L336" s="152" t="n">
        <v>3.6</v>
      </c>
      <c r="M336" s="152" t="n">
        <v>0.8</v>
      </c>
      <c r="N336" s="152"/>
      <c r="S336" s="152" t="n">
        <v>8.4</v>
      </c>
      <c r="T336" s="155" t="n">
        <f aca="false">IF(S336="","",S336*1000)</f>
        <v>8400</v>
      </c>
      <c r="V336" s="155" t="n">
        <f aca="false">IF(T336="","",(H336+J336+L336)*1000)</f>
        <v>15400</v>
      </c>
      <c r="X336" s="155" t="n">
        <f aca="false">IFERROR(VLOOKUP($B336,'[2]APS data'!$B$1:$F$1048576,2,0),"")</f>
        <v>56100</v>
      </c>
      <c r="Z336" s="155" t="n">
        <f aca="false">IFERROR(VLOOKUP($B336,'[2]APS data'!$I$1:$M$1048576,2,0),"")</f>
        <v>33600</v>
      </c>
      <c r="AB336" s="156" t="n">
        <f aca="false">IFERROR(T336/X336,"")</f>
        <v>0.149732620320856</v>
      </c>
      <c r="AC336" s="156"/>
      <c r="AD336" s="156" t="n">
        <f aca="false">IFERROR(V336/Z336,"")</f>
        <v>0.458333333333333</v>
      </c>
    </row>
    <row r="337" customFormat="false" ht="13.2" hidden="false" customHeight="false" outlineLevel="0" collapsed="false">
      <c r="G337" s="152"/>
      <c r="H337" s="152"/>
      <c r="I337" s="152"/>
      <c r="J337" s="152"/>
      <c r="K337" s="152"/>
      <c r="L337" s="152"/>
      <c r="M337" s="152"/>
      <c r="N337" s="152"/>
      <c r="S337" s="152"/>
      <c r="T337" s="155" t="str">
        <f aca="false">IF(S337="","",S337*1000)</f>
        <v/>
      </c>
      <c r="V337" s="155" t="str">
        <f aca="false">IF(T337="","",(H337+J337+L337)*1000)</f>
        <v/>
      </c>
      <c r="X337" s="155" t="str">
        <f aca="false">IFERROR(VLOOKUP($B337,'[2]APS data'!$B$1:$F$1048576,2,0),"")</f>
        <v/>
      </c>
      <c r="Z337" s="155" t="str">
        <f aca="false">IFERROR(VLOOKUP($B337,'[2]APS data'!$I$1:$M$1048576,2,0),"")</f>
        <v/>
      </c>
      <c r="AB337" s="156" t="str">
        <f aca="false">IFERROR(T337/X337,"")</f>
        <v/>
      </c>
      <c r="AC337" s="156"/>
      <c r="AD337" s="156" t="str">
        <f aca="false">IFERROR(V337/Z337,"")</f>
        <v/>
      </c>
    </row>
    <row r="338" s="142" customFormat="true" ht="13.2" hidden="false" customHeight="false" outlineLevel="0" collapsed="false">
      <c r="B338" s="151" t="s">
        <v>2476</v>
      </c>
      <c r="D338" s="142" t="s">
        <v>2477</v>
      </c>
      <c r="G338" s="153" t="n">
        <v>8.7</v>
      </c>
      <c r="H338" s="153" t="n">
        <v>16.6</v>
      </c>
      <c r="I338" s="153" t="n">
        <v>13.8</v>
      </c>
      <c r="J338" s="153" t="n">
        <v>24</v>
      </c>
      <c r="K338" s="153" t="n">
        <v>6.7</v>
      </c>
      <c r="L338" s="153" t="n">
        <v>14.2</v>
      </c>
      <c r="M338" s="153" t="n">
        <v>4.2</v>
      </c>
      <c r="N338" s="153"/>
      <c r="S338" s="153" t="n">
        <v>33.4</v>
      </c>
      <c r="T338" s="155" t="n">
        <f aca="false">IF(S338="","",S338*1000)</f>
        <v>33400</v>
      </c>
      <c r="U338" s="128"/>
      <c r="V338" s="155" t="n">
        <f aca="false">IF(T338="","",(H338+J338+L338)*1000)</f>
        <v>54800</v>
      </c>
      <c r="W338" s="128"/>
      <c r="X338" s="155" t="str">
        <f aca="false">IFERROR(VLOOKUP($B338,'[2]APS data'!$B$1:$F$1048576,2,0),"")</f>
        <v/>
      </c>
      <c r="Y338" s="128"/>
      <c r="Z338" s="155" t="str">
        <f aca="false">IFERROR(VLOOKUP($B338,'[2]APS data'!$I$1:$M$1048576,2,0),"")</f>
        <v/>
      </c>
      <c r="AA338" s="128"/>
      <c r="AB338" s="156" t="str">
        <f aca="false">IFERROR(T338/X338,"")</f>
        <v/>
      </c>
      <c r="AC338" s="156"/>
      <c r="AD338" s="156" t="str">
        <f aca="false">IFERROR(V338/Z338,"")</f>
        <v/>
      </c>
      <c r="AE338" s="128"/>
      <c r="AF338" s="128"/>
      <c r="AG338" s="128"/>
      <c r="AH338" s="128"/>
      <c r="AI338" s="128"/>
      <c r="AJ338" s="128"/>
      <c r="AK338" s="128"/>
      <c r="AL338" s="128"/>
      <c r="AM338" s="128"/>
      <c r="AN338" s="128"/>
      <c r="AO338" s="128"/>
      <c r="AP338" s="128"/>
      <c r="AQ338" s="128"/>
      <c r="AR338" s="128"/>
      <c r="AS338" s="128"/>
      <c r="AT338" s="128"/>
      <c r="AU338" s="128"/>
      <c r="AV338" s="128"/>
      <c r="AW338" s="128"/>
      <c r="AX338" s="128"/>
      <c r="AY338" s="128"/>
    </row>
    <row r="339" customFormat="false" ht="13.2" hidden="false" customHeight="false" outlineLevel="0" collapsed="false">
      <c r="B339" s="154" t="s">
        <v>493</v>
      </c>
      <c r="E339" s="127" t="s">
        <v>494</v>
      </c>
      <c r="G339" s="152" t="n">
        <v>2</v>
      </c>
      <c r="H339" s="152" t="n">
        <v>3.7</v>
      </c>
      <c r="I339" s="152" t="n">
        <v>3.1</v>
      </c>
      <c r="J339" s="152" t="n">
        <v>5.1</v>
      </c>
      <c r="K339" s="152" t="n">
        <v>1.3</v>
      </c>
      <c r="L339" s="152" t="n">
        <v>2.7</v>
      </c>
      <c r="M339" s="152" t="n">
        <v>0.9</v>
      </c>
      <c r="N339" s="152"/>
      <c r="S339" s="152" t="n">
        <v>7.2</v>
      </c>
      <c r="T339" s="155" t="n">
        <f aca="false">IF(S339="","",S339*1000)</f>
        <v>7200</v>
      </c>
      <c r="V339" s="155" t="n">
        <f aca="false">IF(T339="","",(H339+J339+L339)*1000)</f>
        <v>11500</v>
      </c>
      <c r="X339" s="155" t="n">
        <f aca="false">IFERROR(VLOOKUP($B339,'[2]APS data'!$B$1:$F$1048576,2,0),"")</f>
        <v>32000</v>
      </c>
      <c r="Z339" s="155" t="n">
        <f aca="false">IFERROR(VLOOKUP($B339,'[2]APS data'!$I$1:$M$1048576,2,0),"")</f>
        <v>17500</v>
      </c>
      <c r="AB339" s="156" t="n">
        <f aca="false">IFERROR(T339/X339,"")</f>
        <v>0.225</v>
      </c>
      <c r="AC339" s="156"/>
      <c r="AD339" s="156" t="n">
        <f aca="false">IFERROR(V339/Z339,"")</f>
        <v>0.657142857142857</v>
      </c>
    </row>
    <row r="340" customFormat="false" ht="13.2" hidden="false" customHeight="false" outlineLevel="0" collapsed="false">
      <c r="B340" s="154" t="s">
        <v>495</v>
      </c>
      <c r="E340" s="127" t="s">
        <v>496</v>
      </c>
      <c r="G340" s="152" t="n">
        <v>2.4</v>
      </c>
      <c r="H340" s="152" t="n">
        <v>4.5</v>
      </c>
      <c r="I340" s="152" t="n">
        <v>3.4</v>
      </c>
      <c r="J340" s="152" t="n">
        <v>5.9</v>
      </c>
      <c r="K340" s="152" t="n">
        <v>1.4</v>
      </c>
      <c r="L340" s="152" t="n">
        <v>3</v>
      </c>
      <c r="M340" s="152" t="n">
        <v>1.1</v>
      </c>
      <c r="N340" s="152"/>
      <c r="S340" s="152" t="n">
        <v>8.3</v>
      </c>
      <c r="T340" s="155" t="n">
        <f aca="false">IF(S340="","",S340*1000)</f>
        <v>8300</v>
      </c>
      <c r="V340" s="155" t="n">
        <f aca="false">IF(T340="","",(H340+J340+L340)*1000)</f>
        <v>13400</v>
      </c>
      <c r="X340" s="155" t="n">
        <f aca="false">IFERROR(VLOOKUP($B340,'[2]APS data'!$B$1:$F$1048576,2,0),"")</f>
        <v>29400</v>
      </c>
      <c r="Z340" s="155" t="n">
        <f aca="false">IFERROR(VLOOKUP($B340,'[2]APS data'!$I$1:$M$1048576,2,0),"")</f>
        <v>21100</v>
      </c>
      <c r="AB340" s="156" t="n">
        <f aca="false">IFERROR(T340/X340,"")</f>
        <v>0.282312925170068</v>
      </c>
      <c r="AC340" s="156"/>
      <c r="AD340" s="156" t="n">
        <f aca="false">IFERROR(V340/Z340,"")</f>
        <v>0.635071090047393</v>
      </c>
    </row>
    <row r="341" customFormat="false" ht="13.2" hidden="false" customHeight="false" outlineLevel="0" collapsed="false">
      <c r="B341" s="154" t="s">
        <v>497</v>
      </c>
      <c r="E341" s="127" t="s">
        <v>498</v>
      </c>
      <c r="G341" s="152" t="n">
        <v>1.5</v>
      </c>
      <c r="H341" s="152" t="n">
        <v>2.9</v>
      </c>
      <c r="I341" s="152" t="n">
        <v>2.5</v>
      </c>
      <c r="J341" s="152" t="n">
        <v>4.3</v>
      </c>
      <c r="K341" s="152" t="n">
        <v>1.3</v>
      </c>
      <c r="L341" s="152" t="n">
        <v>2.5</v>
      </c>
      <c r="M341" s="152" t="n">
        <v>0.8</v>
      </c>
      <c r="N341" s="152"/>
      <c r="S341" s="152" t="n">
        <v>6</v>
      </c>
      <c r="T341" s="155" t="n">
        <f aca="false">IF(S341="","",S341*1000)</f>
        <v>6000</v>
      </c>
      <c r="V341" s="155" t="n">
        <f aca="false">IF(T341="","",(H341+J341+L341)*1000)</f>
        <v>9700</v>
      </c>
      <c r="X341" s="155" t="n">
        <f aca="false">IFERROR(VLOOKUP($B341,'[2]APS data'!$B$1:$F$1048576,2,0),"")</f>
        <v>27700</v>
      </c>
      <c r="Z341" s="155" t="n">
        <f aca="false">IFERROR(VLOOKUP($B341,'[2]APS data'!$I$1:$M$1048576,2,0),"")</f>
        <v>21800</v>
      </c>
      <c r="AB341" s="156" t="n">
        <f aca="false">IFERROR(T341/X341,"")</f>
        <v>0.216606498194946</v>
      </c>
      <c r="AC341" s="156"/>
      <c r="AD341" s="156" t="n">
        <f aca="false">IFERROR(V341/Z341,"")</f>
        <v>0.444954128440367</v>
      </c>
    </row>
    <row r="342" customFormat="false" ht="13.2" hidden="false" customHeight="false" outlineLevel="0" collapsed="false">
      <c r="B342" s="154" t="s">
        <v>499</v>
      </c>
      <c r="E342" s="127" t="s">
        <v>500</v>
      </c>
      <c r="G342" s="152" t="n">
        <v>1.4</v>
      </c>
      <c r="H342" s="152" t="n">
        <v>2.8</v>
      </c>
      <c r="I342" s="152" t="n">
        <v>2.2</v>
      </c>
      <c r="J342" s="152" t="n">
        <v>3.9</v>
      </c>
      <c r="K342" s="152" t="n">
        <v>0.9</v>
      </c>
      <c r="L342" s="152" t="n">
        <v>2</v>
      </c>
      <c r="M342" s="152" t="n">
        <v>0.7</v>
      </c>
      <c r="N342" s="152"/>
      <c r="S342" s="152" t="n">
        <v>5.3</v>
      </c>
      <c r="T342" s="155" t="n">
        <f aca="false">IF(S342="","",S342*1000)</f>
        <v>5300</v>
      </c>
      <c r="V342" s="155" t="n">
        <f aca="false">IF(T342="","",(H342+J342+L342)*1000)</f>
        <v>8700</v>
      </c>
      <c r="X342" s="155" t="n">
        <f aca="false">IFERROR(VLOOKUP($B342,'[2]APS data'!$B$1:$F$1048576,2,0),"")</f>
        <v>28200</v>
      </c>
      <c r="Z342" s="155" t="n">
        <f aca="false">IFERROR(VLOOKUP($B342,'[2]APS data'!$I$1:$M$1048576,2,0),"")</f>
        <v>9400</v>
      </c>
      <c r="AB342" s="156" t="n">
        <f aca="false">IFERROR(T342/X342,"")</f>
        <v>0.187943262411348</v>
      </c>
      <c r="AC342" s="156"/>
      <c r="AD342" s="156" t="n">
        <f aca="false">IFERROR(V342/Z342,"")</f>
        <v>0.925531914893617</v>
      </c>
    </row>
    <row r="343" customFormat="false" ht="13.2" hidden="false" customHeight="false" outlineLevel="0" collapsed="false">
      <c r="B343" s="154" t="s">
        <v>501</v>
      </c>
      <c r="E343" s="127" t="s">
        <v>502</v>
      </c>
      <c r="G343" s="152" t="n">
        <v>1.4</v>
      </c>
      <c r="H343" s="152" t="n">
        <v>2.7</v>
      </c>
      <c r="I343" s="152" t="n">
        <v>2.7</v>
      </c>
      <c r="J343" s="152" t="n">
        <v>4.7</v>
      </c>
      <c r="K343" s="152" t="n">
        <v>1.8</v>
      </c>
      <c r="L343" s="152" t="n">
        <v>4.1</v>
      </c>
      <c r="M343" s="152" t="n">
        <v>0.8</v>
      </c>
      <c r="N343" s="152"/>
      <c r="S343" s="152" t="n">
        <v>6.6</v>
      </c>
      <c r="T343" s="155" t="n">
        <f aca="false">IF(S343="","",S343*1000)</f>
        <v>6600</v>
      </c>
      <c r="V343" s="155" t="n">
        <f aca="false">IF(T343="","",(H343+J343+L343)*1000)</f>
        <v>11500</v>
      </c>
      <c r="X343" s="155" t="n">
        <f aca="false">IFERROR(VLOOKUP($B343,'[2]APS data'!$B$1:$F$1048576,2,0),"")</f>
        <v>43000</v>
      </c>
      <c r="Z343" s="155" t="n">
        <f aca="false">IFERROR(VLOOKUP($B343,'[2]APS data'!$I$1:$M$1048576,2,0),"")</f>
        <v>35400</v>
      </c>
      <c r="AB343" s="156" t="n">
        <f aca="false">IFERROR(T343/X343,"")</f>
        <v>0.153488372093023</v>
      </c>
      <c r="AC343" s="156"/>
      <c r="AD343" s="156" t="n">
        <f aca="false">IFERROR(V343/Z343,"")</f>
        <v>0.324858757062147</v>
      </c>
    </row>
    <row r="344" customFormat="false" ht="13.2" hidden="false" customHeight="false" outlineLevel="0" collapsed="false">
      <c r="G344" s="152"/>
      <c r="H344" s="152"/>
      <c r="I344" s="152"/>
      <c r="J344" s="152"/>
      <c r="K344" s="152"/>
      <c r="L344" s="152"/>
      <c r="M344" s="152"/>
      <c r="N344" s="152"/>
      <c r="S344" s="152"/>
      <c r="T344" s="155" t="str">
        <f aca="false">IF(S344="","",S344*1000)</f>
        <v/>
      </c>
      <c r="V344" s="155" t="str">
        <f aca="false">IF(T344="","",(H344+J344+L344)*1000)</f>
        <v/>
      </c>
      <c r="X344" s="155" t="str">
        <f aca="false">IFERROR(VLOOKUP($B344,'[2]APS data'!$B$1:$F$1048576,2,0),"")</f>
        <v/>
      </c>
      <c r="Z344" s="155" t="str">
        <f aca="false">IFERROR(VLOOKUP($B344,'[2]APS data'!$I$1:$M$1048576,2,0),"")</f>
        <v/>
      </c>
      <c r="AB344" s="156" t="str">
        <f aca="false">IFERROR(T344/X344,"")</f>
        <v/>
      </c>
      <c r="AC344" s="156"/>
      <c r="AD344" s="156" t="str">
        <f aca="false">IFERROR(V344/Z344,"")</f>
        <v/>
      </c>
    </row>
    <row r="345" s="142" customFormat="true" ht="13.2" hidden="false" customHeight="false" outlineLevel="0" collapsed="false">
      <c r="B345" s="151" t="s">
        <v>2478</v>
      </c>
      <c r="D345" s="142" t="s">
        <v>2479</v>
      </c>
      <c r="G345" s="153" t="n">
        <v>14.4</v>
      </c>
      <c r="H345" s="153" t="n">
        <v>27.6</v>
      </c>
      <c r="I345" s="153" t="n">
        <v>24.7</v>
      </c>
      <c r="J345" s="153" t="n">
        <v>43.5</v>
      </c>
      <c r="K345" s="153" t="n">
        <v>15</v>
      </c>
      <c r="L345" s="153" t="n">
        <v>32</v>
      </c>
      <c r="M345" s="153" t="n">
        <v>5.3</v>
      </c>
      <c r="N345" s="153"/>
      <c r="S345" s="153" t="n">
        <v>59.3</v>
      </c>
      <c r="T345" s="155" t="n">
        <f aca="false">IF(S345="","",S345*1000)</f>
        <v>59300</v>
      </c>
      <c r="U345" s="128"/>
      <c r="V345" s="155" t="n">
        <f aca="false">IF(T345="","",(H345+J345+L345)*1000)</f>
        <v>103100</v>
      </c>
      <c r="W345" s="128"/>
      <c r="X345" s="155" t="str">
        <f aca="false">IFERROR(VLOOKUP($B345,'[2]APS data'!$B$1:$F$1048576,2,0),"")</f>
        <v/>
      </c>
      <c r="Y345" s="128"/>
      <c r="Z345" s="155" t="str">
        <f aca="false">IFERROR(VLOOKUP($B345,'[2]APS data'!$I$1:$M$1048576,2,0),"")</f>
        <v/>
      </c>
      <c r="AA345" s="128"/>
      <c r="AB345" s="156" t="str">
        <f aca="false">IFERROR(T345/X345,"")</f>
        <v/>
      </c>
      <c r="AC345" s="156"/>
      <c r="AD345" s="156" t="str">
        <f aca="false">IFERROR(V345/Z345,"")</f>
        <v/>
      </c>
      <c r="AE345" s="128"/>
      <c r="AF345" s="128"/>
      <c r="AG345" s="128"/>
      <c r="AH345" s="128"/>
      <c r="AI345" s="128"/>
      <c r="AJ345" s="128"/>
      <c r="AK345" s="128"/>
      <c r="AL345" s="128"/>
      <c r="AM345" s="128"/>
      <c r="AN345" s="128"/>
      <c r="AO345" s="128"/>
      <c r="AP345" s="128"/>
      <c r="AQ345" s="128"/>
      <c r="AR345" s="128"/>
      <c r="AS345" s="128"/>
      <c r="AT345" s="128"/>
      <c r="AU345" s="128"/>
      <c r="AV345" s="128"/>
      <c r="AW345" s="128"/>
      <c r="AX345" s="128"/>
      <c r="AY345" s="128"/>
    </row>
    <row r="346" customFormat="false" ht="13.2" hidden="false" customHeight="false" outlineLevel="0" collapsed="false">
      <c r="B346" s="154" t="s">
        <v>503</v>
      </c>
      <c r="E346" s="127" t="s">
        <v>504</v>
      </c>
      <c r="G346" s="152" t="n">
        <v>2</v>
      </c>
      <c r="H346" s="152" t="n">
        <v>3.9</v>
      </c>
      <c r="I346" s="152" t="n">
        <v>3.2</v>
      </c>
      <c r="J346" s="152" t="n">
        <v>5.7</v>
      </c>
      <c r="K346" s="152" t="n">
        <v>1.8</v>
      </c>
      <c r="L346" s="152" t="n">
        <v>3.9</v>
      </c>
      <c r="M346" s="152" t="n">
        <v>0.6</v>
      </c>
      <c r="N346" s="152"/>
      <c r="S346" s="152" t="n">
        <v>7.6</v>
      </c>
      <c r="T346" s="155" t="n">
        <f aca="false">IF(S346="","",S346*1000)</f>
        <v>7600</v>
      </c>
      <c r="V346" s="155" t="n">
        <f aca="false">IF(T346="","",(H346+J346+L346)*1000)</f>
        <v>13500</v>
      </c>
      <c r="X346" s="155" t="n">
        <f aca="false">IFERROR(VLOOKUP($B346,'[2]APS data'!$B$1:$F$1048576,2,0),"")</f>
        <v>55500</v>
      </c>
      <c r="Z346" s="155" t="n">
        <f aca="false">IFERROR(VLOOKUP($B346,'[2]APS data'!$I$1:$M$1048576,2,0),"")</f>
        <v>34100</v>
      </c>
      <c r="AB346" s="156" t="n">
        <f aca="false">IFERROR(T346/X346,"")</f>
        <v>0.136936936936937</v>
      </c>
      <c r="AC346" s="156"/>
      <c r="AD346" s="156" t="n">
        <f aca="false">IFERROR(V346/Z346,"")</f>
        <v>0.395894428152493</v>
      </c>
    </row>
    <row r="347" customFormat="false" ht="13.2" hidden="false" customHeight="false" outlineLevel="0" collapsed="false">
      <c r="B347" s="154" t="s">
        <v>505</v>
      </c>
      <c r="E347" s="127" t="s">
        <v>506</v>
      </c>
      <c r="G347" s="152" t="n">
        <v>0.9</v>
      </c>
      <c r="H347" s="152" t="n">
        <v>1.8</v>
      </c>
      <c r="I347" s="152" t="n">
        <v>1.6</v>
      </c>
      <c r="J347" s="152" t="n">
        <v>2.8</v>
      </c>
      <c r="K347" s="152" t="n">
        <v>1.1</v>
      </c>
      <c r="L347" s="152" t="n">
        <v>2.4</v>
      </c>
      <c r="M347" s="152" t="n">
        <v>0.4</v>
      </c>
      <c r="N347" s="152"/>
      <c r="S347" s="152" t="n">
        <v>3.9</v>
      </c>
      <c r="T347" s="155" t="n">
        <f aca="false">IF(S347="","",S347*1000)</f>
        <v>3900</v>
      </c>
      <c r="V347" s="155" t="n">
        <f aca="false">IF(T347="","",(H347+J347+L347)*1000)</f>
        <v>7000</v>
      </c>
      <c r="X347" s="155" t="n">
        <f aca="false">IFERROR(VLOOKUP($B347,'[2]APS data'!$B$1:$F$1048576,2,0),"")</f>
        <v>36500</v>
      </c>
      <c r="Z347" s="155" t="n">
        <f aca="false">IFERROR(VLOOKUP($B347,'[2]APS data'!$I$1:$M$1048576,2,0),"")</f>
        <v>31100</v>
      </c>
      <c r="AB347" s="156" t="n">
        <f aca="false">IFERROR(T347/X347,"")</f>
        <v>0.106849315068493</v>
      </c>
      <c r="AC347" s="156"/>
      <c r="AD347" s="156" t="n">
        <f aca="false">IFERROR(V347/Z347,"")</f>
        <v>0.22508038585209</v>
      </c>
    </row>
    <row r="348" customFormat="false" ht="13.2" hidden="false" customHeight="false" outlineLevel="0" collapsed="false">
      <c r="B348" s="154" t="s">
        <v>507</v>
      </c>
      <c r="E348" s="127" t="s">
        <v>508</v>
      </c>
      <c r="G348" s="152" t="n">
        <v>1.2</v>
      </c>
      <c r="H348" s="152" t="n">
        <v>2.3</v>
      </c>
      <c r="I348" s="152" t="n">
        <v>2.5</v>
      </c>
      <c r="J348" s="152" t="n">
        <v>4.3</v>
      </c>
      <c r="K348" s="152" t="n">
        <v>1.6</v>
      </c>
      <c r="L348" s="152" t="n">
        <v>3.2</v>
      </c>
      <c r="M348" s="152" t="n">
        <v>0.6</v>
      </c>
      <c r="N348" s="152"/>
      <c r="S348" s="152" t="n">
        <v>5.8</v>
      </c>
      <c r="T348" s="155" t="n">
        <f aca="false">IF(S348="","",S348*1000)</f>
        <v>5800</v>
      </c>
      <c r="V348" s="155" t="n">
        <f aca="false">IF(T348="","",(H348+J348+L348)*1000)</f>
        <v>9800</v>
      </c>
      <c r="X348" s="155" t="n">
        <f aca="false">IFERROR(VLOOKUP($B348,'[2]APS data'!$B$1:$F$1048576,2,0),"")</f>
        <v>44800</v>
      </c>
      <c r="Z348" s="155" t="n">
        <f aca="false">IFERROR(VLOOKUP($B348,'[2]APS data'!$I$1:$M$1048576,2,0),"")</f>
        <v>30700</v>
      </c>
      <c r="AB348" s="156" t="n">
        <f aca="false">IFERROR(T348/X348,"")</f>
        <v>0.129464285714286</v>
      </c>
      <c r="AC348" s="156"/>
      <c r="AD348" s="156" t="n">
        <f aca="false">IFERROR(V348/Z348,"")</f>
        <v>0.319218241042345</v>
      </c>
    </row>
    <row r="349" customFormat="false" ht="13.2" hidden="false" customHeight="false" outlineLevel="0" collapsed="false">
      <c r="B349" s="154" t="s">
        <v>509</v>
      </c>
      <c r="E349" s="127" t="s">
        <v>510</v>
      </c>
      <c r="G349" s="152" t="n">
        <v>0.9</v>
      </c>
      <c r="H349" s="152" t="n">
        <v>1.5</v>
      </c>
      <c r="I349" s="152" t="n">
        <v>1.9</v>
      </c>
      <c r="J349" s="152" t="n">
        <v>3.3</v>
      </c>
      <c r="K349" s="152" t="n">
        <v>1.2</v>
      </c>
      <c r="L349" s="152" t="n">
        <v>2.6</v>
      </c>
      <c r="M349" s="152" t="n">
        <v>0.3</v>
      </c>
      <c r="N349" s="152"/>
      <c r="S349" s="152" t="n">
        <v>4.2</v>
      </c>
      <c r="T349" s="155" t="n">
        <f aca="false">IF(S349="","",S349*1000)</f>
        <v>4200</v>
      </c>
      <c r="V349" s="155" t="n">
        <f aca="false">IF(T349="","",(H349+J349+L349)*1000)</f>
        <v>7400</v>
      </c>
      <c r="X349" s="155" t="n">
        <f aca="false">IFERROR(VLOOKUP($B349,'[2]APS data'!$B$1:$F$1048576,2,0),"")</f>
        <v>36200</v>
      </c>
      <c r="Z349" s="155" t="n">
        <f aca="false">IFERROR(VLOOKUP($B349,'[2]APS data'!$I$1:$M$1048576,2,0),"")</f>
        <v>18700</v>
      </c>
      <c r="AB349" s="156" t="n">
        <f aca="false">IFERROR(T349/X349,"")</f>
        <v>0.116022099447514</v>
      </c>
      <c r="AC349" s="156"/>
      <c r="AD349" s="156" t="n">
        <f aca="false">IFERROR(V349/Z349,"")</f>
        <v>0.39572192513369</v>
      </c>
    </row>
    <row r="350" customFormat="false" ht="13.2" hidden="false" customHeight="false" outlineLevel="0" collapsed="false">
      <c r="B350" s="154" t="s">
        <v>511</v>
      </c>
      <c r="E350" s="127" t="s">
        <v>512</v>
      </c>
      <c r="G350" s="152" t="n">
        <v>1.3</v>
      </c>
      <c r="H350" s="152" t="n">
        <v>2.6</v>
      </c>
      <c r="I350" s="152" t="n">
        <v>2.4</v>
      </c>
      <c r="J350" s="152" t="n">
        <v>4.4</v>
      </c>
      <c r="K350" s="152" t="n">
        <v>1.3</v>
      </c>
      <c r="L350" s="152" t="n">
        <v>3</v>
      </c>
      <c r="M350" s="152" t="n">
        <v>0.5</v>
      </c>
      <c r="N350" s="152"/>
      <c r="S350" s="152" t="n">
        <v>5.6</v>
      </c>
      <c r="T350" s="155" t="n">
        <f aca="false">IF(S350="","",S350*1000)</f>
        <v>5600</v>
      </c>
      <c r="V350" s="155" t="n">
        <f aca="false">IF(T350="","",(H350+J350+L350)*1000)</f>
        <v>10000</v>
      </c>
      <c r="X350" s="155" t="n">
        <f aca="false">IFERROR(VLOOKUP($B350,'[2]APS data'!$B$1:$F$1048576,2,0),"")</f>
        <v>25000</v>
      </c>
      <c r="Z350" s="155" t="n">
        <f aca="false">IFERROR(VLOOKUP($B350,'[2]APS data'!$I$1:$M$1048576,2,0),"")</f>
        <v>17100</v>
      </c>
      <c r="AB350" s="156" t="n">
        <f aca="false">IFERROR(T350/X350,"")</f>
        <v>0.224</v>
      </c>
      <c r="AC350" s="156"/>
      <c r="AD350" s="156" t="n">
        <f aca="false">IFERROR(V350/Z350,"")</f>
        <v>0.584795321637427</v>
      </c>
    </row>
    <row r="351" customFormat="false" ht="13.2" hidden="false" customHeight="false" outlineLevel="0" collapsed="false">
      <c r="B351" s="154" t="s">
        <v>513</v>
      </c>
      <c r="E351" s="127" t="s">
        <v>514</v>
      </c>
      <c r="G351" s="152" t="n">
        <v>0.6</v>
      </c>
      <c r="H351" s="152" t="n">
        <v>1.1</v>
      </c>
      <c r="I351" s="152" t="n">
        <v>1.1</v>
      </c>
      <c r="J351" s="152" t="n">
        <v>2</v>
      </c>
      <c r="K351" s="152" t="n">
        <v>0.7</v>
      </c>
      <c r="L351" s="152" t="n">
        <v>1.5</v>
      </c>
      <c r="M351" s="152" t="s">
        <v>1483</v>
      </c>
      <c r="N351" s="152"/>
      <c r="S351" s="152" t="n">
        <v>2.6</v>
      </c>
      <c r="T351" s="155" t="n">
        <f aca="false">IF(S351="","",S351*1000)</f>
        <v>2600</v>
      </c>
      <c r="V351" s="155" t="n">
        <f aca="false">IF(T351="","",(H351+J351+L351)*1000)</f>
        <v>4600</v>
      </c>
      <c r="X351" s="155" t="n">
        <f aca="false">IFERROR(VLOOKUP($B351,'[2]APS data'!$B$1:$F$1048576,2,0),"")</f>
        <v>31400</v>
      </c>
      <c r="Z351" s="155" t="n">
        <f aca="false">IFERROR(VLOOKUP($B351,'[2]APS data'!$I$1:$M$1048576,2,0),"")</f>
        <v>18600</v>
      </c>
      <c r="AB351" s="156" t="n">
        <f aca="false">IFERROR(T351/X351,"")</f>
        <v>0.0828025477707006</v>
      </c>
      <c r="AC351" s="156"/>
      <c r="AD351" s="156" t="n">
        <f aca="false">IFERROR(V351/Z351,"")</f>
        <v>0.247311827956989</v>
      </c>
    </row>
    <row r="352" customFormat="false" ht="13.2" hidden="false" customHeight="false" outlineLevel="0" collapsed="false">
      <c r="B352" s="154" t="s">
        <v>515</v>
      </c>
      <c r="E352" s="127" t="s">
        <v>516</v>
      </c>
      <c r="G352" s="152" t="n">
        <v>2.3</v>
      </c>
      <c r="H352" s="152" t="n">
        <v>4.4</v>
      </c>
      <c r="I352" s="152" t="n">
        <v>3.2</v>
      </c>
      <c r="J352" s="152" t="n">
        <v>5.9</v>
      </c>
      <c r="K352" s="152" t="n">
        <v>1.4</v>
      </c>
      <c r="L352" s="152" t="n">
        <v>3.3</v>
      </c>
      <c r="M352" s="152" t="n">
        <v>0.7</v>
      </c>
      <c r="N352" s="152"/>
      <c r="S352" s="152" t="n">
        <v>7.6</v>
      </c>
      <c r="T352" s="155" t="n">
        <f aca="false">IF(S352="","",S352*1000)</f>
        <v>7600</v>
      </c>
      <c r="V352" s="155" t="n">
        <f aca="false">IF(T352="","",(H352+J352+L352)*1000)</f>
        <v>13600</v>
      </c>
      <c r="X352" s="155" t="n">
        <f aca="false">IFERROR(VLOOKUP($B352,'[2]APS data'!$B$1:$F$1048576,2,0),"")</f>
        <v>38400</v>
      </c>
      <c r="Z352" s="155" t="n">
        <f aca="false">IFERROR(VLOOKUP($B352,'[2]APS data'!$I$1:$M$1048576,2,0),"")</f>
        <v>26200</v>
      </c>
      <c r="AB352" s="156" t="n">
        <f aca="false">IFERROR(T352/X352,"")</f>
        <v>0.197916666666667</v>
      </c>
      <c r="AC352" s="156"/>
      <c r="AD352" s="156" t="n">
        <f aca="false">IFERROR(V352/Z352,"")</f>
        <v>0.519083969465649</v>
      </c>
    </row>
    <row r="353" customFormat="false" ht="13.2" hidden="false" customHeight="false" outlineLevel="0" collapsed="false">
      <c r="B353" s="154" t="s">
        <v>517</v>
      </c>
      <c r="E353" s="127" t="s">
        <v>518</v>
      </c>
      <c r="G353" s="152" t="n">
        <v>1.9</v>
      </c>
      <c r="H353" s="152" t="n">
        <v>3.6</v>
      </c>
      <c r="I353" s="152" t="n">
        <v>3.1</v>
      </c>
      <c r="J353" s="152" t="n">
        <v>5.3</v>
      </c>
      <c r="K353" s="152" t="n">
        <v>1.9</v>
      </c>
      <c r="L353" s="152" t="n">
        <v>3.9</v>
      </c>
      <c r="M353" s="152" t="n">
        <v>0.9</v>
      </c>
      <c r="N353" s="152"/>
      <c r="S353" s="152" t="n">
        <v>7.7</v>
      </c>
      <c r="T353" s="155" t="n">
        <f aca="false">IF(S353="","",S353*1000)</f>
        <v>7700</v>
      </c>
      <c r="V353" s="155" t="n">
        <f aca="false">IF(T353="","",(H353+J353+L353)*1000)</f>
        <v>12800</v>
      </c>
      <c r="X353" s="155" t="n">
        <f aca="false">IFERROR(VLOOKUP($B353,'[2]APS data'!$B$1:$F$1048576,2,0),"")</f>
        <v>54200</v>
      </c>
      <c r="Z353" s="155" t="n">
        <f aca="false">IFERROR(VLOOKUP($B353,'[2]APS data'!$I$1:$M$1048576,2,0),"")</f>
        <v>37900</v>
      </c>
      <c r="AB353" s="156" t="n">
        <f aca="false">IFERROR(T353/X353,"")</f>
        <v>0.142066420664207</v>
      </c>
      <c r="AC353" s="156"/>
      <c r="AD353" s="156" t="n">
        <f aca="false">IFERROR(V353/Z353,"")</f>
        <v>0.337730870712401</v>
      </c>
    </row>
    <row r="354" customFormat="false" ht="13.2" hidden="false" customHeight="false" outlineLevel="0" collapsed="false">
      <c r="B354" s="154" t="s">
        <v>519</v>
      </c>
      <c r="E354" s="127" t="s">
        <v>520</v>
      </c>
      <c r="G354" s="152" t="n">
        <v>1.4</v>
      </c>
      <c r="H354" s="152" t="n">
        <v>2.8</v>
      </c>
      <c r="I354" s="152" t="n">
        <v>2.1</v>
      </c>
      <c r="J354" s="152" t="n">
        <v>3.6</v>
      </c>
      <c r="K354" s="152" t="n">
        <v>1.4</v>
      </c>
      <c r="L354" s="152" t="n">
        <v>2.9</v>
      </c>
      <c r="M354" s="152" t="n">
        <v>0.4</v>
      </c>
      <c r="N354" s="152"/>
      <c r="S354" s="152" t="n">
        <v>5.3</v>
      </c>
      <c r="T354" s="155" t="n">
        <f aca="false">IF(S354="","",S354*1000)</f>
        <v>5300</v>
      </c>
      <c r="V354" s="155" t="n">
        <f aca="false">IF(T354="","",(H354+J354+L354)*1000)</f>
        <v>9300</v>
      </c>
      <c r="X354" s="155" t="n">
        <f aca="false">IFERROR(VLOOKUP($B354,'[2]APS data'!$B$1:$F$1048576,2,0),"")</f>
        <v>31400</v>
      </c>
      <c r="Z354" s="155" t="n">
        <f aca="false">IFERROR(VLOOKUP($B354,'[2]APS data'!$I$1:$M$1048576,2,0),"")</f>
        <v>22800</v>
      </c>
      <c r="AB354" s="156" t="n">
        <f aca="false">IFERROR(T354/X354,"")</f>
        <v>0.168789808917197</v>
      </c>
      <c r="AC354" s="156"/>
      <c r="AD354" s="156" t="n">
        <f aca="false">IFERROR(V354/Z354,"")</f>
        <v>0.407894736842105</v>
      </c>
    </row>
    <row r="355" customFormat="false" ht="13.2" hidden="false" customHeight="false" outlineLevel="0" collapsed="false">
      <c r="B355" s="154" t="s">
        <v>521</v>
      </c>
      <c r="E355" s="127" t="s">
        <v>522</v>
      </c>
      <c r="G355" s="152" t="n">
        <v>1</v>
      </c>
      <c r="H355" s="152" t="n">
        <v>1.9</v>
      </c>
      <c r="I355" s="152" t="n">
        <v>1.9</v>
      </c>
      <c r="J355" s="152" t="n">
        <v>3.2</v>
      </c>
      <c r="K355" s="152" t="n">
        <v>1.4</v>
      </c>
      <c r="L355" s="152" t="n">
        <v>3</v>
      </c>
      <c r="M355" s="152" t="n">
        <v>0.4</v>
      </c>
      <c r="N355" s="152"/>
      <c r="S355" s="152" t="n">
        <v>4.8</v>
      </c>
      <c r="T355" s="155" t="n">
        <f aca="false">IF(S355="","",S355*1000)</f>
        <v>4800</v>
      </c>
      <c r="V355" s="155" t="n">
        <f aca="false">IF(T355="","",(H355+J355+L355)*1000)</f>
        <v>8100</v>
      </c>
      <c r="X355" s="155" t="n">
        <f aca="false">IFERROR(VLOOKUP($B355,'[2]APS data'!$B$1:$F$1048576,2,0),"")</f>
        <v>38600</v>
      </c>
      <c r="Z355" s="155" t="n">
        <f aca="false">IFERROR(VLOOKUP($B355,'[2]APS data'!$I$1:$M$1048576,2,0),"")</f>
        <v>24700</v>
      </c>
      <c r="AB355" s="156" t="n">
        <f aca="false">IFERROR(T355/X355,"")</f>
        <v>0.124352331606218</v>
      </c>
      <c r="AC355" s="156"/>
      <c r="AD355" s="156" t="n">
        <f aca="false">IFERROR(V355/Z355,"")</f>
        <v>0.327935222672065</v>
      </c>
    </row>
    <row r="356" customFormat="false" ht="13.2" hidden="false" customHeight="false" outlineLevel="0" collapsed="false">
      <c r="B356" s="154" t="s">
        <v>523</v>
      </c>
      <c r="E356" s="127" t="s">
        <v>524</v>
      </c>
      <c r="G356" s="152" t="n">
        <v>0.9</v>
      </c>
      <c r="H356" s="152" t="n">
        <v>1.7</v>
      </c>
      <c r="I356" s="152" t="n">
        <v>1.7</v>
      </c>
      <c r="J356" s="152" t="n">
        <v>3</v>
      </c>
      <c r="K356" s="152" t="n">
        <v>1.1</v>
      </c>
      <c r="L356" s="152" t="n">
        <v>2.3</v>
      </c>
      <c r="M356" s="152" t="n">
        <v>0.4</v>
      </c>
      <c r="N356" s="152"/>
      <c r="S356" s="152" t="n">
        <v>4.2</v>
      </c>
      <c r="T356" s="155" t="n">
        <f aca="false">IF(S356="","",S356*1000)</f>
        <v>4200</v>
      </c>
      <c r="V356" s="155" t="n">
        <f aca="false">IF(T356="","",(H356+J356+L356)*1000)</f>
        <v>7000</v>
      </c>
      <c r="X356" s="155" t="n">
        <f aca="false">IFERROR(VLOOKUP($B356,'[2]APS data'!$B$1:$F$1048576,2,0),"")</f>
        <v>35400</v>
      </c>
      <c r="Z356" s="155" t="n">
        <f aca="false">IFERROR(VLOOKUP($B356,'[2]APS data'!$I$1:$M$1048576,2,0),"")</f>
        <v>26500</v>
      </c>
      <c r="AB356" s="156" t="n">
        <f aca="false">IFERROR(T356/X356,"")</f>
        <v>0.11864406779661</v>
      </c>
      <c r="AC356" s="156"/>
      <c r="AD356" s="156" t="n">
        <f aca="false">IFERROR(V356/Z356,"")</f>
        <v>0.264150943396226</v>
      </c>
    </row>
    <row r="357" customFormat="false" ht="13.2" hidden="false" customHeight="false" outlineLevel="0" collapsed="false">
      <c r="G357" s="152"/>
      <c r="H357" s="152"/>
      <c r="I357" s="152"/>
      <c r="J357" s="152"/>
      <c r="K357" s="152"/>
      <c r="L357" s="152"/>
      <c r="M357" s="152"/>
      <c r="N357" s="152"/>
      <c r="S357" s="152"/>
      <c r="T357" s="155" t="str">
        <f aca="false">IF(S357="","",S357*1000)</f>
        <v/>
      </c>
      <c r="V357" s="155" t="str">
        <f aca="false">IF(T357="","",(H357+J357+L357)*1000)</f>
        <v/>
      </c>
      <c r="X357" s="155" t="str">
        <f aca="false">IFERROR(VLOOKUP($B357,'[2]APS data'!$B$1:$F$1048576,2,0),"")</f>
        <v/>
      </c>
      <c r="Z357" s="155" t="str">
        <f aca="false">IFERROR(VLOOKUP($B357,'[2]APS data'!$I$1:$M$1048576,2,0),"")</f>
        <v/>
      </c>
      <c r="AB357" s="156" t="str">
        <f aca="false">IFERROR(T357/X357,"")</f>
        <v/>
      </c>
      <c r="AC357" s="156"/>
      <c r="AD357" s="156" t="str">
        <f aca="false">IFERROR(V357/Z357,"")</f>
        <v/>
      </c>
    </row>
    <row r="358" s="142" customFormat="true" ht="13.2" hidden="false" customHeight="false" outlineLevel="0" collapsed="false">
      <c r="B358" s="151" t="s">
        <v>2480</v>
      </c>
      <c r="D358" s="142" t="s">
        <v>2481</v>
      </c>
      <c r="G358" s="153" t="n">
        <v>26.8</v>
      </c>
      <c r="H358" s="153" t="n">
        <v>51.5</v>
      </c>
      <c r="I358" s="153" t="n">
        <v>38</v>
      </c>
      <c r="J358" s="153" t="n">
        <v>68.5</v>
      </c>
      <c r="K358" s="153" t="n">
        <v>18.1</v>
      </c>
      <c r="L358" s="153" t="n">
        <v>38.1</v>
      </c>
      <c r="M358" s="153" t="n">
        <v>9.8</v>
      </c>
      <c r="N358" s="153"/>
      <c r="S358" s="153" t="n">
        <v>92.7</v>
      </c>
      <c r="T358" s="155" t="n">
        <f aca="false">IF(S358="","",S358*1000)</f>
        <v>92700</v>
      </c>
      <c r="U358" s="128"/>
      <c r="V358" s="155" t="n">
        <f aca="false">IF(T358="","",(H358+J358+L358)*1000)</f>
        <v>158100</v>
      </c>
      <c r="W358" s="128"/>
      <c r="X358" s="155" t="str">
        <f aca="false">IFERROR(VLOOKUP($B358,'[2]APS data'!$B$1:$F$1048576,2,0),"")</f>
        <v/>
      </c>
      <c r="Y358" s="128"/>
      <c r="Z358" s="155" t="str">
        <f aca="false">IFERROR(VLOOKUP($B358,'[2]APS data'!$I$1:$M$1048576,2,0),"")</f>
        <v/>
      </c>
      <c r="AA358" s="128"/>
      <c r="AB358" s="156" t="str">
        <f aca="false">IFERROR(T358/X358,"")</f>
        <v/>
      </c>
      <c r="AC358" s="156"/>
      <c r="AD358" s="156" t="str">
        <f aca="false">IFERROR(V358/Z358,"")</f>
        <v/>
      </c>
      <c r="AE358" s="128"/>
      <c r="AF358" s="128"/>
      <c r="AG358" s="128"/>
      <c r="AH358" s="128"/>
      <c r="AI358" s="128"/>
      <c r="AJ358" s="128"/>
      <c r="AK358" s="128"/>
      <c r="AL358" s="128"/>
      <c r="AM358" s="128"/>
      <c r="AN358" s="128"/>
      <c r="AO358" s="128"/>
      <c r="AP358" s="128"/>
      <c r="AQ358" s="128"/>
      <c r="AR358" s="128"/>
      <c r="AS358" s="128"/>
      <c r="AT358" s="128"/>
      <c r="AU358" s="128"/>
      <c r="AV358" s="128"/>
      <c r="AW358" s="128"/>
      <c r="AX358" s="128"/>
      <c r="AY358" s="128"/>
    </row>
    <row r="359" customFormat="false" ht="13.2" hidden="false" customHeight="false" outlineLevel="0" collapsed="false">
      <c r="B359" s="154" t="s">
        <v>525</v>
      </c>
      <c r="E359" s="127" t="s">
        <v>526</v>
      </c>
      <c r="G359" s="152" t="n">
        <v>2</v>
      </c>
      <c r="H359" s="152" t="n">
        <v>4</v>
      </c>
      <c r="I359" s="152" t="n">
        <v>3.3</v>
      </c>
      <c r="J359" s="152" t="n">
        <v>5.9</v>
      </c>
      <c r="K359" s="152" t="n">
        <v>1.9</v>
      </c>
      <c r="L359" s="152" t="n">
        <v>4.1</v>
      </c>
      <c r="M359" s="152" t="n">
        <v>0.7</v>
      </c>
      <c r="N359" s="152"/>
      <c r="S359" s="152" t="n">
        <v>7.9</v>
      </c>
      <c r="T359" s="155" t="n">
        <f aca="false">IF(S359="","",S359*1000)</f>
        <v>7900</v>
      </c>
      <c r="V359" s="155" t="n">
        <f aca="false">IF(T359="","",(H359+J359+L359)*1000)</f>
        <v>14000</v>
      </c>
      <c r="X359" s="155" t="n">
        <f aca="false">IFERROR(VLOOKUP($B359,'[2]APS data'!$B$1:$F$1048576,2,0),"")</f>
        <v>41100</v>
      </c>
      <c r="Z359" s="155" t="n">
        <f aca="false">IFERROR(VLOOKUP($B359,'[2]APS data'!$I$1:$M$1048576,2,0),"")</f>
        <v>31100</v>
      </c>
      <c r="AB359" s="156" t="n">
        <f aca="false">IFERROR(T359/X359,"")</f>
        <v>0.192214111922141</v>
      </c>
      <c r="AC359" s="156"/>
      <c r="AD359" s="156" t="n">
        <f aca="false">IFERROR(V359/Z359,"")</f>
        <v>0.45016077170418</v>
      </c>
    </row>
    <row r="360" customFormat="false" ht="13.2" hidden="false" customHeight="false" outlineLevel="0" collapsed="false">
      <c r="B360" s="154" t="s">
        <v>527</v>
      </c>
      <c r="E360" s="127" t="s">
        <v>528</v>
      </c>
      <c r="G360" s="152" t="n">
        <v>2.2</v>
      </c>
      <c r="H360" s="152" t="n">
        <v>4.4</v>
      </c>
      <c r="I360" s="152" t="n">
        <v>3.3</v>
      </c>
      <c r="J360" s="152" t="n">
        <v>5.9</v>
      </c>
      <c r="K360" s="152" t="n">
        <v>1.6</v>
      </c>
      <c r="L360" s="152" t="n">
        <v>3.4</v>
      </c>
      <c r="M360" s="152" t="n">
        <v>0.9</v>
      </c>
      <c r="N360" s="152"/>
      <c r="S360" s="152" t="n">
        <v>8.1</v>
      </c>
      <c r="T360" s="155" t="n">
        <f aca="false">IF(S360="","",S360*1000)</f>
        <v>8100</v>
      </c>
      <c r="V360" s="155" t="n">
        <f aca="false">IF(T360="","",(H360+J360+L360)*1000)</f>
        <v>13700</v>
      </c>
      <c r="X360" s="155" t="n">
        <f aca="false">IFERROR(VLOOKUP($B360,'[2]APS data'!$B$1:$F$1048576,2,0),"")</f>
        <v>45400</v>
      </c>
      <c r="Z360" s="155" t="n">
        <f aca="false">IFERROR(VLOOKUP($B360,'[2]APS data'!$I$1:$M$1048576,2,0),"")</f>
        <v>34400</v>
      </c>
      <c r="AB360" s="156" t="n">
        <f aca="false">IFERROR(T360/X360,"")</f>
        <v>0.1784140969163</v>
      </c>
      <c r="AC360" s="156"/>
      <c r="AD360" s="156" t="n">
        <f aca="false">IFERROR(V360/Z360,"")</f>
        <v>0.398255813953488</v>
      </c>
    </row>
    <row r="361" customFormat="false" ht="13.2" hidden="false" customHeight="false" outlineLevel="0" collapsed="false">
      <c r="B361" s="154" t="s">
        <v>529</v>
      </c>
      <c r="E361" s="127" t="s">
        <v>530</v>
      </c>
      <c r="G361" s="152" t="n">
        <v>1.9</v>
      </c>
      <c r="H361" s="152" t="n">
        <v>3.7</v>
      </c>
      <c r="I361" s="152" t="n">
        <v>2.7</v>
      </c>
      <c r="J361" s="152" t="n">
        <v>4.6</v>
      </c>
      <c r="K361" s="152" t="n">
        <v>1.3</v>
      </c>
      <c r="L361" s="152" t="n">
        <v>2.9</v>
      </c>
      <c r="M361" s="152" t="n">
        <v>0.6</v>
      </c>
      <c r="N361" s="152"/>
      <c r="S361" s="152" t="n">
        <v>6.4</v>
      </c>
      <c r="T361" s="155" t="n">
        <f aca="false">IF(S361="","",S361*1000)</f>
        <v>6400</v>
      </c>
      <c r="V361" s="155" t="n">
        <f aca="false">IF(T361="","",(H361+J361+L361)*1000)</f>
        <v>11200</v>
      </c>
      <c r="X361" s="155" t="n">
        <f aca="false">IFERROR(VLOOKUP($B361,'[2]APS data'!$B$1:$F$1048576,2,0),"")</f>
        <v>31300</v>
      </c>
      <c r="Z361" s="155" t="n">
        <f aca="false">IFERROR(VLOOKUP($B361,'[2]APS data'!$I$1:$M$1048576,2,0),"")</f>
        <v>24200</v>
      </c>
      <c r="AB361" s="156" t="n">
        <f aca="false">IFERROR(T361/X361,"")</f>
        <v>0.204472843450479</v>
      </c>
      <c r="AC361" s="156"/>
      <c r="AD361" s="156" t="n">
        <f aca="false">IFERROR(V361/Z361,"")</f>
        <v>0.462809917355372</v>
      </c>
    </row>
    <row r="362" customFormat="false" ht="13.2" hidden="false" customHeight="false" outlineLevel="0" collapsed="false">
      <c r="B362" s="154" t="s">
        <v>531</v>
      </c>
      <c r="E362" s="127" t="s">
        <v>532</v>
      </c>
      <c r="G362" s="152" t="n">
        <v>2.1</v>
      </c>
      <c r="H362" s="152" t="n">
        <v>4</v>
      </c>
      <c r="I362" s="152" t="n">
        <v>3</v>
      </c>
      <c r="J362" s="152" t="n">
        <v>5.5</v>
      </c>
      <c r="K362" s="152" t="n">
        <v>1.5</v>
      </c>
      <c r="L362" s="152" t="n">
        <v>3.2</v>
      </c>
      <c r="M362" s="152" t="n">
        <v>0.9</v>
      </c>
      <c r="N362" s="152"/>
      <c r="S362" s="152" t="n">
        <v>7.6</v>
      </c>
      <c r="T362" s="155" t="n">
        <f aca="false">IF(S362="","",S362*1000)</f>
        <v>7600</v>
      </c>
      <c r="V362" s="155" t="n">
        <f aca="false">IF(T362="","",(H362+J362+L362)*1000)</f>
        <v>12700</v>
      </c>
      <c r="X362" s="155" t="n">
        <f aca="false">IFERROR(VLOOKUP($B362,'[2]APS data'!$B$1:$F$1048576,2,0),"")</f>
        <v>36300</v>
      </c>
      <c r="Z362" s="155" t="n">
        <f aca="false">IFERROR(VLOOKUP($B362,'[2]APS data'!$I$1:$M$1048576,2,0),"")</f>
        <v>23200</v>
      </c>
      <c r="AB362" s="156" t="n">
        <f aca="false">IFERROR(T362/X362,"")</f>
        <v>0.209366391184573</v>
      </c>
      <c r="AC362" s="156"/>
      <c r="AD362" s="156" t="n">
        <f aca="false">IFERROR(V362/Z362,"")</f>
        <v>0.547413793103448</v>
      </c>
    </row>
    <row r="363" customFormat="false" ht="13.2" hidden="false" customHeight="false" outlineLevel="0" collapsed="false">
      <c r="B363" s="154" t="s">
        <v>533</v>
      </c>
      <c r="E363" s="127" t="s">
        <v>534</v>
      </c>
      <c r="G363" s="152" t="n">
        <v>2.2</v>
      </c>
      <c r="H363" s="152" t="n">
        <v>4.2</v>
      </c>
      <c r="I363" s="152" t="n">
        <v>3.3</v>
      </c>
      <c r="J363" s="152" t="n">
        <v>6.1</v>
      </c>
      <c r="K363" s="152" t="n">
        <v>1.4</v>
      </c>
      <c r="L363" s="152" t="n">
        <v>2.9</v>
      </c>
      <c r="M363" s="152" t="n">
        <v>0.7</v>
      </c>
      <c r="N363" s="152"/>
      <c r="S363" s="152" t="n">
        <v>7.6</v>
      </c>
      <c r="T363" s="155" t="n">
        <f aca="false">IF(S363="","",S363*1000)</f>
        <v>7600</v>
      </c>
      <c r="V363" s="155" t="n">
        <f aca="false">IF(T363="","",(H363+J363+L363)*1000)</f>
        <v>13200</v>
      </c>
      <c r="X363" s="155" t="n">
        <f aca="false">IFERROR(VLOOKUP($B363,'[2]APS data'!$B$1:$F$1048576,2,0),"")</f>
        <v>31200</v>
      </c>
      <c r="Z363" s="155" t="n">
        <f aca="false">IFERROR(VLOOKUP($B363,'[2]APS data'!$I$1:$M$1048576,2,0),"")</f>
        <v>21000</v>
      </c>
      <c r="AB363" s="156" t="n">
        <f aca="false">IFERROR(T363/X363,"")</f>
        <v>0.243589743589744</v>
      </c>
      <c r="AC363" s="156"/>
      <c r="AD363" s="156" t="n">
        <f aca="false">IFERROR(V363/Z363,"")</f>
        <v>0.628571428571429</v>
      </c>
    </row>
    <row r="364" customFormat="false" ht="13.2" hidden="false" customHeight="false" outlineLevel="0" collapsed="false">
      <c r="B364" s="154" t="s">
        <v>535</v>
      </c>
      <c r="E364" s="127" t="s">
        <v>536</v>
      </c>
      <c r="G364" s="152" t="n">
        <v>2.4</v>
      </c>
      <c r="H364" s="152" t="n">
        <v>4.6</v>
      </c>
      <c r="I364" s="152" t="n">
        <v>3.6</v>
      </c>
      <c r="J364" s="152" t="n">
        <v>6.3</v>
      </c>
      <c r="K364" s="152" t="n">
        <v>1.7</v>
      </c>
      <c r="L364" s="152" t="n">
        <v>3.5</v>
      </c>
      <c r="M364" s="152" t="n">
        <v>0.8</v>
      </c>
      <c r="N364" s="152"/>
      <c r="S364" s="152" t="n">
        <v>8.4</v>
      </c>
      <c r="T364" s="155" t="n">
        <f aca="false">IF(S364="","",S364*1000)</f>
        <v>8400</v>
      </c>
      <c r="V364" s="155" t="n">
        <f aca="false">IF(T364="","",(H364+J364+L364)*1000)</f>
        <v>14400</v>
      </c>
      <c r="X364" s="155" t="n">
        <f aca="false">IFERROR(VLOOKUP($B364,'[2]APS data'!$B$1:$F$1048576,2,0),"")</f>
        <v>53500</v>
      </c>
      <c r="Z364" s="155" t="n">
        <f aca="false">IFERROR(VLOOKUP($B364,'[2]APS data'!$I$1:$M$1048576,2,0),"")</f>
        <v>32200</v>
      </c>
      <c r="AB364" s="156" t="n">
        <f aca="false">IFERROR(T364/X364,"")</f>
        <v>0.157009345794393</v>
      </c>
      <c r="AC364" s="156"/>
      <c r="AD364" s="156" t="n">
        <f aca="false">IFERROR(V364/Z364,"")</f>
        <v>0.447204968944099</v>
      </c>
    </row>
    <row r="365" customFormat="false" ht="13.2" hidden="false" customHeight="false" outlineLevel="0" collapsed="false">
      <c r="B365" s="154" t="s">
        <v>537</v>
      </c>
      <c r="E365" s="127" t="s">
        <v>538</v>
      </c>
      <c r="G365" s="152" t="n">
        <v>1.7</v>
      </c>
      <c r="H365" s="152" t="n">
        <v>3.1</v>
      </c>
      <c r="I365" s="152" t="n">
        <v>2</v>
      </c>
      <c r="J365" s="152" t="n">
        <v>3.5</v>
      </c>
      <c r="K365" s="152" t="n">
        <v>0.9</v>
      </c>
      <c r="L365" s="152" t="n">
        <v>1.9</v>
      </c>
      <c r="M365" s="152" t="n">
        <v>0.4</v>
      </c>
      <c r="N365" s="152"/>
      <c r="S365" s="152" t="n">
        <v>4.9</v>
      </c>
      <c r="T365" s="155" t="n">
        <f aca="false">IF(S365="","",S365*1000)</f>
        <v>4900</v>
      </c>
      <c r="V365" s="155" t="n">
        <f aca="false">IF(T365="","",(H365+J365+L365)*1000)</f>
        <v>8500</v>
      </c>
      <c r="X365" s="155" t="n">
        <f aca="false">IFERROR(VLOOKUP($B365,'[2]APS data'!$B$1:$F$1048576,2,0),"")</f>
        <v>35800</v>
      </c>
      <c r="Z365" s="155" t="n">
        <f aca="false">IFERROR(VLOOKUP($B365,'[2]APS data'!$I$1:$M$1048576,2,0),"")</f>
        <v>21200</v>
      </c>
      <c r="AB365" s="156" t="n">
        <f aca="false">IFERROR(T365/X365,"")</f>
        <v>0.136871508379888</v>
      </c>
      <c r="AC365" s="156"/>
      <c r="AD365" s="156" t="n">
        <f aca="false">IFERROR(V365/Z365,"")</f>
        <v>0.400943396226415</v>
      </c>
    </row>
    <row r="366" customFormat="false" ht="13.2" hidden="false" customHeight="false" outlineLevel="0" collapsed="false">
      <c r="B366" s="154" t="s">
        <v>539</v>
      </c>
      <c r="E366" s="127" t="s">
        <v>540</v>
      </c>
      <c r="G366" s="152" t="n">
        <v>2.2</v>
      </c>
      <c r="H366" s="152" t="n">
        <v>4.1</v>
      </c>
      <c r="I366" s="152" t="n">
        <v>3.1</v>
      </c>
      <c r="J366" s="152" t="n">
        <v>5.5</v>
      </c>
      <c r="K366" s="152" t="n">
        <v>1.4</v>
      </c>
      <c r="L366" s="152" t="n">
        <v>3</v>
      </c>
      <c r="M366" s="152" t="n">
        <v>0.9</v>
      </c>
      <c r="N366" s="152"/>
      <c r="S366" s="152" t="n">
        <v>7.5</v>
      </c>
      <c r="T366" s="155" t="n">
        <f aca="false">IF(S366="","",S366*1000)</f>
        <v>7500</v>
      </c>
      <c r="V366" s="155" t="n">
        <f aca="false">IF(T366="","",(H366+J366+L366)*1000)</f>
        <v>12600</v>
      </c>
      <c r="X366" s="155" t="n">
        <f aca="false">IFERROR(VLOOKUP($B366,'[2]APS data'!$B$1:$F$1048576,2,0),"")</f>
        <v>33400</v>
      </c>
      <c r="Z366" s="155" t="n">
        <f aca="false">IFERROR(VLOOKUP($B366,'[2]APS data'!$I$1:$M$1048576,2,0),"")</f>
        <v>24500</v>
      </c>
      <c r="AB366" s="156" t="n">
        <f aca="false">IFERROR(T366/X366,"")</f>
        <v>0.224550898203593</v>
      </c>
      <c r="AC366" s="156"/>
      <c r="AD366" s="156" t="n">
        <f aca="false">IFERROR(V366/Z366,"")</f>
        <v>0.514285714285714</v>
      </c>
    </row>
    <row r="367" customFormat="false" ht="13.2" hidden="false" customHeight="false" outlineLevel="0" collapsed="false">
      <c r="B367" s="154" t="s">
        <v>541</v>
      </c>
      <c r="E367" s="127" t="s">
        <v>542</v>
      </c>
      <c r="G367" s="152" t="n">
        <v>3.3</v>
      </c>
      <c r="H367" s="152" t="n">
        <v>6.7</v>
      </c>
      <c r="I367" s="152" t="n">
        <v>3.7</v>
      </c>
      <c r="J367" s="152" t="n">
        <v>6.6</v>
      </c>
      <c r="K367" s="152" t="n">
        <v>2</v>
      </c>
      <c r="L367" s="152" t="n">
        <v>4.3</v>
      </c>
      <c r="M367" s="152" t="n">
        <v>1.1</v>
      </c>
      <c r="N367" s="152"/>
      <c r="S367" s="152" t="n">
        <v>10.1</v>
      </c>
      <c r="T367" s="155" t="n">
        <f aca="false">IF(S367="","",S367*1000)</f>
        <v>10100</v>
      </c>
      <c r="V367" s="155" t="n">
        <f aca="false">IF(T367="","",(H367+J367+L367)*1000)</f>
        <v>17600</v>
      </c>
      <c r="X367" s="155" t="n">
        <f aca="false">IFERROR(VLOOKUP($B367,'[2]APS data'!$B$1:$F$1048576,2,0),"")</f>
        <v>46200</v>
      </c>
      <c r="Z367" s="155" t="n">
        <f aca="false">IFERROR(VLOOKUP($B367,'[2]APS data'!$I$1:$M$1048576,2,0),"")</f>
        <v>26500</v>
      </c>
      <c r="AB367" s="156" t="n">
        <f aca="false">IFERROR(T367/X367,"")</f>
        <v>0.218614718614719</v>
      </c>
      <c r="AC367" s="156"/>
      <c r="AD367" s="156" t="n">
        <f aca="false">IFERROR(V367/Z367,"")</f>
        <v>0.664150943396226</v>
      </c>
    </row>
    <row r="368" customFormat="false" ht="13.2" hidden="false" customHeight="false" outlineLevel="0" collapsed="false">
      <c r="B368" s="154" t="s">
        <v>543</v>
      </c>
      <c r="E368" s="127" t="s">
        <v>544</v>
      </c>
      <c r="G368" s="152" t="n">
        <v>3.6</v>
      </c>
      <c r="H368" s="152" t="n">
        <v>6.8</v>
      </c>
      <c r="I368" s="152" t="n">
        <v>5.4</v>
      </c>
      <c r="J368" s="152" t="n">
        <v>9.9</v>
      </c>
      <c r="K368" s="152" t="n">
        <v>2.1</v>
      </c>
      <c r="L368" s="152" t="n">
        <v>4.2</v>
      </c>
      <c r="M368" s="152" t="n">
        <v>1.7</v>
      </c>
      <c r="N368" s="152"/>
      <c r="S368" s="152" t="n">
        <v>12.9</v>
      </c>
      <c r="T368" s="155" t="n">
        <f aca="false">IF(S368="","",S368*1000)</f>
        <v>12900</v>
      </c>
      <c r="V368" s="155" t="n">
        <f aca="false">IF(T368="","",(H368+J368+L368)*1000)</f>
        <v>20900</v>
      </c>
      <c r="X368" s="155" t="n">
        <f aca="false">IFERROR(VLOOKUP($B368,'[2]APS data'!$B$1:$F$1048576,2,0),"")</f>
        <v>41800</v>
      </c>
      <c r="Z368" s="155" t="n">
        <f aca="false">IFERROR(VLOOKUP($B368,'[2]APS data'!$I$1:$M$1048576,2,0),"")</f>
        <v>33300</v>
      </c>
      <c r="AB368" s="156" t="n">
        <f aca="false">IFERROR(T368/X368,"")</f>
        <v>0.308612440191388</v>
      </c>
      <c r="AC368" s="156"/>
      <c r="AD368" s="156" t="n">
        <f aca="false">IFERROR(V368/Z368,"")</f>
        <v>0.627627627627628</v>
      </c>
    </row>
    <row r="369" customFormat="false" ht="13.2" hidden="false" customHeight="false" outlineLevel="0" collapsed="false">
      <c r="B369" s="154" t="s">
        <v>545</v>
      </c>
      <c r="E369" s="127" t="s">
        <v>546</v>
      </c>
      <c r="G369" s="152" t="n">
        <v>1.7</v>
      </c>
      <c r="H369" s="152" t="n">
        <v>3.2</v>
      </c>
      <c r="I369" s="152" t="n">
        <v>2.7</v>
      </c>
      <c r="J369" s="152" t="n">
        <v>4.9</v>
      </c>
      <c r="K369" s="152" t="n">
        <v>1.3</v>
      </c>
      <c r="L369" s="152" t="n">
        <v>2.7</v>
      </c>
      <c r="M369" s="152" t="n">
        <v>0.6</v>
      </c>
      <c r="N369" s="152"/>
      <c r="S369" s="152" t="n">
        <v>6.3</v>
      </c>
      <c r="T369" s="155" t="n">
        <f aca="false">IF(S369="","",S369*1000)</f>
        <v>6300</v>
      </c>
      <c r="V369" s="155" t="n">
        <f aca="false">IF(T369="","",(H369+J369+L369)*1000)</f>
        <v>10800</v>
      </c>
      <c r="X369" s="155" t="n">
        <f aca="false">IFERROR(VLOOKUP($B369,'[2]APS data'!$B$1:$F$1048576,2,0),"")</f>
        <v>39900</v>
      </c>
      <c r="Z369" s="155" t="n">
        <f aca="false">IFERROR(VLOOKUP($B369,'[2]APS data'!$I$1:$M$1048576,2,0),"")</f>
        <v>24300</v>
      </c>
      <c r="AB369" s="156" t="n">
        <f aca="false">IFERROR(T369/X369,"")</f>
        <v>0.157894736842105</v>
      </c>
      <c r="AC369" s="156"/>
      <c r="AD369" s="156" t="n">
        <f aca="false">IFERROR(V369/Z369,"")</f>
        <v>0.444444444444444</v>
      </c>
    </row>
    <row r="370" customFormat="false" ht="13.2" hidden="false" customHeight="false" outlineLevel="0" collapsed="false">
      <c r="B370" s="154" t="s">
        <v>547</v>
      </c>
      <c r="E370" s="127" t="s">
        <v>548</v>
      </c>
      <c r="G370" s="152" t="n">
        <v>1.4</v>
      </c>
      <c r="H370" s="152" t="n">
        <v>2.8</v>
      </c>
      <c r="I370" s="152" t="n">
        <v>2.1</v>
      </c>
      <c r="J370" s="152" t="n">
        <v>3.7</v>
      </c>
      <c r="K370" s="152" t="n">
        <v>1</v>
      </c>
      <c r="L370" s="152" t="n">
        <v>2.1</v>
      </c>
      <c r="M370" s="152" t="n">
        <v>0.5</v>
      </c>
      <c r="N370" s="152"/>
      <c r="S370" s="152" t="n">
        <v>5.1</v>
      </c>
      <c r="T370" s="155" t="n">
        <f aca="false">IF(S370="","",S370*1000)</f>
        <v>5100</v>
      </c>
      <c r="V370" s="155" t="n">
        <f aca="false">IF(T370="","",(H370+J370+L370)*1000)</f>
        <v>8600</v>
      </c>
      <c r="X370" s="155" t="n">
        <f aca="false">IFERROR(VLOOKUP($B370,'[2]APS data'!$B$1:$F$1048576,2,0),"")</f>
        <v>35700</v>
      </c>
      <c r="Z370" s="155" t="n">
        <f aca="false">IFERROR(VLOOKUP($B370,'[2]APS data'!$I$1:$M$1048576,2,0),"")</f>
        <v>24600</v>
      </c>
      <c r="AB370" s="156" t="n">
        <f aca="false">IFERROR(T370/X370,"")</f>
        <v>0.142857142857143</v>
      </c>
      <c r="AC370" s="156"/>
      <c r="AD370" s="156" t="n">
        <f aca="false">IFERROR(V370/Z370,"")</f>
        <v>0.349593495934959</v>
      </c>
    </row>
    <row r="371" customFormat="false" ht="13.2" hidden="false" customHeight="false" outlineLevel="0" collapsed="false">
      <c r="G371" s="152"/>
      <c r="H371" s="152"/>
      <c r="I371" s="152"/>
      <c r="J371" s="152"/>
      <c r="K371" s="152"/>
      <c r="L371" s="152"/>
      <c r="M371" s="152"/>
      <c r="N371" s="152"/>
      <c r="S371" s="152"/>
      <c r="T371" s="155" t="str">
        <f aca="false">IF(S371="","",S371*1000)</f>
        <v/>
      </c>
      <c r="V371" s="155" t="str">
        <f aca="false">IF(T371="","",(H371+J371+L371)*1000)</f>
        <v/>
      </c>
      <c r="X371" s="155" t="str">
        <f aca="false">IFERROR(VLOOKUP($B371,'[2]APS data'!$B$1:$F$1048576,2,0),"")</f>
        <v/>
      </c>
      <c r="Z371" s="155" t="str">
        <f aca="false">IFERROR(VLOOKUP($B371,'[2]APS data'!$I$1:$M$1048576,2,0),"")</f>
        <v/>
      </c>
      <c r="AB371" s="156" t="str">
        <f aca="false">IFERROR(T371/X371,"")</f>
        <v/>
      </c>
      <c r="AC371" s="156"/>
      <c r="AD371" s="156" t="str">
        <f aca="false">IFERROR(V371/Z371,"")</f>
        <v/>
      </c>
    </row>
    <row r="372" s="142" customFormat="true" ht="13.2" hidden="false" customHeight="false" outlineLevel="0" collapsed="false">
      <c r="B372" s="151" t="s">
        <v>2482</v>
      </c>
      <c r="D372" s="142" t="s">
        <v>2483</v>
      </c>
      <c r="G372" s="153" t="n">
        <v>7.6</v>
      </c>
      <c r="H372" s="153" t="n">
        <v>15.2</v>
      </c>
      <c r="I372" s="153" t="n">
        <v>11.1</v>
      </c>
      <c r="J372" s="153" t="n">
        <v>20.6</v>
      </c>
      <c r="K372" s="153" t="n">
        <v>7.2</v>
      </c>
      <c r="L372" s="153" t="n">
        <v>15.7</v>
      </c>
      <c r="M372" s="153" t="n">
        <v>2.3</v>
      </c>
      <c r="N372" s="153"/>
      <c r="S372" s="153" t="n">
        <v>28.1</v>
      </c>
      <c r="T372" s="155" t="n">
        <f aca="false">IF(S372="","",S372*1000)</f>
        <v>28100</v>
      </c>
      <c r="U372" s="128"/>
      <c r="V372" s="155" t="n">
        <f aca="false">IF(T372="","",(H372+J372+L372)*1000)</f>
        <v>51500</v>
      </c>
      <c r="W372" s="128"/>
      <c r="X372" s="155" t="str">
        <f aca="false">IFERROR(VLOOKUP($B372,'[2]APS data'!$B$1:$F$1048576,2,0),"")</f>
        <v/>
      </c>
      <c r="Y372" s="128"/>
      <c r="Z372" s="155" t="str">
        <f aca="false">IFERROR(VLOOKUP($B372,'[2]APS data'!$I$1:$M$1048576,2,0),"")</f>
        <v/>
      </c>
      <c r="AA372" s="128"/>
      <c r="AB372" s="156" t="str">
        <f aca="false">IFERROR(T372/X372,"")</f>
        <v/>
      </c>
      <c r="AC372" s="156"/>
      <c r="AD372" s="156" t="str">
        <f aca="false">IFERROR(V372/Z372,"")</f>
        <v/>
      </c>
      <c r="AE372" s="128"/>
      <c r="AF372" s="128"/>
      <c r="AG372" s="128"/>
      <c r="AH372" s="128"/>
      <c r="AI372" s="128"/>
      <c r="AJ372" s="128"/>
      <c r="AK372" s="128"/>
      <c r="AL372" s="128"/>
      <c r="AM372" s="128"/>
      <c r="AN372" s="128"/>
      <c r="AO372" s="128"/>
      <c r="AP372" s="128"/>
      <c r="AQ372" s="128"/>
      <c r="AR372" s="128"/>
      <c r="AS372" s="128"/>
      <c r="AT372" s="128"/>
      <c r="AU372" s="128"/>
      <c r="AV372" s="128"/>
      <c r="AW372" s="128"/>
      <c r="AX372" s="128"/>
      <c r="AY372" s="128"/>
    </row>
    <row r="373" customFormat="false" ht="13.2" hidden="false" customHeight="false" outlineLevel="0" collapsed="false">
      <c r="B373" s="154" t="s">
        <v>549</v>
      </c>
      <c r="E373" s="127" t="s">
        <v>550</v>
      </c>
      <c r="G373" s="152" t="n">
        <v>1.8</v>
      </c>
      <c r="H373" s="152" t="n">
        <v>3.6</v>
      </c>
      <c r="I373" s="152" t="n">
        <v>3</v>
      </c>
      <c r="J373" s="152" t="n">
        <v>5.7</v>
      </c>
      <c r="K373" s="152" t="n">
        <v>2</v>
      </c>
      <c r="L373" s="152" t="n">
        <v>4.4</v>
      </c>
      <c r="M373" s="152" t="n">
        <v>0.6</v>
      </c>
      <c r="N373" s="152"/>
      <c r="S373" s="152" t="n">
        <v>7.4</v>
      </c>
      <c r="T373" s="155" t="n">
        <f aca="false">IF(S373="","",S373*1000)</f>
        <v>7400</v>
      </c>
      <c r="V373" s="155" t="n">
        <f aca="false">IF(T373="","",(H373+J373+L373)*1000)</f>
        <v>13700</v>
      </c>
      <c r="X373" s="155" t="n">
        <f aca="false">IFERROR(VLOOKUP($B373,'[2]APS data'!$B$1:$F$1048576,2,0),"")</f>
        <v>49400</v>
      </c>
      <c r="Z373" s="155" t="n">
        <f aca="false">IFERROR(VLOOKUP($B373,'[2]APS data'!$I$1:$M$1048576,2,0),"")</f>
        <v>31600</v>
      </c>
      <c r="AB373" s="156" t="n">
        <f aca="false">IFERROR(T373/X373,"")</f>
        <v>0.149797570850202</v>
      </c>
      <c r="AC373" s="156"/>
      <c r="AD373" s="156" t="n">
        <f aca="false">IFERROR(V373/Z373,"")</f>
        <v>0.433544303797468</v>
      </c>
    </row>
    <row r="374" customFormat="false" ht="13.2" hidden="false" customHeight="false" outlineLevel="0" collapsed="false">
      <c r="B374" s="154" t="s">
        <v>551</v>
      </c>
      <c r="E374" s="127" t="s">
        <v>552</v>
      </c>
      <c r="G374" s="152" t="n">
        <v>2.5</v>
      </c>
      <c r="H374" s="152" t="n">
        <v>5</v>
      </c>
      <c r="I374" s="152" t="n">
        <v>3</v>
      </c>
      <c r="J374" s="152" t="n">
        <v>5.3</v>
      </c>
      <c r="K374" s="152" t="n">
        <v>1.2</v>
      </c>
      <c r="L374" s="152" t="n">
        <v>2.8</v>
      </c>
      <c r="M374" s="152" t="n">
        <v>0.5</v>
      </c>
      <c r="N374" s="152"/>
      <c r="S374" s="152" t="n">
        <v>7.2</v>
      </c>
      <c r="T374" s="155" t="n">
        <f aca="false">IF(S374="","",S374*1000)</f>
        <v>7200</v>
      </c>
      <c r="V374" s="155" t="n">
        <f aca="false">IF(T374="","",(H374+J374+L374)*1000)</f>
        <v>13100</v>
      </c>
      <c r="X374" s="155" t="n">
        <f aca="false">IFERROR(VLOOKUP($B374,'[2]APS data'!$B$1:$F$1048576,2,0),"")</f>
        <v>56600</v>
      </c>
      <c r="Z374" s="155" t="n">
        <f aca="false">IFERROR(VLOOKUP($B374,'[2]APS data'!$I$1:$M$1048576,2,0),"")</f>
        <v>36200</v>
      </c>
      <c r="AB374" s="156" t="n">
        <f aca="false">IFERROR(T374/X374,"")</f>
        <v>0.127208480565371</v>
      </c>
      <c r="AC374" s="156"/>
      <c r="AD374" s="156" t="n">
        <f aca="false">IFERROR(V374/Z374,"")</f>
        <v>0.361878453038674</v>
      </c>
    </row>
    <row r="375" customFormat="false" ht="13.2" hidden="false" customHeight="false" outlineLevel="0" collapsed="false">
      <c r="B375" s="154" t="s">
        <v>553</v>
      </c>
      <c r="E375" s="127" t="s">
        <v>554</v>
      </c>
      <c r="G375" s="152" t="n">
        <v>1</v>
      </c>
      <c r="H375" s="152" t="n">
        <v>2.1</v>
      </c>
      <c r="I375" s="152" t="n">
        <v>1.7</v>
      </c>
      <c r="J375" s="152" t="n">
        <v>2.9</v>
      </c>
      <c r="K375" s="152" t="n">
        <v>1.2</v>
      </c>
      <c r="L375" s="152" t="n">
        <v>2.6</v>
      </c>
      <c r="M375" s="152" t="n">
        <v>0.3</v>
      </c>
      <c r="N375" s="152"/>
      <c r="S375" s="152" t="n">
        <v>4.3</v>
      </c>
      <c r="T375" s="155" t="n">
        <f aca="false">IF(S375="","",S375*1000)</f>
        <v>4300</v>
      </c>
      <c r="V375" s="155" t="n">
        <f aca="false">IF(T375="","",(H375+J375+L375)*1000)</f>
        <v>7600</v>
      </c>
      <c r="X375" s="155" t="n">
        <f aca="false">IFERROR(VLOOKUP($B375,'[2]APS data'!$B$1:$F$1048576,2,0),"")</f>
        <v>46200</v>
      </c>
      <c r="Z375" s="155" t="n">
        <f aca="false">IFERROR(VLOOKUP($B375,'[2]APS data'!$I$1:$M$1048576,2,0),"")</f>
        <v>28300</v>
      </c>
      <c r="AB375" s="156" t="n">
        <f aca="false">IFERROR(T375/X375,"")</f>
        <v>0.0930735930735931</v>
      </c>
      <c r="AC375" s="156"/>
      <c r="AD375" s="156" t="n">
        <f aca="false">IFERROR(V375/Z375,"")</f>
        <v>0.268551236749117</v>
      </c>
    </row>
    <row r="376" customFormat="false" ht="13.2" hidden="false" customHeight="false" outlineLevel="0" collapsed="false">
      <c r="B376" s="154" t="s">
        <v>555</v>
      </c>
      <c r="E376" s="127" t="s">
        <v>556</v>
      </c>
      <c r="G376" s="152" t="n">
        <v>1.1</v>
      </c>
      <c r="H376" s="152" t="n">
        <v>2.4</v>
      </c>
      <c r="I376" s="152" t="n">
        <v>1.8</v>
      </c>
      <c r="J376" s="152" t="n">
        <v>3.4</v>
      </c>
      <c r="K376" s="152" t="n">
        <v>1.5</v>
      </c>
      <c r="L376" s="152" t="n">
        <v>3.3</v>
      </c>
      <c r="M376" s="152" t="n">
        <v>0.4</v>
      </c>
      <c r="N376" s="152"/>
      <c r="S376" s="152" t="n">
        <v>4.8</v>
      </c>
      <c r="T376" s="155" t="n">
        <f aca="false">IF(S376="","",S376*1000)</f>
        <v>4800</v>
      </c>
      <c r="V376" s="155" t="n">
        <f aca="false">IF(T376="","",(H376+J376+L376)*1000)</f>
        <v>9100</v>
      </c>
      <c r="X376" s="155" t="n">
        <f aca="false">IFERROR(VLOOKUP($B376,'[2]APS data'!$B$1:$F$1048576,2,0),"")</f>
        <v>37000</v>
      </c>
      <c r="Z376" s="155" t="n">
        <f aca="false">IFERROR(VLOOKUP($B376,'[2]APS data'!$I$1:$M$1048576,2,0),"")</f>
        <v>27400</v>
      </c>
      <c r="AB376" s="156" t="n">
        <f aca="false">IFERROR(T376/X376,"")</f>
        <v>0.12972972972973</v>
      </c>
      <c r="AC376" s="156"/>
      <c r="AD376" s="156" t="n">
        <f aca="false">IFERROR(V376/Z376,"")</f>
        <v>0.332116788321168</v>
      </c>
    </row>
    <row r="377" customFormat="false" ht="13.2" hidden="false" customHeight="false" outlineLevel="0" collapsed="false">
      <c r="B377" s="154" t="s">
        <v>557</v>
      </c>
      <c r="E377" s="127" t="s">
        <v>558</v>
      </c>
      <c r="G377" s="152" t="n">
        <v>1.1</v>
      </c>
      <c r="H377" s="152" t="n">
        <v>2.2</v>
      </c>
      <c r="I377" s="152" t="n">
        <v>1.8</v>
      </c>
      <c r="J377" s="152" t="n">
        <v>3.2</v>
      </c>
      <c r="K377" s="152" t="n">
        <v>1.2</v>
      </c>
      <c r="L377" s="152" t="n">
        <v>2.7</v>
      </c>
      <c r="M377" s="152" t="n">
        <v>0.4</v>
      </c>
      <c r="N377" s="152"/>
      <c r="S377" s="152" t="n">
        <v>4.4</v>
      </c>
      <c r="T377" s="155" t="n">
        <f aca="false">IF(S377="","",S377*1000)</f>
        <v>4400</v>
      </c>
      <c r="V377" s="155" t="n">
        <f aca="false">IF(T377="","",(H377+J377+L377)*1000)</f>
        <v>8100</v>
      </c>
      <c r="X377" s="155" t="n">
        <f aca="false">IFERROR(VLOOKUP($B377,'[2]APS data'!$B$1:$F$1048576,2,0),"")</f>
        <v>35200</v>
      </c>
      <c r="Z377" s="155" t="n">
        <f aca="false">IFERROR(VLOOKUP($B377,'[2]APS data'!$I$1:$M$1048576,2,0),"")</f>
        <v>23300</v>
      </c>
      <c r="AB377" s="156" t="n">
        <f aca="false">IFERROR(T377/X377,"")</f>
        <v>0.125</v>
      </c>
      <c r="AC377" s="156"/>
      <c r="AD377" s="156" t="n">
        <f aca="false">IFERROR(V377/Z377,"")</f>
        <v>0.347639484978541</v>
      </c>
    </row>
    <row r="378" customFormat="false" ht="13.2" hidden="false" customHeight="false" outlineLevel="0" collapsed="false">
      <c r="G378" s="152"/>
      <c r="H378" s="152"/>
      <c r="I378" s="152"/>
      <c r="J378" s="152"/>
      <c r="K378" s="152"/>
      <c r="L378" s="152"/>
      <c r="M378" s="152"/>
      <c r="N378" s="152"/>
      <c r="S378" s="152"/>
      <c r="T378" s="155" t="str">
        <f aca="false">IF(S378="","",S378*1000)</f>
        <v/>
      </c>
      <c r="V378" s="155" t="str">
        <f aca="false">IF(T378="","",(H378+J378+L378)*1000)</f>
        <v/>
      </c>
      <c r="X378" s="155" t="str">
        <f aca="false">IFERROR(VLOOKUP($B378,'[2]APS data'!$B$1:$F$1048576,2,0),"")</f>
        <v/>
      </c>
      <c r="Z378" s="155" t="str">
        <f aca="false">IFERROR(VLOOKUP($B378,'[2]APS data'!$I$1:$M$1048576,2,0),"")</f>
        <v/>
      </c>
      <c r="AB378" s="156" t="str">
        <f aca="false">IFERROR(T378/X378,"")</f>
        <v/>
      </c>
      <c r="AC378" s="156"/>
      <c r="AD378" s="156" t="str">
        <f aca="false">IFERROR(V378/Z378,"")</f>
        <v/>
      </c>
    </row>
    <row r="379" s="142" customFormat="true" ht="13.2" hidden="false" customHeight="false" outlineLevel="0" collapsed="false">
      <c r="B379" s="151" t="s">
        <v>2484</v>
      </c>
      <c r="D379" s="142" t="s">
        <v>2485</v>
      </c>
      <c r="G379" s="153" t="n">
        <v>11.2</v>
      </c>
      <c r="H379" s="153" t="n">
        <v>21.3</v>
      </c>
      <c r="I379" s="153" t="n">
        <v>17.1</v>
      </c>
      <c r="J379" s="153" t="n">
        <v>30.1</v>
      </c>
      <c r="K379" s="153" t="n">
        <v>9</v>
      </c>
      <c r="L379" s="153" t="n">
        <v>18.9</v>
      </c>
      <c r="M379" s="153" t="n">
        <v>2.9</v>
      </c>
      <c r="N379" s="153"/>
      <c r="S379" s="153" t="n">
        <v>40.2</v>
      </c>
      <c r="T379" s="155" t="n">
        <f aca="false">IF(S379="","",S379*1000)</f>
        <v>40200</v>
      </c>
      <c r="U379" s="128"/>
      <c r="V379" s="155" t="n">
        <f aca="false">IF(T379="","",(H379+J379+L379)*1000)</f>
        <v>70300</v>
      </c>
      <c r="W379" s="128"/>
      <c r="X379" s="155" t="str">
        <f aca="false">IFERROR(VLOOKUP($B379,'[2]APS data'!$B$1:$F$1048576,2,0),"")</f>
        <v/>
      </c>
      <c r="Y379" s="128"/>
      <c r="Z379" s="155" t="str">
        <f aca="false">IFERROR(VLOOKUP($B379,'[2]APS data'!$I$1:$M$1048576,2,0),"")</f>
        <v/>
      </c>
      <c r="AA379" s="128"/>
      <c r="AB379" s="156" t="str">
        <f aca="false">IFERROR(T379/X379,"")</f>
        <v/>
      </c>
      <c r="AC379" s="156"/>
      <c r="AD379" s="156" t="str">
        <f aca="false">IFERROR(V379/Z379,"")</f>
        <v/>
      </c>
      <c r="AE379" s="128"/>
      <c r="AF379" s="128"/>
      <c r="AG379" s="128"/>
      <c r="AH379" s="128"/>
      <c r="AI379" s="128"/>
      <c r="AJ379" s="128"/>
      <c r="AK379" s="128"/>
      <c r="AL379" s="128"/>
      <c r="AM379" s="128"/>
      <c r="AN379" s="128"/>
      <c r="AO379" s="128"/>
      <c r="AP379" s="128"/>
      <c r="AQ379" s="128"/>
      <c r="AR379" s="128"/>
      <c r="AS379" s="128"/>
      <c r="AT379" s="128"/>
      <c r="AU379" s="128"/>
      <c r="AV379" s="128"/>
      <c r="AW379" s="128"/>
      <c r="AX379" s="128"/>
      <c r="AY379" s="128"/>
    </row>
    <row r="380" customFormat="false" ht="13.2" hidden="false" customHeight="false" outlineLevel="0" collapsed="false">
      <c r="B380" s="154" t="s">
        <v>559</v>
      </c>
      <c r="E380" s="127" t="s">
        <v>560</v>
      </c>
      <c r="G380" s="152" t="n">
        <v>1.3</v>
      </c>
      <c r="H380" s="152" t="n">
        <v>2.3</v>
      </c>
      <c r="I380" s="152" t="n">
        <v>1.6</v>
      </c>
      <c r="J380" s="152" t="n">
        <v>2.9</v>
      </c>
      <c r="K380" s="152" t="n">
        <v>0.8</v>
      </c>
      <c r="L380" s="152" t="n">
        <v>1.6</v>
      </c>
      <c r="M380" s="152" t="n">
        <v>0.4</v>
      </c>
      <c r="N380" s="152"/>
      <c r="S380" s="152" t="n">
        <v>4.1</v>
      </c>
      <c r="T380" s="155" t="n">
        <f aca="false">IF(S380="","",S380*1000)</f>
        <v>4100</v>
      </c>
      <c r="V380" s="155" t="n">
        <f aca="false">IF(T380="","",(H380+J380+L380)*1000)</f>
        <v>6800</v>
      </c>
      <c r="X380" s="155" t="n">
        <f aca="false">IFERROR(VLOOKUP($B380,'[2]APS data'!$B$1:$F$1048576,2,0),"")</f>
        <v>42700</v>
      </c>
      <c r="Z380" s="155" t="n">
        <f aca="false">IFERROR(VLOOKUP($B380,'[2]APS data'!$I$1:$M$1048576,2,0),"")</f>
        <v>30500</v>
      </c>
      <c r="AB380" s="156" t="n">
        <f aca="false">IFERROR(T380/X380,"")</f>
        <v>0.0960187353629977</v>
      </c>
      <c r="AC380" s="156"/>
      <c r="AD380" s="156" t="n">
        <f aca="false">IFERROR(V380/Z380,"")</f>
        <v>0.222950819672131</v>
      </c>
    </row>
    <row r="381" customFormat="false" ht="13.2" hidden="false" customHeight="false" outlineLevel="0" collapsed="false">
      <c r="B381" s="154" t="s">
        <v>561</v>
      </c>
      <c r="E381" s="127" t="s">
        <v>562</v>
      </c>
      <c r="G381" s="152" t="n">
        <v>0.8</v>
      </c>
      <c r="H381" s="152" t="n">
        <v>1.4</v>
      </c>
      <c r="I381" s="152" t="n">
        <v>1.1</v>
      </c>
      <c r="J381" s="152" t="n">
        <v>1.8</v>
      </c>
      <c r="K381" s="152" t="n">
        <v>0.5</v>
      </c>
      <c r="L381" s="152" t="n">
        <v>1</v>
      </c>
      <c r="M381" s="152" t="s">
        <v>1483</v>
      </c>
      <c r="N381" s="152"/>
      <c r="S381" s="152" t="n">
        <v>2.6</v>
      </c>
      <c r="T381" s="155" t="n">
        <f aca="false">IF(S381="","",S381*1000)</f>
        <v>2600</v>
      </c>
      <c r="V381" s="155" t="n">
        <f aca="false">IF(T381="","",(H381+J381+L381)*1000)</f>
        <v>4200</v>
      </c>
      <c r="X381" s="155" t="n">
        <f aca="false">IFERROR(VLOOKUP($B381,'[2]APS data'!$B$1:$F$1048576,2,0),"")</f>
        <v>22700</v>
      </c>
      <c r="Z381" s="155" t="n">
        <f aca="false">IFERROR(VLOOKUP($B381,'[2]APS data'!$I$1:$M$1048576,2,0),"")</f>
        <v>19500</v>
      </c>
      <c r="AB381" s="156" t="n">
        <f aca="false">IFERROR(T381/X381,"")</f>
        <v>0.114537444933921</v>
      </c>
      <c r="AC381" s="156"/>
      <c r="AD381" s="156" t="n">
        <f aca="false">IFERROR(V381/Z381,"")</f>
        <v>0.215384615384615</v>
      </c>
    </row>
    <row r="382" customFormat="false" ht="13.2" hidden="false" customHeight="false" outlineLevel="0" collapsed="false">
      <c r="B382" s="154" t="s">
        <v>563</v>
      </c>
      <c r="E382" s="127" t="s">
        <v>564</v>
      </c>
      <c r="G382" s="152" t="n">
        <v>1.3</v>
      </c>
      <c r="H382" s="152" t="n">
        <v>2.5</v>
      </c>
      <c r="I382" s="152" t="n">
        <v>1.9</v>
      </c>
      <c r="J382" s="152" t="n">
        <v>3.4</v>
      </c>
      <c r="K382" s="152" t="n">
        <v>0.9</v>
      </c>
      <c r="L382" s="152" t="n">
        <v>1.9</v>
      </c>
      <c r="M382" s="152" t="s">
        <v>1483</v>
      </c>
      <c r="N382" s="152"/>
      <c r="S382" s="152" t="n">
        <v>4.3</v>
      </c>
      <c r="T382" s="155" t="n">
        <f aca="false">IF(S382="","",S382*1000)</f>
        <v>4300</v>
      </c>
      <c r="V382" s="155" t="n">
        <f aca="false">IF(T382="","",(H382+J382+L382)*1000)</f>
        <v>7800</v>
      </c>
      <c r="X382" s="155" t="n">
        <f aca="false">IFERROR(VLOOKUP($B382,'[2]APS data'!$B$1:$F$1048576,2,0),"")</f>
        <v>42000</v>
      </c>
      <c r="Z382" s="155" t="n">
        <f aca="false">IFERROR(VLOOKUP($B382,'[2]APS data'!$I$1:$M$1048576,2,0),"")</f>
        <v>34400</v>
      </c>
      <c r="AB382" s="156" t="n">
        <f aca="false">IFERROR(T382/X382,"")</f>
        <v>0.102380952380952</v>
      </c>
      <c r="AC382" s="156"/>
      <c r="AD382" s="156" t="n">
        <f aca="false">IFERROR(V382/Z382,"")</f>
        <v>0.226744186046512</v>
      </c>
    </row>
    <row r="383" customFormat="false" ht="13.2" hidden="false" customHeight="false" outlineLevel="0" collapsed="false">
      <c r="B383" s="154" t="s">
        <v>565</v>
      </c>
      <c r="E383" s="127" t="s">
        <v>566</v>
      </c>
      <c r="G383" s="152" t="n">
        <v>0.6</v>
      </c>
      <c r="H383" s="152" t="n">
        <v>1.2</v>
      </c>
      <c r="I383" s="152" t="n">
        <v>0.9</v>
      </c>
      <c r="J383" s="152" t="n">
        <v>1.7</v>
      </c>
      <c r="K383" s="152" t="n">
        <v>0.6</v>
      </c>
      <c r="L383" s="152" t="n">
        <v>1.3</v>
      </c>
      <c r="M383" s="152" t="n">
        <v>0.3</v>
      </c>
      <c r="N383" s="152"/>
      <c r="S383" s="152" t="n">
        <v>2.4</v>
      </c>
      <c r="T383" s="155" t="n">
        <f aca="false">IF(S383="","",S383*1000)</f>
        <v>2400</v>
      </c>
      <c r="V383" s="155" t="n">
        <f aca="false">IF(T383="","",(H383+J383+L383)*1000)</f>
        <v>4200</v>
      </c>
      <c r="X383" s="155" t="n">
        <f aca="false">IFERROR(VLOOKUP($B383,'[2]APS data'!$B$1:$F$1048576,2,0),"")</f>
        <v>27200</v>
      </c>
      <c r="Z383" s="155" t="n">
        <f aca="false">IFERROR(VLOOKUP($B383,'[2]APS data'!$I$1:$M$1048576,2,0),"")</f>
        <v>12400</v>
      </c>
      <c r="AB383" s="156" t="n">
        <f aca="false">IFERROR(T383/X383,"")</f>
        <v>0.0882352941176471</v>
      </c>
      <c r="AC383" s="156"/>
      <c r="AD383" s="156" t="n">
        <f aca="false">IFERROR(V383/Z383,"")</f>
        <v>0.338709677419355</v>
      </c>
    </row>
    <row r="384" customFormat="false" ht="13.2" hidden="false" customHeight="false" outlineLevel="0" collapsed="false">
      <c r="B384" s="154" t="s">
        <v>567</v>
      </c>
      <c r="E384" s="127" t="s">
        <v>568</v>
      </c>
      <c r="G384" s="152" t="n">
        <v>1.5</v>
      </c>
      <c r="H384" s="152" t="n">
        <v>2.8</v>
      </c>
      <c r="I384" s="152" t="n">
        <v>2.3</v>
      </c>
      <c r="J384" s="152" t="n">
        <v>3.9</v>
      </c>
      <c r="K384" s="152" t="n">
        <v>1.4</v>
      </c>
      <c r="L384" s="152" t="n">
        <v>3</v>
      </c>
      <c r="M384" s="152" t="n">
        <v>0.3</v>
      </c>
      <c r="N384" s="152"/>
      <c r="S384" s="152" t="n">
        <v>5.5</v>
      </c>
      <c r="T384" s="155" t="n">
        <f aca="false">IF(S384="","",S384*1000)</f>
        <v>5500</v>
      </c>
      <c r="V384" s="155" t="n">
        <f aca="false">IF(T384="","",(H384+J384+L384)*1000)</f>
        <v>9700</v>
      </c>
      <c r="X384" s="155" t="n">
        <f aca="false">IFERROR(VLOOKUP($B384,'[2]APS data'!$B$1:$F$1048576,2,0),"")</f>
        <v>45900</v>
      </c>
      <c r="Z384" s="155" t="n">
        <f aca="false">IFERROR(VLOOKUP($B384,'[2]APS data'!$I$1:$M$1048576,2,0),"")</f>
        <v>29500</v>
      </c>
      <c r="AB384" s="156" t="n">
        <f aca="false">IFERROR(T384/X384,"")</f>
        <v>0.119825708061002</v>
      </c>
      <c r="AC384" s="156"/>
      <c r="AD384" s="156" t="n">
        <f aca="false">IFERROR(V384/Z384,"")</f>
        <v>0.328813559322034</v>
      </c>
    </row>
    <row r="385" customFormat="false" ht="13.2" hidden="false" customHeight="false" outlineLevel="0" collapsed="false">
      <c r="B385" s="154" t="s">
        <v>569</v>
      </c>
      <c r="E385" s="127" t="s">
        <v>570</v>
      </c>
      <c r="G385" s="152" t="n">
        <v>0.8</v>
      </c>
      <c r="H385" s="152" t="n">
        <v>1.7</v>
      </c>
      <c r="I385" s="152" t="n">
        <v>1.2</v>
      </c>
      <c r="J385" s="152" t="n">
        <v>2.1</v>
      </c>
      <c r="K385" s="152" t="n">
        <v>0.7</v>
      </c>
      <c r="L385" s="152" t="n">
        <v>1.4</v>
      </c>
      <c r="M385" s="152" t="s">
        <v>1483</v>
      </c>
      <c r="N385" s="152"/>
      <c r="S385" s="152" t="n">
        <v>2.9</v>
      </c>
      <c r="T385" s="155" t="n">
        <f aca="false">IF(S385="","",S385*1000)</f>
        <v>2900</v>
      </c>
      <c r="V385" s="155" t="n">
        <f aca="false">IF(T385="","",(H385+J385+L385)*1000)</f>
        <v>5200</v>
      </c>
      <c r="X385" s="155" t="n">
        <f aca="false">IFERROR(VLOOKUP($B385,'[2]APS data'!$B$1:$F$1048576,2,0),"")</f>
        <v>25900</v>
      </c>
      <c r="Z385" s="155" t="n">
        <f aca="false">IFERROR(VLOOKUP($B385,'[2]APS data'!$I$1:$M$1048576,2,0),"")</f>
        <v>14500</v>
      </c>
      <c r="AB385" s="156" t="n">
        <f aca="false">IFERROR(T385/X385,"")</f>
        <v>0.111969111969112</v>
      </c>
      <c r="AC385" s="156"/>
      <c r="AD385" s="156" t="n">
        <f aca="false">IFERROR(V385/Z385,"")</f>
        <v>0.358620689655172</v>
      </c>
    </row>
    <row r="386" customFormat="false" ht="13.2" hidden="false" customHeight="false" outlineLevel="0" collapsed="false">
      <c r="B386" s="154" t="s">
        <v>571</v>
      </c>
      <c r="E386" s="127" t="s">
        <v>572</v>
      </c>
      <c r="G386" s="152" t="n">
        <v>1.5</v>
      </c>
      <c r="H386" s="152" t="n">
        <v>2.7</v>
      </c>
      <c r="I386" s="152" t="n">
        <v>1.7</v>
      </c>
      <c r="J386" s="152" t="n">
        <v>2.9</v>
      </c>
      <c r="K386" s="152" t="n">
        <v>0.8</v>
      </c>
      <c r="L386" s="152" t="n">
        <v>1.8</v>
      </c>
      <c r="M386" s="152" t="s">
        <v>1483</v>
      </c>
      <c r="N386" s="152"/>
      <c r="S386" s="152" t="n">
        <v>4.2</v>
      </c>
      <c r="T386" s="155" t="n">
        <f aca="false">IF(S386="","",S386*1000)</f>
        <v>4200</v>
      </c>
      <c r="V386" s="155" t="n">
        <f aca="false">IF(T386="","",(H386+J386+L386)*1000)</f>
        <v>7400</v>
      </c>
      <c r="X386" s="155" t="n">
        <f aca="false">IFERROR(VLOOKUP($B386,'[2]APS data'!$B$1:$F$1048576,2,0),"")</f>
        <v>31000</v>
      </c>
      <c r="Z386" s="155" t="n">
        <f aca="false">IFERROR(VLOOKUP($B386,'[2]APS data'!$I$1:$M$1048576,2,0),"")</f>
        <v>21200</v>
      </c>
      <c r="AB386" s="156" t="n">
        <f aca="false">IFERROR(T386/X386,"")</f>
        <v>0.135483870967742</v>
      </c>
      <c r="AC386" s="156"/>
      <c r="AD386" s="156" t="n">
        <f aca="false">IFERROR(V386/Z386,"")</f>
        <v>0.349056603773585</v>
      </c>
    </row>
    <row r="387" customFormat="false" ht="13.2" hidden="false" customHeight="false" outlineLevel="0" collapsed="false">
      <c r="B387" s="154" t="s">
        <v>573</v>
      </c>
      <c r="E387" s="127" t="s">
        <v>574</v>
      </c>
      <c r="G387" s="152" t="n">
        <v>0.7</v>
      </c>
      <c r="H387" s="152" t="n">
        <v>1.5</v>
      </c>
      <c r="I387" s="152" t="n">
        <v>1.3</v>
      </c>
      <c r="J387" s="152" t="n">
        <v>2.3</v>
      </c>
      <c r="K387" s="152" t="n">
        <v>0.6</v>
      </c>
      <c r="L387" s="152" t="n">
        <v>1.4</v>
      </c>
      <c r="M387" s="152" t="s">
        <v>1483</v>
      </c>
      <c r="N387" s="152"/>
      <c r="S387" s="152" t="n">
        <v>2.8</v>
      </c>
      <c r="T387" s="155" t="n">
        <f aca="false">IF(S387="","",S387*1000)</f>
        <v>2800</v>
      </c>
      <c r="V387" s="155" t="n">
        <f aca="false">IF(T387="","",(H387+J387+L387)*1000)</f>
        <v>5200</v>
      </c>
      <c r="X387" s="155" t="n">
        <f aca="false">IFERROR(VLOOKUP($B387,'[2]APS data'!$B$1:$F$1048576,2,0),"")</f>
        <v>27000</v>
      </c>
      <c r="Z387" s="155" t="n">
        <f aca="false">IFERROR(VLOOKUP($B387,'[2]APS data'!$I$1:$M$1048576,2,0),"")</f>
        <v>23400</v>
      </c>
      <c r="AB387" s="156" t="n">
        <f aca="false">IFERROR(T387/X387,"")</f>
        <v>0.103703703703704</v>
      </c>
      <c r="AC387" s="156"/>
      <c r="AD387" s="156" t="n">
        <f aca="false">IFERROR(V387/Z387,"")</f>
        <v>0.222222222222222</v>
      </c>
    </row>
    <row r="388" customFormat="false" ht="13.2" hidden="false" customHeight="false" outlineLevel="0" collapsed="false">
      <c r="B388" s="154" t="s">
        <v>575</v>
      </c>
      <c r="E388" s="127" t="s">
        <v>576</v>
      </c>
      <c r="G388" s="152" t="n">
        <v>0.9</v>
      </c>
      <c r="H388" s="152" t="n">
        <v>1.7</v>
      </c>
      <c r="I388" s="152" t="n">
        <v>1.4</v>
      </c>
      <c r="J388" s="152" t="n">
        <v>2.4</v>
      </c>
      <c r="K388" s="152" t="n">
        <v>0.7</v>
      </c>
      <c r="L388" s="152" t="n">
        <v>1.5</v>
      </c>
      <c r="M388" s="152" t="s">
        <v>1483</v>
      </c>
      <c r="N388" s="152"/>
      <c r="S388" s="152" t="n">
        <v>3.3</v>
      </c>
      <c r="T388" s="155" t="n">
        <f aca="false">IF(S388="","",S388*1000)</f>
        <v>3300</v>
      </c>
      <c r="V388" s="155" t="n">
        <f aca="false">IF(T388="","",(H388+J388+L388)*1000)</f>
        <v>5600</v>
      </c>
      <c r="X388" s="155" t="n">
        <f aca="false">IFERROR(VLOOKUP($B388,'[2]APS data'!$B$1:$F$1048576,2,0),"")</f>
        <v>24200</v>
      </c>
      <c r="Z388" s="155" t="n">
        <f aca="false">IFERROR(VLOOKUP($B388,'[2]APS data'!$I$1:$M$1048576,2,0),"")</f>
        <v>21300</v>
      </c>
      <c r="AB388" s="156" t="n">
        <f aca="false">IFERROR(T388/X388,"")</f>
        <v>0.136363636363636</v>
      </c>
      <c r="AC388" s="156"/>
      <c r="AD388" s="156" t="n">
        <f aca="false">IFERROR(V388/Z388,"")</f>
        <v>0.262910798122066</v>
      </c>
    </row>
    <row r="389" customFormat="false" ht="13.2" hidden="false" customHeight="false" outlineLevel="0" collapsed="false">
      <c r="B389" s="154" t="s">
        <v>577</v>
      </c>
      <c r="E389" s="127" t="s">
        <v>578</v>
      </c>
      <c r="G389" s="152" t="n">
        <v>0.9</v>
      </c>
      <c r="H389" s="152" t="n">
        <v>1.7</v>
      </c>
      <c r="I389" s="152" t="n">
        <v>1.7</v>
      </c>
      <c r="J389" s="152" t="n">
        <v>3</v>
      </c>
      <c r="K389" s="152" t="n">
        <v>1</v>
      </c>
      <c r="L389" s="152" t="n">
        <v>2</v>
      </c>
      <c r="M389" s="152" t="n">
        <v>0.3</v>
      </c>
      <c r="N389" s="152"/>
      <c r="S389" s="152" t="n">
        <v>3.9</v>
      </c>
      <c r="T389" s="155" t="n">
        <f aca="false">IF(S389="","",S389*1000)</f>
        <v>3900</v>
      </c>
      <c r="V389" s="155" t="n">
        <f aca="false">IF(T389="","",(H389+J389+L389)*1000)</f>
        <v>6700</v>
      </c>
      <c r="X389" s="155" t="n">
        <f aca="false">IFERROR(VLOOKUP($B389,'[2]APS data'!$B$1:$F$1048576,2,0),"")</f>
        <v>36900</v>
      </c>
      <c r="Z389" s="155" t="n">
        <f aca="false">IFERROR(VLOOKUP($B389,'[2]APS data'!$I$1:$M$1048576,2,0),"")</f>
        <v>32100</v>
      </c>
      <c r="AB389" s="156" t="n">
        <f aca="false">IFERROR(T389/X389,"")</f>
        <v>0.105691056910569</v>
      </c>
      <c r="AC389" s="156"/>
      <c r="AD389" s="156" t="n">
        <f aca="false">IFERROR(V389/Z389,"")</f>
        <v>0.208722741433022</v>
      </c>
    </row>
    <row r="390" customFormat="false" ht="13.2" hidden="false" customHeight="false" outlineLevel="0" collapsed="false">
      <c r="B390" s="154" t="s">
        <v>579</v>
      </c>
      <c r="E390" s="127" t="s">
        <v>580</v>
      </c>
      <c r="G390" s="152" t="n">
        <v>0.9</v>
      </c>
      <c r="H390" s="152" t="n">
        <v>1.8</v>
      </c>
      <c r="I390" s="152" t="n">
        <v>1.9</v>
      </c>
      <c r="J390" s="152" t="n">
        <v>3.6</v>
      </c>
      <c r="K390" s="152" t="n">
        <v>1</v>
      </c>
      <c r="L390" s="152" t="n">
        <v>2</v>
      </c>
      <c r="M390" s="152" t="n">
        <v>0.3</v>
      </c>
      <c r="N390" s="152"/>
      <c r="S390" s="152" t="n">
        <v>4.1</v>
      </c>
      <c r="T390" s="155" t="n">
        <f aca="false">IF(S390="","",S390*1000)</f>
        <v>4100</v>
      </c>
      <c r="V390" s="155" t="n">
        <f aca="false">IF(T390="","",(H390+J390+L390)*1000)</f>
        <v>7400</v>
      </c>
      <c r="X390" s="155" t="n">
        <f aca="false">IFERROR(VLOOKUP($B390,'[2]APS data'!$B$1:$F$1048576,2,0),"")</f>
        <v>34900</v>
      </c>
      <c r="Z390" s="155" t="n">
        <f aca="false">IFERROR(VLOOKUP($B390,'[2]APS data'!$I$1:$M$1048576,2,0),"")</f>
        <v>22400</v>
      </c>
      <c r="AB390" s="156" t="n">
        <f aca="false">IFERROR(T390/X390,"")</f>
        <v>0.117478510028653</v>
      </c>
      <c r="AC390" s="156"/>
      <c r="AD390" s="156" t="n">
        <f aca="false">IFERROR(V390/Z390,"")</f>
        <v>0.330357142857143</v>
      </c>
    </row>
    <row r="391" customFormat="false" ht="13.2" hidden="false" customHeight="false" outlineLevel="0" collapsed="false">
      <c r="G391" s="152"/>
      <c r="H391" s="152"/>
      <c r="I391" s="152"/>
      <c r="J391" s="152"/>
      <c r="K391" s="152"/>
      <c r="L391" s="152"/>
      <c r="M391" s="152"/>
      <c r="N391" s="152"/>
      <c r="S391" s="152"/>
      <c r="T391" s="155" t="str">
        <f aca="false">IF(S391="","",S391*1000)</f>
        <v/>
      </c>
      <c r="V391" s="155" t="str">
        <f aca="false">IF(T391="","",(H391+J391+L391)*1000)</f>
        <v/>
      </c>
      <c r="X391" s="155" t="str">
        <f aca="false">IFERROR(VLOOKUP($B391,'[2]APS data'!$B$1:$F$1048576,2,0),"")</f>
        <v/>
      </c>
      <c r="Z391" s="155" t="str">
        <f aca="false">IFERROR(VLOOKUP($B391,'[2]APS data'!$I$1:$M$1048576,2,0),"")</f>
        <v/>
      </c>
      <c r="AB391" s="156" t="str">
        <f aca="false">IFERROR(T391/X391,"")</f>
        <v/>
      </c>
      <c r="AC391" s="156"/>
      <c r="AD391" s="156" t="str">
        <f aca="false">IFERROR(V391/Z391,"")</f>
        <v/>
      </c>
    </row>
    <row r="392" s="142" customFormat="true" ht="13.2" hidden="false" customHeight="false" outlineLevel="0" collapsed="false">
      <c r="B392" s="151" t="s">
        <v>2486</v>
      </c>
      <c r="D392" s="142" t="s">
        <v>2487</v>
      </c>
      <c r="G392" s="153" t="n">
        <v>10.4</v>
      </c>
      <c r="H392" s="153" t="n">
        <v>20.3</v>
      </c>
      <c r="I392" s="153" t="n">
        <v>17.7</v>
      </c>
      <c r="J392" s="153" t="n">
        <v>31.3</v>
      </c>
      <c r="K392" s="153" t="n">
        <v>9.5</v>
      </c>
      <c r="L392" s="153" t="n">
        <v>19.8</v>
      </c>
      <c r="M392" s="153" t="n">
        <v>4.3</v>
      </c>
      <c r="N392" s="153"/>
      <c r="S392" s="153" t="n">
        <v>41.8</v>
      </c>
      <c r="T392" s="155" t="n">
        <f aca="false">IF(S392="","",S392*1000)</f>
        <v>41800</v>
      </c>
      <c r="U392" s="128"/>
      <c r="V392" s="155" t="n">
        <f aca="false">IF(T392="","",(H392+J392+L392)*1000)</f>
        <v>71400</v>
      </c>
      <c r="W392" s="128"/>
      <c r="X392" s="155" t="str">
        <f aca="false">IFERROR(VLOOKUP($B392,'[2]APS data'!$B$1:$F$1048576,2,0),"")</f>
        <v/>
      </c>
      <c r="Y392" s="128"/>
      <c r="Z392" s="155" t="str">
        <f aca="false">IFERROR(VLOOKUP($B392,'[2]APS data'!$I$1:$M$1048576,2,0),"")</f>
        <v/>
      </c>
      <c r="AA392" s="128"/>
      <c r="AB392" s="156" t="str">
        <f aca="false">IFERROR(T392/X392,"")</f>
        <v/>
      </c>
      <c r="AC392" s="156"/>
      <c r="AD392" s="156" t="str">
        <f aca="false">IFERROR(V392/Z392,"")</f>
        <v/>
      </c>
      <c r="AE392" s="128"/>
      <c r="AF392" s="128"/>
      <c r="AG392" s="128"/>
      <c r="AH392" s="128"/>
      <c r="AI392" s="128"/>
      <c r="AJ392" s="128"/>
      <c r="AK392" s="128"/>
      <c r="AL392" s="128"/>
      <c r="AM392" s="128"/>
      <c r="AN392" s="128"/>
      <c r="AO392" s="128"/>
      <c r="AP392" s="128"/>
      <c r="AQ392" s="128"/>
      <c r="AR392" s="128"/>
      <c r="AS392" s="128"/>
      <c r="AT392" s="128"/>
      <c r="AU392" s="128"/>
      <c r="AV392" s="128"/>
      <c r="AW392" s="128"/>
      <c r="AX392" s="128"/>
      <c r="AY392" s="128"/>
    </row>
    <row r="393" customFormat="false" ht="13.2" hidden="false" customHeight="false" outlineLevel="0" collapsed="false">
      <c r="B393" s="154" t="s">
        <v>581</v>
      </c>
      <c r="E393" s="127" t="s">
        <v>582</v>
      </c>
      <c r="G393" s="152" t="n">
        <v>0.9</v>
      </c>
      <c r="H393" s="152" t="n">
        <v>1.8</v>
      </c>
      <c r="I393" s="152" t="n">
        <v>1.4</v>
      </c>
      <c r="J393" s="152" t="n">
        <v>2.4</v>
      </c>
      <c r="K393" s="152" t="n">
        <v>0.9</v>
      </c>
      <c r="L393" s="152" t="n">
        <v>1.8</v>
      </c>
      <c r="M393" s="152" t="n">
        <v>0.3</v>
      </c>
      <c r="N393" s="152"/>
      <c r="S393" s="152" t="n">
        <v>3.5</v>
      </c>
      <c r="T393" s="155" t="n">
        <f aca="false">IF(S393="","",S393*1000)</f>
        <v>3500</v>
      </c>
      <c r="V393" s="155" t="n">
        <f aca="false">IF(T393="","",(H393+J393+L393)*1000)</f>
        <v>6000</v>
      </c>
      <c r="X393" s="155" t="n">
        <f aca="false">IFERROR(VLOOKUP($B393,'[2]APS data'!$B$1:$F$1048576,2,0),"")</f>
        <v>18200</v>
      </c>
      <c r="Z393" s="155" t="n">
        <f aca="false">IFERROR(VLOOKUP($B393,'[2]APS data'!$I$1:$M$1048576,2,0),"")</f>
        <v>14600</v>
      </c>
      <c r="AB393" s="156" t="n">
        <f aca="false">IFERROR(T393/X393,"")</f>
        <v>0.192307692307692</v>
      </c>
      <c r="AC393" s="156"/>
      <c r="AD393" s="156" t="n">
        <f aca="false">IFERROR(V393/Z393,"")</f>
        <v>0.410958904109589</v>
      </c>
    </row>
    <row r="394" customFormat="false" ht="13.2" hidden="false" customHeight="false" outlineLevel="0" collapsed="false">
      <c r="B394" s="154" t="s">
        <v>583</v>
      </c>
      <c r="E394" s="127" t="s">
        <v>584</v>
      </c>
      <c r="G394" s="152" t="n">
        <v>2.2</v>
      </c>
      <c r="H394" s="152" t="n">
        <v>4.2</v>
      </c>
      <c r="I394" s="152" t="n">
        <v>3.7</v>
      </c>
      <c r="J394" s="152" t="n">
        <v>6.5</v>
      </c>
      <c r="K394" s="152" t="n">
        <v>2</v>
      </c>
      <c r="L394" s="152" t="n">
        <v>4.2</v>
      </c>
      <c r="M394" s="152" t="n">
        <v>1.2</v>
      </c>
      <c r="N394" s="152"/>
      <c r="S394" s="152" t="n">
        <v>9.2</v>
      </c>
      <c r="T394" s="155" t="n">
        <f aca="false">IF(S394="","",S394*1000)</f>
        <v>9200</v>
      </c>
      <c r="V394" s="155" t="n">
        <f aca="false">IF(T394="","",(H394+J394+L394)*1000)</f>
        <v>14900</v>
      </c>
      <c r="X394" s="155" t="n">
        <f aca="false">IFERROR(VLOOKUP($B394,'[2]APS data'!$B$1:$F$1048576,2,0),"")</f>
        <v>44600</v>
      </c>
      <c r="Z394" s="155" t="n">
        <f aca="false">IFERROR(VLOOKUP($B394,'[2]APS data'!$I$1:$M$1048576,2,0),"")</f>
        <v>27100</v>
      </c>
      <c r="AB394" s="156" t="n">
        <f aca="false">IFERROR(T394/X394,"")</f>
        <v>0.20627802690583</v>
      </c>
      <c r="AC394" s="156"/>
      <c r="AD394" s="156" t="n">
        <f aca="false">IFERROR(V394/Z394,"")</f>
        <v>0.549815498154981</v>
      </c>
    </row>
    <row r="395" customFormat="false" ht="13.2" hidden="false" customHeight="false" outlineLevel="0" collapsed="false">
      <c r="B395" s="154" t="s">
        <v>585</v>
      </c>
      <c r="E395" s="127" t="s">
        <v>586</v>
      </c>
      <c r="G395" s="152" t="n">
        <v>1.3</v>
      </c>
      <c r="H395" s="152" t="n">
        <v>2.4</v>
      </c>
      <c r="I395" s="152" t="n">
        <v>2.1</v>
      </c>
      <c r="J395" s="152" t="n">
        <v>3.9</v>
      </c>
      <c r="K395" s="152" t="n">
        <v>1.1</v>
      </c>
      <c r="L395" s="152" t="n">
        <v>2.4</v>
      </c>
      <c r="M395" s="152" t="n">
        <v>0.6</v>
      </c>
      <c r="N395" s="152"/>
      <c r="S395" s="152" t="n">
        <v>5.1</v>
      </c>
      <c r="T395" s="155" t="n">
        <f aca="false">IF(S395="","",S395*1000)</f>
        <v>5100</v>
      </c>
      <c r="V395" s="155" t="n">
        <f aca="false">IF(T395="","",(H395+J395+L395)*1000)</f>
        <v>8700</v>
      </c>
      <c r="X395" s="155" t="n">
        <f aca="false">IFERROR(VLOOKUP($B395,'[2]APS data'!$B$1:$F$1048576,2,0),"")</f>
        <v>34800</v>
      </c>
      <c r="Z395" s="155" t="n">
        <f aca="false">IFERROR(VLOOKUP($B395,'[2]APS data'!$I$1:$M$1048576,2,0),"")</f>
        <v>25900</v>
      </c>
      <c r="AB395" s="156" t="n">
        <f aca="false">IFERROR(T395/X395,"")</f>
        <v>0.146551724137931</v>
      </c>
      <c r="AC395" s="156"/>
      <c r="AD395" s="156" t="n">
        <f aca="false">IFERROR(V395/Z395,"")</f>
        <v>0.335907335907336</v>
      </c>
    </row>
    <row r="396" customFormat="false" ht="13.2" hidden="false" customHeight="false" outlineLevel="0" collapsed="false">
      <c r="B396" s="154" t="s">
        <v>587</v>
      </c>
      <c r="E396" s="127" t="s">
        <v>588</v>
      </c>
      <c r="G396" s="152" t="n">
        <v>2.1</v>
      </c>
      <c r="H396" s="152" t="n">
        <v>4.3</v>
      </c>
      <c r="I396" s="152" t="n">
        <v>3.4</v>
      </c>
      <c r="J396" s="152" t="n">
        <v>6.5</v>
      </c>
      <c r="K396" s="152" t="n">
        <v>1.7</v>
      </c>
      <c r="L396" s="152" t="n">
        <v>3.4</v>
      </c>
      <c r="M396" s="152" t="n">
        <v>0.6</v>
      </c>
      <c r="N396" s="152"/>
      <c r="S396" s="152" t="n">
        <v>7.8</v>
      </c>
      <c r="T396" s="155" t="n">
        <f aca="false">IF(S396="","",S396*1000)</f>
        <v>7800</v>
      </c>
      <c r="V396" s="155" t="n">
        <f aca="false">IF(T396="","",(H396+J396+L396)*1000)</f>
        <v>14200</v>
      </c>
      <c r="X396" s="155" t="n">
        <f aca="false">IFERROR(VLOOKUP($B396,'[2]APS data'!$B$1:$F$1048576,2,0),"")</f>
        <v>37000</v>
      </c>
      <c r="Z396" s="155" t="n">
        <f aca="false">IFERROR(VLOOKUP($B396,'[2]APS data'!$I$1:$M$1048576,2,0),"")</f>
        <v>31000</v>
      </c>
      <c r="AB396" s="156" t="n">
        <f aca="false">IFERROR(T396/X396,"")</f>
        <v>0.210810810810811</v>
      </c>
      <c r="AC396" s="156"/>
      <c r="AD396" s="156" t="n">
        <f aca="false">IFERROR(V396/Z396,"")</f>
        <v>0.458064516129032</v>
      </c>
    </row>
    <row r="397" customFormat="false" ht="13.2" hidden="false" customHeight="false" outlineLevel="0" collapsed="false">
      <c r="B397" s="154" t="s">
        <v>589</v>
      </c>
      <c r="E397" s="127" t="s">
        <v>590</v>
      </c>
      <c r="G397" s="152" t="n">
        <v>1.2</v>
      </c>
      <c r="H397" s="152" t="n">
        <v>2.3</v>
      </c>
      <c r="I397" s="152" t="n">
        <v>2.1</v>
      </c>
      <c r="J397" s="152" t="n">
        <v>3.7</v>
      </c>
      <c r="K397" s="152" t="n">
        <v>1.2</v>
      </c>
      <c r="L397" s="152" t="n">
        <v>2.6</v>
      </c>
      <c r="M397" s="152" t="n">
        <v>0.4</v>
      </c>
      <c r="N397" s="152"/>
      <c r="S397" s="152" t="n">
        <v>5</v>
      </c>
      <c r="T397" s="155" t="n">
        <f aca="false">IF(S397="","",S397*1000)</f>
        <v>5000</v>
      </c>
      <c r="V397" s="155" t="n">
        <f aca="false">IF(T397="","",(H397+J397+L397)*1000)</f>
        <v>8600</v>
      </c>
      <c r="X397" s="155" t="n">
        <f aca="false">IFERROR(VLOOKUP($B397,'[2]APS data'!$B$1:$F$1048576,2,0),"")</f>
        <v>40800</v>
      </c>
      <c r="Z397" s="155" t="n">
        <f aca="false">IFERROR(VLOOKUP($B397,'[2]APS data'!$I$1:$M$1048576,2,0),"")</f>
        <v>26500</v>
      </c>
      <c r="AB397" s="156" t="n">
        <f aca="false">IFERROR(T397/X397,"")</f>
        <v>0.122549019607843</v>
      </c>
      <c r="AC397" s="156"/>
      <c r="AD397" s="156" t="n">
        <f aca="false">IFERROR(V397/Z397,"")</f>
        <v>0.324528301886792</v>
      </c>
    </row>
    <row r="398" customFormat="false" ht="13.2" hidden="false" customHeight="false" outlineLevel="0" collapsed="false">
      <c r="B398" s="154" t="s">
        <v>591</v>
      </c>
      <c r="E398" s="127" t="s">
        <v>592</v>
      </c>
      <c r="G398" s="152" t="n">
        <v>1.1</v>
      </c>
      <c r="H398" s="152" t="n">
        <v>2.4</v>
      </c>
      <c r="I398" s="152" t="n">
        <v>2.2</v>
      </c>
      <c r="J398" s="152" t="n">
        <v>3.7</v>
      </c>
      <c r="K398" s="152" t="n">
        <v>1.3</v>
      </c>
      <c r="L398" s="152" t="n">
        <v>2.8</v>
      </c>
      <c r="M398" s="152" t="n">
        <v>0.5</v>
      </c>
      <c r="N398" s="152"/>
      <c r="S398" s="152" t="n">
        <v>5</v>
      </c>
      <c r="T398" s="155" t="n">
        <f aca="false">IF(S398="","",S398*1000)</f>
        <v>5000</v>
      </c>
      <c r="V398" s="155" t="n">
        <f aca="false">IF(T398="","",(H398+J398+L398)*1000)</f>
        <v>8900</v>
      </c>
      <c r="X398" s="155" t="n">
        <f aca="false">IFERROR(VLOOKUP($B398,'[2]APS data'!$B$1:$F$1048576,2,0),"")</f>
        <v>43400</v>
      </c>
      <c r="Z398" s="155" t="n">
        <f aca="false">IFERROR(VLOOKUP($B398,'[2]APS data'!$I$1:$M$1048576,2,0),"")</f>
        <v>36000</v>
      </c>
      <c r="AB398" s="156" t="n">
        <f aca="false">IFERROR(T398/X398,"")</f>
        <v>0.115207373271889</v>
      </c>
      <c r="AC398" s="156"/>
      <c r="AD398" s="156" t="n">
        <f aca="false">IFERROR(V398/Z398,"")</f>
        <v>0.247222222222222</v>
      </c>
    </row>
    <row r="399" customFormat="false" ht="13.2" hidden="false" customHeight="false" outlineLevel="0" collapsed="false">
      <c r="B399" s="154" t="s">
        <v>593</v>
      </c>
      <c r="E399" s="127" t="s">
        <v>594</v>
      </c>
      <c r="G399" s="152" t="n">
        <v>1.5</v>
      </c>
      <c r="H399" s="152" t="n">
        <v>2.8</v>
      </c>
      <c r="I399" s="152" t="n">
        <v>2.8</v>
      </c>
      <c r="J399" s="152" t="n">
        <v>4.5</v>
      </c>
      <c r="K399" s="152" t="n">
        <v>1.2</v>
      </c>
      <c r="L399" s="152" t="n">
        <v>2.7</v>
      </c>
      <c r="M399" s="152" t="n">
        <v>0.7</v>
      </c>
      <c r="N399" s="152"/>
      <c r="S399" s="152" t="n">
        <v>6.2</v>
      </c>
      <c r="T399" s="155" t="n">
        <f aca="false">IF(S399="","",S399*1000)</f>
        <v>6200</v>
      </c>
      <c r="V399" s="155" t="n">
        <f aca="false">IF(T399="","",(H399+J399+L399)*1000)</f>
        <v>10000</v>
      </c>
      <c r="X399" s="155" t="n">
        <f aca="false">IFERROR(VLOOKUP($B399,'[2]APS data'!$B$1:$F$1048576,2,0),"")</f>
        <v>33100</v>
      </c>
      <c r="Z399" s="155" t="n">
        <f aca="false">IFERROR(VLOOKUP($B399,'[2]APS data'!$I$1:$M$1048576,2,0),"")</f>
        <v>21800</v>
      </c>
      <c r="AB399" s="156" t="n">
        <f aca="false">IFERROR(T399/X399,"")</f>
        <v>0.187311178247734</v>
      </c>
      <c r="AC399" s="156"/>
      <c r="AD399" s="156" t="n">
        <f aca="false">IFERROR(V399/Z399,"")</f>
        <v>0.458715596330275</v>
      </c>
    </row>
    <row r="400" customFormat="false" ht="13.2" hidden="false" customHeight="false" outlineLevel="0" collapsed="false">
      <c r="G400" s="152"/>
      <c r="H400" s="152"/>
      <c r="I400" s="152"/>
      <c r="J400" s="152"/>
      <c r="K400" s="152"/>
      <c r="L400" s="152"/>
      <c r="M400" s="152"/>
      <c r="N400" s="152"/>
      <c r="S400" s="152"/>
      <c r="T400" s="155" t="str">
        <f aca="false">IF(S400="","",S400*1000)</f>
        <v/>
      </c>
      <c r="V400" s="155" t="str">
        <f aca="false">IF(T400="","",(H400+J400+L400)*1000)</f>
        <v/>
      </c>
      <c r="X400" s="155" t="str">
        <f aca="false">IFERROR(VLOOKUP($B400,'[2]APS data'!$B$1:$F$1048576,2,0),"")</f>
        <v/>
      </c>
      <c r="Z400" s="155" t="str">
        <f aca="false">IFERROR(VLOOKUP($B400,'[2]APS data'!$I$1:$M$1048576,2,0),"")</f>
        <v/>
      </c>
      <c r="AB400" s="156" t="str">
        <f aca="false">IFERROR(T400/X400,"")</f>
        <v/>
      </c>
      <c r="AC400" s="156"/>
      <c r="AD400" s="156" t="str">
        <f aca="false">IFERROR(V400/Z400,"")</f>
        <v/>
      </c>
    </row>
    <row r="401" s="142" customFormat="true" ht="13.2" hidden="false" customHeight="false" outlineLevel="0" collapsed="false">
      <c r="B401" s="151" t="s">
        <v>595</v>
      </c>
      <c r="C401" s="142" t="s">
        <v>2488</v>
      </c>
      <c r="G401" s="146" t="n">
        <v>77.6</v>
      </c>
      <c r="H401" s="146" t="n">
        <v>149.8</v>
      </c>
      <c r="I401" s="146" t="n">
        <v>131.5</v>
      </c>
      <c r="J401" s="146" t="n">
        <v>234.5</v>
      </c>
      <c r="K401" s="146" t="n">
        <v>75.5</v>
      </c>
      <c r="L401" s="146" t="n">
        <v>158.5</v>
      </c>
      <c r="M401" s="146" t="n">
        <v>41.2</v>
      </c>
      <c r="N401" s="146"/>
      <c r="S401" s="146" t="n">
        <v>325.9</v>
      </c>
      <c r="T401" s="155" t="n">
        <f aca="false">IF(S401="","",S401*1000)</f>
        <v>325900</v>
      </c>
      <c r="U401" s="128"/>
      <c r="V401" s="155" t="n">
        <f aca="false">IF(T401="","",(H401+J401+L401)*1000)</f>
        <v>542800</v>
      </c>
      <c r="W401" s="128"/>
      <c r="X401" s="155" t="str">
        <f aca="false">IFERROR(VLOOKUP($B401,'[2]APS data'!$B$1:$F$1048576,2,0),"")</f>
        <v/>
      </c>
      <c r="Y401" s="128"/>
      <c r="Z401" s="155" t="str">
        <f aca="false">IFERROR(VLOOKUP($B401,'[2]APS data'!$I$1:$M$1048576,2,0),"")</f>
        <v/>
      </c>
      <c r="AA401" s="128"/>
      <c r="AB401" s="156" t="str">
        <f aca="false">IFERROR(T401/X401,"")</f>
        <v/>
      </c>
      <c r="AC401" s="156"/>
      <c r="AD401" s="156" t="str">
        <f aca="false">IFERROR(V401/Z401,"")</f>
        <v/>
      </c>
      <c r="AE401" s="128"/>
      <c r="AF401" s="128"/>
      <c r="AG401" s="128"/>
      <c r="AH401" s="128"/>
      <c r="AI401" s="128"/>
      <c r="AJ401" s="128"/>
      <c r="AK401" s="128"/>
      <c r="AL401" s="128"/>
      <c r="AM401" s="128"/>
      <c r="AN401" s="128"/>
      <c r="AO401" s="128"/>
      <c r="AP401" s="128"/>
      <c r="AQ401" s="128"/>
      <c r="AR401" s="128"/>
      <c r="AS401" s="128"/>
      <c r="AT401" s="128"/>
      <c r="AU401" s="128"/>
      <c r="AV401" s="128"/>
      <c r="AW401" s="128"/>
      <c r="AX401" s="128"/>
      <c r="AY401" s="128"/>
    </row>
    <row r="402" customFormat="false" ht="13.2" hidden="false" customHeight="false" outlineLevel="0" collapsed="false">
      <c r="B402" s="142"/>
      <c r="C402" s="142"/>
      <c r="D402" s="142"/>
      <c r="E402" s="142"/>
      <c r="G402" s="152"/>
      <c r="H402" s="152"/>
      <c r="I402" s="152"/>
      <c r="J402" s="152"/>
      <c r="K402" s="152"/>
      <c r="L402" s="152"/>
      <c r="M402" s="152"/>
      <c r="N402" s="152"/>
      <c r="S402" s="152"/>
      <c r="T402" s="155" t="str">
        <f aca="false">IF(S402="","",S402*1000)</f>
        <v/>
      </c>
      <c r="V402" s="155" t="str">
        <f aca="false">IF(T402="","",(H402+J402+L402)*1000)</f>
        <v/>
      </c>
      <c r="X402" s="155" t="str">
        <f aca="false">IFERROR(VLOOKUP($B402,'[2]APS data'!$B$1:$F$1048576,2,0),"")</f>
        <v/>
      </c>
      <c r="Z402" s="155" t="str">
        <f aca="false">IFERROR(VLOOKUP($B402,'[2]APS data'!$I$1:$M$1048576,2,0),"")</f>
        <v/>
      </c>
      <c r="AB402" s="156" t="str">
        <f aca="false">IFERROR(T402/X402,"")</f>
        <v/>
      </c>
      <c r="AC402" s="156"/>
      <c r="AD402" s="156" t="str">
        <f aca="false">IFERROR(V402/Z402,"")</f>
        <v/>
      </c>
    </row>
    <row r="403" customFormat="false" ht="13.2" hidden="false" customHeight="false" outlineLevel="0" collapsed="false">
      <c r="B403" s="151" t="s">
        <v>597</v>
      </c>
      <c r="C403" s="142"/>
      <c r="D403" s="142" t="s">
        <v>2489</v>
      </c>
      <c r="E403" s="142"/>
      <c r="G403" s="152" t="n">
        <v>1.9</v>
      </c>
      <c r="H403" s="152" t="n">
        <v>3.4</v>
      </c>
      <c r="I403" s="152" t="n">
        <v>3.3</v>
      </c>
      <c r="J403" s="152" t="n">
        <v>5.8</v>
      </c>
      <c r="K403" s="152" t="n">
        <v>1.9</v>
      </c>
      <c r="L403" s="152" t="n">
        <v>4</v>
      </c>
      <c r="M403" s="152" t="n">
        <v>0.9</v>
      </c>
      <c r="N403" s="152"/>
      <c r="S403" s="152" t="n">
        <v>8</v>
      </c>
      <c r="T403" s="155" t="n">
        <f aca="false">IF(S403="","",S403*1000)</f>
        <v>8000</v>
      </c>
      <c r="V403" s="155" t="n">
        <f aca="false">IF(T403="","",(H403+J403+L403)*1000)</f>
        <v>13200</v>
      </c>
      <c r="X403" s="155" t="n">
        <f aca="false">IFERROR(VLOOKUP($B403,'[2]APS data'!$B$1:$F$1048576,2,0),"")</f>
        <v>53600</v>
      </c>
      <c r="Z403" s="155" t="n">
        <f aca="false">IFERROR(VLOOKUP($B403,'[2]APS data'!$I$1:$M$1048576,2,0),"")</f>
        <v>35000</v>
      </c>
      <c r="AB403" s="156" t="n">
        <f aca="false">IFERROR(T403/X403,"")</f>
        <v>0.149253731343284</v>
      </c>
      <c r="AC403" s="156"/>
      <c r="AD403" s="156" t="n">
        <f aca="false">IFERROR(V403/Z403,"")</f>
        <v>0.377142857142857</v>
      </c>
    </row>
    <row r="404" customFormat="false" ht="13.2" hidden="false" customHeight="false" outlineLevel="0" collapsed="false">
      <c r="B404" s="151" t="s">
        <v>609</v>
      </c>
      <c r="C404" s="142"/>
      <c r="D404" s="142" t="s">
        <v>2490</v>
      </c>
      <c r="E404" s="142"/>
      <c r="G404" s="152" t="n">
        <v>3.3</v>
      </c>
      <c r="H404" s="152" t="n">
        <v>6</v>
      </c>
      <c r="I404" s="152" t="n">
        <v>4.9</v>
      </c>
      <c r="J404" s="152" t="n">
        <v>8.1</v>
      </c>
      <c r="K404" s="152" t="n">
        <v>2</v>
      </c>
      <c r="L404" s="152" t="n">
        <v>3.9</v>
      </c>
      <c r="M404" s="152" t="n">
        <v>1.6</v>
      </c>
      <c r="N404" s="152"/>
      <c r="S404" s="152" t="n">
        <v>11.9</v>
      </c>
      <c r="T404" s="155" t="n">
        <f aca="false">IF(S404="","",S404*1000)</f>
        <v>11900</v>
      </c>
      <c r="V404" s="155" t="n">
        <f aca="false">IF(T404="","",(H404+J404+L404)*1000)</f>
        <v>18000</v>
      </c>
      <c r="X404" s="155" t="n">
        <f aca="false">IFERROR(VLOOKUP($B404,'[2]APS data'!$B$1:$F$1048576,2,0),"")</f>
        <v>62800</v>
      </c>
      <c r="Z404" s="155" t="n">
        <f aca="false">IFERROR(VLOOKUP($B404,'[2]APS data'!$I$1:$M$1048576,2,0),"")</f>
        <v>33400</v>
      </c>
      <c r="AB404" s="156" t="n">
        <f aca="false">IFERROR(T404/X404,"")</f>
        <v>0.189490445859873</v>
      </c>
      <c r="AC404" s="156"/>
      <c r="AD404" s="156" t="n">
        <f aca="false">IFERROR(V404/Z404,"")</f>
        <v>0.538922155688623</v>
      </c>
    </row>
    <row r="405" customFormat="false" ht="13.2" hidden="false" customHeight="false" outlineLevel="0" collapsed="false">
      <c r="B405" s="151" t="s">
        <v>599</v>
      </c>
      <c r="C405" s="142"/>
      <c r="D405" s="142" t="s">
        <v>2491</v>
      </c>
      <c r="E405" s="142"/>
      <c r="G405" s="152" t="n">
        <v>9.1</v>
      </c>
      <c r="H405" s="152" t="n">
        <v>18.5</v>
      </c>
      <c r="I405" s="152" t="n">
        <v>11.1</v>
      </c>
      <c r="J405" s="152" t="n">
        <v>20.6</v>
      </c>
      <c r="K405" s="152" t="n">
        <v>5</v>
      </c>
      <c r="L405" s="152" t="n">
        <v>10.4</v>
      </c>
      <c r="M405" s="152" t="n">
        <v>3.5</v>
      </c>
      <c r="N405" s="152"/>
      <c r="S405" s="152" t="n">
        <v>28.8</v>
      </c>
      <c r="T405" s="155" t="n">
        <f aca="false">IF(S405="","",S405*1000)</f>
        <v>28800</v>
      </c>
      <c r="V405" s="155" t="n">
        <f aca="false">IF(T405="","",(H405+J405+L405)*1000)</f>
        <v>49500</v>
      </c>
      <c r="X405" s="155" t="n">
        <f aca="false">IFERROR(VLOOKUP($B405,'[2]APS data'!$B$1:$F$1048576,2,0),"")</f>
        <v>147500</v>
      </c>
      <c r="Z405" s="155" t="n">
        <f aca="false">IFERROR(VLOOKUP($B405,'[2]APS data'!$I$1:$M$1048576,2,0),"")</f>
        <v>87800</v>
      </c>
      <c r="AB405" s="156" t="n">
        <f aca="false">IFERROR(T405/X405,"")</f>
        <v>0.195254237288136</v>
      </c>
      <c r="AC405" s="156"/>
      <c r="AD405" s="156" t="n">
        <f aca="false">IFERROR(V405/Z405,"")</f>
        <v>0.56378132118451</v>
      </c>
    </row>
    <row r="406" customFormat="false" ht="13.2" hidden="false" customHeight="false" outlineLevel="0" collapsed="false">
      <c r="B406" s="151" t="s">
        <v>615</v>
      </c>
      <c r="C406" s="142"/>
      <c r="D406" s="142" t="s">
        <v>2492</v>
      </c>
      <c r="E406" s="142"/>
      <c r="G406" s="152" t="n">
        <v>8.6</v>
      </c>
      <c r="H406" s="152" t="n">
        <v>16</v>
      </c>
      <c r="I406" s="152" t="n">
        <v>15.5</v>
      </c>
      <c r="J406" s="152" t="n">
        <v>27.8</v>
      </c>
      <c r="K406" s="152" t="n">
        <v>9.2</v>
      </c>
      <c r="L406" s="152" t="n">
        <v>19.1</v>
      </c>
      <c r="M406" s="152" t="n">
        <v>6.4</v>
      </c>
      <c r="N406" s="152"/>
      <c r="S406" s="152" t="n">
        <v>39.7</v>
      </c>
      <c r="T406" s="155" t="n">
        <f aca="false">IF(S406="","",S406*1000)</f>
        <v>39700</v>
      </c>
      <c r="V406" s="155" t="n">
        <f aca="false">IF(T406="","",(H406+J406+L406)*1000)</f>
        <v>62900</v>
      </c>
      <c r="X406" s="155" t="n">
        <f aca="false">IFERROR(VLOOKUP($B406,'[2]APS data'!$B$1:$F$1048576,2,0),"")</f>
        <v>165400</v>
      </c>
      <c r="Z406" s="155" t="n">
        <f aca="false">IFERROR(VLOOKUP($B406,'[2]APS data'!$I$1:$M$1048576,2,0),"")</f>
        <v>104600</v>
      </c>
      <c r="AB406" s="156" t="n">
        <f aca="false">IFERROR(T406/X406,"")</f>
        <v>0.240024183796856</v>
      </c>
      <c r="AC406" s="156"/>
      <c r="AD406" s="156" t="n">
        <f aca="false">IFERROR(V406/Z406,"")</f>
        <v>0.601338432122371</v>
      </c>
    </row>
    <row r="407" customFormat="false" ht="13.2" hidden="false" customHeight="false" outlineLevel="0" collapsed="false">
      <c r="B407" s="151" t="s">
        <v>617</v>
      </c>
      <c r="C407" s="142"/>
      <c r="D407" s="142" t="s">
        <v>2493</v>
      </c>
      <c r="E407" s="142"/>
      <c r="G407" s="152" t="s">
        <v>1483</v>
      </c>
      <c r="H407" s="152" t="s">
        <v>1483</v>
      </c>
      <c r="I407" s="152" t="s">
        <v>1483</v>
      </c>
      <c r="J407" s="152" t="s">
        <v>1483</v>
      </c>
      <c r="K407" s="152" t="s">
        <v>1483</v>
      </c>
      <c r="L407" s="152" t="s">
        <v>1483</v>
      </c>
      <c r="M407" s="152" t="s">
        <v>1483</v>
      </c>
      <c r="N407" s="152"/>
      <c r="S407" s="152"/>
      <c r="T407" s="155" t="str">
        <f aca="false">IF(S407="","",S407*1000)</f>
        <v/>
      </c>
      <c r="V407" s="155"/>
      <c r="X407" s="155"/>
      <c r="Z407" s="155"/>
      <c r="AB407" s="156" t="str">
        <f aca="false">IFERROR(T407/X407,"")</f>
        <v/>
      </c>
      <c r="AC407" s="156"/>
      <c r="AD407" s="156" t="str">
        <f aca="false">IFERROR(V407/Z407,"")</f>
        <v/>
      </c>
    </row>
    <row r="408" customFormat="false" ht="13.2" hidden="false" customHeight="false" outlineLevel="0" collapsed="false">
      <c r="B408" s="151" t="s">
        <v>601</v>
      </c>
      <c r="C408" s="142"/>
      <c r="D408" s="142" t="s">
        <v>2494</v>
      </c>
      <c r="E408" s="142"/>
      <c r="G408" s="152" t="n">
        <v>2.7</v>
      </c>
      <c r="H408" s="152" t="n">
        <v>5.2</v>
      </c>
      <c r="I408" s="152" t="n">
        <v>4.9</v>
      </c>
      <c r="J408" s="152" t="n">
        <v>8.9</v>
      </c>
      <c r="K408" s="152" t="n">
        <v>2.6</v>
      </c>
      <c r="L408" s="152" t="n">
        <v>5.4</v>
      </c>
      <c r="M408" s="152" t="n">
        <v>1.4</v>
      </c>
      <c r="N408" s="152"/>
      <c r="S408" s="152" t="n">
        <v>11.7</v>
      </c>
      <c r="T408" s="155" t="n">
        <f aca="false">IF(S408="","",S408*1000)</f>
        <v>11700</v>
      </c>
      <c r="V408" s="155" t="n">
        <f aca="false">IF(T408="","",(H408+J408+L408)*1000)</f>
        <v>19500</v>
      </c>
      <c r="X408" s="155" t="n">
        <f aca="false">IFERROR(VLOOKUP($B408,'[2]APS data'!$B$1:$F$1048576,2,0),"")</f>
        <v>58700</v>
      </c>
      <c r="Z408" s="155" t="n">
        <f aca="false">IFERROR(VLOOKUP($B408,'[2]APS data'!$I$1:$M$1048576,2,0),"")</f>
        <v>42500</v>
      </c>
      <c r="AB408" s="156" t="n">
        <f aca="false">IFERROR(T408/X408,"")</f>
        <v>0.199318568994889</v>
      </c>
      <c r="AC408" s="156"/>
      <c r="AD408" s="156" t="n">
        <f aca="false">IFERROR(V408/Z408,"")</f>
        <v>0.458823529411765</v>
      </c>
    </row>
    <row r="409" customFormat="false" ht="13.2" hidden="false" customHeight="false" outlineLevel="0" collapsed="false">
      <c r="B409" s="151" t="s">
        <v>605</v>
      </c>
      <c r="C409" s="142"/>
      <c r="D409" s="142" t="s">
        <v>2495</v>
      </c>
      <c r="E409" s="142"/>
      <c r="G409" s="152" t="n">
        <v>5.2</v>
      </c>
      <c r="H409" s="152" t="n">
        <v>9.7</v>
      </c>
      <c r="I409" s="152" t="n">
        <v>7.1</v>
      </c>
      <c r="J409" s="152" t="n">
        <v>12.5</v>
      </c>
      <c r="K409" s="152" t="n">
        <v>4.1</v>
      </c>
      <c r="L409" s="152" t="n">
        <v>8.8</v>
      </c>
      <c r="M409" s="152" t="n">
        <v>2.4</v>
      </c>
      <c r="N409" s="152"/>
      <c r="S409" s="152" t="n">
        <v>18.7</v>
      </c>
      <c r="T409" s="155" t="n">
        <f aca="false">IF(S409="","",S409*1000)</f>
        <v>18700</v>
      </c>
      <c r="V409" s="155" t="n">
        <f aca="false">IF(T409="","",(H409+J409+L409)*1000)</f>
        <v>31000</v>
      </c>
      <c r="X409" s="155" t="n">
        <f aca="false">IFERROR(VLOOKUP($B409,'[2]APS data'!$B$1:$F$1048576,2,0),"")</f>
        <v>82400</v>
      </c>
      <c r="Z409" s="155" t="n">
        <f aca="false">IFERROR(VLOOKUP($B409,'[2]APS data'!$I$1:$M$1048576,2,0),"")</f>
        <v>48200</v>
      </c>
      <c r="AB409" s="156" t="n">
        <f aca="false">IFERROR(T409/X409,"")</f>
        <v>0.226941747572816</v>
      </c>
      <c r="AC409" s="156"/>
      <c r="AD409" s="156" t="n">
        <f aca="false">IFERROR(V409/Z409,"")</f>
        <v>0.643153526970954</v>
      </c>
    </row>
    <row r="410" customFormat="false" ht="13.2" hidden="false" customHeight="false" outlineLevel="0" collapsed="false">
      <c r="B410" s="151" t="s">
        <v>611</v>
      </c>
      <c r="C410" s="142"/>
      <c r="D410" s="142" t="s">
        <v>2496</v>
      </c>
      <c r="E410" s="142"/>
      <c r="G410" s="152" t="n">
        <v>2.4</v>
      </c>
      <c r="H410" s="152" t="n">
        <v>4.7</v>
      </c>
      <c r="I410" s="152" t="n">
        <v>3.4</v>
      </c>
      <c r="J410" s="152" t="n">
        <v>6.2</v>
      </c>
      <c r="K410" s="152" t="n">
        <v>2</v>
      </c>
      <c r="L410" s="152" t="n">
        <v>4.2</v>
      </c>
      <c r="M410" s="152" t="n">
        <v>0.8</v>
      </c>
      <c r="N410" s="152"/>
      <c r="S410" s="152" t="n">
        <v>8.6</v>
      </c>
      <c r="T410" s="155" t="n">
        <f aca="false">IF(S410="","",S410*1000)</f>
        <v>8600</v>
      </c>
      <c r="V410" s="155" t="n">
        <f aca="false">IF(T410="","",(H410+J410+L410)*1000)</f>
        <v>15100</v>
      </c>
      <c r="X410" s="155" t="n">
        <f aca="false">IFERROR(VLOOKUP($B410,'[2]APS data'!$B$1:$F$1048576,2,0),"")</f>
        <v>45600</v>
      </c>
      <c r="Z410" s="155" t="n">
        <f aca="false">IFERROR(VLOOKUP($B410,'[2]APS data'!$I$1:$M$1048576,2,0),"")</f>
        <v>27500</v>
      </c>
      <c r="AB410" s="156" t="n">
        <f aca="false">IFERROR(T410/X410,"")</f>
        <v>0.18859649122807</v>
      </c>
      <c r="AC410" s="156"/>
      <c r="AD410" s="156" t="n">
        <f aca="false">IFERROR(V410/Z410,"")</f>
        <v>0.549090909090909</v>
      </c>
    </row>
    <row r="411" customFormat="false" ht="13.2" hidden="false" customHeight="false" outlineLevel="0" collapsed="false">
      <c r="B411" s="151" t="s">
        <v>603</v>
      </c>
      <c r="C411" s="142"/>
      <c r="D411" s="142" t="s">
        <v>2497</v>
      </c>
      <c r="E411" s="142"/>
      <c r="G411" s="152" t="n">
        <v>3.1</v>
      </c>
      <c r="H411" s="152" t="n">
        <v>6.2</v>
      </c>
      <c r="I411" s="152" t="n">
        <v>5.8</v>
      </c>
      <c r="J411" s="152" t="n">
        <v>10</v>
      </c>
      <c r="K411" s="152" t="n">
        <v>3.7</v>
      </c>
      <c r="L411" s="152" t="n">
        <v>7.8</v>
      </c>
      <c r="M411" s="152" t="n">
        <v>1</v>
      </c>
      <c r="N411" s="152"/>
      <c r="S411" s="152" t="n">
        <v>13.5</v>
      </c>
      <c r="T411" s="155" t="n">
        <f aca="false">IF(S411="","",S411*1000)</f>
        <v>13500</v>
      </c>
      <c r="V411" s="155" t="n">
        <f aca="false">IF(T411="","",(H411+J411+L411)*1000)</f>
        <v>24000</v>
      </c>
      <c r="X411" s="155" t="n">
        <f aca="false">IFERROR(VLOOKUP($B411,'[2]APS data'!$B$1:$F$1048576,2,0),"")</f>
        <v>83000</v>
      </c>
      <c r="Z411" s="155" t="n">
        <f aca="false">IFERROR(VLOOKUP($B411,'[2]APS data'!$I$1:$M$1048576,2,0),"")</f>
        <v>59700</v>
      </c>
      <c r="AB411" s="156" t="n">
        <f aca="false">IFERROR(T411/X411,"")</f>
        <v>0.162650602409639</v>
      </c>
      <c r="AC411" s="156"/>
      <c r="AD411" s="156" t="n">
        <f aca="false">IFERROR(V411/Z411,"")</f>
        <v>0.402010050251256</v>
      </c>
    </row>
    <row r="412" customFormat="false" ht="13.2" hidden="false" customHeight="false" outlineLevel="0" collapsed="false">
      <c r="B412" s="151" t="s">
        <v>613</v>
      </c>
      <c r="C412" s="142"/>
      <c r="D412" s="142" t="s">
        <v>2498</v>
      </c>
      <c r="E412" s="142"/>
      <c r="G412" s="152" t="n">
        <v>3.9</v>
      </c>
      <c r="H412" s="152" t="n">
        <v>7.8</v>
      </c>
      <c r="I412" s="152" t="n">
        <v>6.5</v>
      </c>
      <c r="J412" s="152" t="n">
        <v>11.5</v>
      </c>
      <c r="K412" s="152" t="n">
        <v>3.4</v>
      </c>
      <c r="L412" s="152" t="n">
        <v>7.5</v>
      </c>
      <c r="M412" s="152" t="n">
        <v>1.1</v>
      </c>
      <c r="N412" s="152"/>
      <c r="S412" s="152" t="n">
        <v>15</v>
      </c>
      <c r="T412" s="155" t="n">
        <f aca="false">IF(S412="","",S412*1000)</f>
        <v>15000</v>
      </c>
      <c r="V412" s="155" t="n">
        <f aca="false">IF(T412="","",(H412+J412+L412)*1000)</f>
        <v>26800</v>
      </c>
      <c r="X412" s="155" t="n">
        <f aca="false">IFERROR(VLOOKUP($B412,'[2]APS data'!$B$1:$F$1048576,2,0),"")</f>
        <v>71600</v>
      </c>
      <c r="Z412" s="155" t="n">
        <f aca="false">IFERROR(VLOOKUP($B412,'[2]APS data'!$I$1:$M$1048576,2,0),"")</f>
        <v>46600</v>
      </c>
      <c r="AB412" s="156" t="n">
        <f aca="false">IFERROR(T412/X412,"")</f>
        <v>0.209497206703911</v>
      </c>
      <c r="AC412" s="156"/>
      <c r="AD412" s="156" t="n">
        <f aca="false">IFERROR(V412/Z412,"")</f>
        <v>0.575107296137339</v>
      </c>
    </row>
    <row r="413" customFormat="false" ht="13.2" hidden="false" customHeight="false" outlineLevel="0" collapsed="false">
      <c r="B413" s="151" t="s">
        <v>607</v>
      </c>
      <c r="C413" s="142"/>
      <c r="D413" s="142" t="s">
        <v>2499</v>
      </c>
      <c r="E413" s="142"/>
      <c r="G413" s="152" t="n">
        <v>3</v>
      </c>
      <c r="H413" s="152" t="n">
        <v>5.8</v>
      </c>
      <c r="I413" s="152" t="n">
        <v>4.1</v>
      </c>
      <c r="J413" s="152" t="n">
        <v>7.2</v>
      </c>
      <c r="K413" s="152" t="n">
        <v>2.2</v>
      </c>
      <c r="L413" s="152" t="n">
        <v>4.4</v>
      </c>
      <c r="M413" s="152" t="n">
        <v>1.7</v>
      </c>
      <c r="N413" s="152"/>
      <c r="S413" s="152" t="n">
        <v>11</v>
      </c>
      <c r="T413" s="155" t="n">
        <f aca="false">IF(S413="","",S413*1000)</f>
        <v>11000</v>
      </c>
      <c r="V413" s="155" t="n">
        <f aca="false">IF(T413="","",(H413+J413+L413)*1000)</f>
        <v>17400</v>
      </c>
      <c r="X413" s="155" t="n">
        <f aca="false">IFERROR(VLOOKUP($B413,'[2]APS data'!$B$1:$F$1048576,2,0),"")</f>
        <v>37400</v>
      </c>
      <c r="Z413" s="155" t="n">
        <f aca="false">IFERROR(VLOOKUP($B413,'[2]APS data'!$I$1:$M$1048576,2,0),"")</f>
        <v>25700</v>
      </c>
      <c r="AB413" s="156" t="n">
        <f aca="false">IFERROR(T413/X413,"")</f>
        <v>0.294117647058823</v>
      </c>
      <c r="AC413" s="156"/>
      <c r="AD413" s="156" t="n">
        <f aca="false">IFERROR(V413/Z413,"")</f>
        <v>0.67704280155642</v>
      </c>
    </row>
    <row r="414" customFormat="false" ht="13.2" hidden="false" customHeight="false" outlineLevel="0" collapsed="false">
      <c r="B414" s="151" t="s">
        <v>619</v>
      </c>
      <c r="C414" s="142"/>
      <c r="D414" s="142" t="s">
        <v>2500</v>
      </c>
      <c r="G414" s="152" t="n">
        <v>5.5</v>
      </c>
      <c r="H414" s="152" t="n">
        <v>10.7</v>
      </c>
      <c r="I414" s="152" t="n">
        <v>9.8</v>
      </c>
      <c r="J414" s="152" t="n">
        <v>17.3</v>
      </c>
      <c r="K414" s="152" t="n">
        <v>6.5</v>
      </c>
      <c r="L414" s="152" t="n">
        <v>14</v>
      </c>
      <c r="M414" s="152" t="n">
        <v>2.3</v>
      </c>
      <c r="N414" s="152"/>
      <c r="S414" s="152" t="n">
        <v>24</v>
      </c>
      <c r="T414" s="155" t="n">
        <f aca="false">IF(S414="","",S414*1000)</f>
        <v>24000</v>
      </c>
      <c r="V414" s="155" t="n">
        <f aca="false">IF(T414="","",(H414+J414+L414)*1000)</f>
        <v>42000</v>
      </c>
      <c r="X414" s="155" t="n">
        <f aca="false">IFERROR(VLOOKUP($B414,'[2]APS data'!$B$1:$F$1048576,2,0),"")</f>
        <v>147200</v>
      </c>
      <c r="Z414" s="155" t="n">
        <f aca="false">IFERROR(VLOOKUP($B414,'[2]APS data'!$I$1:$M$1048576,2,0),"")</f>
        <v>106300</v>
      </c>
      <c r="AB414" s="156" t="n">
        <f aca="false">IFERROR(T414/X414,"")</f>
        <v>0.16304347826087</v>
      </c>
      <c r="AC414" s="156"/>
      <c r="AD414" s="156" t="n">
        <f aca="false">IFERROR(V414/Z414,"")</f>
        <v>0.395108184383819</v>
      </c>
    </row>
    <row r="415" customFormat="false" ht="13.2" hidden="false" customHeight="false" outlineLevel="0" collapsed="false">
      <c r="B415" s="142"/>
      <c r="G415" s="152"/>
      <c r="H415" s="152"/>
      <c r="I415" s="152"/>
      <c r="J415" s="152"/>
      <c r="K415" s="152"/>
      <c r="L415" s="152"/>
      <c r="M415" s="152"/>
      <c r="N415" s="152"/>
      <c r="S415" s="152"/>
      <c r="T415" s="155" t="str">
        <f aca="false">IF(S415="","",S415*1000)</f>
        <v/>
      </c>
      <c r="V415" s="155" t="str">
        <f aca="false">IF(T415="","",(H415+J415+L415)*1000)</f>
        <v/>
      </c>
      <c r="X415" s="155" t="str">
        <f aca="false">IFERROR(VLOOKUP($B415,'[2]APS data'!$B$1:$F$1048576,2,0),"")</f>
        <v/>
      </c>
      <c r="Z415" s="155" t="str">
        <f aca="false">IFERROR(VLOOKUP($B415,'[2]APS data'!$I$1:$M$1048576,2,0),"")</f>
        <v/>
      </c>
      <c r="AB415" s="156" t="str">
        <f aca="false">IFERROR(T415/X415,"")</f>
        <v/>
      </c>
      <c r="AC415" s="156"/>
      <c r="AD415" s="156" t="str">
        <f aca="false">IFERROR(V415/Z415,"")</f>
        <v/>
      </c>
    </row>
    <row r="416" s="142" customFormat="true" ht="13.2" hidden="false" customHeight="false" outlineLevel="0" collapsed="false">
      <c r="B416" s="151" t="s">
        <v>2501</v>
      </c>
      <c r="D416" s="142" t="s">
        <v>2502</v>
      </c>
      <c r="G416" s="153" t="n">
        <v>9.3</v>
      </c>
      <c r="H416" s="153" t="n">
        <v>17.3</v>
      </c>
      <c r="I416" s="153" t="n">
        <v>19</v>
      </c>
      <c r="J416" s="153" t="n">
        <v>34.1</v>
      </c>
      <c r="K416" s="153" t="n">
        <v>11.2</v>
      </c>
      <c r="L416" s="153" t="n">
        <v>23.2</v>
      </c>
      <c r="M416" s="153" t="n">
        <v>7.5</v>
      </c>
      <c r="N416" s="153"/>
      <c r="S416" s="153" t="n">
        <v>47</v>
      </c>
      <c r="T416" s="155" t="n">
        <f aca="false">IF(S416="","",S416*1000)</f>
        <v>47000</v>
      </c>
      <c r="U416" s="128"/>
      <c r="V416" s="155" t="n">
        <f aca="false">IF(T416="","",(H416+J416+L416)*1000)</f>
        <v>74600</v>
      </c>
      <c r="W416" s="128"/>
      <c r="X416" s="155" t="str">
        <f aca="false">IFERROR(VLOOKUP($B416,'[2]APS data'!$B$1:$F$1048576,2,0),"")</f>
        <v/>
      </c>
      <c r="Y416" s="128"/>
      <c r="Z416" s="155" t="str">
        <f aca="false">IFERROR(VLOOKUP($B416,'[2]APS data'!$I$1:$M$1048576,2,0),"")</f>
        <v/>
      </c>
      <c r="AA416" s="128"/>
      <c r="AB416" s="156" t="str">
        <f aca="false">IFERROR(T416/X416,"")</f>
        <v/>
      </c>
      <c r="AC416" s="156"/>
      <c r="AD416" s="156" t="str">
        <f aca="false">IFERROR(V416/Z416,"")</f>
        <v/>
      </c>
      <c r="AE416" s="128"/>
      <c r="AF416" s="128"/>
      <c r="AG416" s="128"/>
      <c r="AH416" s="128"/>
      <c r="AI416" s="128"/>
      <c r="AJ416" s="128"/>
      <c r="AK416" s="128"/>
      <c r="AL416" s="128"/>
      <c r="AM416" s="128"/>
      <c r="AN416" s="128"/>
      <c r="AO416" s="128"/>
      <c r="AP416" s="128"/>
      <c r="AQ416" s="128"/>
      <c r="AR416" s="128"/>
      <c r="AS416" s="128"/>
      <c r="AT416" s="128"/>
      <c r="AU416" s="128"/>
      <c r="AV416" s="128"/>
      <c r="AW416" s="128"/>
      <c r="AX416" s="128"/>
      <c r="AY416" s="128"/>
    </row>
    <row r="417" customFormat="false" ht="13.2" hidden="false" customHeight="false" outlineLevel="0" collapsed="false">
      <c r="B417" s="154" t="s">
        <v>621</v>
      </c>
      <c r="E417" s="127" t="s">
        <v>622</v>
      </c>
      <c r="G417" s="152" t="n">
        <v>1.4</v>
      </c>
      <c r="H417" s="152" t="n">
        <v>2.5</v>
      </c>
      <c r="I417" s="152" t="n">
        <v>2.8</v>
      </c>
      <c r="J417" s="152" t="n">
        <v>5.3</v>
      </c>
      <c r="K417" s="152" t="n">
        <v>1.9</v>
      </c>
      <c r="L417" s="152" t="n">
        <v>4.2</v>
      </c>
      <c r="M417" s="152" t="n">
        <v>1</v>
      </c>
      <c r="N417" s="152"/>
      <c r="S417" s="152" t="n">
        <v>7.2</v>
      </c>
      <c r="T417" s="155" t="n">
        <f aca="false">IF(S417="","",S417*1000)</f>
        <v>7200</v>
      </c>
      <c r="V417" s="155" t="n">
        <f aca="false">IF(T417="","",(H417+J417+L417)*1000)</f>
        <v>12000</v>
      </c>
      <c r="X417" s="155" t="n">
        <f aca="false">IFERROR(VLOOKUP($B417,'[2]APS data'!$B$1:$F$1048576,2,0),"")</f>
        <v>41000</v>
      </c>
      <c r="Z417" s="155" t="n">
        <f aca="false">IFERROR(VLOOKUP($B417,'[2]APS data'!$I$1:$M$1048576,2,0),"")</f>
        <v>28200</v>
      </c>
      <c r="AB417" s="156" t="n">
        <f aca="false">IFERROR(T417/X417,"")</f>
        <v>0.175609756097561</v>
      </c>
      <c r="AC417" s="156"/>
      <c r="AD417" s="156" t="n">
        <f aca="false">IFERROR(V417/Z417,"")</f>
        <v>0.425531914893617</v>
      </c>
    </row>
    <row r="418" customFormat="false" ht="13.2" hidden="false" customHeight="false" outlineLevel="0" collapsed="false">
      <c r="B418" s="154" t="s">
        <v>623</v>
      </c>
      <c r="E418" s="127" t="s">
        <v>624</v>
      </c>
      <c r="G418" s="152" t="n">
        <v>1.6</v>
      </c>
      <c r="H418" s="152" t="n">
        <v>3.1</v>
      </c>
      <c r="I418" s="152" t="n">
        <v>3</v>
      </c>
      <c r="J418" s="152" t="n">
        <v>5.2</v>
      </c>
      <c r="K418" s="152" t="n">
        <v>1.6</v>
      </c>
      <c r="L418" s="152" t="n">
        <v>3.1</v>
      </c>
      <c r="M418" s="152" t="n">
        <v>0.8</v>
      </c>
      <c r="N418" s="152"/>
      <c r="S418" s="152" t="n">
        <v>7</v>
      </c>
      <c r="T418" s="155" t="n">
        <f aca="false">IF(S418="","",S418*1000)</f>
        <v>7000</v>
      </c>
      <c r="V418" s="155" t="n">
        <f aca="false">IF(T418="","",(H418+J418+L418)*1000)</f>
        <v>11400</v>
      </c>
      <c r="X418" s="155" t="n">
        <f aca="false">IFERROR(VLOOKUP($B418,'[2]APS data'!$B$1:$F$1048576,2,0),"")</f>
        <v>39700</v>
      </c>
      <c r="Z418" s="155" t="n">
        <f aca="false">IFERROR(VLOOKUP($B418,'[2]APS data'!$I$1:$M$1048576,2,0),"")</f>
        <v>24900</v>
      </c>
      <c r="AB418" s="156" t="n">
        <f aca="false">IFERROR(T418/X418,"")</f>
        <v>0.17632241813602</v>
      </c>
      <c r="AC418" s="156"/>
      <c r="AD418" s="156" t="n">
        <f aca="false">IFERROR(V418/Z418,"")</f>
        <v>0.457831325301205</v>
      </c>
    </row>
    <row r="419" customFormat="false" ht="13.2" hidden="false" customHeight="false" outlineLevel="0" collapsed="false">
      <c r="B419" s="154" t="s">
        <v>625</v>
      </c>
      <c r="E419" s="127" t="s">
        <v>626</v>
      </c>
      <c r="G419" s="152" t="n">
        <v>1</v>
      </c>
      <c r="H419" s="152" t="n">
        <v>2</v>
      </c>
      <c r="I419" s="152" t="n">
        <v>2.3</v>
      </c>
      <c r="J419" s="152" t="n">
        <v>4.1</v>
      </c>
      <c r="K419" s="152" t="n">
        <v>1.3</v>
      </c>
      <c r="L419" s="152" t="n">
        <v>2.9</v>
      </c>
      <c r="M419" s="152" t="n">
        <v>0.6</v>
      </c>
      <c r="N419" s="152"/>
      <c r="S419" s="152" t="n">
        <v>5.3</v>
      </c>
      <c r="T419" s="155" t="n">
        <f aca="false">IF(S419="","",S419*1000)</f>
        <v>5300</v>
      </c>
      <c r="V419" s="155" t="n">
        <f aca="false">IF(T419="","",(H419+J419+L419)*1000)</f>
        <v>9000</v>
      </c>
      <c r="X419" s="155" t="n">
        <f aca="false">IFERROR(VLOOKUP($B419,'[2]APS data'!$B$1:$F$1048576,2,0),"")</f>
        <v>25200</v>
      </c>
      <c r="Z419" s="155" t="n">
        <f aca="false">IFERROR(VLOOKUP($B419,'[2]APS data'!$I$1:$M$1048576,2,0),"")</f>
        <v>19600</v>
      </c>
      <c r="AB419" s="156" t="n">
        <f aca="false">IFERROR(T419/X419,"")</f>
        <v>0.21031746031746</v>
      </c>
      <c r="AC419" s="156"/>
      <c r="AD419" s="156" t="n">
        <f aca="false">IFERROR(V419/Z419,"")</f>
        <v>0.459183673469388</v>
      </c>
    </row>
    <row r="420" customFormat="false" ht="13.2" hidden="false" customHeight="false" outlineLevel="0" collapsed="false">
      <c r="B420" s="154" t="s">
        <v>627</v>
      </c>
      <c r="E420" s="127" t="s">
        <v>628</v>
      </c>
      <c r="G420" s="152" t="n">
        <v>1.2</v>
      </c>
      <c r="H420" s="152" t="n">
        <v>2.3</v>
      </c>
      <c r="I420" s="152" t="n">
        <v>2.5</v>
      </c>
      <c r="J420" s="152" t="n">
        <v>4.5</v>
      </c>
      <c r="K420" s="152" t="n">
        <v>1.6</v>
      </c>
      <c r="L420" s="152" t="n">
        <v>3.2</v>
      </c>
      <c r="M420" s="152" t="n">
        <v>1.1</v>
      </c>
      <c r="N420" s="152"/>
      <c r="S420" s="152" t="n">
        <v>6.5</v>
      </c>
      <c r="T420" s="155" t="n">
        <f aca="false">IF(S420="","",S420*1000)</f>
        <v>6500</v>
      </c>
      <c r="V420" s="155" t="n">
        <f aca="false">IF(T420="","",(H420+J420+L420)*1000)</f>
        <v>10000</v>
      </c>
      <c r="X420" s="155" t="n">
        <f aca="false">IFERROR(VLOOKUP($B420,'[2]APS data'!$B$1:$F$1048576,2,0),"")</f>
        <v>24800</v>
      </c>
      <c r="Z420" s="155" t="n">
        <f aca="false">IFERROR(VLOOKUP($B420,'[2]APS data'!$I$1:$M$1048576,2,0),"")</f>
        <v>18700</v>
      </c>
      <c r="AB420" s="156" t="n">
        <f aca="false">IFERROR(T420/X420,"")</f>
        <v>0.262096774193548</v>
      </c>
      <c r="AC420" s="156"/>
      <c r="AD420" s="156" t="n">
        <f aca="false">IFERROR(V420/Z420,"")</f>
        <v>0.53475935828877</v>
      </c>
    </row>
    <row r="421" customFormat="false" ht="13.2" hidden="false" customHeight="false" outlineLevel="0" collapsed="false">
      <c r="B421" s="154" t="s">
        <v>629</v>
      </c>
      <c r="E421" s="127" t="s">
        <v>630</v>
      </c>
      <c r="G421" s="152" t="n">
        <v>0.8</v>
      </c>
      <c r="H421" s="152" t="n">
        <v>1.5</v>
      </c>
      <c r="I421" s="152" t="n">
        <v>2.1</v>
      </c>
      <c r="J421" s="152" t="n">
        <v>3.7</v>
      </c>
      <c r="K421" s="152" t="n">
        <v>1.1</v>
      </c>
      <c r="L421" s="152" t="n">
        <v>2.3</v>
      </c>
      <c r="M421" s="152" t="n">
        <v>0.9</v>
      </c>
      <c r="N421" s="152"/>
      <c r="S421" s="152" t="n">
        <v>4.9</v>
      </c>
      <c r="T421" s="155" t="n">
        <f aca="false">IF(S421="","",S421*1000)</f>
        <v>4900</v>
      </c>
      <c r="V421" s="155" t="n">
        <f aca="false">IF(T421="","",(H421+J421+L421)*1000)</f>
        <v>7500</v>
      </c>
      <c r="X421" s="155" t="n">
        <f aca="false">IFERROR(VLOOKUP($B421,'[2]APS data'!$B$1:$F$1048576,2,0),"")</f>
        <v>25900</v>
      </c>
      <c r="Z421" s="155" t="n">
        <f aca="false">IFERROR(VLOOKUP($B421,'[2]APS data'!$I$1:$M$1048576,2,0),"")</f>
        <v>18800</v>
      </c>
      <c r="AB421" s="156" t="n">
        <f aca="false">IFERROR(T421/X421,"")</f>
        <v>0.189189189189189</v>
      </c>
      <c r="AC421" s="156"/>
      <c r="AD421" s="156" t="n">
        <f aca="false">IFERROR(V421/Z421,"")</f>
        <v>0.398936170212766</v>
      </c>
    </row>
    <row r="422" customFormat="false" ht="13.2" hidden="false" customHeight="false" outlineLevel="0" collapsed="false">
      <c r="B422" s="154" t="s">
        <v>631</v>
      </c>
      <c r="E422" s="127" t="s">
        <v>632</v>
      </c>
      <c r="G422" s="152" t="n">
        <v>1.6</v>
      </c>
      <c r="H422" s="152" t="n">
        <v>2.8</v>
      </c>
      <c r="I422" s="152" t="n">
        <v>3</v>
      </c>
      <c r="J422" s="152" t="n">
        <v>5.4</v>
      </c>
      <c r="K422" s="152" t="n">
        <v>1.8</v>
      </c>
      <c r="L422" s="152" t="n">
        <v>3.6</v>
      </c>
      <c r="M422" s="152" t="n">
        <v>1.3</v>
      </c>
      <c r="N422" s="152"/>
      <c r="S422" s="152" t="n">
        <v>7.7</v>
      </c>
      <c r="T422" s="155" t="n">
        <f aca="false">IF(S422="","",S422*1000)</f>
        <v>7700</v>
      </c>
      <c r="V422" s="155" t="n">
        <f aca="false">IF(T422="","",(H422+J422+L422)*1000)</f>
        <v>11800</v>
      </c>
      <c r="X422" s="155" t="n">
        <f aca="false">IFERROR(VLOOKUP($B422,'[2]APS data'!$B$1:$F$1048576,2,0),"")</f>
        <v>35600</v>
      </c>
      <c r="Z422" s="155" t="n">
        <f aca="false">IFERROR(VLOOKUP($B422,'[2]APS data'!$I$1:$M$1048576,2,0),"")</f>
        <v>24400</v>
      </c>
      <c r="AB422" s="156" t="n">
        <f aca="false">IFERROR(T422/X422,"")</f>
        <v>0.216292134831461</v>
      </c>
      <c r="AC422" s="156"/>
      <c r="AD422" s="156" t="n">
        <f aca="false">IFERROR(V422/Z422,"")</f>
        <v>0.483606557377049</v>
      </c>
    </row>
    <row r="423" customFormat="false" ht="13.2" hidden="false" customHeight="false" outlineLevel="0" collapsed="false">
      <c r="B423" s="154" t="s">
        <v>633</v>
      </c>
      <c r="E423" s="127" t="s">
        <v>634</v>
      </c>
      <c r="G423" s="152" t="n">
        <v>1</v>
      </c>
      <c r="H423" s="152" t="n">
        <v>1.9</v>
      </c>
      <c r="I423" s="152" t="n">
        <v>1.8</v>
      </c>
      <c r="J423" s="152" t="n">
        <v>3.2</v>
      </c>
      <c r="K423" s="152" t="n">
        <v>1.1</v>
      </c>
      <c r="L423" s="152" t="n">
        <v>2.3</v>
      </c>
      <c r="M423" s="152" t="n">
        <v>1</v>
      </c>
      <c r="N423" s="152"/>
      <c r="S423" s="152" t="n">
        <v>4.9</v>
      </c>
      <c r="T423" s="155" t="n">
        <f aca="false">IF(S423="","",S423*1000)</f>
        <v>4900</v>
      </c>
      <c r="V423" s="155" t="n">
        <f aca="false">IF(T423="","",(H423+J423+L423)*1000)</f>
        <v>7400</v>
      </c>
      <c r="X423" s="155" t="n">
        <f aca="false">IFERROR(VLOOKUP($B423,'[2]APS data'!$B$1:$F$1048576,2,0),"")</f>
        <v>20100</v>
      </c>
      <c r="Z423" s="155" t="n">
        <f aca="false">IFERROR(VLOOKUP($B423,'[2]APS data'!$I$1:$M$1048576,2,0),"")</f>
        <v>13300</v>
      </c>
      <c r="AB423" s="156" t="n">
        <f aca="false">IFERROR(T423/X423,"")</f>
        <v>0.243781094527363</v>
      </c>
      <c r="AC423" s="156"/>
      <c r="AD423" s="156" t="n">
        <f aca="false">IFERROR(V423/Z423,"")</f>
        <v>0.556390977443609</v>
      </c>
    </row>
    <row r="424" customFormat="false" ht="13.2" hidden="false" customHeight="false" outlineLevel="0" collapsed="false">
      <c r="B424" s="154" t="s">
        <v>635</v>
      </c>
      <c r="E424" s="127" t="s">
        <v>636</v>
      </c>
      <c r="G424" s="152" t="n">
        <v>0.7</v>
      </c>
      <c r="H424" s="152" t="n">
        <v>1.2</v>
      </c>
      <c r="I424" s="152" t="n">
        <v>1.5</v>
      </c>
      <c r="J424" s="152" t="n">
        <v>2.7</v>
      </c>
      <c r="K424" s="152" t="n">
        <v>0.8</v>
      </c>
      <c r="L424" s="152" t="n">
        <v>1.6</v>
      </c>
      <c r="M424" s="152" t="n">
        <v>0.7</v>
      </c>
      <c r="N424" s="152"/>
      <c r="S424" s="152" t="n">
        <v>3.5</v>
      </c>
      <c r="T424" s="155" t="n">
        <f aca="false">IF(S424="","",S424*1000)</f>
        <v>3500</v>
      </c>
      <c r="V424" s="155" t="n">
        <f aca="false">IF(T424="","",(H424+J424+L424)*1000)</f>
        <v>5500</v>
      </c>
      <c r="X424" s="155" t="n">
        <f aca="false">IFERROR(VLOOKUP($B424,'[2]APS data'!$B$1:$F$1048576,2,0),"")</f>
        <v>16600</v>
      </c>
      <c r="Z424" s="155" t="n">
        <f aca="false">IFERROR(VLOOKUP($B424,'[2]APS data'!$I$1:$M$1048576,2,0),"")</f>
        <v>9000</v>
      </c>
      <c r="AB424" s="156" t="n">
        <f aca="false">IFERROR(T424/X424,"")</f>
        <v>0.210843373493976</v>
      </c>
      <c r="AC424" s="156"/>
      <c r="AD424" s="156" t="n">
        <f aca="false">IFERROR(V424/Z424,"")</f>
        <v>0.611111111111111</v>
      </c>
    </row>
    <row r="425" customFormat="false" ht="13.2" hidden="false" customHeight="false" outlineLevel="0" collapsed="false">
      <c r="G425" s="152"/>
      <c r="H425" s="152"/>
      <c r="I425" s="152"/>
      <c r="J425" s="152"/>
      <c r="K425" s="152"/>
      <c r="L425" s="152"/>
      <c r="M425" s="152"/>
      <c r="N425" s="152"/>
      <c r="S425" s="152"/>
      <c r="T425" s="155" t="str">
        <f aca="false">IF(S425="","",S425*1000)</f>
        <v/>
      </c>
      <c r="V425" s="155" t="str">
        <f aca="false">IF(T425="","",(H425+J425+L425)*1000)</f>
        <v/>
      </c>
      <c r="X425" s="155" t="str">
        <f aca="false">IFERROR(VLOOKUP($B425,'[2]APS data'!$B$1:$F$1048576,2,0),"")</f>
        <v/>
      </c>
      <c r="Z425" s="155" t="str">
        <f aca="false">IFERROR(VLOOKUP($B425,'[2]APS data'!$I$1:$M$1048576,2,0),"")</f>
        <v/>
      </c>
      <c r="AB425" s="156" t="str">
        <f aca="false">IFERROR(T425/X425,"")</f>
        <v/>
      </c>
      <c r="AC425" s="156"/>
      <c r="AD425" s="156" t="str">
        <f aca="false">IFERROR(V425/Z425,"")</f>
        <v/>
      </c>
    </row>
    <row r="426" s="142" customFormat="true" ht="13.2" hidden="false" customHeight="false" outlineLevel="0" collapsed="false">
      <c r="B426" s="151" t="s">
        <v>2503</v>
      </c>
      <c r="D426" s="142" t="s">
        <v>2504</v>
      </c>
      <c r="G426" s="153" t="n">
        <v>4.8</v>
      </c>
      <c r="H426" s="153" t="n">
        <v>9.4</v>
      </c>
      <c r="I426" s="153" t="n">
        <v>9.3</v>
      </c>
      <c r="J426" s="153" t="n">
        <v>16.8</v>
      </c>
      <c r="K426" s="153" t="n">
        <v>5.6</v>
      </c>
      <c r="L426" s="153" t="n">
        <v>11.9</v>
      </c>
      <c r="M426" s="153" t="n">
        <v>2.6</v>
      </c>
      <c r="N426" s="153"/>
      <c r="S426" s="153" t="n">
        <v>22.3</v>
      </c>
      <c r="T426" s="155" t="n">
        <f aca="false">IF(S426="","",S426*1000)</f>
        <v>22300</v>
      </c>
      <c r="U426" s="128"/>
      <c r="V426" s="155" t="n">
        <f aca="false">IF(T426="","",(H426+J426+L426)*1000)</f>
        <v>38100</v>
      </c>
      <c r="W426" s="128"/>
      <c r="X426" s="155" t="str">
        <f aca="false">IFERROR(VLOOKUP($B426,'[2]APS data'!$B$1:$F$1048576,2,0),"")</f>
        <v/>
      </c>
      <c r="Y426" s="128"/>
      <c r="Z426" s="155" t="str">
        <f aca="false">IFERROR(VLOOKUP($B426,'[2]APS data'!$I$1:$M$1048576,2,0),"")</f>
        <v/>
      </c>
      <c r="AA426" s="128"/>
      <c r="AB426" s="156" t="str">
        <f aca="false">IFERROR(T426/X426,"")</f>
        <v/>
      </c>
      <c r="AC426" s="156"/>
      <c r="AD426" s="156" t="str">
        <f aca="false">IFERROR(V426/Z426,"")</f>
        <v/>
      </c>
      <c r="AE426" s="128"/>
      <c r="AF426" s="128"/>
      <c r="AG426" s="128"/>
      <c r="AH426" s="128"/>
      <c r="AI426" s="128"/>
      <c r="AJ426" s="128"/>
      <c r="AK426" s="128"/>
      <c r="AL426" s="128"/>
      <c r="AM426" s="128"/>
      <c r="AN426" s="128"/>
      <c r="AO426" s="128"/>
      <c r="AP426" s="128"/>
      <c r="AQ426" s="128"/>
      <c r="AR426" s="128"/>
      <c r="AS426" s="128"/>
      <c r="AT426" s="128"/>
      <c r="AU426" s="128"/>
      <c r="AV426" s="128"/>
      <c r="AW426" s="128"/>
      <c r="AX426" s="128"/>
      <c r="AY426" s="128"/>
    </row>
    <row r="427" customFormat="false" ht="13.2" hidden="false" customHeight="false" outlineLevel="0" collapsed="false">
      <c r="B427" s="154" t="s">
        <v>637</v>
      </c>
      <c r="E427" s="127" t="s">
        <v>638</v>
      </c>
      <c r="G427" s="152" t="n">
        <v>0.6</v>
      </c>
      <c r="H427" s="152" t="n">
        <v>1.3</v>
      </c>
      <c r="I427" s="152" t="n">
        <v>0.9</v>
      </c>
      <c r="J427" s="152" t="n">
        <v>1.6</v>
      </c>
      <c r="K427" s="152" t="n">
        <v>0.6</v>
      </c>
      <c r="L427" s="152" t="n">
        <v>1.2</v>
      </c>
      <c r="M427" s="152" t="s">
        <v>1483</v>
      </c>
      <c r="N427" s="152"/>
      <c r="S427" s="152" t="n">
        <v>2.4</v>
      </c>
      <c r="T427" s="155" t="n">
        <f aca="false">IF(S427="","",S427*1000)</f>
        <v>2400</v>
      </c>
      <c r="V427" s="155" t="n">
        <f aca="false">IF(T427="","",(H427+J427+L427)*1000)</f>
        <v>4100</v>
      </c>
      <c r="X427" s="155" t="n">
        <f aca="false">IFERROR(VLOOKUP($B427,'[2]APS data'!$B$1:$F$1048576,2,0),"")</f>
        <v>12700</v>
      </c>
      <c r="Z427" s="155" t="n">
        <f aca="false">IFERROR(VLOOKUP($B427,'[2]APS data'!$I$1:$M$1048576,2,0),"")</f>
        <v>8600</v>
      </c>
      <c r="AB427" s="156" t="n">
        <f aca="false">IFERROR(T427/X427,"")</f>
        <v>0.188976377952756</v>
      </c>
      <c r="AC427" s="156"/>
      <c r="AD427" s="156" t="n">
        <f aca="false">IFERROR(V427/Z427,"")</f>
        <v>0.476744186046512</v>
      </c>
    </row>
    <row r="428" customFormat="false" ht="13.2" hidden="false" customHeight="false" outlineLevel="0" collapsed="false">
      <c r="B428" s="154" t="s">
        <v>639</v>
      </c>
      <c r="E428" s="127" t="s">
        <v>640</v>
      </c>
      <c r="G428" s="152" t="n">
        <v>0.7</v>
      </c>
      <c r="H428" s="152" t="n">
        <v>1.5</v>
      </c>
      <c r="I428" s="152" t="n">
        <v>1.5</v>
      </c>
      <c r="J428" s="152" t="n">
        <v>2.9</v>
      </c>
      <c r="K428" s="152" t="n">
        <v>0.8</v>
      </c>
      <c r="L428" s="152" t="n">
        <v>1.6</v>
      </c>
      <c r="M428" s="152" t="n">
        <v>0.3</v>
      </c>
      <c r="N428" s="152"/>
      <c r="S428" s="152" t="n">
        <v>3.4</v>
      </c>
      <c r="T428" s="155" t="n">
        <f aca="false">IF(S428="","",S428*1000)</f>
        <v>3400</v>
      </c>
      <c r="V428" s="155" t="n">
        <f aca="false">IF(T428="","",(H428+J428+L428)*1000)</f>
        <v>6000</v>
      </c>
      <c r="X428" s="155" t="n">
        <f aca="false">IFERROR(VLOOKUP($B428,'[2]APS data'!$B$1:$F$1048576,2,0),"")</f>
        <v>25900</v>
      </c>
      <c r="Z428" s="155" t="n">
        <f aca="false">IFERROR(VLOOKUP($B428,'[2]APS data'!$I$1:$M$1048576,2,0),"")</f>
        <v>16000</v>
      </c>
      <c r="AB428" s="156" t="n">
        <f aca="false">IFERROR(T428/X428,"")</f>
        <v>0.131274131274131</v>
      </c>
      <c r="AC428" s="156"/>
      <c r="AD428" s="156" t="n">
        <f aca="false">IFERROR(V428/Z428,"")</f>
        <v>0.375</v>
      </c>
    </row>
    <row r="429" customFormat="false" ht="13.2" hidden="false" customHeight="false" outlineLevel="0" collapsed="false">
      <c r="B429" s="154" t="s">
        <v>641</v>
      </c>
      <c r="E429" s="127" t="s">
        <v>642</v>
      </c>
      <c r="G429" s="152" t="n">
        <v>0.9</v>
      </c>
      <c r="H429" s="152" t="n">
        <v>1.8</v>
      </c>
      <c r="I429" s="152" t="n">
        <v>1.5</v>
      </c>
      <c r="J429" s="152" t="n">
        <v>2.7</v>
      </c>
      <c r="K429" s="152" t="n">
        <v>1</v>
      </c>
      <c r="L429" s="152" t="n">
        <v>2.2</v>
      </c>
      <c r="M429" s="152" t="n">
        <v>0.4</v>
      </c>
      <c r="N429" s="152"/>
      <c r="S429" s="152" t="n">
        <v>3.9</v>
      </c>
      <c r="T429" s="155" t="n">
        <f aca="false">IF(S429="","",S429*1000)</f>
        <v>3900</v>
      </c>
      <c r="V429" s="155" t="n">
        <f aca="false">IF(T429="","",(H429+J429+L429)*1000)</f>
        <v>6700</v>
      </c>
      <c r="X429" s="155" t="n">
        <f aca="false">IFERROR(VLOOKUP($B429,'[2]APS data'!$B$1:$F$1048576,2,0),"")</f>
        <v>21400</v>
      </c>
      <c r="Z429" s="155" t="n">
        <f aca="false">IFERROR(VLOOKUP($B429,'[2]APS data'!$I$1:$M$1048576,2,0),"")</f>
        <v>13200</v>
      </c>
      <c r="AB429" s="156" t="n">
        <f aca="false">IFERROR(T429/X429,"")</f>
        <v>0.182242990654206</v>
      </c>
      <c r="AC429" s="156"/>
      <c r="AD429" s="156" t="n">
        <f aca="false">IFERROR(V429/Z429,"")</f>
        <v>0.507575757575758</v>
      </c>
    </row>
    <row r="430" customFormat="false" ht="13.2" hidden="false" customHeight="false" outlineLevel="0" collapsed="false">
      <c r="B430" s="154" t="s">
        <v>643</v>
      </c>
      <c r="E430" s="127" t="s">
        <v>644</v>
      </c>
      <c r="G430" s="152" t="n">
        <v>0.4</v>
      </c>
      <c r="H430" s="152" t="n">
        <v>0.8</v>
      </c>
      <c r="I430" s="152" t="n">
        <v>1.1</v>
      </c>
      <c r="J430" s="152" t="n">
        <v>2</v>
      </c>
      <c r="K430" s="152" t="n">
        <v>0.7</v>
      </c>
      <c r="L430" s="152" t="n">
        <v>1.6</v>
      </c>
      <c r="M430" s="152" t="n">
        <v>0.3</v>
      </c>
      <c r="N430" s="152"/>
      <c r="S430" s="152" t="n">
        <v>2.5</v>
      </c>
      <c r="T430" s="155" t="n">
        <f aca="false">IF(S430="","",S430*1000)</f>
        <v>2500</v>
      </c>
      <c r="V430" s="155" t="n">
        <f aca="false">IF(T430="","",(H430+J430+L430)*1000)</f>
        <v>4400</v>
      </c>
      <c r="X430" s="155" t="n">
        <f aca="false">IFERROR(VLOOKUP($B430,'[2]APS data'!$B$1:$F$1048576,2,0),"")</f>
        <v>13800</v>
      </c>
      <c r="Z430" s="155" t="n">
        <f aca="false">IFERROR(VLOOKUP($B430,'[2]APS data'!$I$1:$M$1048576,2,0),"")</f>
        <v>7700</v>
      </c>
      <c r="AB430" s="156" t="n">
        <f aca="false">IFERROR(T430/X430,"")</f>
        <v>0.181159420289855</v>
      </c>
      <c r="AC430" s="156"/>
      <c r="AD430" s="156" t="n">
        <f aca="false">IFERROR(V430/Z430,"")</f>
        <v>0.571428571428571</v>
      </c>
    </row>
    <row r="431" customFormat="false" ht="13.2" hidden="false" customHeight="false" outlineLevel="0" collapsed="false">
      <c r="B431" s="154" t="s">
        <v>645</v>
      </c>
      <c r="E431" s="127" t="s">
        <v>646</v>
      </c>
      <c r="G431" s="152" t="n">
        <v>1</v>
      </c>
      <c r="H431" s="152" t="n">
        <v>2</v>
      </c>
      <c r="I431" s="152" t="n">
        <v>2.3</v>
      </c>
      <c r="J431" s="152" t="n">
        <v>3.9</v>
      </c>
      <c r="K431" s="152" t="n">
        <v>1.5</v>
      </c>
      <c r="L431" s="152" t="n">
        <v>3.2</v>
      </c>
      <c r="M431" s="152" t="n">
        <v>0.6</v>
      </c>
      <c r="N431" s="152"/>
      <c r="S431" s="152" t="n">
        <v>5.4</v>
      </c>
      <c r="T431" s="155" t="n">
        <f aca="false">IF(S431="","",S431*1000)</f>
        <v>5400</v>
      </c>
      <c r="V431" s="155" t="n">
        <f aca="false">IF(T431="","",(H431+J431+L431)*1000)</f>
        <v>9100</v>
      </c>
      <c r="X431" s="155" t="n">
        <f aca="false">IFERROR(VLOOKUP($B431,'[2]APS data'!$B$1:$F$1048576,2,0),"")</f>
        <v>29900</v>
      </c>
      <c r="Z431" s="155" t="n">
        <f aca="false">IFERROR(VLOOKUP($B431,'[2]APS data'!$I$1:$M$1048576,2,0),"")</f>
        <v>17100</v>
      </c>
      <c r="AB431" s="156" t="n">
        <f aca="false">IFERROR(T431/X431,"")</f>
        <v>0.180602006688963</v>
      </c>
      <c r="AC431" s="156"/>
      <c r="AD431" s="156" t="n">
        <f aca="false">IFERROR(V431/Z431,"")</f>
        <v>0.532163742690059</v>
      </c>
    </row>
    <row r="432" customFormat="false" ht="13.2" hidden="false" customHeight="false" outlineLevel="0" collapsed="false">
      <c r="B432" s="154" t="s">
        <v>647</v>
      </c>
      <c r="E432" s="127" t="s">
        <v>648</v>
      </c>
      <c r="G432" s="152" t="n">
        <v>1</v>
      </c>
      <c r="H432" s="152" t="n">
        <v>2</v>
      </c>
      <c r="I432" s="152" t="n">
        <v>2</v>
      </c>
      <c r="J432" s="152" t="n">
        <v>3.7</v>
      </c>
      <c r="K432" s="152" t="n">
        <v>1</v>
      </c>
      <c r="L432" s="152" t="n">
        <v>2</v>
      </c>
      <c r="M432" s="152" t="n">
        <v>0.7</v>
      </c>
      <c r="N432" s="152"/>
      <c r="S432" s="152" t="n">
        <v>4.7</v>
      </c>
      <c r="T432" s="155" t="n">
        <f aca="false">IF(S432="","",S432*1000)</f>
        <v>4700</v>
      </c>
      <c r="V432" s="155" t="n">
        <f aca="false">IF(T432="","",(H432+J432+L432)*1000)</f>
        <v>7700</v>
      </c>
      <c r="X432" s="155" t="n">
        <f aca="false">IFERROR(VLOOKUP($B432,'[2]APS data'!$B$1:$F$1048576,2,0),"")</f>
        <v>19300</v>
      </c>
      <c r="Z432" s="155" t="n">
        <f aca="false">IFERROR(VLOOKUP($B432,'[2]APS data'!$I$1:$M$1048576,2,0),"")</f>
        <v>12000</v>
      </c>
      <c r="AB432" s="156" t="n">
        <f aca="false">IFERROR(T432/X432,"")</f>
        <v>0.243523316062176</v>
      </c>
      <c r="AC432" s="156"/>
      <c r="AD432" s="156" t="n">
        <f aca="false">IFERROR(V432/Z432,"")</f>
        <v>0.641666666666667</v>
      </c>
    </row>
    <row r="433" customFormat="false" ht="13.2" hidden="false" customHeight="false" outlineLevel="0" collapsed="false">
      <c r="G433" s="152"/>
      <c r="H433" s="152"/>
      <c r="I433" s="152"/>
      <c r="J433" s="152"/>
      <c r="K433" s="152"/>
      <c r="L433" s="152"/>
      <c r="M433" s="152"/>
      <c r="N433" s="152"/>
      <c r="S433" s="152"/>
      <c r="T433" s="155" t="str">
        <f aca="false">IF(S433="","",S433*1000)</f>
        <v/>
      </c>
      <c r="V433" s="155" t="str">
        <f aca="false">IF(T433="","",(H433+J433+L433)*1000)</f>
        <v/>
      </c>
      <c r="X433" s="155" t="str">
        <f aca="false">IFERROR(VLOOKUP($B433,'[2]APS data'!$B$1:$F$1048576,2,0),"")</f>
        <v/>
      </c>
      <c r="Z433" s="155" t="str">
        <f aca="false">IFERROR(VLOOKUP($B433,'[2]APS data'!$I$1:$M$1048576,2,0),"")</f>
        <v/>
      </c>
      <c r="AB433" s="156" t="str">
        <f aca="false">IFERROR(T433/X433,"")</f>
        <v/>
      </c>
      <c r="AC433" s="156"/>
      <c r="AD433" s="156" t="str">
        <f aca="false">IFERROR(V433/Z433,"")</f>
        <v/>
      </c>
    </row>
    <row r="434" s="142" customFormat="true" ht="13.2" hidden="false" customHeight="false" outlineLevel="0" collapsed="false">
      <c r="B434" s="151" t="s">
        <v>2505</v>
      </c>
      <c r="D434" s="142" t="s">
        <v>2506</v>
      </c>
      <c r="G434" s="153" t="n">
        <v>7.9</v>
      </c>
      <c r="H434" s="153" t="n">
        <v>15.4</v>
      </c>
      <c r="I434" s="153" t="n">
        <v>13.6</v>
      </c>
      <c r="J434" s="153" t="n">
        <v>24.4</v>
      </c>
      <c r="K434" s="153" t="n">
        <v>8</v>
      </c>
      <c r="L434" s="153" t="n">
        <v>17</v>
      </c>
      <c r="M434" s="153" t="n">
        <v>3.8</v>
      </c>
      <c r="N434" s="153"/>
      <c r="S434" s="153" t="n">
        <v>33.3</v>
      </c>
      <c r="T434" s="155" t="n">
        <f aca="false">IF(S434="","",S434*1000)</f>
        <v>33300</v>
      </c>
      <c r="U434" s="128"/>
      <c r="V434" s="155" t="n">
        <f aca="false">IF(T434="","",(H434+J434+L434)*1000)</f>
        <v>56800</v>
      </c>
      <c r="W434" s="128"/>
      <c r="X434" s="155" t="str">
        <f aca="false">IFERROR(VLOOKUP($B434,'[2]APS data'!$B$1:$F$1048576,2,0),"")</f>
        <v/>
      </c>
      <c r="Y434" s="128"/>
      <c r="Z434" s="155" t="str">
        <f aca="false">IFERROR(VLOOKUP($B434,'[2]APS data'!$I$1:$M$1048576,2,0),"")</f>
        <v/>
      </c>
      <c r="AA434" s="128"/>
      <c r="AB434" s="156" t="str">
        <f aca="false">IFERROR(T434/X434,"")</f>
        <v/>
      </c>
      <c r="AC434" s="156"/>
      <c r="AD434" s="156" t="str">
        <f aca="false">IFERROR(V434/Z434,"")</f>
        <v/>
      </c>
      <c r="AE434" s="128"/>
      <c r="AF434" s="128"/>
      <c r="AG434" s="128"/>
      <c r="AH434" s="128"/>
      <c r="AI434" s="128"/>
      <c r="AJ434" s="128"/>
      <c r="AK434" s="128"/>
      <c r="AL434" s="128"/>
      <c r="AM434" s="128"/>
      <c r="AN434" s="128"/>
      <c r="AO434" s="128"/>
      <c r="AP434" s="128"/>
      <c r="AQ434" s="128"/>
      <c r="AR434" s="128"/>
      <c r="AS434" s="128"/>
      <c r="AT434" s="128"/>
      <c r="AU434" s="128"/>
      <c r="AV434" s="128"/>
      <c r="AW434" s="128"/>
      <c r="AX434" s="128"/>
      <c r="AY434" s="128"/>
    </row>
    <row r="435" customFormat="false" ht="13.2" hidden="false" customHeight="false" outlineLevel="0" collapsed="false">
      <c r="B435" s="154" t="s">
        <v>649</v>
      </c>
      <c r="E435" s="127" t="s">
        <v>650</v>
      </c>
      <c r="G435" s="152" t="n">
        <v>1.6</v>
      </c>
      <c r="H435" s="152" t="n">
        <v>3</v>
      </c>
      <c r="I435" s="152" t="n">
        <v>2.6</v>
      </c>
      <c r="J435" s="152" t="n">
        <v>4.8</v>
      </c>
      <c r="K435" s="152" t="n">
        <v>1.2</v>
      </c>
      <c r="L435" s="152" t="n">
        <v>2.5</v>
      </c>
      <c r="M435" s="152" t="n">
        <v>0.7</v>
      </c>
      <c r="N435" s="152"/>
      <c r="S435" s="152" t="n">
        <v>6</v>
      </c>
      <c r="T435" s="155" t="n">
        <f aca="false">IF(S435="","",S435*1000)</f>
        <v>6000</v>
      </c>
      <c r="V435" s="155" t="n">
        <f aca="false">IF(T435="","",(H435+J435+L435)*1000)</f>
        <v>10300</v>
      </c>
      <c r="X435" s="155" t="n">
        <f aca="false">IFERROR(VLOOKUP($B435,'[2]APS data'!$B$1:$F$1048576,2,0),"")</f>
        <v>37800</v>
      </c>
      <c r="Z435" s="155" t="n">
        <f aca="false">IFERROR(VLOOKUP($B435,'[2]APS data'!$I$1:$M$1048576,2,0),"")</f>
        <v>19600</v>
      </c>
      <c r="AB435" s="156" t="n">
        <f aca="false">IFERROR(T435/X435,"")</f>
        <v>0.158730158730159</v>
      </c>
      <c r="AC435" s="156"/>
      <c r="AD435" s="156" t="n">
        <f aca="false">IFERROR(V435/Z435,"")</f>
        <v>0.525510204081633</v>
      </c>
    </row>
    <row r="436" customFormat="false" ht="13.2" hidden="false" customHeight="false" outlineLevel="0" collapsed="false">
      <c r="B436" s="154" t="s">
        <v>651</v>
      </c>
      <c r="E436" s="127" t="s">
        <v>652</v>
      </c>
      <c r="G436" s="152" t="n">
        <v>0.6</v>
      </c>
      <c r="H436" s="152" t="n">
        <v>1.1</v>
      </c>
      <c r="I436" s="152" t="n">
        <v>1.4</v>
      </c>
      <c r="J436" s="152" t="n">
        <v>2.5</v>
      </c>
      <c r="K436" s="152" t="n">
        <v>0.9</v>
      </c>
      <c r="L436" s="152" t="n">
        <v>2</v>
      </c>
      <c r="M436" s="152" t="n">
        <v>0.5</v>
      </c>
      <c r="N436" s="152"/>
      <c r="S436" s="152" t="n">
        <v>3.4</v>
      </c>
      <c r="T436" s="155" t="n">
        <f aca="false">IF(S436="","",S436*1000)</f>
        <v>3400</v>
      </c>
      <c r="V436" s="155" t="n">
        <f aca="false">IF(T436="","",(H436+J436+L436)*1000)</f>
        <v>5600</v>
      </c>
      <c r="X436" s="155" t="n">
        <f aca="false">IFERROR(VLOOKUP($B436,'[2]APS data'!$B$1:$F$1048576,2,0),"")</f>
        <v>26800</v>
      </c>
      <c r="Z436" s="155" t="n">
        <f aca="false">IFERROR(VLOOKUP($B436,'[2]APS data'!$I$1:$M$1048576,2,0),"")</f>
        <v>16200</v>
      </c>
      <c r="AB436" s="156" t="n">
        <f aca="false">IFERROR(T436/X436,"")</f>
        <v>0.126865671641791</v>
      </c>
      <c r="AC436" s="156"/>
      <c r="AD436" s="156" t="n">
        <f aca="false">IFERROR(V436/Z436,"")</f>
        <v>0.345679012345679</v>
      </c>
    </row>
    <row r="437" customFormat="false" ht="13.2" hidden="false" customHeight="false" outlineLevel="0" collapsed="false">
      <c r="B437" s="154" t="s">
        <v>653</v>
      </c>
      <c r="E437" s="127" t="s">
        <v>654</v>
      </c>
      <c r="G437" s="152" t="n">
        <v>1.1</v>
      </c>
      <c r="H437" s="152" t="n">
        <v>2</v>
      </c>
      <c r="I437" s="152" t="n">
        <v>2.1</v>
      </c>
      <c r="J437" s="152" t="n">
        <v>3.7</v>
      </c>
      <c r="K437" s="152" t="n">
        <v>1.4</v>
      </c>
      <c r="L437" s="152" t="n">
        <v>2.9</v>
      </c>
      <c r="M437" s="152" t="n">
        <v>0.7</v>
      </c>
      <c r="N437" s="152"/>
      <c r="S437" s="152" t="n">
        <v>5.2</v>
      </c>
      <c r="T437" s="155" t="n">
        <f aca="false">IF(S437="","",S437*1000)</f>
        <v>5200</v>
      </c>
      <c r="V437" s="155" t="n">
        <f aca="false">IF(T437="","",(H437+J437+L437)*1000)</f>
        <v>8600</v>
      </c>
      <c r="X437" s="155" t="n">
        <f aca="false">IFERROR(VLOOKUP($B437,'[2]APS data'!$B$1:$F$1048576,2,0),"")</f>
        <v>27600</v>
      </c>
      <c r="Z437" s="155" t="n">
        <f aca="false">IFERROR(VLOOKUP($B437,'[2]APS data'!$I$1:$M$1048576,2,0),"")</f>
        <v>17600</v>
      </c>
      <c r="AB437" s="156" t="n">
        <f aca="false">IFERROR(T437/X437,"")</f>
        <v>0.188405797101449</v>
      </c>
      <c r="AC437" s="156"/>
      <c r="AD437" s="156" t="n">
        <f aca="false">IFERROR(V437/Z437,"")</f>
        <v>0.488636363636364</v>
      </c>
    </row>
    <row r="438" customFormat="false" ht="13.2" hidden="false" customHeight="false" outlineLevel="0" collapsed="false">
      <c r="B438" s="154" t="s">
        <v>655</v>
      </c>
      <c r="E438" s="127" t="s">
        <v>656</v>
      </c>
      <c r="G438" s="152" t="n">
        <v>2.5</v>
      </c>
      <c r="H438" s="152" t="n">
        <v>5</v>
      </c>
      <c r="I438" s="152" t="n">
        <v>3.9</v>
      </c>
      <c r="J438" s="152" t="n">
        <v>7.1</v>
      </c>
      <c r="K438" s="152" t="n">
        <v>2.1</v>
      </c>
      <c r="L438" s="152" t="n">
        <v>4.4</v>
      </c>
      <c r="M438" s="152" t="n">
        <v>0.9</v>
      </c>
      <c r="N438" s="152"/>
      <c r="S438" s="152" t="n">
        <v>9.3</v>
      </c>
      <c r="T438" s="155" t="n">
        <f aca="false">IF(S438="","",S438*1000)</f>
        <v>9300</v>
      </c>
      <c r="V438" s="155" t="n">
        <f aca="false">IF(T438="","",(H438+J438+L438)*1000)</f>
        <v>16500</v>
      </c>
      <c r="X438" s="155" t="n">
        <f aca="false">IFERROR(VLOOKUP($B438,'[2]APS data'!$B$1:$F$1048576,2,0),"")</f>
        <v>39600</v>
      </c>
      <c r="Z438" s="155" t="n">
        <f aca="false">IFERROR(VLOOKUP($B438,'[2]APS data'!$I$1:$M$1048576,2,0),"")</f>
        <v>31700</v>
      </c>
      <c r="AB438" s="156" t="n">
        <f aca="false">IFERROR(T438/X438,"")</f>
        <v>0.234848484848485</v>
      </c>
      <c r="AC438" s="156"/>
      <c r="AD438" s="156" t="n">
        <f aca="false">IFERROR(V438/Z438,"")</f>
        <v>0.520504731861199</v>
      </c>
    </row>
    <row r="439" customFormat="false" ht="13.2" hidden="false" customHeight="false" outlineLevel="0" collapsed="false">
      <c r="B439" s="154" t="s">
        <v>657</v>
      </c>
      <c r="E439" s="127" t="s">
        <v>658</v>
      </c>
      <c r="G439" s="152" t="n">
        <v>1.2</v>
      </c>
      <c r="H439" s="152" t="n">
        <v>2.3</v>
      </c>
      <c r="I439" s="152" t="n">
        <v>2.1</v>
      </c>
      <c r="J439" s="152" t="n">
        <v>3.8</v>
      </c>
      <c r="K439" s="152" t="n">
        <v>1.5</v>
      </c>
      <c r="L439" s="152" t="n">
        <v>3.1</v>
      </c>
      <c r="M439" s="152" t="n">
        <v>0.6</v>
      </c>
      <c r="N439" s="152"/>
      <c r="S439" s="152" t="n">
        <v>5.4</v>
      </c>
      <c r="T439" s="155" t="n">
        <f aca="false">IF(S439="","",S439*1000)</f>
        <v>5400</v>
      </c>
      <c r="V439" s="155" t="n">
        <f aca="false">IF(T439="","",(H439+J439+L439)*1000)</f>
        <v>9200</v>
      </c>
      <c r="X439" s="155" t="n">
        <f aca="false">IFERROR(VLOOKUP($B439,'[2]APS data'!$B$1:$F$1048576,2,0),"")</f>
        <v>35300</v>
      </c>
      <c r="Z439" s="155" t="n">
        <f aca="false">IFERROR(VLOOKUP($B439,'[2]APS data'!$I$1:$M$1048576,2,0),"")</f>
        <v>24700</v>
      </c>
      <c r="AB439" s="156" t="n">
        <f aca="false">IFERROR(T439/X439,"")</f>
        <v>0.152974504249292</v>
      </c>
      <c r="AC439" s="156"/>
      <c r="AD439" s="156" t="n">
        <f aca="false">IFERROR(V439/Z439,"")</f>
        <v>0.37246963562753</v>
      </c>
    </row>
    <row r="440" customFormat="false" ht="13.2" hidden="false" customHeight="false" outlineLevel="0" collapsed="false">
      <c r="B440" s="154" t="s">
        <v>659</v>
      </c>
      <c r="E440" s="127" t="s">
        <v>660</v>
      </c>
      <c r="G440" s="152" t="n">
        <v>0.9</v>
      </c>
      <c r="H440" s="152" t="n">
        <v>1.9</v>
      </c>
      <c r="I440" s="152" t="n">
        <v>1.5</v>
      </c>
      <c r="J440" s="152" t="n">
        <v>2.6</v>
      </c>
      <c r="K440" s="152" t="n">
        <v>1.1</v>
      </c>
      <c r="L440" s="152" t="n">
        <v>2.2</v>
      </c>
      <c r="M440" s="152" t="n">
        <v>0.4</v>
      </c>
      <c r="N440" s="152"/>
      <c r="S440" s="152" t="n">
        <v>4</v>
      </c>
      <c r="T440" s="155" t="n">
        <f aca="false">IF(S440="","",S440*1000)</f>
        <v>4000</v>
      </c>
      <c r="V440" s="155" t="n">
        <f aca="false">IF(T440="","",(H440+J440+L440)*1000)</f>
        <v>6700</v>
      </c>
      <c r="X440" s="155" t="n">
        <f aca="false">IFERROR(VLOOKUP($B440,'[2]APS data'!$B$1:$F$1048576,2,0),"")</f>
        <v>27500</v>
      </c>
      <c r="Z440" s="155" t="n">
        <f aca="false">IFERROR(VLOOKUP($B440,'[2]APS data'!$I$1:$M$1048576,2,0),"")</f>
        <v>20300</v>
      </c>
      <c r="AB440" s="156" t="n">
        <f aca="false">IFERROR(T440/X440,"")</f>
        <v>0.145454545454545</v>
      </c>
      <c r="AC440" s="156"/>
      <c r="AD440" s="156" t="n">
        <f aca="false">IFERROR(V440/Z440,"")</f>
        <v>0.330049261083744</v>
      </c>
    </row>
    <row r="441" customFormat="false" ht="13.2" hidden="false" customHeight="false" outlineLevel="0" collapsed="false">
      <c r="G441" s="152"/>
      <c r="H441" s="152"/>
      <c r="I441" s="152"/>
      <c r="J441" s="152"/>
      <c r="K441" s="152"/>
      <c r="L441" s="152"/>
      <c r="M441" s="152"/>
      <c r="N441" s="152"/>
      <c r="S441" s="152"/>
      <c r="T441" s="155" t="str">
        <f aca="false">IF(S441="","",S441*1000)</f>
        <v/>
      </c>
      <c r="V441" s="155" t="str">
        <f aca="false">IF(T441="","",(H441+J441+L441)*1000)</f>
        <v/>
      </c>
      <c r="X441" s="155" t="str">
        <f aca="false">IFERROR(VLOOKUP($B441,'[2]APS data'!$B$1:$F$1048576,2,0),"")</f>
        <v/>
      </c>
      <c r="Z441" s="155" t="str">
        <f aca="false">IFERROR(VLOOKUP($B441,'[2]APS data'!$I$1:$M$1048576,2,0),"")</f>
        <v/>
      </c>
      <c r="AB441" s="156" t="str">
        <f aca="false">IFERROR(T441/X441,"")</f>
        <v/>
      </c>
      <c r="AC441" s="156"/>
      <c r="AD441" s="156" t="str">
        <f aca="false">IFERROR(V441/Z441,"")</f>
        <v/>
      </c>
    </row>
    <row r="442" s="142" customFormat="true" ht="13.2" hidden="false" customHeight="false" outlineLevel="0" collapsed="false">
      <c r="B442" s="151" t="s">
        <v>2507</v>
      </c>
      <c r="D442" s="142" t="s">
        <v>2508</v>
      </c>
      <c r="G442" s="153" t="n">
        <v>7.3</v>
      </c>
      <c r="H442" s="153" t="n">
        <v>14.4</v>
      </c>
      <c r="I442" s="153" t="n">
        <v>13.6</v>
      </c>
      <c r="J442" s="153" t="n">
        <v>24.1</v>
      </c>
      <c r="K442" s="153" t="n">
        <v>8.2</v>
      </c>
      <c r="L442" s="153" t="n">
        <v>17.5</v>
      </c>
      <c r="M442" s="153" t="n">
        <v>4.5</v>
      </c>
      <c r="N442" s="153"/>
      <c r="S442" s="153" t="n">
        <v>33.5</v>
      </c>
      <c r="T442" s="155" t="n">
        <f aca="false">IF(S442="","",S442*1000)</f>
        <v>33500</v>
      </c>
      <c r="U442" s="128"/>
      <c r="V442" s="155" t="n">
        <f aca="false">IF(T442="","",(H442+J442+L442)*1000)</f>
        <v>56000</v>
      </c>
      <c r="W442" s="128"/>
      <c r="X442" s="155" t="str">
        <f aca="false">IFERROR(VLOOKUP($B442,'[2]APS data'!$B$1:$F$1048576,2,0),"")</f>
        <v/>
      </c>
      <c r="Y442" s="128"/>
      <c r="Z442" s="155" t="str">
        <f aca="false">IFERROR(VLOOKUP($B442,'[2]APS data'!$I$1:$M$1048576,2,0),"")</f>
        <v/>
      </c>
      <c r="AA442" s="128"/>
      <c r="AB442" s="156" t="str">
        <f aca="false">IFERROR(T442/X442,"")</f>
        <v/>
      </c>
      <c r="AC442" s="156"/>
      <c r="AD442" s="156" t="str">
        <f aca="false">IFERROR(V442/Z442,"")</f>
        <v/>
      </c>
      <c r="AE442" s="128"/>
      <c r="AF442" s="128"/>
      <c r="AG442" s="128"/>
      <c r="AH442" s="128"/>
      <c r="AI442" s="128"/>
      <c r="AJ442" s="128"/>
      <c r="AK442" s="128"/>
      <c r="AL442" s="128"/>
      <c r="AM442" s="128"/>
      <c r="AN442" s="128"/>
      <c r="AO442" s="128"/>
      <c r="AP442" s="128"/>
      <c r="AQ442" s="128"/>
      <c r="AR442" s="128"/>
      <c r="AS442" s="128"/>
      <c r="AT442" s="128"/>
      <c r="AU442" s="128"/>
      <c r="AV442" s="128"/>
      <c r="AW442" s="128"/>
      <c r="AX442" s="128"/>
      <c r="AY442" s="128"/>
    </row>
    <row r="443" customFormat="false" ht="13.2" hidden="false" customHeight="false" outlineLevel="0" collapsed="false">
      <c r="B443" s="154" t="s">
        <v>661</v>
      </c>
      <c r="E443" s="127" t="s">
        <v>662</v>
      </c>
      <c r="G443" s="152" t="n">
        <v>1.4</v>
      </c>
      <c r="H443" s="152" t="n">
        <v>2.5</v>
      </c>
      <c r="I443" s="152" t="n">
        <v>2.5</v>
      </c>
      <c r="J443" s="152" t="n">
        <v>4.3</v>
      </c>
      <c r="K443" s="152" t="n">
        <v>1.7</v>
      </c>
      <c r="L443" s="152" t="n">
        <v>3.5</v>
      </c>
      <c r="M443" s="152" t="n">
        <v>0.8</v>
      </c>
      <c r="N443" s="152"/>
      <c r="S443" s="152" t="n">
        <v>6.4</v>
      </c>
      <c r="T443" s="155" t="n">
        <f aca="false">IF(S443="","",S443*1000)</f>
        <v>6400</v>
      </c>
      <c r="V443" s="155" t="n">
        <f aca="false">IF(T443="","",(H443+J443+L443)*1000)</f>
        <v>10300</v>
      </c>
      <c r="X443" s="155" t="n">
        <f aca="false">IFERROR(VLOOKUP($B443,'[2]APS data'!$B$1:$F$1048576,2,0),"")</f>
        <v>32800</v>
      </c>
      <c r="Z443" s="155" t="n">
        <f aca="false">IFERROR(VLOOKUP($B443,'[2]APS data'!$I$1:$M$1048576,2,0),"")</f>
        <v>22200</v>
      </c>
      <c r="AB443" s="156" t="n">
        <f aca="false">IFERROR(T443/X443,"")</f>
        <v>0.195121951219512</v>
      </c>
      <c r="AC443" s="156"/>
      <c r="AD443" s="156" t="n">
        <f aca="false">IFERROR(V443/Z443,"")</f>
        <v>0.463963963963964</v>
      </c>
    </row>
    <row r="444" customFormat="false" ht="13.2" hidden="false" customHeight="false" outlineLevel="0" collapsed="false">
      <c r="B444" s="154" t="s">
        <v>663</v>
      </c>
      <c r="E444" s="127" t="s">
        <v>664</v>
      </c>
      <c r="G444" s="152" t="n">
        <v>1.8</v>
      </c>
      <c r="H444" s="152" t="n">
        <v>3.6</v>
      </c>
      <c r="I444" s="152" t="n">
        <v>3.3</v>
      </c>
      <c r="J444" s="152" t="n">
        <v>6.1</v>
      </c>
      <c r="K444" s="152" t="n">
        <v>1.8</v>
      </c>
      <c r="L444" s="152" t="n">
        <v>3.9</v>
      </c>
      <c r="M444" s="152" t="n">
        <v>0.9</v>
      </c>
      <c r="N444" s="152"/>
      <c r="S444" s="152" t="n">
        <v>7.9</v>
      </c>
      <c r="T444" s="155" t="n">
        <f aca="false">IF(S444="","",S444*1000)</f>
        <v>7900</v>
      </c>
      <c r="V444" s="155" t="n">
        <f aca="false">IF(T444="","",(H444+J444+L444)*1000)</f>
        <v>13600</v>
      </c>
      <c r="X444" s="155" t="n">
        <f aca="false">IFERROR(VLOOKUP($B444,'[2]APS data'!$B$1:$F$1048576,2,0),"")</f>
        <v>37200</v>
      </c>
      <c r="Z444" s="155" t="n">
        <f aca="false">IFERROR(VLOOKUP($B444,'[2]APS data'!$I$1:$M$1048576,2,0),"")</f>
        <v>30000</v>
      </c>
      <c r="AB444" s="156" t="n">
        <f aca="false">IFERROR(T444/X444,"")</f>
        <v>0.212365591397849</v>
      </c>
      <c r="AC444" s="156"/>
      <c r="AD444" s="156" t="n">
        <f aca="false">IFERROR(V444/Z444,"")</f>
        <v>0.453333333333333</v>
      </c>
    </row>
    <row r="445" customFormat="false" ht="13.2" hidden="false" customHeight="false" outlineLevel="0" collapsed="false">
      <c r="B445" s="154" t="s">
        <v>665</v>
      </c>
      <c r="E445" s="127" t="s">
        <v>666</v>
      </c>
      <c r="G445" s="152" t="n">
        <v>2.1</v>
      </c>
      <c r="H445" s="152" t="n">
        <v>4.2</v>
      </c>
      <c r="I445" s="152" t="n">
        <v>3.8</v>
      </c>
      <c r="J445" s="152" t="n">
        <v>6.6</v>
      </c>
      <c r="K445" s="152" t="n">
        <v>2.5</v>
      </c>
      <c r="L445" s="152" t="n">
        <v>5.5</v>
      </c>
      <c r="M445" s="152" t="n">
        <v>1.1</v>
      </c>
      <c r="N445" s="152"/>
      <c r="S445" s="152" t="n">
        <v>9.5</v>
      </c>
      <c r="T445" s="155" t="n">
        <f aca="false">IF(S445="","",S445*1000)</f>
        <v>9500</v>
      </c>
      <c r="V445" s="155" t="n">
        <f aca="false">IF(T445="","",(H445+J445+L445)*1000)</f>
        <v>16300</v>
      </c>
      <c r="X445" s="155" t="n">
        <f aca="false">IFERROR(VLOOKUP($B445,'[2]APS data'!$B$1:$F$1048576,2,0),"")</f>
        <v>50900</v>
      </c>
      <c r="Z445" s="155" t="n">
        <f aca="false">IFERROR(VLOOKUP($B445,'[2]APS data'!$I$1:$M$1048576,2,0),"")</f>
        <v>31900</v>
      </c>
      <c r="AB445" s="156" t="n">
        <f aca="false">IFERROR(T445/X445,"")</f>
        <v>0.18664047151277</v>
      </c>
      <c r="AC445" s="156"/>
      <c r="AD445" s="156" t="n">
        <f aca="false">IFERROR(V445/Z445,"")</f>
        <v>0.510971786833856</v>
      </c>
    </row>
    <row r="446" customFormat="false" ht="13.2" hidden="false" customHeight="false" outlineLevel="0" collapsed="false">
      <c r="B446" s="154" t="s">
        <v>667</v>
      </c>
      <c r="E446" s="127" t="s">
        <v>668</v>
      </c>
      <c r="G446" s="152" t="n">
        <v>1.6</v>
      </c>
      <c r="H446" s="152" t="n">
        <v>3.1</v>
      </c>
      <c r="I446" s="152" t="n">
        <v>3</v>
      </c>
      <c r="J446" s="152" t="n">
        <v>5.3</v>
      </c>
      <c r="K446" s="152" t="n">
        <v>1.8</v>
      </c>
      <c r="L446" s="152" t="n">
        <v>3.8</v>
      </c>
      <c r="M446" s="152" t="n">
        <v>0.9</v>
      </c>
      <c r="N446" s="152"/>
      <c r="S446" s="152" t="n">
        <v>7.2</v>
      </c>
      <c r="T446" s="155" t="n">
        <f aca="false">IF(S446="","",S446*1000)</f>
        <v>7200</v>
      </c>
      <c r="V446" s="155" t="n">
        <f aca="false">IF(T446="","",(H446+J446+L446)*1000)</f>
        <v>12200</v>
      </c>
      <c r="X446" s="155" t="n">
        <f aca="false">IFERROR(VLOOKUP($B446,'[2]APS data'!$B$1:$F$1048576,2,0),"")</f>
        <v>40400</v>
      </c>
      <c r="Z446" s="155" t="n">
        <f aca="false">IFERROR(VLOOKUP($B446,'[2]APS data'!$I$1:$M$1048576,2,0),"")</f>
        <v>20100</v>
      </c>
      <c r="AB446" s="156" t="n">
        <f aca="false">IFERROR(T446/X446,"")</f>
        <v>0.178217821782178</v>
      </c>
      <c r="AC446" s="156"/>
      <c r="AD446" s="156" t="n">
        <f aca="false">IFERROR(V446/Z446,"")</f>
        <v>0.606965174129353</v>
      </c>
    </row>
    <row r="447" customFormat="false" ht="13.2" hidden="false" customHeight="false" outlineLevel="0" collapsed="false">
      <c r="B447" s="154" t="s">
        <v>669</v>
      </c>
      <c r="E447" s="127" t="s">
        <v>670</v>
      </c>
      <c r="G447" s="152" t="n">
        <v>0.5</v>
      </c>
      <c r="H447" s="152" t="n">
        <v>0.9</v>
      </c>
      <c r="I447" s="152" t="n">
        <v>1.1</v>
      </c>
      <c r="J447" s="152" t="n">
        <v>1.9</v>
      </c>
      <c r="K447" s="152" t="n">
        <v>0.4</v>
      </c>
      <c r="L447" s="152" t="n">
        <v>0.8</v>
      </c>
      <c r="M447" s="152" t="n">
        <v>0.7</v>
      </c>
      <c r="N447" s="152"/>
      <c r="S447" s="152" t="n">
        <v>2.6</v>
      </c>
      <c r="T447" s="155" t="n">
        <f aca="false">IF(S447="","",S447*1000)</f>
        <v>2600</v>
      </c>
      <c r="V447" s="155" t="n">
        <f aca="false">IF(T447="","",(H447+J447+L447)*1000)</f>
        <v>3600</v>
      </c>
      <c r="X447" s="155" t="n">
        <f aca="false">IFERROR(VLOOKUP($B447,'[2]APS data'!$B$1:$F$1048576,2,0),"")</f>
        <v>8900</v>
      </c>
      <c r="Z447" s="155" t="n">
        <f aca="false">IFERROR(VLOOKUP($B447,'[2]APS data'!$I$1:$M$1048576,2,0),"")</f>
        <v>6200</v>
      </c>
      <c r="AB447" s="156" t="n">
        <f aca="false">IFERROR(T447/X447,"")</f>
        <v>0.292134831460674</v>
      </c>
      <c r="AC447" s="156"/>
      <c r="AD447" s="156" t="n">
        <f aca="false">IFERROR(V447/Z447,"")</f>
        <v>0.580645161290323</v>
      </c>
    </row>
    <row r="448" customFormat="false" ht="13.2" hidden="false" customHeight="false" outlineLevel="0" collapsed="false">
      <c r="G448" s="152"/>
      <c r="H448" s="152"/>
      <c r="I448" s="152"/>
      <c r="J448" s="152"/>
      <c r="K448" s="152"/>
      <c r="L448" s="152"/>
      <c r="M448" s="152"/>
      <c r="N448" s="152"/>
      <c r="S448" s="152"/>
      <c r="T448" s="155" t="str">
        <f aca="false">IF(S448="","",S448*1000)</f>
        <v/>
      </c>
      <c r="V448" s="155" t="str">
        <f aca="false">IF(T448="","",(H448+J448+L448)*1000)</f>
        <v/>
      </c>
      <c r="X448" s="155" t="str">
        <f aca="false">IFERROR(VLOOKUP($B448,'[2]APS data'!$B$1:$F$1048576,2,0),"")</f>
        <v/>
      </c>
      <c r="Z448" s="155" t="str">
        <f aca="false">IFERROR(VLOOKUP($B448,'[2]APS data'!$I$1:$M$1048576,2,0),"")</f>
        <v/>
      </c>
      <c r="AB448" s="156" t="str">
        <f aca="false">IFERROR(T448/X448,"")</f>
        <v/>
      </c>
      <c r="AC448" s="156"/>
      <c r="AD448" s="156" t="str">
        <f aca="false">IFERROR(V448/Z448,"")</f>
        <v/>
      </c>
    </row>
    <row r="449" s="142" customFormat="true" ht="13.2" hidden="false" customHeight="false" outlineLevel="0" collapsed="false">
      <c r="B449" s="159" t="s">
        <v>673</v>
      </c>
      <c r="D449" s="142" t="s">
        <v>2509</v>
      </c>
      <c r="G449" s="146" t="n">
        <v>68</v>
      </c>
      <c r="H449" s="146" t="n">
        <v>128.8</v>
      </c>
      <c r="I449" s="146" t="n">
        <v>89</v>
      </c>
      <c r="J449" s="146" t="n">
        <v>159.9</v>
      </c>
      <c r="K449" s="146" t="n">
        <v>41.8</v>
      </c>
      <c r="L449" s="146" t="n">
        <v>84.7</v>
      </c>
      <c r="M449" s="146" t="n">
        <v>30.3</v>
      </c>
      <c r="N449" s="146"/>
      <c r="S449" s="146" t="n">
        <v>229</v>
      </c>
      <c r="T449" s="155" t="n">
        <f aca="false">IF(S449="","",S449*1000)</f>
        <v>229000</v>
      </c>
      <c r="U449" s="128"/>
      <c r="V449" s="155" t="n">
        <f aca="false">IF(T449="","",(H449+J449+L449)*1000)</f>
        <v>373400</v>
      </c>
      <c r="W449" s="128"/>
      <c r="X449" s="155" t="str">
        <f aca="false">IFERROR(VLOOKUP($B449,'[2]APS data'!$B$1:$F$1048576,2,0),"")</f>
        <v/>
      </c>
      <c r="Y449" s="128"/>
      <c r="Z449" s="155" t="str">
        <f aca="false">IFERROR(VLOOKUP($B449,'[2]APS data'!$I$1:$M$1048576,2,0),"")</f>
        <v/>
      </c>
      <c r="AA449" s="128"/>
      <c r="AB449" s="156" t="str">
        <f aca="false">IFERROR(T449/X449,"")</f>
        <v/>
      </c>
      <c r="AC449" s="156"/>
      <c r="AD449" s="156" t="str">
        <f aca="false">IFERROR(V449/Z449,"")</f>
        <v/>
      </c>
      <c r="AE449" s="128"/>
      <c r="AF449" s="128"/>
      <c r="AG449" s="128"/>
      <c r="AH449" s="128"/>
      <c r="AI449" s="128"/>
      <c r="AJ449" s="128"/>
      <c r="AK449" s="128"/>
      <c r="AL449" s="128"/>
      <c r="AM449" s="128"/>
      <c r="AN449" s="128"/>
      <c r="AO449" s="128"/>
      <c r="AP449" s="128"/>
      <c r="AQ449" s="128"/>
      <c r="AR449" s="128"/>
      <c r="AS449" s="128"/>
      <c r="AT449" s="128"/>
      <c r="AU449" s="128"/>
      <c r="AV449" s="128"/>
      <c r="AW449" s="128"/>
      <c r="AX449" s="128"/>
      <c r="AY449" s="128"/>
    </row>
    <row r="450" customFormat="false" ht="13.2" hidden="false" customHeight="false" outlineLevel="0" collapsed="false">
      <c r="G450" s="152"/>
      <c r="H450" s="152"/>
      <c r="I450" s="152"/>
      <c r="J450" s="152"/>
      <c r="K450" s="152"/>
      <c r="L450" s="152"/>
      <c r="M450" s="152"/>
      <c r="N450" s="152"/>
      <c r="S450" s="152"/>
      <c r="T450" s="155" t="str">
        <f aca="false">IF(S450="","",S450*1000)</f>
        <v/>
      </c>
      <c r="V450" s="155" t="str">
        <f aca="false">IF(T450="","",(H450+J450+L450)*1000)</f>
        <v/>
      </c>
      <c r="X450" s="155" t="str">
        <f aca="false">IFERROR(VLOOKUP($B450,'[2]APS data'!$B$1:$F$1048576,2,0),"")</f>
        <v/>
      </c>
      <c r="Z450" s="155" t="str">
        <f aca="false">IFERROR(VLOOKUP($B450,'[2]APS data'!$I$1:$M$1048576,2,0),"")</f>
        <v/>
      </c>
      <c r="AB450" s="156" t="str">
        <f aca="false">IFERROR(T450/X450,"")</f>
        <v/>
      </c>
      <c r="AC450" s="156"/>
      <c r="AD450" s="156" t="str">
        <f aca="false">IFERROR(V450/Z450,"")</f>
        <v/>
      </c>
    </row>
    <row r="451" customFormat="false" ht="13.2" hidden="false" customHeight="false" outlineLevel="0" collapsed="false">
      <c r="B451" s="154" t="s">
        <v>675</v>
      </c>
      <c r="E451" s="127" t="s">
        <v>2510</v>
      </c>
      <c r="G451" s="152" t="n">
        <v>1.3</v>
      </c>
      <c r="H451" s="152" t="n">
        <v>2.5</v>
      </c>
      <c r="I451" s="152" t="n">
        <v>1.9</v>
      </c>
      <c r="J451" s="152" t="n">
        <v>3.5</v>
      </c>
      <c r="K451" s="152" t="n">
        <v>1.1</v>
      </c>
      <c r="L451" s="152" t="n">
        <v>2.3</v>
      </c>
      <c r="M451" s="152" t="n">
        <v>0.7</v>
      </c>
      <c r="N451" s="152"/>
      <c r="S451" s="152" t="n">
        <v>5</v>
      </c>
      <c r="T451" s="155" t="n">
        <f aca="false">IF(S451="","",S451*1000)</f>
        <v>5000</v>
      </c>
      <c r="V451" s="155" t="n">
        <f aca="false">IF(T451="","",(H451+J451+L451)*1000)</f>
        <v>8300</v>
      </c>
      <c r="X451" s="155" t="n">
        <f aca="false">IFERROR(VLOOKUP($B451,'[2]APS data'!$B$1:$F$1048576,2,0),"")</f>
        <v>20600</v>
      </c>
      <c r="Z451" s="155" t="n">
        <f aca="false">IFERROR(VLOOKUP($B451,'[2]APS data'!$I$1:$M$1048576,2,0),"")</f>
        <v>12900</v>
      </c>
      <c r="AB451" s="156" t="n">
        <f aca="false">IFERROR(T451/X451,"")</f>
        <v>0.242718446601942</v>
      </c>
      <c r="AC451" s="156"/>
      <c r="AD451" s="156" t="n">
        <f aca="false">IFERROR(V451/Z451,"")</f>
        <v>0.643410852713178</v>
      </c>
    </row>
    <row r="452" customFormat="false" ht="13.2" hidden="false" customHeight="false" outlineLevel="0" collapsed="false">
      <c r="B452" s="154" t="s">
        <v>677</v>
      </c>
      <c r="E452" s="127" t="s">
        <v>2511</v>
      </c>
      <c r="G452" s="152" t="n">
        <v>1.9</v>
      </c>
      <c r="H452" s="152" t="n">
        <v>3.7</v>
      </c>
      <c r="I452" s="152" t="n">
        <v>3.1</v>
      </c>
      <c r="J452" s="152" t="n">
        <v>5.9</v>
      </c>
      <c r="K452" s="152" t="n">
        <v>2</v>
      </c>
      <c r="L452" s="152" t="n">
        <v>4.1</v>
      </c>
      <c r="M452" s="152" t="n">
        <v>1.4</v>
      </c>
      <c r="N452" s="152"/>
      <c r="S452" s="152" t="n">
        <v>8.4</v>
      </c>
      <c r="T452" s="155" t="n">
        <f aca="false">IF(S452="","",S452*1000)</f>
        <v>8400</v>
      </c>
      <c r="V452" s="155" t="n">
        <f aca="false">IF(T452="","",(H452+J452+L452)*1000)</f>
        <v>13700</v>
      </c>
      <c r="X452" s="155" t="n">
        <f aca="false">IFERROR(VLOOKUP($B452,'[2]APS data'!$B$1:$F$1048576,2,0),"")</f>
        <v>36200</v>
      </c>
      <c r="Z452" s="155" t="n">
        <f aca="false">IFERROR(VLOOKUP($B452,'[2]APS data'!$I$1:$M$1048576,2,0),"")</f>
        <v>24300</v>
      </c>
      <c r="AB452" s="156" t="n">
        <f aca="false">IFERROR(T452/X452,"")</f>
        <v>0.232044198895028</v>
      </c>
      <c r="AC452" s="156"/>
      <c r="AD452" s="156" t="n">
        <f aca="false">IFERROR(V452/Z452,"")</f>
        <v>0.563786008230453</v>
      </c>
    </row>
    <row r="453" customFormat="false" ht="13.2" hidden="false" customHeight="false" outlineLevel="0" collapsed="false">
      <c r="B453" s="154" t="s">
        <v>679</v>
      </c>
      <c r="E453" s="127" t="s">
        <v>2512</v>
      </c>
      <c r="G453" s="152" t="n">
        <v>2.2</v>
      </c>
      <c r="H453" s="152" t="n">
        <v>3.8</v>
      </c>
      <c r="I453" s="152" t="n">
        <v>3.7</v>
      </c>
      <c r="J453" s="152" t="n">
        <v>6.8</v>
      </c>
      <c r="K453" s="152" t="n">
        <v>1.7</v>
      </c>
      <c r="L453" s="152" t="n">
        <v>3.3</v>
      </c>
      <c r="M453" s="152" t="n">
        <v>1.4</v>
      </c>
      <c r="N453" s="152"/>
      <c r="S453" s="152" t="n">
        <v>8.9</v>
      </c>
      <c r="T453" s="155" t="n">
        <f aca="false">IF(S453="","",S453*1000)</f>
        <v>8900</v>
      </c>
      <c r="V453" s="155" t="n">
        <f aca="false">IF(T453="","",(H453+J453+L453)*1000)</f>
        <v>13900</v>
      </c>
      <c r="X453" s="155" t="n">
        <f aca="false">IFERROR(VLOOKUP($B453,'[2]APS data'!$B$1:$F$1048576,2,0),"")</f>
        <v>32200</v>
      </c>
      <c r="Z453" s="155" t="n">
        <f aca="false">IFERROR(VLOOKUP($B453,'[2]APS data'!$I$1:$M$1048576,2,0),"")</f>
        <v>21900</v>
      </c>
      <c r="AB453" s="156" t="n">
        <f aca="false">IFERROR(T453/X453,"")</f>
        <v>0.27639751552795</v>
      </c>
      <c r="AC453" s="156"/>
      <c r="AD453" s="156" t="n">
        <f aca="false">IFERROR(V453/Z453,"")</f>
        <v>0.634703196347032</v>
      </c>
    </row>
    <row r="454" customFormat="false" ht="13.2" hidden="false" customHeight="false" outlineLevel="0" collapsed="false">
      <c r="B454" s="154" t="s">
        <v>681</v>
      </c>
      <c r="E454" s="127" t="s">
        <v>2513</v>
      </c>
      <c r="G454" s="152" t="n">
        <v>2.2</v>
      </c>
      <c r="H454" s="152" t="n">
        <v>4.3</v>
      </c>
      <c r="I454" s="152" t="n">
        <v>2.8</v>
      </c>
      <c r="J454" s="152" t="n">
        <v>5.2</v>
      </c>
      <c r="K454" s="152" t="n">
        <v>1.3</v>
      </c>
      <c r="L454" s="152" t="n">
        <v>2.7</v>
      </c>
      <c r="M454" s="152" t="n">
        <v>0.9</v>
      </c>
      <c r="N454" s="152"/>
      <c r="S454" s="152" t="n">
        <v>7.2</v>
      </c>
      <c r="T454" s="155" t="n">
        <f aca="false">IF(S454="","",S454*1000)</f>
        <v>7200</v>
      </c>
      <c r="V454" s="155" t="n">
        <f aca="false">IF(T454="","",(H454+J454+L454)*1000)</f>
        <v>12200</v>
      </c>
      <c r="X454" s="155" t="n">
        <f aca="false">IFERROR(VLOOKUP($B454,'[2]APS data'!$B$1:$F$1048576,2,0),"")</f>
        <v>27000</v>
      </c>
      <c r="Z454" s="155" t="n">
        <f aca="false">IFERROR(VLOOKUP($B454,'[2]APS data'!$I$1:$M$1048576,2,0),"")</f>
        <v>17300</v>
      </c>
      <c r="AB454" s="156" t="n">
        <f aca="false">IFERROR(T454/X454,"")</f>
        <v>0.266666666666667</v>
      </c>
      <c r="AC454" s="156"/>
      <c r="AD454" s="156" t="n">
        <f aca="false">IFERROR(V454/Z454,"")</f>
        <v>0.705202312138728</v>
      </c>
    </row>
    <row r="455" customFormat="false" ht="13.2" hidden="false" customHeight="false" outlineLevel="0" collapsed="false">
      <c r="B455" s="154" t="s">
        <v>683</v>
      </c>
      <c r="E455" s="127" t="s">
        <v>2514</v>
      </c>
      <c r="G455" s="152" t="n">
        <v>2.5</v>
      </c>
      <c r="H455" s="152" t="n">
        <v>5.1</v>
      </c>
      <c r="I455" s="152" t="n">
        <v>3.9</v>
      </c>
      <c r="J455" s="152" t="n">
        <v>6.8</v>
      </c>
      <c r="K455" s="152" t="n">
        <v>2.1</v>
      </c>
      <c r="L455" s="152" t="n">
        <v>4.5</v>
      </c>
      <c r="M455" s="152" t="n">
        <v>1.3</v>
      </c>
      <c r="N455" s="152"/>
      <c r="S455" s="152" t="n">
        <v>9.9</v>
      </c>
      <c r="T455" s="155" t="n">
        <f aca="false">IF(S455="","",S455*1000)</f>
        <v>9900</v>
      </c>
      <c r="V455" s="155" t="n">
        <f aca="false">IF(T455="","",(H455+J455+L455)*1000)</f>
        <v>16400</v>
      </c>
      <c r="X455" s="155" t="n">
        <f aca="false">IFERROR(VLOOKUP($B455,'[2]APS data'!$B$1:$F$1048576,2,0),"")</f>
        <v>46100</v>
      </c>
      <c r="Z455" s="155" t="n">
        <f aca="false">IFERROR(VLOOKUP($B455,'[2]APS data'!$I$1:$M$1048576,2,0),"")</f>
        <v>33200</v>
      </c>
      <c r="AB455" s="156" t="n">
        <f aca="false">IFERROR(T455/X455,"")</f>
        <v>0.214750542299349</v>
      </c>
      <c r="AC455" s="156"/>
      <c r="AD455" s="156" t="n">
        <f aca="false">IFERROR(V455/Z455,"")</f>
        <v>0.493975903614458</v>
      </c>
    </row>
    <row r="456" customFormat="false" ht="13.2" hidden="false" customHeight="false" outlineLevel="0" collapsed="false">
      <c r="B456" s="154" t="s">
        <v>685</v>
      </c>
      <c r="E456" s="127" t="s">
        <v>2515</v>
      </c>
      <c r="G456" s="152" t="n">
        <v>3</v>
      </c>
      <c r="H456" s="152" t="n">
        <v>6</v>
      </c>
      <c r="I456" s="152" t="n">
        <v>4.1</v>
      </c>
      <c r="J456" s="152" t="n">
        <v>7.2</v>
      </c>
      <c r="K456" s="152" t="n">
        <v>1.9</v>
      </c>
      <c r="L456" s="152" t="n">
        <v>4</v>
      </c>
      <c r="M456" s="152" t="n">
        <v>1.3</v>
      </c>
      <c r="N456" s="152"/>
      <c r="S456" s="152" t="n">
        <v>10.3</v>
      </c>
      <c r="T456" s="155" t="n">
        <f aca="false">IF(S456="","",S456*1000)</f>
        <v>10300</v>
      </c>
      <c r="V456" s="155" t="n">
        <f aca="false">IF(T456="","",(H456+J456+L456)*1000)</f>
        <v>17200</v>
      </c>
      <c r="X456" s="155" t="n">
        <f aca="false">IFERROR(VLOOKUP($B456,'[2]APS data'!$B$1:$F$1048576,2,0),"")</f>
        <v>43000</v>
      </c>
      <c r="Z456" s="155" t="n">
        <f aca="false">IFERROR(VLOOKUP($B456,'[2]APS data'!$I$1:$M$1048576,2,0),"")</f>
        <v>30100</v>
      </c>
      <c r="AB456" s="156" t="n">
        <f aca="false">IFERROR(T456/X456,"")</f>
        <v>0.23953488372093</v>
      </c>
      <c r="AC456" s="156"/>
      <c r="AD456" s="156" t="n">
        <f aca="false">IFERROR(V456/Z456,"")</f>
        <v>0.571428571428571</v>
      </c>
    </row>
    <row r="457" customFormat="false" ht="13.2" hidden="false" customHeight="false" outlineLevel="0" collapsed="false">
      <c r="B457" s="154" t="s">
        <v>715</v>
      </c>
      <c r="E457" s="127" t="s">
        <v>2516</v>
      </c>
      <c r="G457" s="152" t="n">
        <v>1.4</v>
      </c>
      <c r="H457" s="152" t="n">
        <v>2.7</v>
      </c>
      <c r="I457" s="152" t="n">
        <v>3.5</v>
      </c>
      <c r="J457" s="152" t="n">
        <v>6.6</v>
      </c>
      <c r="K457" s="152" t="n">
        <v>2.1</v>
      </c>
      <c r="L457" s="152" t="n">
        <v>4.4</v>
      </c>
      <c r="M457" s="152" t="n">
        <v>1.7</v>
      </c>
      <c r="N457" s="152"/>
      <c r="S457" s="152" t="n">
        <v>8.7</v>
      </c>
      <c r="T457" s="155" t="n">
        <f aca="false">IF(S457="","",S457*1000)</f>
        <v>8700</v>
      </c>
      <c r="V457" s="155" t="n">
        <f aca="false">IF(T457="","",(H457+J457+L457)*1000)</f>
        <v>13700</v>
      </c>
      <c r="X457" s="155" t="n">
        <f aca="false">IFERROR(VLOOKUP($B457,'[2]APS data'!$B$1:$F$1048576,2,0),"")</f>
        <v>40000</v>
      </c>
      <c r="Z457" s="155" t="n">
        <f aca="false">IFERROR(VLOOKUP($B457,'[2]APS data'!$I$1:$M$1048576,2,0),"")</f>
        <v>25800</v>
      </c>
      <c r="AB457" s="156" t="n">
        <f aca="false">IFERROR(T457/X457,"")</f>
        <v>0.2175</v>
      </c>
      <c r="AC457" s="156"/>
      <c r="AD457" s="156" t="n">
        <f aca="false">IFERROR(V457/Z457,"")</f>
        <v>0.531007751937985</v>
      </c>
    </row>
    <row r="458" customFormat="false" ht="13.2" hidden="false" customHeight="false" outlineLevel="0" collapsed="false">
      <c r="B458" s="154" t="s">
        <v>687</v>
      </c>
      <c r="E458" s="127" t="s">
        <v>2517</v>
      </c>
      <c r="G458" s="152" t="n">
        <v>1.1</v>
      </c>
      <c r="H458" s="152" t="n">
        <v>1.9</v>
      </c>
      <c r="I458" s="152" t="n">
        <v>1.9</v>
      </c>
      <c r="J458" s="152" t="n">
        <v>3.8</v>
      </c>
      <c r="K458" s="152" t="n">
        <v>0.9</v>
      </c>
      <c r="L458" s="152" t="n">
        <v>2</v>
      </c>
      <c r="M458" s="152" t="n">
        <v>1.2</v>
      </c>
      <c r="N458" s="152"/>
      <c r="S458" s="152" t="n">
        <v>5.1</v>
      </c>
      <c r="T458" s="155" t="n">
        <f aca="false">IF(S458="","",S458*1000)</f>
        <v>5100</v>
      </c>
      <c r="V458" s="155" t="n">
        <f aca="false">IF(T458="","",(H458+J458+L458)*1000)</f>
        <v>7700</v>
      </c>
      <c r="X458" s="155" t="n">
        <f aca="false">IFERROR(VLOOKUP($B458,'[2]APS data'!$B$1:$F$1048576,2,0),"")</f>
        <v>22100</v>
      </c>
      <c r="Z458" s="155" t="n">
        <f aca="false">IFERROR(VLOOKUP($B458,'[2]APS data'!$I$1:$M$1048576,2,0),"")</f>
        <v>13300</v>
      </c>
      <c r="AB458" s="156" t="n">
        <f aca="false">IFERROR(T458/X458,"")</f>
        <v>0.230769230769231</v>
      </c>
      <c r="AC458" s="156"/>
      <c r="AD458" s="156" t="n">
        <f aca="false">IFERROR(V458/Z458,"")</f>
        <v>0.578947368421053</v>
      </c>
    </row>
    <row r="459" customFormat="false" ht="13.2" hidden="false" customHeight="false" outlineLevel="0" collapsed="false">
      <c r="B459" s="154" t="s">
        <v>689</v>
      </c>
      <c r="E459" s="127" t="s">
        <v>2518</v>
      </c>
      <c r="G459" s="152" t="n">
        <v>2.3</v>
      </c>
      <c r="H459" s="152" t="n">
        <v>4.5</v>
      </c>
      <c r="I459" s="152" t="n">
        <v>3.8</v>
      </c>
      <c r="J459" s="152" t="n">
        <v>7</v>
      </c>
      <c r="K459" s="152" t="n">
        <v>1.9</v>
      </c>
      <c r="L459" s="152" t="n">
        <v>4</v>
      </c>
      <c r="M459" s="152" t="n">
        <v>1.7</v>
      </c>
      <c r="N459" s="152"/>
      <c r="S459" s="152" t="n">
        <v>9.7</v>
      </c>
      <c r="T459" s="155" t="n">
        <f aca="false">IF(S459="","",S459*1000)</f>
        <v>9700</v>
      </c>
      <c r="V459" s="155" t="n">
        <f aca="false">IF(T459="","",(H459+J459+L459)*1000)</f>
        <v>15500</v>
      </c>
      <c r="X459" s="155" t="n">
        <f aca="false">IFERROR(VLOOKUP($B459,'[2]APS data'!$B$1:$F$1048576,2,0),"")</f>
        <v>35900</v>
      </c>
      <c r="Z459" s="155" t="n">
        <f aca="false">IFERROR(VLOOKUP($B459,'[2]APS data'!$I$1:$M$1048576,2,0),"")</f>
        <v>23100</v>
      </c>
      <c r="AB459" s="156" t="n">
        <f aca="false">IFERROR(T459/X459,"")</f>
        <v>0.270194986072423</v>
      </c>
      <c r="AC459" s="156"/>
      <c r="AD459" s="156" t="n">
        <f aca="false">IFERROR(V459/Z459,"")</f>
        <v>0.670995670995671</v>
      </c>
    </row>
    <row r="460" customFormat="false" ht="13.2" hidden="false" customHeight="false" outlineLevel="0" collapsed="false">
      <c r="B460" s="154" t="s">
        <v>691</v>
      </c>
      <c r="E460" s="127" t="s">
        <v>2519</v>
      </c>
      <c r="G460" s="152" t="n">
        <v>3.4</v>
      </c>
      <c r="H460" s="152" t="n">
        <v>6.7</v>
      </c>
      <c r="I460" s="152" t="n">
        <v>5.6</v>
      </c>
      <c r="J460" s="152" t="n">
        <v>10.3</v>
      </c>
      <c r="K460" s="152" t="n">
        <v>2.8</v>
      </c>
      <c r="L460" s="152" t="n">
        <v>5.5</v>
      </c>
      <c r="M460" s="152" t="n">
        <v>2.1</v>
      </c>
      <c r="N460" s="152"/>
      <c r="S460" s="152" t="n">
        <v>13.9</v>
      </c>
      <c r="T460" s="155" t="n">
        <f aca="false">IF(S460="","",S460*1000)</f>
        <v>13900</v>
      </c>
      <c r="V460" s="155" t="n">
        <f aca="false">IF(T460="","",(H460+J460+L460)*1000)</f>
        <v>22500</v>
      </c>
      <c r="X460" s="155" t="n">
        <f aca="false">IFERROR(VLOOKUP($B460,'[2]APS data'!$B$1:$F$1048576,2,0),"")</f>
        <v>54700</v>
      </c>
      <c r="Z460" s="155" t="n">
        <f aca="false">IFERROR(VLOOKUP($B460,'[2]APS data'!$I$1:$M$1048576,2,0),"")</f>
        <v>32500</v>
      </c>
      <c r="AB460" s="156" t="n">
        <f aca="false">IFERROR(T460/X460,"")</f>
        <v>0.254113345521024</v>
      </c>
      <c r="AC460" s="156"/>
      <c r="AD460" s="156" t="n">
        <f aca="false">IFERROR(V460/Z460,"")</f>
        <v>0.692307692307692</v>
      </c>
    </row>
    <row r="461" customFormat="false" ht="13.2" hidden="false" customHeight="false" outlineLevel="0" collapsed="false">
      <c r="B461" s="154" t="s">
        <v>693</v>
      </c>
      <c r="E461" s="127" t="s">
        <v>2520</v>
      </c>
      <c r="G461" s="152" t="n">
        <v>5.5</v>
      </c>
      <c r="H461" s="152" t="n">
        <v>10.1</v>
      </c>
      <c r="I461" s="152" t="n">
        <v>6.9</v>
      </c>
      <c r="J461" s="152" t="n">
        <v>12</v>
      </c>
      <c r="K461" s="152" t="n">
        <v>3.1</v>
      </c>
      <c r="L461" s="152" t="n">
        <v>6.2</v>
      </c>
      <c r="M461" s="152" t="n">
        <v>2.4</v>
      </c>
      <c r="N461" s="152"/>
      <c r="S461" s="152" t="n">
        <v>17.9</v>
      </c>
      <c r="T461" s="155" t="n">
        <f aca="false">IF(S461="","",S461*1000)</f>
        <v>17900</v>
      </c>
      <c r="V461" s="155" t="n">
        <f aca="false">IF(T461="","",(H461+J461+L461)*1000)</f>
        <v>28300</v>
      </c>
      <c r="X461" s="155" t="n">
        <f aca="false">IFERROR(VLOOKUP($B461,'[2]APS data'!$B$1:$F$1048576,2,0),"")</f>
        <v>77900</v>
      </c>
      <c r="Z461" s="155" t="n">
        <f aca="false">IFERROR(VLOOKUP($B461,'[2]APS data'!$I$1:$M$1048576,2,0),"")</f>
        <v>49000</v>
      </c>
      <c r="AB461" s="156" t="n">
        <f aca="false">IFERROR(T461/X461,"")</f>
        <v>0.229781771501926</v>
      </c>
      <c r="AC461" s="156"/>
      <c r="AD461" s="156" t="n">
        <f aca="false">IFERROR(V461/Z461,"")</f>
        <v>0.577551020408163</v>
      </c>
    </row>
    <row r="462" customFormat="false" ht="13.2" hidden="false" customHeight="false" outlineLevel="0" collapsed="false">
      <c r="B462" s="154" t="s">
        <v>695</v>
      </c>
      <c r="E462" s="127" t="s">
        <v>2521</v>
      </c>
      <c r="G462" s="152" t="n">
        <v>3.9</v>
      </c>
      <c r="H462" s="152" t="n">
        <v>7.1</v>
      </c>
      <c r="I462" s="152" t="n">
        <v>4.1</v>
      </c>
      <c r="J462" s="152" t="n">
        <v>7.1</v>
      </c>
      <c r="K462" s="152" t="n">
        <v>2</v>
      </c>
      <c r="L462" s="152" t="n">
        <v>3.8</v>
      </c>
      <c r="M462" s="152" t="n">
        <v>1.5</v>
      </c>
      <c r="N462" s="152"/>
      <c r="S462" s="152" t="n">
        <v>11.4</v>
      </c>
      <c r="T462" s="155" t="n">
        <f aca="false">IF(S462="","",S462*1000)</f>
        <v>11400</v>
      </c>
      <c r="V462" s="155" t="n">
        <f aca="false">IF(T462="","",(H462+J462+L462)*1000)</f>
        <v>18000</v>
      </c>
      <c r="X462" s="155" t="n">
        <f aca="false">IFERROR(VLOOKUP($B462,'[2]APS data'!$B$1:$F$1048576,2,0),"")</f>
        <v>46200</v>
      </c>
      <c r="Z462" s="155" t="n">
        <f aca="false">IFERROR(VLOOKUP($B462,'[2]APS data'!$I$1:$M$1048576,2,0),"")</f>
        <v>28000</v>
      </c>
      <c r="AB462" s="156" t="n">
        <f aca="false">IFERROR(T462/X462,"")</f>
        <v>0.246753246753247</v>
      </c>
      <c r="AC462" s="156"/>
      <c r="AD462" s="156" t="n">
        <f aca="false">IFERROR(V462/Z462,"")</f>
        <v>0.642857142857143</v>
      </c>
    </row>
    <row r="463" customFormat="false" ht="13.2" hidden="false" customHeight="false" outlineLevel="0" collapsed="false">
      <c r="B463" s="154" t="s">
        <v>697</v>
      </c>
      <c r="E463" s="127" t="s">
        <v>2522</v>
      </c>
      <c r="G463" s="152" t="n">
        <v>3.3</v>
      </c>
      <c r="H463" s="152" t="n">
        <v>6.1</v>
      </c>
      <c r="I463" s="152" t="n">
        <v>3.8</v>
      </c>
      <c r="J463" s="152" t="n">
        <v>6.5</v>
      </c>
      <c r="K463" s="152" t="n">
        <v>1.9</v>
      </c>
      <c r="L463" s="152" t="n">
        <v>3.7</v>
      </c>
      <c r="M463" s="152" t="n">
        <v>1.3</v>
      </c>
      <c r="N463" s="152"/>
      <c r="S463" s="152" t="n">
        <v>10.2</v>
      </c>
      <c r="T463" s="155" t="n">
        <f aca="false">IF(S463="","",S463*1000)</f>
        <v>10200</v>
      </c>
      <c r="V463" s="155" t="n">
        <f aca="false">IF(T463="","",(H463+J463+L463)*1000)</f>
        <v>16300</v>
      </c>
      <c r="X463" s="155" t="n">
        <f aca="false">IFERROR(VLOOKUP($B463,'[2]APS data'!$B$1:$F$1048576,2,0),"")</f>
        <v>44300</v>
      </c>
      <c r="Z463" s="155" t="n">
        <f aca="false">IFERROR(VLOOKUP($B463,'[2]APS data'!$I$1:$M$1048576,2,0),"")</f>
        <v>31000</v>
      </c>
      <c r="AB463" s="156" t="n">
        <f aca="false">IFERROR(T463/X463,"")</f>
        <v>0.230248306997743</v>
      </c>
      <c r="AC463" s="156"/>
      <c r="AD463" s="156" t="n">
        <f aca="false">IFERROR(V463/Z463,"")</f>
        <v>0.525806451612903</v>
      </c>
    </row>
    <row r="464" customFormat="false" ht="13.2" hidden="false" customHeight="false" outlineLevel="0" collapsed="false">
      <c r="B464" s="154" t="s">
        <v>699</v>
      </c>
      <c r="E464" s="127" t="s">
        <v>2523</v>
      </c>
      <c r="G464" s="152" t="n">
        <v>2.2</v>
      </c>
      <c r="H464" s="152" t="n">
        <v>3.8</v>
      </c>
      <c r="I464" s="152" t="n">
        <v>3.2</v>
      </c>
      <c r="J464" s="152" t="n">
        <v>5.5</v>
      </c>
      <c r="K464" s="152" t="n">
        <v>1.4</v>
      </c>
      <c r="L464" s="152" t="n">
        <v>2.8</v>
      </c>
      <c r="M464" s="152" t="n">
        <v>0.9</v>
      </c>
      <c r="N464" s="152"/>
      <c r="S464" s="152" t="n">
        <v>7.8</v>
      </c>
      <c r="T464" s="155" t="n">
        <f aca="false">IF(S464="","",S464*1000)</f>
        <v>7800</v>
      </c>
      <c r="V464" s="155" t="n">
        <f aca="false">IF(T464="","",(H464+J464+L464)*1000)</f>
        <v>12100</v>
      </c>
      <c r="X464" s="155" t="n">
        <f aca="false">IFERROR(VLOOKUP($B464,'[2]APS data'!$B$1:$F$1048576,2,0),"")</f>
        <v>37400</v>
      </c>
      <c r="Z464" s="155" t="n">
        <f aca="false">IFERROR(VLOOKUP($B464,'[2]APS data'!$I$1:$M$1048576,2,0),"")</f>
        <v>27000</v>
      </c>
      <c r="AB464" s="156" t="n">
        <f aca="false">IFERROR(T464/X464,"")</f>
        <v>0.20855614973262</v>
      </c>
      <c r="AC464" s="156"/>
      <c r="AD464" s="156" t="n">
        <f aca="false">IFERROR(V464/Z464,"")</f>
        <v>0.448148148148148</v>
      </c>
    </row>
    <row r="465" customFormat="false" ht="13.2" hidden="false" customHeight="false" outlineLevel="0" collapsed="false">
      <c r="B465" s="154" t="s">
        <v>701</v>
      </c>
      <c r="E465" s="127" t="s">
        <v>2524</v>
      </c>
      <c r="G465" s="152" t="n">
        <v>8.7</v>
      </c>
      <c r="H465" s="152" t="n">
        <v>17.4</v>
      </c>
      <c r="I465" s="152" t="n">
        <v>10.3</v>
      </c>
      <c r="J465" s="152" t="n">
        <v>20.3</v>
      </c>
      <c r="K465" s="152" t="n">
        <v>3.4</v>
      </c>
      <c r="L465" s="152" t="n">
        <v>6.8</v>
      </c>
      <c r="M465" s="152" t="n">
        <v>2.6</v>
      </c>
      <c r="N465" s="152"/>
      <c r="S465" s="152" t="n">
        <v>25.1</v>
      </c>
      <c r="T465" s="155" t="n">
        <f aca="false">IF(S465="","",S465*1000)</f>
        <v>25100</v>
      </c>
      <c r="V465" s="155" t="n">
        <f aca="false">IF(T465="","",(H465+J465+L465)*1000)</f>
        <v>44500</v>
      </c>
      <c r="X465" s="155" t="n">
        <f aca="false">IFERROR(VLOOKUP($B465,'[2]APS data'!$B$1:$F$1048576,2,0),"")</f>
        <v>116400</v>
      </c>
      <c r="Z465" s="155" t="n">
        <f aca="false">IFERROR(VLOOKUP($B465,'[2]APS data'!$I$1:$M$1048576,2,0),"")</f>
        <v>75800</v>
      </c>
      <c r="AB465" s="156" t="n">
        <f aca="false">IFERROR(T465/X465,"")</f>
        <v>0.215635738831615</v>
      </c>
      <c r="AC465" s="156"/>
      <c r="AD465" s="156" t="n">
        <f aca="false">IFERROR(V465/Z465,"")</f>
        <v>0.587071240105541</v>
      </c>
    </row>
    <row r="466" customFormat="false" ht="13.2" hidden="false" customHeight="false" outlineLevel="0" collapsed="false">
      <c r="B466" s="154" t="s">
        <v>703</v>
      </c>
      <c r="E466" s="127" t="s">
        <v>2525</v>
      </c>
      <c r="G466" s="152" t="n">
        <v>6.8</v>
      </c>
      <c r="H466" s="152" t="n">
        <v>12.5</v>
      </c>
      <c r="I466" s="152" t="n">
        <v>7.1</v>
      </c>
      <c r="J466" s="152" t="n">
        <v>12.2</v>
      </c>
      <c r="K466" s="152" t="n">
        <v>3.3</v>
      </c>
      <c r="L466" s="152" t="n">
        <v>6.5</v>
      </c>
      <c r="M466" s="152" t="n">
        <v>2.2</v>
      </c>
      <c r="N466" s="152"/>
      <c r="S466" s="152" t="n">
        <v>19.4</v>
      </c>
      <c r="T466" s="155" t="n">
        <f aca="false">IF(S466="","",S466*1000)</f>
        <v>19400</v>
      </c>
      <c r="V466" s="155" t="n">
        <f aca="false">IF(T466="","",(H466+J466+L466)*1000)</f>
        <v>31200</v>
      </c>
      <c r="X466" s="155" t="n">
        <f aca="false">IFERROR(VLOOKUP($B466,'[2]APS data'!$B$1:$F$1048576,2,0),"")</f>
        <v>75200</v>
      </c>
      <c r="Z466" s="155" t="n">
        <f aca="false">IFERROR(VLOOKUP($B466,'[2]APS data'!$I$1:$M$1048576,2,0),"")</f>
        <v>46200</v>
      </c>
      <c r="AB466" s="156" t="n">
        <f aca="false">IFERROR(T466/X466,"")</f>
        <v>0.257978723404255</v>
      </c>
      <c r="AC466" s="156"/>
      <c r="AD466" s="156" t="n">
        <f aca="false">IFERROR(V466/Z466,"")</f>
        <v>0.675324675324675</v>
      </c>
    </row>
    <row r="467" customFormat="false" ht="13.2" hidden="false" customHeight="false" outlineLevel="0" collapsed="false">
      <c r="B467" s="154" t="s">
        <v>717</v>
      </c>
      <c r="E467" s="127" t="s">
        <v>2526</v>
      </c>
      <c r="G467" s="152" t="n">
        <v>1.7</v>
      </c>
      <c r="H467" s="152" t="n">
        <v>3</v>
      </c>
      <c r="I467" s="152" t="n">
        <v>2.1</v>
      </c>
      <c r="J467" s="152" t="n">
        <v>3.6</v>
      </c>
      <c r="K467" s="152" t="n">
        <v>0.8</v>
      </c>
      <c r="L467" s="152" t="n">
        <v>1.7</v>
      </c>
      <c r="M467" s="152" t="n">
        <v>0.7</v>
      </c>
      <c r="N467" s="152"/>
      <c r="S467" s="152" t="n">
        <v>5.3</v>
      </c>
      <c r="T467" s="155" t="n">
        <f aca="false">IF(S467="","",S467*1000)</f>
        <v>5300</v>
      </c>
      <c r="V467" s="155" t="n">
        <f aca="false">IF(T467="","",(H467+J467+L467)*1000)</f>
        <v>8300</v>
      </c>
      <c r="X467" s="155" t="n">
        <f aca="false">IFERROR(VLOOKUP($B467,'[2]APS data'!$B$1:$F$1048576,2,0),"")</f>
        <v>19700</v>
      </c>
      <c r="Z467" s="155" t="n">
        <f aca="false">IFERROR(VLOOKUP($B467,'[2]APS data'!$I$1:$M$1048576,2,0),"")</f>
        <v>10100</v>
      </c>
      <c r="AB467" s="156" t="n">
        <f aca="false">IFERROR(T467/X467,"")</f>
        <v>0.269035532994924</v>
      </c>
      <c r="AC467" s="156"/>
      <c r="AD467" s="156" t="n">
        <f aca="false">IFERROR(V467/Z467,"")</f>
        <v>0.821782178217822</v>
      </c>
    </row>
    <row r="468" customFormat="false" ht="13.2" hidden="false" customHeight="false" outlineLevel="0" collapsed="false">
      <c r="B468" s="154" t="s">
        <v>705</v>
      </c>
      <c r="E468" s="127" t="s">
        <v>2527</v>
      </c>
      <c r="G468" s="152" t="n">
        <v>4.7</v>
      </c>
      <c r="H468" s="152" t="n">
        <v>8.6</v>
      </c>
      <c r="I468" s="152" t="n">
        <v>5.3</v>
      </c>
      <c r="J468" s="152" t="n">
        <v>9</v>
      </c>
      <c r="K468" s="152" t="n">
        <v>3</v>
      </c>
      <c r="L468" s="152" t="n">
        <v>6</v>
      </c>
      <c r="M468" s="152" t="n">
        <v>1.6</v>
      </c>
      <c r="N468" s="152"/>
      <c r="S468" s="152" t="n">
        <v>14.6</v>
      </c>
      <c r="T468" s="155" t="n">
        <f aca="false">IF(S468="","",S468*1000)</f>
        <v>14600</v>
      </c>
      <c r="V468" s="155" t="n">
        <f aca="false">IF(T468="","",(H468+J468+L468)*1000)</f>
        <v>23600</v>
      </c>
      <c r="X468" s="155" t="n">
        <f aca="false">IFERROR(VLOOKUP($B468,'[2]APS data'!$B$1:$F$1048576,2,0),"")</f>
        <v>57900</v>
      </c>
      <c r="Z468" s="155" t="n">
        <f aca="false">IFERROR(VLOOKUP($B468,'[2]APS data'!$I$1:$M$1048576,2,0),"")</f>
        <v>35600</v>
      </c>
      <c r="AB468" s="156" t="n">
        <f aca="false">IFERROR(T468/X468,"")</f>
        <v>0.252158894645941</v>
      </c>
      <c r="AC468" s="156"/>
      <c r="AD468" s="156" t="n">
        <f aca="false">IFERROR(V468/Z468,"")</f>
        <v>0.662921348314607</v>
      </c>
    </row>
    <row r="469" customFormat="false" ht="13.2" hidden="false" customHeight="false" outlineLevel="0" collapsed="false">
      <c r="B469" s="154" t="s">
        <v>707</v>
      </c>
      <c r="E469" s="127" t="s">
        <v>2528</v>
      </c>
      <c r="G469" s="152" t="n">
        <v>2.2</v>
      </c>
      <c r="H469" s="152" t="n">
        <v>4</v>
      </c>
      <c r="I469" s="152" t="n">
        <v>2.1</v>
      </c>
      <c r="J469" s="152" t="n">
        <v>3.6</v>
      </c>
      <c r="K469" s="152" t="n">
        <v>1</v>
      </c>
      <c r="L469" s="152" t="n">
        <v>1.9</v>
      </c>
      <c r="M469" s="152" t="n">
        <v>0.7</v>
      </c>
      <c r="N469" s="152"/>
      <c r="S469" s="152" t="n">
        <v>6.1</v>
      </c>
      <c r="T469" s="155" t="n">
        <f aca="false">IF(S469="","",S469*1000)</f>
        <v>6100</v>
      </c>
      <c r="V469" s="155" t="n">
        <f aca="false">IF(T469="","",(H469+J469+L469)*1000)</f>
        <v>9500</v>
      </c>
      <c r="X469" s="155" t="n">
        <f aca="false">IFERROR(VLOOKUP($B469,'[2]APS data'!$B$1:$F$1048576,2,0),"")</f>
        <v>22700</v>
      </c>
      <c r="Z469" s="155" t="n">
        <f aca="false">IFERROR(VLOOKUP($B469,'[2]APS data'!$I$1:$M$1048576,2,0),"")</f>
        <v>12800</v>
      </c>
      <c r="AB469" s="156" t="n">
        <f aca="false">IFERROR(T469/X469,"")</f>
        <v>0.268722466960352</v>
      </c>
      <c r="AC469" s="156"/>
      <c r="AD469" s="156" t="n">
        <f aca="false">IFERROR(V469/Z469,"")</f>
        <v>0.7421875</v>
      </c>
    </row>
    <row r="470" customFormat="false" ht="13.2" hidden="false" customHeight="false" outlineLevel="0" collapsed="false">
      <c r="B470" s="154" t="s">
        <v>709</v>
      </c>
      <c r="E470" s="127" t="s">
        <v>2529</v>
      </c>
      <c r="G470" s="152" t="n">
        <v>2.5</v>
      </c>
      <c r="H470" s="152" t="n">
        <v>4.8</v>
      </c>
      <c r="I470" s="152" t="n">
        <v>2.8</v>
      </c>
      <c r="J470" s="152" t="n">
        <v>4.9</v>
      </c>
      <c r="K470" s="152" t="n">
        <v>1.2</v>
      </c>
      <c r="L470" s="152" t="n">
        <v>2.6</v>
      </c>
      <c r="M470" s="152" t="n">
        <v>0.7</v>
      </c>
      <c r="N470" s="152"/>
      <c r="S470" s="152" t="n">
        <v>7.2</v>
      </c>
      <c r="T470" s="155" t="n">
        <f aca="false">IF(S470="","",S470*1000)</f>
        <v>7200</v>
      </c>
      <c r="V470" s="155" t="n">
        <f aca="false">IF(T470="","",(H470+J470+L470)*1000)</f>
        <v>12300</v>
      </c>
      <c r="X470" s="155" t="n">
        <f aca="false">IFERROR(VLOOKUP($B470,'[2]APS data'!$B$1:$F$1048576,2,0),"")</f>
        <v>28600</v>
      </c>
      <c r="Z470" s="155" t="n">
        <f aca="false">IFERROR(VLOOKUP($B470,'[2]APS data'!$I$1:$M$1048576,2,0),"")</f>
        <v>17800</v>
      </c>
      <c r="AB470" s="156" t="n">
        <f aca="false">IFERROR(T470/X470,"")</f>
        <v>0.251748251748252</v>
      </c>
      <c r="AC470" s="156"/>
      <c r="AD470" s="156" t="n">
        <f aca="false">IFERROR(V470/Z470,"")</f>
        <v>0.691011235955056</v>
      </c>
    </row>
    <row r="471" customFormat="false" ht="13.2" hidden="false" customHeight="false" outlineLevel="0" collapsed="false">
      <c r="B471" s="154" t="s">
        <v>711</v>
      </c>
      <c r="E471" s="127" t="s">
        <v>2530</v>
      </c>
      <c r="G471" s="152" t="n">
        <v>1.2</v>
      </c>
      <c r="H471" s="152" t="n">
        <v>2.2</v>
      </c>
      <c r="I471" s="152" t="n">
        <v>2</v>
      </c>
      <c r="J471" s="152" t="n">
        <v>3.3</v>
      </c>
      <c r="K471" s="152" t="n">
        <v>1</v>
      </c>
      <c r="L471" s="152" t="n">
        <v>2.2</v>
      </c>
      <c r="M471" s="152" t="n">
        <v>0.7</v>
      </c>
      <c r="N471" s="152"/>
      <c r="S471" s="152" t="n">
        <v>4.9</v>
      </c>
      <c r="T471" s="155" t="n">
        <f aca="false">IF(S471="","",S471*1000)</f>
        <v>4900</v>
      </c>
      <c r="V471" s="155" t="n">
        <f aca="false">IF(T471="","",(H471+J471+L471)*1000)</f>
        <v>7700</v>
      </c>
      <c r="X471" s="155" t="n">
        <f aca="false">IFERROR(VLOOKUP($B471,'[2]APS data'!$B$1:$F$1048576,2,0),"")</f>
        <v>25700</v>
      </c>
      <c r="Z471" s="155" t="n">
        <f aca="false">IFERROR(VLOOKUP($B471,'[2]APS data'!$I$1:$M$1048576,2,0),"")</f>
        <v>17600</v>
      </c>
      <c r="AB471" s="156" t="n">
        <f aca="false">IFERROR(T471/X471,"")</f>
        <v>0.190661478599222</v>
      </c>
      <c r="AC471" s="156"/>
      <c r="AD471" s="156" t="n">
        <f aca="false">IFERROR(V471/Z471,"")</f>
        <v>0.4375</v>
      </c>
    </row>
    <row r="472" customFormat="false" ht="13.2" hidden="false" customHeight="false" outlineLevel="0" collapsed="false">
      <c r="B472" s="154" t="s">
        <v>713</v>
      </c>
      <c r="E472" s="127" t="s">
        <v>2531</v>
      </c>
      <c r="G472" s="152" t="n">
        <v>4.3</v>
      </c>
      <c r="H472" s="152" t="n">
        <v>8.4</v>
      </c>
      <c r="I472" s="152" t="n">
        <v>5</v>
      </c>
      <c r="J472" s="152" t="n">
        <v>9.7</v>
      </c>
      <c r="K472" s="152" t="n">
        <v>2.1</v>
      </c>
      <c r="L472" s="152" t="n">
        <v>4.1</v>
      </c>
      <c r="M472" s="152" t="n">
        <v>1.4</v>
      </c>
      <c r="N472" s="152"/>
      <c r="S472" s="152" t="n">
        <v>12.8</v>
      </c>
      <c r="T472" s="155" t="n">
        <f aca="false">IF(S472="","",S472*1000)</f>
        <v>12800</v>
      </c>
      <c r="V472" s="155" t="n">
        <f aca="false">IF(T472="","",(H472+J472+L472)*1000)</f>
        <v>22200</v>
      </c>
      <c r="X472" s="155" t="n">
        <f aca="false">IFERROR(VLOOKUP($B472,'[2]APS data'!$B$1:$F$1048576,2,0),"")</f>
        <v>46700</v>
      </c>
      <c r="Z472" s="155" t="n">
        <f aca="false">IFERROR(VLOOKUP($B472,'[2]APS data'!$I$1:$M$1048576,2,0),"")</f>
        <v>31900</v>
      </c>
      <c r="AB472" s="156" t="n">
        <f aca="false">IFERROR(T472/X472,"")</f>
        <v>0.274089935760171</v>
      </c>
      <c r="AC472" s="156"/>
      <c r="AD472" s="156" t="n">
        <f aca="false">IFERROR(V472/Z472,"")</f>
        <v>0.695924764890282</v>
      </c>
    </row>
    <row r="473" customFormat="false" ht="13.2" hidden="false" customHeight="false" outlineLevel="0" collapsed="false">
      <c r="G473" s="152"/>
      <c r="H473" s="152"/>
      <c r="I473" s="152"/>
      <c r="J473" s="152"/>
      <c r="K473" s="152"/>
      <c r="L473" s="152"/>
      <c r="M473" s="152"/>
      <c r="N473" s="152"/>
      <c r="S473" s="152"/>
      <c r="T473" s="155" t="str">
        <f aca="false">IF(S473="","",S473*1000)</f>
        <v/>
      </c>
      <c r="V473" s="155" t="str">
        <f aca="false">IF(T473="","",(H473+J473+L473)*1000)</f>
        <v/>
      </c>
      <c r="X473" s="155" t="str">
        <f aca="false">IFERROR(VLOOKUP($B473,'[2]APS data'!$B$1:$F$1048576,2,0),"")</f>
        <v/>
      </c>
      <c r="Z473" s="155" t="str">
        <f aca="false">IFERROR(VLOOKUP($B473,'[2]APS data'!$I$1:$M$1048576,2,0),"")</f>
        <v/>
      </c>
      <c r="AB473" s="156" t="str">
        <f aca="false">IFERROR(T473/X473,"")</f>
        <v/>
      </c>
      <c r="AC473" s="156"/>
      <c r="AD473" s="156" t="str">
        <f aca="false">IFERROR(V473/Z473,"")</f>
        <v/>
      </c>
    </row>
    <row r="474" s="142" customFormat="true" ht="13.2" hidden="false" customHeight="false" outlineLevel="0" collapsed="false">
      <c r="B474" s="159" t="s">
        <v>393</v>
      </c>
      <c r="D474" s="142" t="s">
        <v>2532</v>
      </c>
      <c r="G474" s="146" t="n">
        <v>95.8</v>
      </c>
      <c r="H474" s="146" t="n">
        <v>171.9</v>
      </c>
      <c r="I474" s="146" t="n">
        <v>133.4</v>
      </c>
      <c r="J474" s="146" t="n">
        <v>221.9</v>
      </c>
      <c r="K474" s="146" t="n">
        <v>58.7</v>
      </c>
      <c r="L474" s="146" t="n">
        <v>116.6</v>
      </c>
      <c r="M474" s="146" t="n">
        <v>48.6</v>
      </c>
      <c r="N474" s="146"/>
      <c r="S474" s="146" t="n">
        <v>336.6</v>
      </c>
      <c r="T474" s="155" t="n">
        <f aca="false">IF(S474="","",S474*1000)</f>
        <v>336600</v>
      </c>
      <c r="U474" s="128"/>
      <c r="V474" s="155" t="n">
        <f aca="false">IF(T474="","",(H474+J474+L474)*1000)</f>
        <v>510400</v>
      </c>
      <c r="W474" s="128"/>
      <c r="X474" s="155" t="str">
        <f aca="false">IFERROR(VLOOKUP($B474,'[2]APS data'!$B$1:$F$1048576,2,0),"")</f>
        <v/>
      </c>
      <c r="Y474" s="128"/>
      <c r="Z474" s="155" t="str">
        <f aca="false">IFERROR(VLOOKUP($B474,'[2]APS data'!$I$1:$M$1048576,2,0),"")</f>
        <v/>
      </c>
      <c r="AA474" s="128"/>
      <c r="AB474" s="156" t="str">
        <f aca="false">IFERROR(T474/X474,"")</f>
        <v/>
      </c>
      <c r="AC474" s="156"/>
      <c r="AD474" s="156" t="str">
        <f aca="false">IFERROR(V474/Z474,"")</f>
        <v/>
      </c>
      <c r="AE474" s="128"/>
      <c r="AF474" s="128"/>
      <c r="AG474" s="128"/>
      <c r="AH474" s="128"/>
      <c r="AI474" s="128"/>
      <c r="AJ474" s="128"/>
      <c r="AK474" s="128"/>
      <c r="AL474" s="128"/>
      <c r="AM474" s="128"/>
      <c r="AN474" s="128"/>
      <c r="AO474" s="128"/>
      <c r="AP474" s="128"/>
      <c r="AQ474" s="128"/>
      <c r="AR474" s="128"/>
      <c r="AS474" s="128"/>
      <c r="AT474" s="128"/>
      <c r="AU474" s="128"/>
      <c r="AV474" s="128"/>
      <c r="AW474" s="128"/>
      <c r="AX474" s="128"/>
      <c r="AY474" s="128"/>
    </row>
    <row r="475" customFormat="false" ht="13.2" hidden="false" customHeight="false" outlineLevel="0" collapsed="false">
      <c r="G475" s="152"/>
      <c r="H475" s="152"/>
      <c r="I475" s="152"/>
      <c r="J475" s="152"/>
      <c r="K475" s="152"/>
      <c r="L475" s="152"/>
      <c r="M475" s="152"/>
      <c r="N475" s="152"/>
      <c r="S475" s="152"/>
      <c r="T475" s="155" t="str">
        <f aca="false">IF(S475="","",S475*1000)</f>
        <v/>
      </c>
      <c r="V475" s="155" t="str">
        <f aca="false">IF(T475="","",(H475+J475+L475)*1000)</f>
        <v/>
      </c>
      <c r="X475" s="155" t="str">
        <f aca="false">IFERROR(VLOOKUP($B475,'[2]APS data'!$B$1:$F$1048576,2,0),"")</f>
        <v/>
      </c>
      <c r="Z475" s="155" t="str">
        <f aca="false">IFERROR(VLOOKUP($B475,'[2]APS data'!$I$1:$M$1048576,2,0),"")</f>
        <v/>
      </c>
      <c r="AB475" s="156" t="str">
        <f aca="false">IFERROR(T475/X475,"")</f>
        <v/>
      </c>
      <c r="AC475" s="156"/>
      <c r="AD475" s="156" t="str">
        <f aca="false">IFERROR(V475/Z475,"")</f>
        <v/>
      </c>
    </row>
    <row r="476" customFormat="false" ht="13.2" hidden="false" customHeight="false" outlineLevel="0" collapsed="false">
      <c r="B476" s="154" t="s">
        <v>435</v>
      </c>
      <c r="E476" s="127" t="s">
        <v>436</v>
      </c>
      <c r="G476" s="152" t="n">
        <v>2.9</v>
      </c>
      <c r="H476" s="152" t="n">
        <v>5</v>
      </c>
      <c r="I476" s="152" t="n">
        <v>3.6</v>
      </c>
      <c r="J476" s="152" t="n">
        <v>5.4</v>
      </c>
      <c r="K476" s="152" t="n">
        <v>1.6</v>
      </c>
      <c r="L476" s="152" t="n">
        <v>3</v>
      </c>
      <c r="M476" s="152" t="n">
        <v>1</v>
      </c>
      <c r="N476" s="152"/>
      <c r="S476" s="152" t="n">
        <v>9.1</v>
      </c>
      <c r="T476" s="155" t="n">
        <f aca="false">IF(S476="","",S476*1000)</f>
        <v>9100</v>
      </c>
      <c r="V476" s="155" t="n">
        <f aca="false">IF(T476="","",(H476+J476+L476)*1000)</f>
        <v>13400</v>
      </c>
      <c r="X476" s="155" t="n">
        <f aca="false">IFERROR(VLOOKUP($B476,'[2]APS data'!$B$1:$F$1048576,2,0),"")</f>
        <v>85100</v>
      </c>
      <c r="Z476" s="155" t="n">
        <f aca="false">IFERROR(VLOOKUP($B476,'[2]APS data'!$I$1:$M$1048576,2,0),"")</f>
        <v>34400</v>
      </c>
      <c r="AB476" s="156" t="n">
        <f aca="false">IFERROR(T476/X476,"")</f>
        <v>0.106933019976498</v>
      </c>
      <c r="AC476" s="156"/>
      <c r="AD476" s="156" t="n">
        <f aca="false">IFERROR(V476/Z476,"")</f>
        <v>0.38953488372093</v>
      </c>
    </row>
    <row r="477" customFormat="false" ht="13.2" hidden="false" customHeight="false" outlineLevel="0" collapsed="false">
      <c r="B477" s="154" t="s">
        <v>437</v>
      </c>
      <c r="E477" s="127" t="s">
        <v>438</v>
      </c>
      <c r="G477" s="152" t="n">
        <v>2.3</v>
      </c>
      <c r="H477" s="152" t="n">
        <v>4.3</v>
      </c>
      <c r="I477" s="152" t="n">
        <v>3.5</v>
      </c>
      <c r="J477" s="152" t="n">
        <v>5.9</v>
      </c>
      <c r="K477" s="152" t="n">
        <v>2.3</v>
      </c>
      <c r="L477" s="152" t="n">
        <v>4.6</v>
      </c>
      <c r="M477" s="152" t="n">
        <v>1.1</v>
      </c>
      <c r="N477" s="152"/>
      <c r="S477" s="152" t="n">
        <v>9.1</v>
      </c>
      <c r="T477" s="155" t="n">
        <f aca="false">IF(S477="","",S477*1000)</f>
        <v>9100</v>
      </c>
      <c r="V477" s="155" t="n">
        <f aca="false">IF(T477="","",(H477+J477+L477)*1000)</f>
        <v>14800</v>
      </c>
      <c r="X477" s="155" t="n">
        <f aca="false">IFERROR(VLOOKUP($B477,'[2]APS data'!$B$1:$F$1048576,2,0),"")</f>
        <v>83000</v>
      </c>
      <c r="Z477" s="155" t="n">
        <f aca="false">IFERROR(VLOOKUP($B477,'[2]APS data'!$I$1:$M$1048576,2,0),"")</f>
        <v>53900</v>
      </c>
      <c r="AB477" s="156" t="n">
        <f aca="false">IFERROR(T477/X477,"")</f>
        <v>0.109638554216867</v>
      </c>
      <c r="AC477" s="156"/>
      <c r="AD477" s="156" t="n">
        <f aca="false">IFERROR(V477/Z477,"")</f>
        <v>0.274582560296846</v>
      </c>
    </row>
    <row r="478" customFormat="false" ht="13.2" hidden="false" customHeight="false" outlineLevel="0" collapsed="false">
      <c r="B478" s="154" t="s">
        <v>449</v>
      </c>
      <c r="E478" s="127" t="s">
        <v>450</v>
      </c>
      <c r="G478" s="152" t="n">
        <v>1.7</v>
      </c>
      <c r="H478" s="152" t="n">
        <v>2.9</v>
      </c>
      <c r="I478" s="152" t="n">
        <v>2.6</v>
      </c>
      <c r="J478" s="152" t="n">
        <v>4.5</v>
      </c>
      <c r="K478" s="152" t="n">
        <v>1.3</v>
      </c>
      <c r="L478" s="152" t="n">
        <v>2.7</v>
      </c>
      <c r="M478" s="152" t="n">
        <v>0.8</v>
      </c>
      <c r="N478" s="152"/>
      <c r="S478" s="152" t="n">
        <v>6.5</v>
      </c>
      <c r="T478" s="155" t="n">
        <f aca="false">IF(S478="","",S478*1000)</f>
        <v>6500</v>
      </c>
      <c r="V478" s="155" t="n">
        <f aca="false">IF(T478="","",(H478+J478+L478)*1000)</f>
        <v>10100</v>
      </c>
      <c r="X478" s="155" t="n">
        <f aca="false">IFERROR(VLOOKUP($B478,'[2]APS data'!$B$1:$F$1048576,2,0),"")</f>
        <v>37500</v>
      </c>
      <c r="Z478" s="155" t="n">
        <f aca="false">IFERROR(VLOOKUP($B478,'[2]APS data'!$I$1:$M$1048576,2,0),"")</f>
        <v>22000</v>
      </c>
      <c r="AB478" s="156" t="n">
        <f aca="false">IFERROR(T478/X478,"")</f>
        <v>0.173333333333333</v>
      </c>
      <c r="AC478" s="156"/>
      <c r="AD478" s="156" t="n">
        <f aca="false">IFERROR(V478/Z478,"")</f>
        <v>0.459090909090909</v>
      </c>
    </row>
    <row r="479" customFormat="false" ht="13.2" hidden="false" customHeight="false" outlineLevel="0" collapsed="false">
      <c r="B479" s="154" t="s">
        <v>439</v>
      </c>
      <c r="E479" s="127" t="s">
        <v>2533</v>
      </c>
      <c r="G479" s="152" t="n">
        <v>1</v>
      </c>
      <c r="H479" s="152" t="n">
        <v>1.9</v>
      </c>
      <c r="I479" s="152" t="n">
        <v>1.9</v>
      </c>
      <c r="J479" s="152" t="n">
        <v>3.2</v>
      </c>
      <c r="K479" s="152" t="n">
        <v>1</v>
      </c>
      <c r="L479" s="152" t="n">
        <v>2.1</v>
      </c>
      <c r="M479" s="152" t="n">
        <v>0.7</v>
      </c>
      <c r="N479" s="152"/>
      <c r="S479" s="152" t="n">
        <v>4.7</v>
      </c>
      <c r="T479" s="155" t="n">
        <f aca="false">IF(S479="","",S479*1000)</f>
        <v>4700</v>
      </c>
      <c r="V479" s="155" t="n">
        <f aca="false">IF(T479="","",(H479+J479+L479)*1000)</f>
        <v>7200</v>
      </c>
      <c r="X479" s="155" t="n">
        <f aca="false">IFERROR(VLOOKUP($B479,'[2]APS data'!$B$1:$F$1048576,2,0),"")</f>
        <v>23100</v>
      </c>
      <c r="Z479" s="155" t="n">
        <f aca="false">IFERROR(VLOOKUP($B479,'[2]APS data'!$I$1:$M$1048576,2,0),"")</f>
        <v>14700</v>
      </c>
      <c r="AB479" s="156" t="n">
        <f aca="false">IFERROR(T479/X479,"")</f>
        <v>0.203463203463203</v>
      </c>
      <c r="AC479" s="156"/>
      <c r="AD479" s="156" t="n">
        <f aca="false">IFERROR(V479/Z479,"")</f>
        <v>0.489795918367347</v>
      </c>
    </row>
    <row r="480" customFormat="false" ht="13.2" hidden="false" customHeight="false" outlineLevel="0" collapsed="false">
      <c r="B480" s="154" t="s">
        <v>395</v>
      </c>
      <c r="E480" s="127" t="s">
        <v>396</v>
      </c>
      <c r="G480" s="152" t="n">
        <v>1.1</v>
      </c>
      <c r="H480" s="152" t="n">
        <v>2.2</v>
      </c>
      <c r="I480" s="152" t="n">
        <v>1.2</v>
      </c>
      <c r="J480" s="152" t="n">
        <v>1.8</v>
      </c>
      <c r="K480" s="152" t="n">
        <v>0.5</v>
      </c>
      <c r="L480" s="152" t="n">
        <v>1</v>
      </c>
      <c r="M480" s="152" t="n">
        <v>0.4</v>
      </c>
      <c r="N480" s="152"/>
      <c r="S480" s="152" t="n">
        <v>3.2</v>
      </c>
      <c r="T480" s="155" t="n">
        <f aca="false">IF(S480="","",S480*1000)</f>
        <v>3200</v>
      </c>
      <c r="V480" s="155" t="n">
        <f aca="false">IF(T480="","",(H480+J480+L480)*1000)</f>
        <v>5000</v>
      </c>
      <c r="X480" s="155" t="n">
        <f aca="false">IFERROR(VLOOKUP($B480,'[2]APS data'!$B$1:$F$1048576,2,0),"")</f>
        <v>17300</v>
      </c>
      <c r="Z480" s="155" t="n">
        <f aca="false">IFERROR(VLOOKUP($B480,'[2]APS data'!$I$1:$M$1048576,2,0),"")</f>
        <v>10200</v>
      </c>
      <c r="AB480" s="156" t="n">
        <f aca="false">IFERROR(T480/X480,"")</f>
        <v>0.184971098265896</v>
      </c>
      <c r="AC480" s="156"/>
      <c r="AD480" s="156" t="n">
        <f aca="false">IFERROR(V480/Z480,"")</f>
        <v>0.490196078431373</v>
      </c>
    </row>
    <row r="481" customFormat="false" ht="13.2" hidden="false" customHeight="false" outlineLevel="0" collapsed="false">
      <c r="B481" s="154" t="s">
        <v>397</v>
      </c>
      <c r="E481" s="127" t="s">
        <v>2534</v>
      </c>
      <c r="G481" s="152" t="n">
        <v>2.4</v>
      </c>
      <c r="H481" s="152" t="n">
        <v>4.5</v>
      </c>
      <c r="I481" s="152" t="n">
        <v>4</v>
      </c>
      <c r="J481" s="152" t="n">
        <v>7.1</v>
      </c>
      <c r="K481" s="152" t="n">
        <v>2.4</v>
      </c>
      <c r="L481" s="152" t="n">
        <v>4.9</v>
      </c>
      <c r="M481" s="152" t="n">
        <v>1.6</v>
      </c>
      <c r="N481" s="152"/>
      <c r="S481" s="152" t="n">
        <v>10.4</v>
      </c>
      <c r="T481" s="155" t="n">
        <f aca="false">IF(S481="","",S481*1000)</f>
        <v>10400</v>
      </c>
      <c r="V481" s="155" t="n">
        <f aca="false">IF(T481="","",(H481+J481+L481)*1000)</f>
        <v>16500</v>
      </c>
      <c r="X481" s="155" t="n">
        <f aca="false">IFERROR(VLOOKUP($B481,'[2]APS data'!$B$1:$F$1048576,2,0),"")</f>
        <v>47700</v>
      </c>
      <c r="Z481" s="155" t="n">
        <f aca="false">IFERROR(VLOOKUP($B481,'[2]APS data'!$I$1:$M$1048576,2,0),"")</f>
        <v>26800</v>
      </c>
      <c r="AB481" s="156" t="n">
        <f aca="false">IFERROR(T481/X481,"")</f>
        <v>0.218029350104822</v>
      </c>
      <c r="AC481" s="156"/>
      <c r="AD481" s="156" t="n">
        <f aca="false">IFERROR(V481/Z481,"")</f>
        <v>0.615671641791045</v>
      </c>
    </row>
    <row r="482" customFormat="false" ht="13.2" hidden="false" customHeight="false" outlineLevel="0" collapsed="false">
      <c r="B482" s="154" t="s">
        <v>451</v>
      </c>
      <c r="E482" s="127" t="s">
        <v>452</v>
      </c>
      <c r="G482" s="152" t="n">
        <v>3.7</v>
      </c>
      <c r="H482" s="152" t="n">
        <v>6.6</v>
      </c>
      <c r="I482" s="152" t="n">
        <v>4.3</v>
      </c>
      <c r="J482" s="152" t="n">
        <v>7.1</v>
      </c>
      <c r="K482" s="152" t="n">
        <v>1.7</v>
      </c>
      <c r="L482" s="152" t="n">
        <v>3.1</v>
      </c>
      <c r="M482" s="152" t="n">
        <v>1.6</v>
      </c>
      <c r="N482" s="152"/>
      <c r="S482" s="152" t="n">
        <v>11.3</v>
      </c>
      <c r="T482" s="155" t="n">
        <f aca="false">IF(S482="","",S482*1000)</f>
        <v>11300</v>
      </c>
      <c r="V482" s="155" t="n">
        <f aca="false">IF(T482="","",(H482+J482+L482)*1000)</f>
        <v>16800</v>
      </c>
      <c r="X482" s="155" t="n">
        <f aca="false">IFERROR(VLOOKUP($B482,'[2]APS data'!$B$1:$F$1048576,2,0),"")</f>
        <v>52900</v>
      </c>
      <c r="Z482" s="155" t="n">
        <f aca="false">IFERROR(VLOOKUP($B482,'[2]APS data'!$I$1:$M$1048576,2,0),"")</f>
        <v>24200</v>
      </c>
      <c r="AB482" s="156" t="n">
        <f aca="false">IFERROR(T482/X482,"")</f>
        <v>0.213610586011342</v>
      </c>
      <c r="AC482" s="156"/>
      <c r="AD482" s="156" t="n">
        <f aca="false">IFERROR(V482/Z482,"")</f>
        <v>0.694214876033058</v>
      </c>
    </row>
    <row r="483" customFormat="false" ht="13.2" hidden="false" customHeight="false" outlineLevel="0" collapsed="false">
      <c r="B483" s="154" t="s">
        <v>399</v>
      </c>
      <c r="E483" s="127" t="s">
        <v>400</v>
      </c>
      <c r="G483" s="152" t="n">
        <v>2.8</v>
      </c>
      <c r="H483" s="152" t="n">
        <v>5</v>
      </c>
      <c r="I483" s="152" t="n">
        <v>3.5</v>
      </c>
      <c r="J483" s="152" t="n">
        <v>5.7</v>
      </c>
      <c r="K483" s="152" t="n">
        <v>1.4</v>
      </c>
      <c r="L483" s="152" t="n">
        <v>2.9</v>
      </c>
      <c r="M483" s="152" t="n">
        <v>1.3</v>
      </c>
      <c r="N483" s="152"/>
      <c r="S483" s="152" t="n">
        <v>9</v>
      </c>
      <c r="T483" s="155" t="n">
        <f aca="false">IF(S483="","",S483*1000)</f>
        <v>9000</v>
      </c>
      <c r="V483" s="155" t="n">
        <f aca="false">IF(T483="","",(H483+J483+L483)*1000)</f>
        <v>13600</v>
      </c>
      <c r="X483" s="155" t="n">
        <f aca="false">IFERROR(VLOOKUP($B483,'[2]APS data'!$B$1:$F$1048576,2,0),"")</f>
        <v>41300</v>
      </c>
      <c r="Z483" s="155" t="n">
        <f aca="false">IFERROR(VLOOKUP($B483,'[2]APS data'!$I$1:$M$1048576,2,0),"")</f>
        <v>22300</v>
      </c>
      <c r="AB483" s="156" t="n">
        <f aca="false">IFERROR(T483/X483,"")</f>
        <v>0.217917675544794</v>
      </c>
      <c r="AC483" s="156"/>
      <c r="AD483" s="156" t="n">
        <f aca="false">IFERROR(V483/Z483,"")</f>
        <v>0.609865470852018</v>
      </c>
    </row>
    <row r="484" customFormat="false" ht="13.2" hidden="false" customHeight="false" outlineLevel="0" collapsed="false">
      <c r="B484" s="154" t="s">
        <v>455</v>
      </c>
      <c r="E484" s="127" t="s">
        <v>456</v>
      </c>
      <c r="G484" s="152" t="n">
        <v>1.1</v>
      </c>
      <c r="H484" s="152" t="n">
        <v>2</v>
      </c>
      <c r="I484" s="152" t="n">
        <v>1.9</v>
      </c>
      <c r="J484" s="152" t="n">
        <v>3</v>
      </c>
      <c r="K484" s="152" t="n">
        <v>0.8</v>
      </c>
      <c r="L484" s="152" t="n">
        <v>1.6</v>
      </c>
      <c r="M484" s="152" t="n">
        <v>0.5</v>
      </c>
      <c r="N484" s="152"/>
      <c r="S484" s="152" t="n">
        <v>4.3</v>
      </c>
      <c r="T484" s="155" t="n">
        <f aca="false">IF(S484="","",S484*1000)</f>
        <v>4300</v>
      </c>
      <c r="V484" s="155" t="n">
        <f aca="false">IF(T484="","",(H484+J484+L484)*1000)</f>
        <v>6600</v>
      </c>
      <c r="X484" s="155" t="n">
        <f aca="false">IFERROR(VLOOKUP($B484,'[2]APS data'!$B$1:$F$1048576,2,0),"")</f>
        <v>29900</v>
      </c>
      <c r="Z484" s="155" t="n">
        <f aca="false">IFERROR(VLOOKUP($B484,'[2]APS data'!$I$1:$M$1048576,2,0),"")</f>
        <v>20100</v>
      </c>
      <c r="AB484" s="156" t="n">
        <f aca="false">IFERROR(T484/X484,"")</f>
        <v>0.1438127090301</v>
      </c>
      <c r="AC484" s="156"/>
      <c r="AD484" s="156" t="n">
        <f aca="false">IFERROR(V484/Z484,"")</f>
        <v>0.328358208955224</v>
      </c>
    </row>
    <row r="485" customFormat="false" ht="13.2" hidden="false" customHeight="false" outlineLevel="0" collapsed="false">
      <c r="B485" s="154" t="s">
        <v>401</v>
      </c>
      <c r="E485" s="127" t="s">
        <v>402</v>
      </c>
      <c r="G485" s="152" t="n">
        <v>1.6</v>
      </c>
      <c r="H485" s="152" t="n">
        <v>2.8</v>
      </c>
      <c r="I485" s="152" t="n">
        <v>2.4</v>
      </c>
      <c r="J485" s="152" t="n">
        <v>4</v>
      </c>
      <c r="K485" s="152" t="n">
        <v>1.4</v>
      </c>
      <c r="L485" s="152" t="n">
        <v>2.8</v>
      </c>
      <c r="M485" s="152" t="n">
        <v>0.8</v>
      </c>
      <c r="N485" s="152"/>
      <c r="S485" s="152" t="n">
        <v>6.2</v>
      </c>
      <c r="T485" s="155" t="n">
        <f aca="false">IF(S485="","",S485*1000)</f>
        <v>6200</v>
      </c>
      <c r="V485" s="155" t="n">
        <f aca="false">IF(T485="","",(H485+J485+L485)*1000)</f>
        <v>9600</v>
      </c>
      <c r="X485" s="155" t="n">
        <f aca="false">IFERROR(VLOOKUP($B485,'[2]APS data'!$B$1:$F$1048576,2,0),"")</f>
        <v>31000</v>
      </c>
      <c r="Z485" s="155" t="n">
        <f aca="false">IFERROR(VLOOKUP($B485,'[2]APS data'!$I$1:$M$1048576,2,0),"")</f>
        <v>20700</v>
      </c>
      <c r="AB485" s="156" t="n">
        <f aca="false">IFERROR(T485/X485,"")</f>
        <v>0.2</v>
      </c>
      <c r="AC485" s="156"/>
      <c r="AD485" s="156" t="n">
        <f aca="false">IFERROR(V485/Z485,"")</f>
        <v>0.463768115942029</v>
      </c>
    </row>
    <row r="486" customFormat="false" ht="13.2" hidden="false" customHeight="false" outlineLevel="0" collapsed="false">
      <c r="B486" s="154" t="s">
        <v>403</v>
      </c>
      <c r="E486" s="127" t="s">
        <v>404</v>
      </c>
      <c r="G486" s="152" t="n">
        <v>1</v>
      </c>
      <c r="H486" s="152" t="n">
        <v>1.8</v>
      </c>
      <c r="I486" s="152" t="n">
        <v>1.6</v>
      </c>
      <c r="J486" s="152" t="n">
        <v>2.7</v>
      </c>
      <c r="K486" s="152" t="n">
        <v>0.7</v>
      </c>
      <c r="L486" s="152" t="n">
        <v>1.6</v>
      </c>
      <c r="M486" s="152" t="n">
        <v>0.6</v>
      </c>
      <c r="N486" s="152"/>
      <c r="S486" s="152" t="n">
        <v>4</v>
      </c>
      <c r="T486" s="155" t="n">
        <f aca="false">IF(S486="","",S486*1000)</f>
        <v>4000</v>
      </c>
      <c r="V486" s="155" t="n">
        <f aca="false">IF(T486="","",(H486+J486+L486)*1000)</f>
        <v>6100</v>
      </c>
      <c r="X486" s="155" t="n">
        <f aca="false">IFERROR(VLOOKUP($B486,'[2]APS data'!$B$1:$F$1048576,2,0),"")</f>
        <v>26000</v>
      </c>
      <c r="Z486" s="155" t="n">
        <f aca="false">IFERROR(VLOOKUP($B486,'[2]APS data'!$I$1:$M$1048576,2,0),"")</f>
        <v>20800</v>
      </c>
      <c r="AB486" s="156" t="n">
        <f aca="false">IFERROR(T486/X486,"")</f>
        <v>0.153846153846154</v>
      </c>
      <c r="AC486" s="156"/>
      <c r="AD486" s="156" t="n">
        <f aca="false">IFERROR(V486/Z486,"")</f>
        <v>0.293269230769231</v>
      </c>
    </row>
    <row r="487" customFormat="false" ht="13.2" hidden="false" customHeight="false" outlineLevel="0" collapsed="false">
      <c r="B487" s="154" t="s">
        <v>441</v>
      </c>
      <c r="E487" s="127" t="s">
        <v>871</v>
      </c>
      <c r="G487" s="152" t="n">
        <v>6.6</v>
      </c>
      <c r="H487" s="152" t="n">
        <v>11.4</v>
      </c>
      <c r="I487" s="152" t="n">
        <v>10</v>
      </c>
      <c r="J487" s="152" t="n">
        <v>16.5</v>
      </c>
      <c r="K487" s="152" t="n">
        <v>4.1</v>
      </c>
      <c r="L487" s="152" t="n">
        <v>7.3</v>
      </c>
      <c r="M487" s="152" t="n">
        <v>4.1</v>
      </c>
      <c r="N487" s="152"/>
      <c r="S487" s="152" t="n">
        <v>24.7</v>
      </c>
      <c r="T487" s="155" t="n">
        <f aca="false">IF(S487="","",S487*1000)</f>
        <v>24700</v>
      </c>
      <c r="V487" s="155" t="n">
        <f aca="false">IF(T487="","",(H487+J487+L487)*1000)</f>
        <v>35200</v>
      </c>
      <c r="X487" s="155" t="n">
        <f aca="false">IFERROR(VLOOKUP($B487,'[2]APS data'!$B$1:$F$1048576,2,0),"")</f>
        <v>184300</v>
      </c>
      <c r="Z487" s="155" t="n">
        <f aca="false">IFERROR(VLOOKUP($B487,'[2]APS data'!$I$1:$M$1048576,2,0),"")</f>
        <v>86500</v>
      </c>
      <c r="AB487" s="156" t="n">
        <f aca="false">IFERROR(T487/X487,"")</f>
        <v>0.134020618556701</v>
      </c>
      <c r="AC487" s="156"/>
      <c r="AD487" s="156" t="n">
        <f aca="false">IFERROR(V487/Z487,"")</f>
        <v>0.406936416184971</v>
      </c>
    </row>
    <row r="488" customFormat="false" ht="13.2" hidden="false" customHeight="false" outlineLevel="0" collapsed="false">
      <c r="B488" s="154" t="s">
        <v>405</v>
      </c>
      <c r="E488" s="127" t="s">
        <v>1907</v>
      </c>
      <c r="G488" s="152" t="s">
        <v>1483</v>
      </c>
      <c r="H488" s="152" t="n">
        <v>0.5</v>
      </c>
      <c r="I488" s="152" t="n">
        <v>0.4</v>
      </c>
      <c r="J488" s="152" t="n">
        <v>0.7</v>
      </c>
      <c r="K488" s="152" t="n">
        <v>0.4</v>
      </c>
      <c r="L488" s="152" t="n">
        <v>0.8</v>
      </c>
      <c r="M488" s="152" t="s">
        <v>1483</v>
      </c>
      <c r="N488" s="152"/>
      <c r="S488" s="152" t="n">
        <v>1.3</v>
      </c>
      <c r="T488" s="155" t="n">
        <f aca="false">IF(S488="","",S488*1000)</f>
        <v>1300</v>
      </c>
      <c r="V488" s="155" t="n">
        <f aca="false">IF(T488="","",(H488+J488+L488)*1000)</f>
        <v>2000</v>
      </c>
      <c r="X488" s="155" t="n">
        <f aca="false">IFERROR(VLOOKUP($B488,'[2]APS data'!$B$1:$F$1048576,2,0),"")</f>
        <v>7700</v>
      </c>
      <c r="Z488" s="155" t="n">
        <f aca="false">IFERROR(VLOOKUP($B488,'[2]APS data'!$I$1:$M$1048576,2,0),"")</f>
        <v>4500</v>
      </c>
      <c r="AB488" s="156" t="n">
        <f aca="false">IFERROR(T488/X488,"")</f>
        <v>0.168831168831169</v>
      </c>
      <c r="AC488" s="156"/>
      <c r="AD488" s="156" t="n">
        <f aca="false">IFERROR(V488/Z488,"")</f>
        <v>0.444444444444444</v>
      </c>
    </row>
    <row r="489" customFormat="false" ht="13.2" hidden="false" customHeight="false" outlineLevel="0" collapsed="false">
      <c r="B489" s="154" t="s">
        <v>407</v>
      </c>
      <c r="E489" s="127" t="s">
        <v>408</v>
      </c>
      <c r="G489" s="152" t="n">
        <v>2.7</v>
      </c>
      <c r="H489" s="152" t="n">
        <v>4.9</v>
      </c>
      <c r="I489" s="152" t="n">
        <v>4.1</v>
      </c>
      <c r="J489" s="152" t="n">
        <v>6.5</v>
      </c>
      <c r="K489" s="152" t="n">
        <v>1.9</v>
      </c>
      <c r="L489" s="152" t="n">
        <v>3.7</v>
      </c>
      <c r="M489" s="152" t="n">
        <v>1</v>
      </c>
      <c r="N489" s="152"/>
      <c r="S489" s="152" t="n">
        <v>9.7</v>
      </c>
      <c r="T489" s="155" t="n">
        <f aca="false">IF(S489="","",S489*1000)</f>
        <v>9700</v>
      </c>
      <c r="V489" s="155" t="n">
        <f aca="false">IF(T489="","",(H489+J489+L489)*1000)</f>
        <v>15100</v>
      </c>
      <c r="X489" s="155" t="n">
        <f aca="false">IFERROR(VLOOKUP($B489,'[2]APS data'!$B$1:$F$1048576,2,0),"")</f>
        <v>56500</v>
      </c>
      <c r="Z489" s="155" t="n">
        <f aca="false">IFERROR(VLOOKUP($B489,'[2]APS data'!$I$1:$M$1048576,2,0),"")</f>
        <v>31100</v>
      </c>
      <c r="AB489" s="156" t="n">
        <f aca="false">IFERROR(T489/X489,"")</f>
        <v>0.171681415929204</v>
      </c>
      <c r="AC489" s="156"/>
      <c r="AD489" s="156" t="n">
        <f aca="false">IFERROR(V489/Z489,"")</f>
        <v>0.485530546623794</v>
      </c>
    </row>
    <row r="490" customFormat="false" ht="13.2" hidden="false" customHeight="false" outlineLevel="0" collapsed="false">
      <c r="B490" s="154" t="s">
        <v>409</v>
      </c>
      <c r="E490" s="127" t="s">
        <v>410</v>
      </c>
      <c r="G490" s="152" t="n">
        <v>7.4</v>
      </c>
      <c r="H490" s="152" t="n">
        <v>13.6</v>
      </c>
      <c r="I490" s="152" t="n">
        <v>10.3</v>
      </c>
      <c r="J490" s="152" t="n">
        <v>17.4</v>
      </c>
      <c r="K490" s="152" t="n">
        <v>4.6</v>
      </c>
      <c r="L490" s="152" t="n">
        <v>9.3</v>
      </c>
      <c r="M490" s="152" t="n">
        <v>3.4</v>
      </c>
      <c r="N490" s="152"/>
      <c r="S490" s="152" t="n">
        <v>25.6</v>
      </c>
      <c r="T490" s="155" t="n">
        <f aca="false">IF(S490="","",S490*1000)</f>
        <v>25600</v>
      </c>
      <c r="V490" s="155" t="n">
        <f aca="false">IF(T490="","",(H490+J490+L490)*1000)</f>
        <v>40300</v>
      </c>
      <c r="X490" s="155" t="n">
        <f aca="false">IFERROR(VLOOKUP($B490,'[2]APS data'!$B$1:$F$1048576,2,0),"")</f>
        <v>121800</v>
      </c>
      <c r="Z490" s="155" t="n">
        <f aca="false">IFERROR(VLOOKUP($B490,'[2]APS data'!$I$1:$M$1048576,2,0),"")</f>
        <v>74500</v>
      </c>
      <c r="AB490" s="156" t="n">
        <f aca="false">IFERROR(T490/X490,"")</f>
        <v>0.210180623973727</v>
      </c>
      <c r="AC490" s="156"/>
      <c r="AD490" s="156" t="n">
        <f aca="false">IFERROR(V490/Z490,"")</f>
        <v>0.540939597315436</v>
      </c>
    </row>
    <row r="491" customFormat="false" ht="13.2" hidden="false" customHeight="false" outlineLevel="0" collapsed="false">
      <c r="B491" s="154" t="s">
        <v>457</v>
      </c>
      <c r="E491" s="127" t="s">
        <v>458</v>
      </c>
      <c r="G491" s="152" t="n">
        <v>17.5</v>
      </c>
      <c r="H491" s="152" t="n">
        <v>30.8</v>
      </c>
      <c r="I491" s="152" t="n">
        <v>20.9</v>
      </c>
      <c r="J491" s="152" t="n">
        <v>35.4</v>
      </c>
      <c r="K491" s="152" t="n">
        <v>5.5</v>
      </c>
      <c r="L491" s="152" t="n">
        <v>10.3</v>
      </c>
      <c r="M491" s="152" t="n">
        <v>8.3</v>
      </c>
      <c r="N491" s="152"/>
      <c r="S491" s="152" t="n">
        <v>52.2</v>
      </c>
      <c r="T491" s="155" t="n">
        <f aca="false">IF(S491="","",S491*1000)</f>
        <v>52200</v>
      </c>
      <c r="V491" s="155" t="n">
        <f aca="false">IF(T491="","",(H491+J491+L491)*1000)</f>
        <v>76500</v>
      </c>
      <c r="X491" s="155" t="n">
        <f aca="false">IFERROR(VLOOKUP($B491,'[2]APS data'!$B$1:$F$1048576,2,0),"")</f>
        <v>222000</v>
      </c>
      <c r="Z491" s="155" t="n">
        <f aca="false">IFERROR(VLOOKUP($B491,'[2]APS data'!$I$1:$M$1048576,2,0),"")</f>
        <v>122100</v>
      </c>
      <c r="AB491" s="156" t="n">
        <f aca="false">IFERROR(T491/X491,"")</f>
        <v>0.235135135135135</v>
      </c>
      <c r="AC491" s="156"/>
      <c r="AD491" s="156" t="n">
        <f aca="false">IFERROR(V491/Z491,"")</f>
        <v>0.626535626535627</v>
      </c>
    </row>
    <row r="492" customFormat="false" ht="13.2" hidden="false" customHeight="false" outlineLevel="0" collapsed="false">
      <c r="B492" s="154" t="s">
        <v>411</v>
      </c>
      <c r="E492" s="127" t="s">
        <v>412</v>
      </c>
      <c r="G492" s="152" t="n">
        <v>3</v>
      </c>
      <c r="H492" s="152" t="n">
        <v>6.3</v>
      </c>
      <c r="I492" s="152" t="n">
        <v>5</v>
      </c>
      <c r="J492" s="152" t="n">
        <v>8.4</v>
      </c>
      <c r="K492" s="152" t="n">
        <v>3</v>
      </c>
      <c r="L492" s="152" t="n">
        <v>6.5</v>
      </c>
      <c r="M492" s="152" t="n">
        <v>1.9</v>
      </c>
      <c r="N492" s="152"/>
      <c r="S492" s="152" t="n">
        <v>12.9</v>
      </c>
      <c r="T492" s="155" t="n">
        <f aca="false">IF(S492="","",S492*1000)</f>
        <v>12900</v>
      </c>
      <c r="V492" s="155" t="n">
        <f aca="false">IF(T492="","",(H492+J492+L492)*1000)</f>
        <v>21200</v>
      </c>
      <c r="X492" s="155" t="n">
        <f aca="false">IFERROR(VLOOKUP($B492,'[2]APS data'!$B$1:$F$1048576,2,0),"")</f>
        <v>64600</v>
      </c>
      <c r="Z492" s="155" t="n">
        <f aca="false">IFERROR(VLOOKUP($B492,'[2]APS data'!$I$1:$M$1048576,2,0),"")</f>
        <v>35500</v>
      </c>
      <c r="AB492" s="156" t="n">
        <f aca="false">IFERROR(T492/X492,"")</f>
        <v>0.19969040247678</v>
      </c>
      <c r="AC492" s="156"/>
      <c r="AD492" s="156" t="n">
        <f aca="false">IFERROR(V492/Z492,"")</f>
        <v>0.597183098591549</v>
      </c>
    </row>
    <row r="493" customFormat="false" ht="13.2" hidden="false" customHeight="false" outlineLevel="0" collapsed="false">
      <c r="B493" s="154" t="s">
        <v>413</v>
      </c>
      <c r="E493" s="127" t="s">
        <v>414</v>
      </c>
      <c r="G493" s="152" t="n">
        <v>2</v>
      </c>
      <c r="H493" s="152" t="n">
        <v>3.3</v>
      </c>
      <c r="I493" s="152" t="n">
        <v>2</v>
      </c>
      <c r="J493" s="152" t="n">
        <v>3.2</v>
      </c>
      <c r="K493" s="152" t="n">
        <v>0.9</v>
      </c>
      <c r="L493" s="152" t="n">
        <v>1.7</v>
      </c>
      <c r="M493" s="152" t="n">
        <v>1.1</v>
      </c>
      <c r="N493" s="152"/>
      <c r="S493" s="152" t="n">
        <v>6</v>
      </c>
      <c r="T493" s="155" t="n">
        <f aca="false">IF(S493="","",S493*1000)</f>
        <v>6000</v>
      </c>
      <c r="V493" s="155" t="n">
        <f aca="false">IF(T493="","",(H493+J493+L493)*1000)</f>
        <v>8200</v>
      </c>
      <c r="X493" s="155" t="n">
        <f aca="false">IFERROR(VLOOKUP($B493,'[2]APS data'!$B$1:$F$1048576,2,0),"")</f>
        <v>25800</v>
      </c>
      <c r="Z493" s="155" t="n">
        <f aca="false">IFERROR(VLOOKUP($B493,'[2]APS data'!$I$1:$M$1048576,2,0),"")</f>
        <v>13800</v>
      </c>
      <c r="AB493" s="156" t="n">
        <f aca="false">IFERROR(T493/X493,"")</f>
        <v>0.232558139534884</v>
      </c>
      <c r="AC493" s="156"/>
      <c r="AD493" s="156" t="n">
        <f aca="false">IFERROR(V493/Z493,"")</f>
        <v>0.594202898550725</v>
      </c>
    </row>
    <row r="494" customFormat="false" ht="13.2" hidden="false" customHeight="false" outlineLevel="0" collapsed="false">
      <c r="B494" s="154" t="s">
        <v>415</v>
      </c>
      <c r="E494" s="127" t="s">
        <v>416</v>
      </c>
      <c r="G494" s="152" t="n">
        <v>1.5</v>
      </c>
      <c r="H494" s="152" t="n">
        <v>2.9</v>
      </c>
      <c r="I494" s="152" t="n">
        <v>2.5</v>
      </c>
      <c r="J494" s="152" t="n">
        <v>4.2</v>
      </c>
      <c r="K494" s="152" t="n">
        <v>1.1</v>
      </c>
      <c r="L494" s="152" t="n">
        <v>2.2</v>
      </c>
      <c r="M494" s="152" t="n">
        <v>0.7</v>
      </c>
      <c r="N494" s="152"/>
      <c r="S494" s="152" t="n">
        <v>5.9</v>
      </c>
      <c r="T494" s="155" t="n">
        <f aca="false">IF(S494="","",S494*1000)</f>
        <v>5900</v>
      </c>
      <c r="V494" s="155" t="n">
        <f aca="false">IF(T494="","",(H494+J494+L494)*1000)</f>
        <v>9300</v>
      </c>
      <c r="X494" s="155" t="n">
        <f aca="false">IFERROR(VLOOKUP($B494,'[2]APS data'!$B$1:$F$1048576,2,0),"")</f>
        <v>25900</v>
      </c>
      <c r="Z494" s="155" t="n">
        <f aca="false">IFERROR(VLOOKUP($B494,'[2]APS data'!$I$1:$M$1048576,2,0),"")</f>
        <v>18900</v>
      </c>
      <c r="AB494" s="156" t="n">
        <f aca="false">IFERROR(T494/X494,"")</f>
        <v>0.227799227799228</v>
      </c>
      <c r="AC494" s="156"/>
      <c r="AD494" s="156" t="n">
        <f aca="false">IFERROR(V494/Z494,"")</f>
        <v>0.492063492063492</v>
      </c>
    </row>
    <row r="495" customFormat="false" ht="13.2" hidden="false" customHeight="false" outlineLevel="0" collapsed="false">
      <c r="B495" s="154" t="s">
        <v>417</v>
      </c>
      <c r="E495" s="127" t="s">
        <v>418</v>
      </c>
      <c r="G495" s="152" t="n">
        <v>1.1</v>
      </c>
      <c r="H495" s="152" t="n">
        <v>1.8</v>
      </c>
      <c r="I495" s="152" t="n">
        <v>1.8</v>
      </c>
      <c r="J495" s="152" t="n">
        <v>3.1</v>
      </c>
      <c r="K495" s="152" t="n">
        <v>1.1</v>
      </c>
      <c r="L495" s="152" t="n">
        <v>2.4</v>
      </c>
      <c r="M495" s="152" t="n">
        <v>0.8</v>
      </c>
      <c r="N495" s="152"/>
      <c r="S495" s="152" t="n">
        <v>4.8</v>
      </c>
      <c r="T495" s="155" t="n">
        <f aca="false">IF(S495="","",S495*1000)</f>
        <v>4800</v>
      </c>
      <c r="V495" s="155" t="n">
        <f aca="false">IF(T495="","",(H495+J495+L495)*1000)</f>
        <v>7300</v>
      </c>
      <c r="X495" s="155" t="n">
        <f aca="false">IFERROR(VLOOKUP($B495,'[2]APS data'!$B$1:$F$1048576,2,0),"")</f>
        <v>29700</v>
      </c>
      <c r="Z495" s="155" t="n">
        <f aca="false">IFERROR(VLOOKUP($B495,'[2]APS data'!$I$1:$M$1048576,2,0),"")</f>
        <v>16000</v>
      </c>
      <c r="AB495" s="156" t="n">
        <f aca="false">IFERROR(T495/X495,"")</f>
        <v>0.161616161616162</v>
      </c>
      <c r="AC495" s="156"/>
      <c r="AD495" s="156" t="n">
        <f aca="false">IFERROR(V495/Z495,"")</f>
        <v>0.45625</v>
      </c>
    </row>
    <row r="496" customFormat="false" ht="13.2" hidden="false" customHeight="false" outlineLevel="0" collapsed="false">
      <c r="B496" s="154" t="s">
        <v>419</v>
      </c>
      <c r="E496" s="127" t="s">
        <v>420</v>
      </c>
      <c r="G496" s="152" t="n">
        <v>3.7</v>
      </c>
      <c r="H496" s="152" t="n">
        <v>6.5</v>
      </c>
      <c r="I496" s="152" t="n">
        <v>4.1</v>
      </c>
      <c r="J496" s="152" t="n">
        <v>6.8</v>
      </c>
      <c r="K496" s="152" t="n">
        <v>1.7</v>
      </c>
      <c r="L496" s="152" t="n">
        <v>3.4</v>
      </c>
      <c r="M496" s="152" t="n">
        <v>1.4</v>
      </c>
      <c r="N496" s="152"/>
      <c r="S496" s="152" t="n">
        <v>10.9</v>
      </c>
      <c r="T496" s="155" t="n">
        <f aca="false">IF(S496="","",S496*1000)</f>
        <v>10900</v>
      </c>
      <c r="V496" s="155" t="n">
        <f aca="false">IF(T496="","",(H496+J496+L496)*1000)</f>
        <v>16700</v>
      </c>
      <c r="X496" s="155" t="n">
        <f aca="false">IFERROR(VLOOKUP($B496,'[2]APS data'!$B$1:$F$1048576,2,0),"")</f>
        <v>45000</v>
      </c>
      <c r="Z496" s="155" t="n">
        <f aca="false">IFERROR(VLOOKUP($B496,'[2]APS data'!$I$1:$M$1048576,2,0),"")</f>
        <v>26800</v>
      </c>
      <c r="AB496" s="156" t="n">
        <f aca="false">IFERROR(T496/X496,"")</f>
        <v>0.242222222222222</v>
      </c>
      <c r="AC496" s="156"/>
      <c r="AD496" s="156" t="n">
        <f aca="false">IFERROR(V496/Z496,"")</f>
        <v>0.623134328358209</v>
      </c>
    </row>
    <row r="497" customFormat="false" ht="13.2" hidden="false" customHeight="false" outlineLevel="0" collapsed="false">
      <c r="B497" s="154" t="s">
        <v>453</v>
      </c>
      <c r="E497" s="127" t="s">
        <v>454</v>
      </c>
      <c r="G497" s="152" t="n">
        <v>7.3</v>
      </c>
      <c r="H497" s="152" t="n">
        <v>13.5</v>
      </c>
      <c r="I497" s="152" t="n">
        <v>10.1</v>
      </c>
      <c r="J497" s="152" t="n">
        <v>16.4</v>
      </c>
      <c r="K497" s="152" t="n">
        <v>4.5</v>
      </c>
      <c r="L497" s="152" t="n">
        <v>8.9</v>
      </c>
      <c r="M497" s="152" t="n">
        <v>3.4</v>
      </c>
      <c r="N497" s="152"/>
      <c r="S497" s="152" t="n">
        <v>25.4</v>
      </c>
      <c r="T497" s="155" t="n">
        <f aca="false">IF(S497="","",S497*1000)</f>
        <v>25400</v>
      </c>
      <c r="V497" s="155" t="n">
        <f aca="false">IF(T497="","",(H497+J497+L497)*1000)</f>
        <v>38800</v>
      </c>
      <c r="X497" s="155" t="n">
        <f aca="false">IFERROR(VLOOKUP($B497,'[2]APS data'!$B$1:$F$1048576,2,0),"")</f>
        <v>118400</v>
      </c>
      <c r="Z497" s="155" t="n">
        <f aca="false">IFERROR(VLOOKUP($B497,'[2]APS data'!$I$1:$M$1048576,2,0),"")</f>
        <v>75600</v>
      </c>
      <c r="AB497" s="156" t="n">
        <f aca="false">IFERROR(T497/X497,"")</f>
        <v>0.214527027027027</v>
      </c>
      <c r="AC497" s="156"/>
      <c r="AD497" s="156" t="n">
        <f aca="false">IFERROR(V497/Z497,"")</f>
        <v>0.513227513227513</v>
      </c>
    </row>
    <row r="498" customFormat="false" ht="13.2" hidden="false" customHeight="false" outlineLevel="0" collapsed="false">
      <c r="B498" s="154" t="s">
        <v>421</v>
      </c>
      <c r="E498" s="127" t="s">
        <v>422</v>
      </c>
      <c r="G498" s="152" t="s">
        <v>1483</v>
      </c>
      <c r="H498" s="152" t="n">
        <v>0.3</v>
      </c>
      <c r="I498" s="152" t="n">
        <v>0.4</v>
      </c>
      <c r="J498" s="152" t="n">
        <v>0.7</v>
      </c>
      <c r="K498" s="152" t="n">
        <v>0.3</v>
      </c>
      <c r="L498" s="152" t="n">
        <v>0.6</v>
      </c>
      <c r="M498" s="152" t="s">
        <v>1483</v>
      </c>
      <c r="N498" s="152"/>
      <c r="S498" s="152" t="n">
        <v>1</v>
      </c>
      <c r="T498" s="155" t="n">
        <f aca="false">IF(S498="","",S498*1000)</f>
        <v>1000</v>
      </c>
      <c r="V498" s="155" t="n">
        <f aca="false">IF(T498="","",(H498+J498+L498)*1000)</f>
        <v>1600</v>
      </c>
      <c r="X498" s="155" t="n">
        <f aca="false">IFERROR(VLOOKUP($B498,'[2]APS data'!$B$1:$F$1048576,2,0),"")</f>
        <v>5900</v>
      </c>
      <c r="Z498" s="155" t="n">
        <f aca="false">IFERROR(VLOOKUP($B498,'[2]APS data'!$I$1:$M$1048576,2,0),"")</f>
        <v>2200</v>
      </c>
      <c r="AB498" s="156" t="n">
        <f aca="false">IFERROR(T498/X498,"")</f>
        <v>0.169491525423729</v>
      </c>
      <c r="AC498" s="156"/>
      <c r="AD498" s="156" t="n">
        <f aca="false">IFERROR(V498/Z498,"")</f>
        <v>0.727272727272727</v>
      </c>
    </row>
    <row r="499" customFormat="false" ht="13.2" hidden="false" customHeight="false" outlineLevel="0" collapsed="false">
      <c r="B499" s="154" t="s">
        <v>423</v>
      </c>
      <c r="E499" s="127" t="s">
        <v>2535</v>
      </c>
      <c r="G499" s="152" t="n">
        <v>1.7</v>
      </c>
      <c r="H499" s="152" t="n">
        <v>3.2</v>
      </c>
      <c r="I499" s="152" t="n">
        <v>3.3</v>
      </c>
      <c r="J499" s="152" t="n">
        <v>5.7</v>
      </c>
      <c r="K499" s="152" t="n">
        <v>1.9</v>
      </c>
      <c r="L499" s="152" t="n">
        <v>3.9</v>
      </c>
      <c r="M499" s="152" t="n">
        <v>1.3</v>
      </c>
      <c r="N499" s="152"/>
      <c r="S499" s="152" t="n">
        <v>8.3</v>
      </c>
      <c r="T499" s="155" t="n">
        <f aca="false">IF(S499="","",S499*1000)</f>
        <v>8300</v>
      </c>
      <c r="V499" s="155" t="n">
        <f aca="false">IF(T499="","",(H499+J499+L499)*1000)</f>
        <v>12800</v>
      </c>
      <c r="X499" s="155" t="n">
        <f aca="false">IFERROR(VLOOKUP($B499,'[2]APS data'!$B$1:$F$1048576,2,0),"")</f>
        <v>46100</v>
      </c>
      <c r="Z499" s="155" t="n">
        <f aca="false">IFERROR(VLOOKUP($B499,'[2]APS data'!$I$1:$M$1048576,2,0),"")</f>
        <v>28400</v>
      </c>
      <c r="AB499" s="156" t="n">
        <f aca="false">IFERROR(T499/X499,"")</f>
        <v>0.180043383947939</v>
      </c>
      <c r="AC499" s="156"/>
      <c r="AD499" s="156" t="n">
        <f aca="false">IFERROR(V499/Z499,"")</f>
        <v>0.450704225352113</v>
      </c>
    </row>
    <row r="500" customFormat="false" ht="13.2" hidden="false" customHeight="false" outlineLevel="0" collapsed="false">
      <c r="B500" s="154" t="s">
        <v>443</v>
      </c>
      <c r="E500" s="127" t="s">
        <v>444</v>
      </c>
      <c r="G500" s="152" t="n">
        <v>3.3</v>
      </c>
      <c r="H500" s="152" t="n">
        <v>5.9</v>
      </c>
      <c r="I500" s="152" t="n">
        <v>5.2</v>
      </c>
      <c r="J500" s="152" t="n">
        <v>8.4</v>
      </c>
      <c r="K500" s="152" t="n">
        <v>2</v>
      </c>
      <c r="L500" s="152" t="n">
        <v>3.7</v>
      </c>
      <c r="M500" s="152" t="n">
        <v>2.1</v>
      </c>
      <c r="N500" s="152"/>
      <c r="S500" s="152" t="n">
        <v>12.6</v>
      </c>
      <c r="T500" s="155" t="n">
        <f aca="false">IF(S500="","",S500*1000)</f>
        <v>12600</v>
      </c>
      <c r="V500" s="155" t="n">
        <f aca="false">IF(T500="","",(H500+J500+L500)*1000)</f>
        <v>18000</v>
      </c>
      <c r="X500" s="155" t="n">
        <f aca="false">IFERROR(VLOOKUP($B500,'[2]APS data'!$B$1:$F$1048576,2,0),"")</f>
        <v>59100</v>
      </c>
      <c r="Z500" s="155" t="n">
        <f aca="false">IFERROR(VLOOKUP($B500,'[2]APS data'!$I$1:$M$1048576,2,0),"")</f>
        <v>34900</v>
      </c>
      <c r="AB500" s="156" t="n">
        <f aca="false">IFERROR(T500/X500,"")</f>
        <v>0.213197969543147</v>
      </c>
      <c r="AC500" s="156"/>
      <c r="AD500" s="156" t="n">
        <f aca="false">IFERROR(V500/Z500,"")</f>
        <v>0.515759312320917</v>
      </c>
    </row>
    <row r="501" customFormat="false" ht="13.2" hidden="false" customHeight="false" outlineLevel="0" collapsed="false">
      <c r="B501" s="154" t="s">
        <v>425</v>
      </c>
      <c r="E501" s="127" t="s">
        <v>2536</v>
      </c>
      <c r="G501" s="152" t="n">
        <v>1.5</v>
      </c>
      <c r="H501" s="152" t="n">
        <v>2.7</v>
      </c>
      <c r="I501" s="152" t="n">
        <v>2.5</v>
      </c>
      <c r="J501" s="152" t="n">
        <v>4.1</v>
      </c>
      <c r="K501" s="152" t="n">
        <v>1.7</v>
      </c>
      <c r="L501" s="152" t="n">
        <v>3.5</v>
      </c>
      <c r="M501" s="152" t="n">
        <v>0.9</v>
      </c>
      <c r="N501" s="152"/>
      <c r="S501" s="152" t="n">
        <v>6.6</v>
      </c>
      <c r="T501" s="155" t="n">
        <f aca="false">IF(S501="","",S501*1000)</f>
        <v>6600</v>
      </c>
      <c r="V501" s="155" t="n">
        <f aca="false">IF(T501="","",(H501+J501+L501)*1000)</f>
        <v>10300</v>
      </c>
      <c r="X501" s="155" t="n">
        <f aca="false">IFERROR(VLOOKUP($B501,'[2]APS data'!$B$1:$F$1048576,2,0),"")</f>
        <v>37100</v>
      </c>
      <c r="Z501" s="155" t="n">
        <f aca="false">IFERROR(VLOOKUP($B501,'[2]APS data'!$I$1:$M$1048576,2,0),"")</f>
        <v>18200</v>
      </c>
      <c r="AB501" s="156" t="n">
        <f aca="false">IFERROR(T501/X501,"")</f>
        <v>0.177897574123989</v>
      </c>
      <c r="AC501" s="156"/>
      <c r="AD501" s="156" t="n">
        <f aca="false">IFERROR(V501/Z501,"")</f>
        <v>0.565934065934066</v>
      </c>
    </row>
    <row r="502" customFormat="false" ht="13.2" hidden="false" customHeight="false" outlineLevel="0" collapsed="false">
      <c r="B502" s="154" t="s">
        <v>427</v>
      </c>
      <c r="E502" s="127" t="s">
        <v>428</v>
      </c>
      <c r="G502" s="152" t="s">
        <v>1483</v>
      </c>
      <c r="H502" s="152" t="n">
        <v>0.3</v>
      </c>
      <c r="I502" s="152" t="s">
        <v>1483</v>
      </c>
      <c r="J502" s="152" t="n">
        <v>0.4</v>
      </c>
      <c r="K502" s="152" t="s">
        <v>1483</v>
      </c>
      <c r="L502" s="152" t="n">
        <v>0.5</v>
      </c>
      <c r="M502" s="152" t="s">
        <v>1483</v>
      </c>
      <c r="N502" s="152"/>
      <c r="S502" s="152" t="n">
        <v>0.7</v>
      </c>
      <c r="T502" s="155" t="n">
        <f aca="false">IF(S502="","",S502*1000)</f>
        <v>700</v>
      </c>
      <c r="V502" s="155" t="n">
        <f aca="false">IF(T502="","",(H502+J502+L502)*1000)</f>
        <v>1200</v>
      </c>
      <c r="X502" s="155" t="n">
        <f aca="false">IFERROR(VLOOKUP($B502,'[2]APS data'!$B$1:$F$1048576,2,0),"")</f>
        <v>6600</v>
      </c>
      <c r="Z502" s="155" t="n">
        <f aca="false">IFERROR(VLOOKUP($B502,'[2]APS data'!$I$1:$M$1048576,2,0),"")</f>
        <v>4400</v>
      </c>
      <c r="AB502" s="156" t="n">
        <f aca="false">IFERROR(T502/X502,"")</f>
        <v>0.106060606060606</v>
      </c>
      <c r="AC502" s="156"/>
      <c r="AD502" s="156" t="n">
        <f aca="false">IFERROR(V502/Z502,"")</f>
        <v>0.272727272727273</v>
      </c>
    </row>
    <row r="503" customFormat="false" ht="13.2" hidden="false" customHeight="false" outlineLevel="0" collapsed="false">
      <c r="B503" s="154" t="s">
        <v>429</v>
      </c>
      <c r="E503" s="127" t="s">
        <v>430</v>
      </c>
      <c r="G503" s="152" t="n">
        <v>1.7</v>
      </c>
      <c r="H503" s="152" t="n">
        <v>2.9</v>
      </c>
      <c r="I503" s="152" t="n">
        <v>3</v>
      </c>
      <c r="J503" s="152" t="n">
        <v>4.9</v>
      </c>
      <c r="K503" s="152" t="n">
        <v>1.1</v>
      </c>
      <c r="L503" s="152" t="n">
        <v>2.2</v>
      </c>
      <c r="M503" s="152" t="n">
        <v>1.2</v>
      </c>
      <c r="N503" s="152"/>
      <c r="S503" s="152" t="n">
        <v>7</v>
      </c>
      <c r="T503" s="155" t="n">
        <f aca="false">IF(S503="","",S503*1000)</f>
        <v>7000</v>
      </c>
      <c r="V503" s="155" t="n">
        <f aca="false">IF(T503="","",(H503+J503+L503)*1000)</f>
        <v>10000</v>
      </c>
      <c r="X503" s="155" t="n">
        <f aca="false">IFERROR(VLOOKUP($B503,'[2]APS data'!$B$1:$F$1048576,2,0),"")</f>
        <v>36800</v>
      </c>
      <c r="Z503" s="155" t="n">
        <f aca="false">IFERROR(VLOOKUP($B503,'[2]APS data'!$I$1:$M$1048576,2,0),"")</f>
        <v>18800</v>
      </c>
      <c r="AB503" s="156" t="n">
        <f aca="false">IFERROR(T503/X503,"")</f>
        <v>0.190217391304348</v>
      </c>
      <c r="AC503" s="156"/>
      <c r="AD503" s="156" t="n">
        <f aca="false">IFERROR(V503/Z503,"")</f>
        <v>0.531914893617021</v>
      </c>
    </row>
    <row r="504" customFormat="false" ht="13.2" hidden="false" customHeight="false" outlineLevel="0" collapsed="false">
      <c r="B504" s="154" t="s">
        <v>431</v>
      </c>
      <c r="E504" s="127" t="s">
        <v>432</v>
      </c>
      <c r="G504" s="152" t="n">
        <v>6</v>
      </c>
      <c r="H504" s="152" t="n">
        <v>10.5</v>
      </c>
      <c r="I504" s="152" t="n">
        <v>8.3</v>
      </c>
      <c r="J504" s="152" t="n">
        <v>13.6</v>
      </c>
      <c r="K504" s="152" t="n">
        <v>3.3</v>
      </c>
      <c r="L504" s="152" t="n">
        <v>6.6</v>
      </c>
      <c r="M504" s="152" t="n">
        <v>2.9</v>
      </c>
      <c r="N504" s="152"/>
      <c r="S504" s="152" t="n">
        <v>20.5</v>
      </c>
      <c r="T504" s="155" t="n">
        <f aca="false">IF(S504="","",S504*1000)</f>
        <v>20500</v>
      </c>
      <c r="V504" s="155" t="n">
        <f aca="false">IF(T504="","",(H504+J504+L504)*1000)</f>
        <v>30700</v>
      </c>
      <c r="X504" s="155" t="n">
        <f aca="false">IFERROR(VLOOKUP($B504,'[2]APS data'!$B$1:$F$1048576,2,0),"")</f>
        <v>109500</v>
      </c>
      <c r="Z504" s="155" t="n">
        <f aca="false">IFERROR(VLOOKUP($B504,'[2]APS data'!$I$1:$M$1048576,2,0),"")</f>
        <v>66200</v>
      </c>
      <c r="AB504" s="156" t="n">
        <f aca="false">IFERROR(T504/X504,"")</f>
        <v>0.187214611872146</v>
      </c>
      <c r="AC504" s="156"/>
      <c r="AD504" s="156" t="n">
        <f aca="false">IFERROR(V504/Z504,"")</f>
        <v>0.463746223564955</v>
      </c>
    </row>
    <row r="505" customFormat="false" ht="13.2" hidden="false" customHeight="false" outlineLevel="0" collapsed="false">
      <c r="B505" s="154" t="s">
        <v>433</v>
      </c>
      <c r="E505" s="127" t="s">
        <v>434</v>
      </c>
      <c r="G505" s="152" t="n">
        <v>1.2</v>
      </c>
      <c r="H505" s="152" t="n">
        <v>2.1</v>
      </c>
      <c r="I505" s="152" t="n">
        <v>1.7</v>
      </c>
      <c r="J505" s="152" t="n">
        <v>2.8</v>
      </c>
      <c r="K505" s="152" t="n">
        <v>0.9</v>
      </c>
      <c r="L505" s="152" t="n">
        <v>1.8</v>
      </c>
      <c r="M505" s="152" t="n">
        <v>0.7</v>
      </c>
      <c r="N505" s="152"/>
      <c r="S505" s="152" t="n">
        <v>4.4</v>
      </c>
      <c r="T505" s="155" t="n">
        <f aca="false">IF(S505="","",S505*1000)</f>
        <v>4400</v>
      </c>
      <c r="V505" s="155" t="n">
        <f aca="false">IF(T505="","",(H505+J505+L505)*1000)</f>
        <v>6700</v>
      </c>
      <c r="X505" s="155" t="n">
        <f aca="false">IFERROR(VLOOKUP($B505,'[2]APS data'!$B$1:$F$1048576,2,0),"")</f>
        <v>28100</v>
      </c>
      <c r="Z505" s="155" t="n">
        <f aca="false">IFERROR(VLOOKUP($B505,'[2]APS data'!$I$1:$M$1048576,2,0),"")</f>
        <v>18800</v>
      </c>
      <c r="AB505" s="156" t="n">
        <f aca="false">IFERROR(T505/X505,"")</f>
        <v>0.156583629893238</v>
      </c>
      <c r="AC505" s="156"/>
      <c r="AD505" s="156" t="n">
        <f aca="false">IFERROR(V505/Z505,"")</f>
        <v>0.356382978723404</v>
      </c>
    </row>
    <row r="506" customFormat="false" ht="13.2" hidden="false" customHeight="false" outlineLevel="0" collapsed="false">
      <c r="B506" s="154" t="s">
        <v>445</v>
      </c>
      <c r="E506" s="127" t="s">
        <v>446</v>
      </c>
      <c r="G506" s="152" t="n">
        <v>2.2</v>
      </c>
      <c r="H506" s="152" t="n">
        <v>3.7</v>
      </c>
      <c r="I506" s="152" t="n">
        <v>2.8</v>
      </c>
      <c r="J506" s="152" t="n">
        <v>4.5</v>
      </c>
      <c r="K506" s="152" t="n">
        <v>1</v>
      </c>
      <c r="L506" s="152" t="n">
        <v>2</v>
      </c>
      <c r="M506" s="152" t="n">
        <v>1.1</v>
      </c>
      <c r="N506" s="152"/>
      <c r="S506" s="152" t="n">
        <v>7.1</v>
      </c>
      <c r="T506" s="155" t="n">
        <f aca="false">IF(S506="","",S506*1000)</f>
        <v>7100</v>
      </c>
      <c r="V506" s="155" t="n">
        <f aca="false">IF(T506="","",(H506+J506+L506)*1000)</f>
        <v>10200</v>
      </c>
      <c r="X506" s="155" t="n">
        <f aca="false">IFERROR(VLOOKUP($B506,'[2]APS data'!$B$1:$F$1048576,2,0),"")</f>
        <v>30000</v>
      </c>
      <c r="Z506" s="155" t="n">
        <f aca="false">IFERROR(VLOOKUP($B506,'[2]APS data'!$I$1:$M$1048576,2,0),"")</f>
        <v>17500</v>
      </c>
      <c r="AB506" s="156" t="n">
        <f aca="false">IFERROR(T506/X506,"")</f>
        <v>0.236666666666667</v>
      </c>
      <c r="AC506" s="156"/>
      <c r="AD506" s="156" t="n">
        <f aca="false">IFERROR(V506/Z506,"")</f>
        <v>0.582857142857143</v>
      </c>
    </row>
    <row r="507" customFormat="false" ht="13.2" hidden="false" customHeight="false" outlineLevel="0" collapsed="false">
      <c r="B507" s="154" t="s">
        <v>447</v>
      </c>
      <c r="E507" s="127" t="s">
        <v>448</v>
      </c>
      <c r="G507" s="152" t="n">
        <v>3.5</v>
      </c>
      <c r="H507" s="152" t="n">
        <v>6.5</v>
      </c>
      <c r="I507" s="152" t="n">
        <v>5</v>
      </c>
      <c r="J507" s="152" t="n">
        <v>8.7</v>
      </c>
      <c r="K507" s="152" t="n">
        <v>2.7</v>
      </c>
      <c r="L507" s="152" t="n">
        <v>5.3</v>
      </c>
      <c r="M507" s="152" t="n">
        <v>1.5</v>
      </c>
      <c r="N507" s="152"/>
      <c r="S507" s="152" t="n">
        <v>12.7</v>
      </c>
      <c r="T507" s="155" t="n">
        <f aca="false">IF(S507="","",S507*1000)</f>
        <v>12700</v>
      </c>
      <c r="V507" s="155" t="n">
        <f aca="false">IF(T507="","",(H507+J507+L507)*1000)</f>
        <v>20500</v>
      </c>
      <c r="X507" s="155" t="n">
        <f aca="false">IFERROR(VLOOKUP($B507,'[2]APS data'!$B$1:$F$1048576,2,0),"")</f>
        <v>61700</v>
      </c>
      <c r="Z507" s="155" t="n">
        <f aca="false">IFERROR(VLOOKUP($B507,'[2]APS data'!$I$1:$M$1048576,2,0),"")</f>
        <v>35300</v>
      </c>
      <c r="AB507" s="156" t="n">
        <f aca="false">IFERROR(T507/X507,"")</f>
        <v>0.205834683954619</v>
      </c>
      <c r="AC507" s="156"/>
      <c r="AD507" s="156" t="n">
        <f aca="false">IFERROR(V507/Z507,"")</f>
        <v>0.580736543909348</v>
      </c>
    </row>
    <row r="508" customFormat="false" ht="13.2" hidden="false" customHeight="false" outlineLevel="0" collapsed="false">
      <c r="G508" s="152"/>
      <c r="H508" s="152"/>
      <c r="I508" s="152"/>
      <c r="J508" s="152"/>
      <c r="K508" s="152"/>
      <c r="L508" s="152"/>
      <c r="M508" s="152"/>
      <c r="N508" s="152"/>
      <c r="S508" s="152"/>
      <c r="T508" s="155" t="str">
        <f aca="false">IF(S508="","",S508*1000)</f>
        <v/>
      </c>
      <c r="V508" s="155" t="str">
        <f aca="false">IF(T508="","",(H508+J508+L508)*1000)</f>
        <v/>
      </c>
      <c r="X508" s="128" t="str">
        <f aca="false">IFERROR(VLOOKUP($B508,'[2]APS data'!$B$1:$F$1048576,2,0),"")</f>
        <v/>
      </c>
      <c r="Z508" s="155" t="str">
        <f aca="false">IFERROR(VLOOKUP($B508,'[2]APS data'!$I$1:$M$1048576,2,0),"")</f>
        <v/>
      </c>
    </row>
    <row r="509" s="142" customFormat="true" ht="14.4" hidden="false" customHeight="false" outlineLevel="0" collapsed="false">
      <c r="B509" s="159" t="s">
        <v>373</v>
      </c>
      <c r="D509" s="142" t="s">
        <v>2537</v>
      </c>
      <c r="G509" s="146" t="n">
        <v>49.4</v>
      </c>
      <c r="H509" s="146" t="n">
        <v>94.2</v>
      </c>
      <c r="I509" s="146" t="n">
        <v>61.3</v>
      </c>
      <c r="J509" s="146" t="n">
        <v>110.7</v>
      </c>
      <c r="K509" s="146" t="n">
        <v>28.9</v>
      </c>
      <c r="L509" s="146" t="n">
        <v>62.5</v>
      </c>
      <c r="M509" s="146" t="n">
        <v>21.2</v>
      </c>
      <c r="N509" s="146"/>
      <c r="S509" s="146" t="n">
        <v>160.9</v>
      </c>
      <c r="T509" s="155" t="n">
        <f aca="false">IF(S509="","",S509*1000)</f>
        <v>160900</v>
      </c>
      <c r="U509" s="128"/>
      <c r="V509" s="155" t="n">
        <f aca="false">IF(T509="","",(H509+J509+L509)*1000)</f>
        <v>267400</v>
      </c>
      <c r="W509" s="128"/>
      <c r="X509" s="128" t="str">
        <f aca="false">IFERROR(VLOOKUP($B509,'[2]APS data'!$B$1:$F$1048576,2,0),"")</f>
        <v/>
      </c>
      <c r="Y509" s="128"/>
      <c r="Z509" s="155" t="str">
        <f aca="false">IFERROR(VLOOKUP($B509,'[2]APS data'!$I$1:$M$1048576,2,0),"")</f>
        <v/>
      </c>
      <c r="AA509" s="128"/>
      <c r="AB509" s="128"/>
      <c r="AC509" s="128"/>
      <c r="AD509" s="128"/>
      <c r="AE509" s="128"/>
      <c r="AF509" s="128"/>
      <c r="AG509" s="128"/>
      <c r="AH509" s="128"/>
      <c r="AI509" s="128"/>
      <c r="AJ509" s="128"/>
      <c r="AK509" s="128"/>
      <c r="AL509" s="128"/>
      <c r="AM509" s="128"/>
      <c r="AN509" s="128"/>
      <c r="AO509" s="128"/>
      <c r="AP509" s="128"/>
      <c r="AQ509" s="128"/>
      <c r="AR509" s="128"/>
      <c r="AS509" s="128"/>
      <c r="AT509" s="128"/>
      <c r="AU509" s="128"/>
      <c r="AV509" s="128"/>
      <c r="AW509" s="128"/>
      <c r="AX509" s="128"/>
      <c r="AY509" s="128"/>
    </row>
    <row r="510" customFormat="false" ht="13.2" hidden="false" customHeight="false" outlineLevel="0" collapsed="false">
      <c r="G510" s="152"/>
      <c r="H510" s="152"/>
      <c r="I510" s="152"/>
      <c r="J510" s="152"/>
      <c r="K510" s="152"/>
      <c r="L510" s="152"/>
      <c r="M510" s="152"/>
      <c r="N510" s="152"/>
      <c r="S510" s="152"/>
      <c r="T510" s="155" t="str">
        <f aca="false">IF(S510="","",S510*1000)</f>
        <v/>
      </c>
      <c r="V510" s="155" t="str">
        <f aca="false">IF(T510="","",(H510+J510+L510)*1000)</f>
        <v/>
      </c>
      <c r="X510" s="128" t="str">
        <f aca="false">IFERROR(VLOOKUP($B510,'[2]APS data'!$B$1:$F$1048576,2,0),"")</f>
        <v/>
      </c>
      <c r="Z510" s="155" t="str">
        <f aca="false">IFERROR(VLOOKUP($B510,'[2]APS data'!$I$1:$M$1048576,2,0),"")</f>
        <v/>
      </c>
    </row>
    <row r="511" customFormat="false" ht="13.2" hidden="false" customHeight="false" outlineLevel="0" collapsed="false">
      <c r="B511" s="150" t="s">
        <v>1909</v>
      </c>
      <c r="E511" s="127" t="s">
        <v>841</v>
      </c>
      <c r="G511" s="152" t="n">
        <v>1.1</v>
      </c>
      <c r="H511" s="152" t="n">
        <v>2.1</v>
      </c>
      <c r="I511" s="152" t="n">
        <v>1.6</v>
      </c>
      <c r="J511" s="152" t="n">
        <v>2.7</v>
      </c>
      <c r="K511" s="152" t="n">
        <v>1</v>
      </c>
      <c r="L511" s="152" t="n">
        <v>2.2</v>
      </c>
      <c r="M511" s="152" t="n">
        <v>0.4</v>
      </c>
      <c r="N511" s="152"/>
      <c r="S511" s="152" t="n">
        <v>4.1</v>
      </c>
      <c r="T511" s="155" t="n">
        <f aca="false">IF(S511="","",S511*1000)</f>
        <v>4100</v>
      </c>
      <c r="V511" s="155" t="n">
        <f aca="false">IF(T511="","",(H511+J511+L511)*1000)</f>
        <v>7000</v>
      </c>
      <c r="X511" s="128" t="str">
        <f aca="false">IFERROR(VLOOKUP($B511,'[2]APS data'!$B$1:$F$1048576,2,0),"")</f>
        <v/>
      </c>
      <c r="Z511" s="155" t="str">
        <f aca="false">IFERROR(VLOOKUP($B511,'[2]APS data'!$I$1:$M$1048576,2,0),"")</f>
        <v/>
      </c>
    </row>
    <row r="512" customFormat="false" ht="13.2" hidden="false" customHeight="false" outlineLevel="0" collapsed="false">
      <c r="B512" s="150" t="s">
        <v>1910</v>
      </c>
      <c r="E512" s="127" t="s">
        <v>843</v>
      </c>
      <c r="G512" s="152" t="n">
        <v>1.7</v>
      </c>
      <c r="H512" s="152" t="n">
        <v>3.5</v>
      </c>
      <c r="I512" s="152" t="n">
        <v>2.3</v>
      </c>
      <c r="J512" s="152" t="n">
        <v>4.4</v>
      </c>
      <c r="K512" s="152" t="n">
        <v>1.2</v>
      </c>
      <c r="L512" s="152" t="n">
        <v>2.5</v>
      </c>
      <c r="M512" s="152" t="n">
        <v>0.5</v>
      </c>
      <c r="N512" s="152"/>
      <c r="S512" s="152" t="n">
        <v>5.7</v>
      </c>
      <c r="T512" s="155" t="n">
        <f aca="false">IF(S512="","",S512*1000)</f>
        <v>5700</v>
      </c>
      <c r="V512" s="155" t="n">
        <f aca="false">IF(T512="","",(H512+J512+L512)*1000)</f>
        <v>10400</v>
      </c>
      <c r="X512" s="128" t="str">
        <f aca="false">IFERROR(VLOOKUP($B512,'[2]APS data'!$B$1:$F$1048576,2,0),"")</f>
        <v/>
      </c>
      <c r="Z512" s="155" t="str">
        <f aca="false">IFERROR(VLOOKUP($B512,'[2]APS data'!$I$1:$M$1048576,2,0),"")</f>
        <v/>
      </c>
    </row>
    <row r="513" customFormat="false" ht="13.2" hidden="false" customHeight="false" outlineLevel="0" collapsed="false">
      <c r="B513" s="150" t="s">
        <v>1911</v>
      </c>
      <c r="E513" s="127" t="s">
        <v>845</v>
      </c>
      <c r="G513" s="152" t="n">
        <v>1.3</v>
      </c>
      <c r="H513" s="152" t="n">
        <v>2.5</v>
      </c>
      <c r="I513" s="152" t="n">
        <v>1.9</v>
      </c>
      <c r="J513" s="152" t="n">
        <v>3.8</v>
      </c>
      <c r="K513" s="152" t="n">
        <v>1.2</v>
      </c>
      <c r="L513" s="152" t="n">
        <v>2.8</v>
      </c>
      <c r="M513" s="152" t="n">
        <v>0.7</v>
      </c>
      <c r="N513" s="152"/>
      <c r="S513" s="152" t="n">
        <v>5</v>
      </c>
      <c r="T513" s="155" t="n">
        <f aca="false">IF(S513="","",S513*1000)</f>
        <v>5000</v>
      </c>
      <c r="V513" s="155" t="n">
        <f aca="false">IF(T513="","",(H513+J513+L513)*1000)</f>
        <v>9100</v>
      </c>
      <c r="X513" s="128" t="str">
        <f aca="false">IFERROR(VLOOKUP($B513,'[2]APS data'!$B$1:$F$1048576,2,0),"")</f>
        <v/>
      </c>
      <c r="Z513" s="155" t="str">
        <f aca="false">IFERROR(VLOOKUP($B513,'[2]APS data'!$I$1:$M$1048576,2,0),"")</f>
        <v/>
      </c>
    </row>
    <row r="514" customFormat="false" ht="13.2" hidden="false" customHeight="false" outlineLevel="0" collapsed="false">
      <c r="B514" s="150" t="s">
        <v>1912</v>
      </c>
      <c r="E514" s="127" t="s">
        <v>847</v>
      </c>
      <c r="G514" s="152" t="n">
        <v>1.2</v>
      </c>
      <c r="H514" s="152" t="n">
        <v>2.3</v>
      </c>
      <c r="I514" s="152" t="n">
        <v>1.9</v>
      </c>
      <c r="J514" s="152" t="n">
        <v>3.5</v>
      </c>
      <c r="K514" s="152" t="n">
        <v>1.1</v>
      </c>
      <c r="L514" s="152" t="n">
        <v>2.4</v>
      </c>
      <c r="M514" s="152" t="n">
        <v>0.6</v>
      </c>
      <c r="N514" s="152"/>
      <c r="S514" s="152" t="n">
        <v>4.9</v>
      </c>
      <c r="T514" s="155" t="n">
        <f aca="false">IF(S514="","",S514*1000)</f>
        <v>4900</v>
      </c>
      <c r="V514" s="155" t="n">
        <f aca="false">IF(T514="","",(H514+J514+L514)*1000)</f>
        <v>8200</v>
      </c>
      <c r="X514" s="128" t="str">
        <f aca="false">IFERROR(VLOOKUP($B514,'[2]APS data'!$B$1:$F$1048576,2,0),"")</f>
        <v/>
      </c>
      <c r="Z514" s="155" t="str">
        <f aca="false">IFERROR(VLOOKUP($B514,'[2]APS data'!$I$1:$M$1048576,2,0),"")</f>
        <v/>
      </c>
    </row>
    <row r="515" customFormat="false" ht="13.2" hidden="false" customHeight="false" outlineLevel="0" collapsed="false">
      <c r="B515" s="150" t="s">
        <v>1913</v>
      </c>
      <c r="E515" s="127" t="s">
        <v>849</v>
      </c>
      <c r="G515" s="152" t="n">
        <v>0.7</v>
      </c>
      <c r="H515" s="152" t="n">
        <v>1.2</v>
      </c>
      <c r="I515" s="152" t="n">
        <v>1</v>
      </c>
      <c r="J515" s="152" t="n">
        <v>1.8</v>
      </c>
      <c r="K515" s="152" t="n">
        <v>0.5</v>
      </c>
      <c r="L515" s="152" t="n">
        <v>1.1</v>
      </c>
      <c r="M515" s="152" t="n">
        <v>0.3</v>
      </c>
      <c r="N515" s="152"/>
      <c r="S515" s="152" t="n">
        <v>2.4</v>
      </c>
      <c r="T515" s="155" t="n">
        <f aca="false">IF(S515="","",S515*1000)</f>
        <v>2400</v>
      </c>
      <c r="V515" s="155" t="n">
        <f aca="false">IF(T515="","",(H515+J515+L515)*1000)</f>
        <v>4100</v>
      </c>
      <c r="X515" s="128" t="str">
        <f aca="false">IFERROR(VLOOKUP($B515,'[2]APS data'!$B$1:$F$1048576,2,0),"")</f>
        <v/>
      </c>
      <c r="Z515" s="155" t="str">
        <f aca="false">IFERROR(VLOOKUP($B515,'[2]APS data'!$I$1:$M$1048576,2,0),"")</f>
        <v/>
      </c>
    </row>
    <row r="516" customFormat="false" ht="13.2" hidden="false" customHeight="false" outlineLevel="0" collapsed="false">
      <c r="B516" s="150" t="s">
        <v>1914</v>
      </c>
      <c r="E516" s="127" t="s">
        <v>851</v>
      </c>
      <c r="G516" s="152" t="n">
        <v>0.8</v>
      </c>
      <c r="H516" s="152" t="n">
        <v>1.5</v>
      </c>
      <c r="I516" s="152" t="n">
        <v>1.5</v>
      </c>
      <c r="J516" s="152" t="n">
        <v>2.8</v>
      </c>
      <c r="K516" s="152" t="n">
        <v>0.8</v>
      </c>
      <c r="L516" s="152" t="n">
        <v>2</v>
      </c>
      <c r="M516" s="152" t="n">
        <v>0.5</v>
      </c>
      <c r="N516" s="152"/>
      <c r="S516" s="152" t="n">
        <v>3.6</v>
      </c>
      <c r="T516" s="155" t="n">
        <f aca="false">IF(S516="","",S516*1000)</f>
        <v>3600</v>
      </c>
      <c r="V516" s="155" t="n">
        <f aca="false">IF(T516="","",(H516+J516+L516)*1000)</f>
        <v>6300</v>
      </c>
      <c r="X516" s="128" t="str">
        <f aca="false">IFERROR(VLOOKUP($B516,'[2]APS data'!$B$1:$F$1048576,2,0),"")</f>
        <v/>
      </c>
      <c r="Z516" s="155" t="str">
        <f aca="false">IFERROR(VLOOKUP($B516,'[2]APS data'!$I$1:$M$1048576,2,0),"")</f>
        <v/>
      </c>
    </row>
    <row r="517" customFormat="false" ht="13.2" hidden="false" customHeight="false" outlineLevel="0" collapsed="false">
      <c r="B517" s="150" t="s">
        <v>1915</v>
      </c>
      <c r="E517" s="127" t="s">
        <v>853</v>
      </c>
      <c r="G517" s="152" t="n">
        <v>10.8</v>
      </c>
      <c r="H517" s="152" t="n">
        <v>20.5</v>
      </c>
      <c r="I517" s="152" t="n">
        <v>10.7</v>
      </c>
      <c r="J517" s="152" t="n">
        <v>18</v>
      </c>
      <c r="K517" s="152" t="n">
        <v>2.8</v>
      </c>
      <c r="L517" s="152" t="n">
        <v>5.5</v>
      </c>
      <c r="M517" s="152" t="n">
        <v>3.4</v>
      </c>
      <c r="N517" s="152"/>
      <c r="S517" s="152" t="n">
        <v>27.8</v>
      </c>
      <c r="T517" s="155" t="n">
        <f aca="false">IF(S517="","",S517*1000)</f>
        <v>27800</v>
      </c>
      <c r="V517" s="155" t="n">
        <f aca="false">IF(T517="","",(H517+J517+L517)*1000)</f>
        <v>44000</v>
      </c>
      <c r="X517" s="128" t="str">
        <f aca="false">IFERROR(VLOOKUP($B517,'[2]APS data'!$B$1:$F$1048576,2,0),"")</f>
        <v/>
      </c>
      <c r="Z517" s="155" t="str">
        <f aca="false">IFERROR(VLOOKUP($B517,'[2]APS data'!$I$1:$M$1048576,2,0),"")</f>
        <v/>
      </c>
    </row>
    <row r="518" customFormat="false" ht="13.2" hidden="false" customHeight="false" outlineLevel="0" collapsed="false">
      <c r="B518" s="150" t="s">
        <v>1916</v>
      </c>
      <c r="E518" s="127" t="s">
        <v>855</v>
      </c>
      <c r="G518" s="152" t="n">
        <v>0.9</v>
      </c>
      <c r="H518" s="152" t="n">
        <v>1.6</v>
      </c>
      <c r="I518" s="152" t="n">
        <v>1.1</v>
      </c>
      <c r="J518" s="152" t="n">
        <v>1.7</v>
      </c>
      <c r="K518" s="152" t="n">
        <v>0.6</v>
      </c>
      <c r="L518" s="152" t="n">
        <v>1.1</v>
      </c>
      <c r="M518" s="152" t="n">
        <v>0.4</v>
      </c>
      <c r="N518" s="152"/>
      <c r="S518" s="152" t="n">
        <v>3</v>
      </c>
      <c r="T518" s="155" t="n">
        <f aca="false">IF(S518="","",S518*1000)</f>
        <v>3000</v>
      </c>
      <c r="V518" s="155" t="n">
        <f aca="false">IF(T518="","",(H518+J518+L518)*1000)</f>
        <v>4400</v>
      </c>
      <c r="X518" s="128" t="str">
        <f aca="false">IFERROR(VLOOKUP($B518,'[2]APS data'!$B$1:$F$1048576,2,0),"")</f>
        <v/>
      </c>
      <c r="Z518" s="155" t="str">
        <f aca="false">IFERROR(VLOOKUP($B518,'[2]APS data'!$I$1:$M$1048576,2,0),"")</f>
        <v/>
      </c>
    </row>
    <row r="519" customFormat="false" ht="13.2" hidden="false" customHeight="false" outlineLevel="0" collapsed="false">
      <c r="B519" s="150" t="s">
        <v>1917</v>
      </c>
      <c r="E519" s="127" t="s">
        <v>857</v>
      </c>
      <c r="G519" s="152" t="n">
        <v>1.2</v>
      </c>
      <c r="H519" s="152" t="n">
        <v>2.1</v>
      </c>
      <c r="I519" s="152" t="n">
        <v>1.7</v>
      </c>
      <c r="J519" s="152" t="n">
        <v>2.8</v>
      </c>
      <c r="K519" s="152" t="n">
        <v>0.8</v>
      </c>
      <c r="L519" s="152" t="n">
        <v>1.6</v>
      </c>
      <c r="M519" s="152" t="n">
        <v>0.5</v>
      </c>
      <c r="N519" s="152"/>
      <c r="S519" s="152" t="n">
        <v>4.2</v>
      </c>
      <c r="T519" s="155" t="n">
        <f aca="false">IF(S519="","",S519*1000)</f>
        <v>4200</v>
      </c>
      <c r="V519" s="155" t="n">
        <f aca="false">IF(T519="","",(H519+J519+L519)*1000)</f>
        <v>6500</v>
      </c>
      <c r="X519" s="128" t="str">
        <f aca="false">IFERROR(VLOOKUP($B519,'[2]APS data'!$B$1:$F$1048576,2,0),"")</f>
        <v/>
      </c>
      <c r="Z519" s="155" t="str">
        <f aca="false">IFERROR(VLOOKUP($B519,'[2]APS data'!$I$1:$M$1048576,2,0),"")</f>
        <v/>
      </c>
    </row>
    <row r="520" customFormat="false" ht="13.2" hidden="false" customHeight="false" outlineLevel="0" collapsed="false">
      <c r="B520" s="150" t="s">
        <v>1918</v>
      </c>
      <c r="E520" s="127" t="s">
        <v>859</v>
      </c>
      <c r="G520" s="152" t="n">
        <v>1.6</v>
      </c>
      <c r="H520" s="152" t="n">
        <v>2.7</v>
      </c>
      <c r="I520" s="152" t="n">
        <v>1.9</v>
      </c>
      <c r="J520" s="152" t="n">
        <v>3.3</v>
      </c>
      <c r="K520" s="152" t="n">
        <v>1</v>
      </c>
      <c r="L520" s="152" t="n">
        <v>2</v>
      </c>
      <c r="M520" s="152" t="n">
        <v>0.7</v>
      </c>
      <c r="N520" s="152"/>
      <c r="S520" s="152" t="n">
        <v>5.1</v>
      </c>
      <c r="T520" s="155" t="n">
        <f aca="false">IF(S520="","",S520*1000)</f>
        <v>5100</v>
      </c>
      <c r="V520" s="155" t="n">
        <f aca="false">IF(T520="","",(H520+J520+L520)*1000)</f>
        <v>8000</v>
      </c>
      <c r="X520" s="128" t="str">
        <f aca="false">IFERROR(VLOOKUP($B520,'[2]APS data'!$B$1:$F$1048576,2,0),"")</f>
        <v/>
      </c>
      <c r="Z520" s="155" t="str">
        <f aca="false">IFERROR(VLOOKUP($B520,'[2]APS data'!$I$1:$M$1048576,2,0),"")</f>
        <v/>
      </c>
    </row>
    <row r="521" customFormat="false" ht="13.2" hidden="false" customHeight="false" outlineLevel="0" collapsed="false">
      <c r="B521" s="150" t="s">
        <v>1919</v>
      </c>
      <c r="E521" s="127" t="s">
        <v>861</v>
      </c>
      <c r="G521" s="152" t="n">
        <v>0.9</v>
      </c>
      <c r="H521" s="152" t="n">
        <v>1.9</v>
      </c>
      <c r="I521" s="152" t="n">
        <v>1.4</v>
      </c>
      <c r="J521" s="152" t="n">
        <v>2.8</v>
      </c>
      <c r="K521" s="152" t="n">
        <v>0.8</v>
      </c>
      <c r="L521" s="152" t="n">
        <v>1.8</v>
      </c>
      <c r="M521" s="152" t="n">
        <v>0.5</v>
      </c>
      <c r="N521" s="152"/>
      <c r="S521" s="152" t="n">
        <v>3.7</v>
      </c>
      <c r="T521" s="155" t="n">
        <f aca="false">IF(S521="","",S521*1000)</f>
        <v>3700</v>
      </c>
      <c r="V521" s="155" t="n">
        <f aca="false">IF(T521="","",(H521+J521+L521)*1000)</f>
        <v>6500</v>
      </c>
      <c r="X521" s="128" t="str">
        <f aca="false">IFERROR(VLOOKUP($B521,'[2]APS data'!$B$1:$F$1048576,2,0),"")</f>
        <v/>
      </c>
      <c r="Z521" s="155" t="str">
        <f aca="false">IFERROR(VLOOKUP($B521,'[2]APS data'!$I$1:$M$1048576,2,0),"")</f>
        <v/>
      </c>
    </row>
    <row r="522" customFormat="false" ht="13.2" hidden="false" customHeight="false" outlineLevel="0" collapsed="false">
      <c r="B522" s="150" t="s">
        <v>1920</v>
      </c>
      <c r="E522" s="127" t="s">
        <v>863</v>
      </c>
      <c r="G522" s="152" t="n">
        <v>2.4</v>
      </c>
      <c r="H522" s="152" t="n">
        <v>4.8</v>
      </c>
      <c r="I522" s="152" t="n">
        <v>3.5</v>
      </c>
      <c r="J522" s="152" t="n">
        <v>6.2</v>
      </c>
      <c r="K522" s="152" t="n">
        <v>2</v>
      </c>
      <c r="L522" s="152" t="n">
        <v>4.4</v>
      </c>
      <c r="M522" s="152" t="n">
        <v>1.1</v>
      </c>
      <c r="N522" s="152"/>
      <c r="S522" s="152" t="n">
        <v>9</v>
      </c>
      <c r="T522" s="155" t="n">
        <f aca="false">IF(S522="","",S522*1000)</f>
        <v>9000</v>
      </c>
      <c r="V522" s="155" t="n">
        <f aca="false">IF(T522="","",(H522+J522+L522)*1000)</f>
        <v>15400</v>
      </c>
      <c r="X522" s="128" t="str">
        <f aca="false">IFERROR(VLOOKUP($B522,'[2]APS data'!$B$1:$F$1048576,2,0),"")</f>
        <v/>
      </c>
      <c r="Z522" s="155" t="str">
        <f aca="false">IFERROR(VLOOKUP($B522,'[2]APS data'!$I$1:$M$1048576,2,0),"")</f>
        <v/>
      </c>
    </row>
    <row r="523" customFormat="false" ht="13.2" hidden="false" customHeight="false" outlineLevel="0" collapsed="false">
      <c r="B523" s="150" t="s">
        <v>1921</v>
      </c>
      <c r="E523" s="127" t="s">
        <v>865</v>
      </c>
      <c r="G523" s="152" t="n">
        <v>4.6</v>
      </c>
      <c r="H523" s="152" t="n">
        <v>8.4</v>
      </c>
      <c r="I523" s="152" t="n">
        <v>4.9</v>
      </c>
      <c r="J523" s="152" t="n">
        <v>8.5</v>
      </c>
      <c r="K523" s="152" t="n">
        <v>1.4</v>
      </c>
      <c r="L523" s="152" t="n">
        <v>2.9</v>
      </c>
      <c r="M523" s="152" t="n">
        <v>2.6</v>
      </c>
      <c r="N523" s="152"/>
      <c r="S523" s="152" t="n">
        <v>13.5</v>
      </c>
      <c r="T523" s="155" t="n">
        <f aca="false">IF(S523="","",S523*1000)</f>
        <v>13500</v>
      </c>
      <c r="V523" s="155" t="n">
        <f aca="false">IF(T523="","",(H523+J523+L523)*1000)</f>
        <v>19800</v>
      </c>
      <c r="X523" s="128" t="str">
        <f aca="false">IFERROR(VLOOKUP($B523,'[2]APS data'!$B$1:$F$1048576,2,0),"")</f>
        <v/>
      </c>
      <c r="Z523" s="155" t="str">
        <f aca="false">IFERROR(VLOOKUP($B523,'[2]APS data'!$I$1:$M$1048576,2,0),"")</f>
        <v/>
      </c>
    </row>
    <row r="524" customFormat="false" ht="13.2" hidden="false" customHeight="false" outlineLevel="0" collapsed="false">
      <c r="B524" s="150" t="s">
        <v>1923</v>
      </c>
      <c r="E524" s="127" t="s">
        <v>867</v>
      </c>
      <c r="G524" s="152" t="n">
        <v>1.8</v>
      </c>
      <c r="H524" s="152" t="n">
        <v>3.3</v>
      </c>
      <c r="I524" s="152" t="n">
        <v>2.2</v>
      </c>
      <c r="J524" s="152" t="n">
        <v>4.2</v>
      </c>
      <c r="K524" s="152" t="n">
        <v>1.1</v>
      </c>
      <c r="L524" s="152" t="n">
        <v>2.4</v>
      </c>
      <c r="M524" s="152" t="n">
        <v>0.6</v>
      </c>
      <c r="N524" s="152"/>
      <c r="S524" s="152" t="n">
        <v>5.7</v>
      </c>
      <c r="T524" s="155" t="n">
        <f aca="false">IF(S524="","",S524*1000)</f>
        <v>5700</v>
      </c>
      <c r="V524" s="155" t="n">
        <f aca="false">IF(T524="","",(H524+J524+L524)*1000)</f>
        <v>9900</v>
      </c>
      <c r="X524" s="128" t="str">
        <f aca="false">IFERROR(VLOOKUP($B524,'[2]APS data'!$B$1:$F$1048576,2,0),"")</f>
        <v/>
      </c>
      <c r="Z524" s="155" t="str">
        <f aca="false">IFERROR(VLOOKUP($B524,'[2]APS data'!$I$1:$M$1048576,2,0),"")</f>
        <v/>
      </c>
    </row>
    <row r="525" customFormat="false" ht="13.2" hidden="false" customHeight="false" outlineLevel="0" collapsed="false">
      <c r="B525" s="150" t="s">
        <v>1924</v>
      </c>
      <c r="E525" s="127" t="s">
        <v>869</v>
      </c>
      <c r="G525" s="152" t="n">
        <v>1.5</v>
      </c>
      <c r="H525" s="152" t="n">
        <v>2.8</v>
      </c>
      <c r="I525" s="152" t="n">
        <v>2.2</v>
      </c>
      <c r="J525" s="152" t="n">
        <v>4.1</v>
      </c>
      <c r="K525" s="152" t="n">
        <v>1.3</v>
      </c>
      <c r="L525" s="152" t="n">
        <v>2.9</v>
      </c>
      <c r="M525" s="152" t="n">
        <v>0.7</v>
      </c>
      <c r="N525" s="152"/>
      <c r="S525" s="152" t="n">
        <v>5.8</v>
      </c>
      <c r="T525" s="155" t="n">
        <f aca="false">IF(S525="","",S525*1000)</f>
        <v>5800</v>
      </c>
      <c r="V525" s="155" t="n">
        <f aca="false">IF(T525="","",(H525+J525+L525)*1000)</f>
        <v>9800</v>
      </c>
      <c r="X525" s="128" t="str">
        <f aca="false">IFERROR(VLOOKUP($B525,'[2]APS data'!$B$1:$F$1048576,2,0),"")</f>
        <v/>
      </c>
      <c r="Z525" s="155" t="str">
        <f aca="false">IFERROR(VLOOKUP($B525,'[2]APS data'!$I$1:$M$1048576,2,0),"")</f>
        <v/>
      </c>
    </row>
    <row r="526" customFormat="false" ht="13.2" hidden="false" customHeight="false" outlineLevel="0" collapsed="false">
      <c r="B526" s="150" t="s">
        <v>1925</v>
      </c>
      <c r="E526" s="127" t="s">
        <v>872</v>
      </c>
      <c r="G526" s="152" t="n">
        <v>1.5</v>
      </c>
      <c r="H526" s="152" t="n">
        <v>3.1</v>
      </c>
      <c r="I526" s="152" t="n">
        <v>2.1</v>
      </c>
      <c r="J526" s="152" t="n">
        <v>4.2</v>
      </c>
      <c r="K526" s="152" t="n">
        <v>1.2</v>
      </c>
      <c r="L526" s="152" t="n">
        <v>2.8</v>
      </c>
      <c r="M526" s="152" t="n">
        <v>1</v>
      </c>
      <c r="N526" s="152"/>
      <c r="S526" s="152" t="n">
        <v>5.8</v>
      </c>
      <c r="T526" s="155" t="n">
        <f aca="false">IF(S526="","",S526*1000)</f>
        <v>5800</v>
      </c>
      <c r="V526" s="155" t="n">
        <f aca="false">IF(T526="","",(H526+J526+L526)*1000)</f>
        <v>10100</v>
      </c>
      <c r="X526" s="128" t="str">
        <f aca="false">IFERROR(VLOOKUP($B526,'[2]APS data'!$B$1:$F$1048576,2,0),"")</f>
        <v/>
      </c>
      <c r="Z526" s="155" t="str">
        <f aca="false">IFERROR(VLOOKUP($B526,'[2]APS data'!$I$1:$M$1048576,2,0),"")</f>
        <v/>
      </c>
    </row>
    <row r="527" customFormat="false" ht="13.2" hidden="false" customHeight="false" outlineLevel="0" collapsed="false">
      <c r="B527" s="150" t="s">
        <v>1926</v>
      </c>
      <c r="E527" s="127" t="s">
        <v>875</v>
      </c>
      <c r="G527" s="152" t="n">
        <v>0.7</v>
      </c>
      <c r="H527" s="152" t="n">
        <v>1.3</v>
      </c>
      <c r="I527" s="152" t="n">
        <v>1</v>
      </c>
      <c r="J527" s="152" t="n">
        <v>1.8</v>
      </c>
      <c r="K527" s="152" t="n">
        <v>0.5</v>
      </c>
      <c r="L527" s="152" t="n">
        <v>1</v>
      </c>
      <c r="M527" s="152" t="n">
        <v>0.3</v>
      </c>
      <c r="N527" s="152"/>
      <c r="S527" s="152" t="n">
        <v>2.5</v>
      </c>
      <c r="T527" s="155" t="n">
        <f aca="false">IF(S527="","",S527*1000)</f>
        <v>2500</v>
      </c>
      <c r="V527" s="155" t="n">
        <f aca="false">IF(T527="","",(H527+J527+L527)*1000)</f>
        <v>4100</v>
      </c>
      <c r="X527" s="128" t="str">
        <f aca="false">IFERROR(VLOOKUP($B527,'[2]APS data'!$B$1:$F$1048576,2,0),"")</f>
        <v/>
      </c>
      <c r="Z527" s="155" t="str">
        <f aca="false">IFERROR(VLOOKUP($B527,'[2]APS data'!$I$1:$M$1048576,2,0),"")</f>
        <v/>
      </c>
    </row>
    <row r="528" customFormat="false" ht="13.2" hidden="false" customHeight="false" outlineLevel="0" collapsed="false">
      <c r="B528" s="150" t="s">
        <v>1927</v>
      </c>
      <c r="E528" s="127" t="s">
        <v>877</v>
      </c>
      <c r="G528" s="152" t="n">
        <v>1.1</v>
      </c>
      <c r="H528" s="152" t="n">
        <v>2.2</v>
      </c>
      <c r="I528" s="152" t="n">
        <v>1.1</v>
      </c>
      <c r="J528" s="152" t="n">
        <v>2.1</v>
      </c>
      <c r="K528" s="152" t="n">
        <v>0.6</v>
      </c>
      <c r="L528" s="152" t="n">
        <v>1.3</v>
      </c>
      <c r="M528" s="152" t="n">
        <v>0.5</v>
      </c>
      <c r="N528" s="152"/>
      <c r="S528" s="152" t="n">
        <v>3.3</v>
      </c>
      <c r="T528" s="155" t="n">
        <f aca="false">IF(S528="","",S528*1000)</f>
        <v>3300</v>
      </c>
      <c r="V528" s="155" t="n">
        <f aca="false">IF(T528="","",(H528+J528+L528)*1000)</f>
        <v>5600</v>
      </c>
      <c r="X528" s="128" t="str">
        <f aca="false">IFERROR(VLOOKUP($B528,'[2]APS data'!$B$1:$F$1048576,2,0),"")</f>
        <v/>
      </c>
      <c r="Z528" s="155" t="str">
        <f aca="false">IFERROR(VLOOKUP($B528,'[2]APS data'!$I$1:$M$1048576,2,0),"")</f>
        <v/>
      </c>
    </row>
    <row r="529" customFormat="false" ht="13.2" hidden="false" customHeight="false" outlineLevel="0" collapsed="false">
      <c r="B529" s="150" t="s">
        <v>1928</v>
      </c>
      <c r="E529" s="127" t="s">
        <v>879</v>
      </c>
      <c r="G529" s="152" t="n">
        <v>3</v>
      </c>
      <c r="H529" s="152" t="n">
        <v>5.7</v>
      </c>
      <c r="I529" s="152" t="n">
        <v>3.9</v>
      </c>
      <c r="J529" s="152" t="n">
        <v>6.9</v>
      </c>
      <c r="K529" s="152" t="n">
        <v>1.8</v>
      </c>
      <c r="L529" s="152" t="n">
        <v>3.9</v>
      </c>
      <c r="M529" s="152" t="n">
        <v>1.3</v>
      </c>
      <c r="N529" s="152"/>
      <c r="S529" s="152" t="n">
        <v>10</v>
      </c>
      <c r="T529" s="155" t="n">
        <f aca="false">IF(S529="","",S529*1000)</f>
        <v>10000</v>
      </c>
      <c r="V529" s="155" t="n">
        <f aca="false">IF(T529="","",(H529+J529+L529)*1000)</f>
        <v>16500</v>
      </c>
      <c r="X529" s="128" t="str">
        <f aca="false">IFERROR(VLOOKUP($B529,'[2]APS data'!$B$1:$F$1048576,2,0),"")</f>
        <v/>
      </c>
      <c r="Z529" s="155" t="str">
        <f aca="false">IFERROR(VLOOKUP($B529,'[2]APS data'!$I$1:$M$1048576,2,0),"")</f>
        <v/>
      </c>
    </row>
    <row r="530" customFormat="false" ht="13.2" hidden="false" customHeight="false" outlineLevel="0" collapsed="false">
      <c r="B530" s="150" t="s">
        <v>1929</v>
      </c>
      <c r="E530" s="127" t="s">
        <v>881</v>
      </c>
      <c r="G530" s="152" t="n">
        <v>0.8</v>
      </c>
      <c r="H530" s="152" t="n">
        <v>1.7</v>
      </c>
      <c r="I530" s="152" t="n">
        <v>1.5</v>
      </c>
      <c r="J530" s="152" t="n">
        <v>2.7</v>
      </c>
      <c r="K530" s="152" t="n">
        <v>1</v>
      </c>
      <c r="L530" s="152" t="n">
        <v>2.5</v>
      </c>
      <c r="M530" s="152" t="n">
        <v>0.5</v>
      </c>
      <c r="N530" s="152"/>
      <c r="S530" s="152" t="n">
        <v>3.8</v>
      </c>
      <c r="T530" s="155" t="n">
        <f aca="false">IF(S530="","",S530*1000)</f>
        <v>3800</v>
      </c>
      <c r="V530" s="155" t="n">
        <f aca="false">IF(T530="","",(H530+J530+L530)*1000)</f>
        <v>6900</v>
      </c>
      <c r="X530" s="128" t="str">
        <f aca="false">IFERROR(VLOOKUP($B530,'[2]APS data'!$B$1:$F$1048576,2,0),"")</f>
        <v/>
      </c>
      <c r="Z530" s="155" t="str">
        <f aca="false">IFERROR(VLOOKUP($B530,'[2]APS data'!$I$1:$M$1048576,2,0),"")</f>
        <v/>
      </c>
    </row>
    <row r="531" customFormat="false" ht="13.2" hidden="false" customHeight="false" outlineLevel="0" collapsed="false">
      <c r="B531" s="150" t="s">
        <v>1930</v>
      </c>
      <c r="E531" s="127" t="s">
        <v>883</v>
      </c>
      <c r="G531" s="152" t="n">
        <v>0.5</v>
      </c>
      <c r="H531" s="152" t="n">
        <v>0.9</v>
      </c>
      <c r="I531" s="152" t="n">
        <v>0.6</v>
      </c>
      <c r="J531" s="152" t="n">
        <v>1</v>
      </c>
      <c r="K531" s="152" t="n">
        <v>0.4</v>
      </c>
      <c r="L531" s="152" t="n">
        <v>0.9</v>
      </c>
      <c r="M531" s="152" t="s">
        <v>1483</v>
      </c>
      <c r="N531" s="152"/>
      <c r="S531" s="152" t="n">
        <v>1.6</v>
      </c>
      <c r="T531" s="155" t="n">
        <f aca="false">IF(S531="","",S531*1000)</f>
        <v>1600</v>
      </c>
      <c r="V531" s="155" t="n">
        <f aca="false">IF(T531="","",(H531+J531+L531)*1000)</f>
        <v>2800</v>
      </c>
      <c r="X531" s="128" t="str">
        <f aca="false">IFERROR(VLOOKUP($B531,'[2]APS data'!$B$1:$F$1048576,2,0),"")</f>
        <v/>
      </c>
      <c r="Z531" s="155" t="str">
        <f aca="false">IFERROR(VLOOKUP($B531,'[2]APS data'!$I$1:$M$1048576,2,0),"")</f>
        <v/>
      </c>
    </row>
    <row r="532" customFormat="false" ht="13.2" hidden="false" customHeight="false" outlineLevel="0" collapsed="false">
      <c r="B532" s="150" t="s">
        <v>1931</v>
      </c>
      <c r="E532" s="127" t="s">
        <v>885</v>
      </c>
      <c r="G532" s="152" t="n">
        <v>3.1</v>
      </c>
      <c r="H532" s="152" t="n">
        <v>6.1</v>
      </c>
      <c r="I532" s="152" t="n">
        <v>3.6</v>
      </c>
      <c r="J532" s="152" t="n">
        <v>7</v>
      </c>
      <c r="K532" s="152" t="n">
        <v>1.9</v>
      </c>
      <c r="L532" s="152" t="n">
        <v>4.4</v>
      </c>
      <c r="M532" s="152" t="n">
        <v>1.1</v>
      </c>
      <c r="N532" s="152"/>
      <c r="S532" s="152" t="n">
        <v>9.7</v>
      </c>
      <c r="T532" s="155" t="n">
        <f aca="false">IF(S532="","",S532*1000)</f>
        <v>9700</v>
      </c>
      <c r="V532" s="155" t="n">
        <f aca="false">IF(T532="","",(H532+J532+L532)*1000)</f>
        <v>17500</v>
      </c>
      <c r="X532" s="128" t="str">
        <f aca="false">IFERROR(VLOOKUP($B532,'[2]APS data'!$B$1:$F$1048576,2,0),"")</f>
        <v/>
      </c>
      <c r="Z532" s="155" t="str">
        <f aca="false">IFERROR(VLOOKUP($B532,'[2]APS data'!$I$1:$M$1048576,2,0),"")</f>
        <v/>
      </c>
    </row>
    <row r="533" customFormat="false" ht="13.2" hidden="false" customHeight="false" outlineLevel="0" collapsed="false">
      <c r="B533" s="150" t="s">
        <v>1932</v>
      </c>
      <c r="E533" s="127" t="s">
        <v>887</v>
      </c>
      <c r="G533" s="152" t="n">
        <v>1.8</v>
      </c>
      <c r="H533" s="152" t="n">
        <v>3.5</v>
      </c>
      <c r="I533" s="152" t="n">
        <v>2.7</v>
      </c>
      <c r="J533" s="152" t="n">
        <v>5</v>
      </c>
      <c r="K533" s="152" t="n">
        <v>1.3</v>
      </c>
      <c r="L533" s="152" t="n">
        <v>2.8</v>
      </c>
      <c r="M533" s="152" t="n">
        <v>0.6</v>
      </c>
      <c r="N533" s="152"/>
      <c r="S533" s="152" t="n">
        <v>6.5</v>
      </c>
      <c r="T533" s="155" t="n">
        <f aca="false">IF(S533="","",S533*1000)</f>
        <v>6500</v>
      </c>
      <c r="V533" s="155" t="n">
        <f aca="false">IF(T533="","",(H533+J533+L533)*1000)</f>
        <v>11300</v>
      </c>
      <c r="X533" s="128" t="str">
        <f aca="false">IFERROR(VLOOKUP($B533,'[2]APS data'!$B$1:$F$1048576,2,0),"")</f>
        <v/>
      </c>
      <c r="Z533" s="155" t="str">
        <f aca="false">IFERROR(VLOOKUP($B533,'[2]APS data'!$I$1:$M$1048576,2,0),"")</f>
        <v/>
      </c>
    </row>
    <row r="534" customFormat="false" ht="13.2" hidden="false" customHeight="false" outlineLevel="0" collapsed="false">
      <c r="B534" s="150" t="s">
        <v>1933</v>
      </c>
      <c r="E534" s="127" t="s">
        <v>387</v>
      </c>
      <c r="G534" s="152" t="n">
        <v>1.3</v>
      </c>
      <c r="H534" s="152" t="n">
        <v>2.5</v>
      </c>
      <c r="I534" s="152" t="n">
        <v>2</v>
      </c>
      <c r="J534" s="152" t="n">
        <v>3.5</v>
      </c>
      <c r="K534" s="152" t="n">
        <v>1.1</v>
      </c>
      <c r="L534" s="152" t="n">
        <v>2.1</v>
      </c>
      <c r="M534" s="152" t="n">
        <v>0.7</v>
      </c>
      <c r="N534" s="152"/>
      <c r="S534" s="152" t="n">
        <v>5.2</v>
      </c>
      <c r="T534" s="155" t="n">
        <f aca="false">IF(S534="","",S534*1000)</f>
        <v>5200</v>
      </c>
      <c r="V534" s="155" t="n">
        <f aca="false">IF(T534="","",(H534+J534+L534)*1000)</f>
        <v>8100</v>
      </c>
      <c r="X534" s="128" t="str">
        <f aca="false">IFERROR(VLOOKUP($B534,'[2]APS data'!$B$1:$F$1048576,2,0),"")</f>
        <v/>
      </c>
      <c r="Z534" s="155" t="str">
        <f aca="false">IFERROR(VLOOKUP($B534,'[2]APS data'!$I$1:$M$1048576,2,0),"")</f>
        <v/>
      </c>
    </row>
    <row r="535" customFormat="false" ht="13.2" hidden="false" customHeight="false" outlineLevel="0" collapsed="false">
      <c r="B535" s="150" t="s">
        <v>1934</v>
      </c>
      <c r="E535" s="127" t="s">
        <v>890</v>
      </c>
      <c r="G535" s="152" t="n">
        <v>1.3</v>
      </c>
      <c r="H535" s="152" t="n">
        <v>2.4</v>
      </c>
      <c r="I535" s="152" t="n">
        <v>1.7</v>
      </c>
      <c r="J535" s="152" t="n">
        <v>3.5</v>
      </c>
      <c r="K535" s="152" t="n">
        <v>0.9</v>
      </c>
      <c r="L535" s="152" t="n">
        <v>2.1</v>
      </c>
      <c r="M535" s="152" t="n">
        <v>0.7</v>
      </c>
      <c r="N535" s="152"/>
      <c r="S535" s="152" t="n">
        <v>4.6</v>
      </c>
      <c r="T535" s="155" t="n">
        <f aca="false">IF(S535="","",S535*1000)</f>
        <v>4600</v>
      </c>
      <c r="V535" s="155" t="n">
        <f aca="false">IF(T535="","",(H535+J535+L535)*1000)</f>
        <v>8000</v>
      </c>
      <c r="X535" s="128" t="str">
        <f aca="false">IFERROR(VLOOKUP($B535,'[2]APS data'!$B$1:$F$1048576,2,0),"")</f>
        <v/>
      </c>
      <c r="Z535" s="155" t="str">
        <f aca="false">IFERROR(VLOOKUP($B535,'[2]APS data'!$I$1:$M$1048576,2,0),"")</f>
        <v/>
      </c>
    </row>
    <row r="536" customFormat="false" ht="13.2" hidden="false" customHeight="false" outlineLevel="0" collapsed="false">
      <c r="B536" s="150" t="s">
        <v>1935</v>
      </c>
      <c r="E536" s="127" t="s">
        <v>893</v>
      </c>
      <c r="G536" s="152" t="n">
        <v>1.7</v>
      </c>
      <c r="H536" s="152" t="n">
        <v>3.4</v>
      </c>
      <c r="I536" s="152" t="n">
        <v>1.4</v>
      </c>
      <c r="J536" s="152" t="n">
        <v>2.5</v>
      </c>
      <c r="K536" s="152" t="n">
        <v>0.6</v>
      </c>
      <c r="L536" s="152" t="n">
        <v>1.3</v>
      </c>
      <c r="M536" s="152" t="n">
        <v>0.8</v>
      </c>
      <c r="N536" s="152"/>
      <c r="S536" s="152" t="n">
        <v>4.5</v>
      </c>
      <c r="T536" s="155" t="n">
        <f aca="false">IF(S536="","",S536*1000)</f>
        <v>4500</v>
      </c>
      <c r="V536" s="155" t="n">
        <f aca="false">IF(T536="","",(H536+J536+L536)*1000)</f>
        <v>7200</v>
      </c>
      <c r="X536" s="128" t="str">
        <f aca="false">IFERROR(VLOOKUP($B536,'[2]APS data'!$B$1:$F$1048576,2,0),"")</f>
        <v/>
      </c>
      <c r="Z536" s="155" t="str">
        <f aca="false">IFERROR(VLOOKUP($B536,'[2]APS data'!$I$1:$M$1048576,2,0),"")</f>
        <v/>
      </c>
    </row>
    <row r="537" customFormat="false" ht="13.2" hidden="false" customHeight="false" outlineLevel="0" collapsed="false">
      <c r="G537" s="152"/>
      <c r="H537" s="152"/>
      <c r="I537" s="152"/>
      <c r="J537" s="152"/>
      <c r="K537" s="152"/>
      <c r="L537" s="152"/>
      <c r="M537" s="152"/>
      <c r="N537" s="152"/>
      <c r="S537" s="152"/>
      <c r="T537" s="155" t="str">
        <f aca="false">IF(S537="","",S537*1000)</f>
        <v/>
      </c>
      <c r="V537" s="155" t="str">
        <f aca="false">IF(T537="","",(H537+J537+L537)*1000)</f>
        <v/>
      </c>
      <c r="X537" s="128" t="str">
        <f aca="false">IFERROR(VLOOKUP($B537,'[2]APS data'!$B$1:$F$1048576,2,0),"")</f>
        <v/>
      </c>
      <c r="Z537" s="155" t="str">
        <f aca="false">IFERROR(VLOOKUP($B537,'[2]APS data'!$I$1:$M$1048576,2,0),"")</f>
        <v/>
      </c>
    </row>
    <row r="538" s="142" customFormat="true" ht="13.2" hidden="false" customHeight="false" outlineLevel="0" collapsed="false">
      <c r="B538" s="142" t="s">
        <v>2538</v>
      </c>
      <c r="C538" s="142" t="s">
        <v>2539</v>
      </c>
      <c r="G538" s="146" t="n">
        <v>7.3</v>
      </c>
      <c r="H538" s="146" t="n">
        <v>13.9</v>
      </c>
      <c r="I538" s="146" t="n">
        <v>8.5</v>
      </c>
      <c r="J538" s="146" t="n">
        <v>15.2</v>
      </c>
      <c r="K538" s="146" t="n">
        <v>3.9</v>
      </c>
      <c r="L538" s="146" t="n">
        <v>7.9</v>
      </c>
      <c r="M538" s="146" t="n">
        <v>1.2</v>
      </c>
      <c r="N538" s="146"/>
      <c r="S538" s="146" t="n">
        <v>20.8</v>
      </c>
      <c r="T538" s="155" t="n">
        <f aca="false">IF(S538="","",S538*1000)</f>
        <v>20800</v>
      </c>
      <c r="U538" s="128"/>
      <c r="V538" s="155" t="n">
        <f aca="false">IF(T538="","",(H538+J538+L538)*1000)</f>
        <v>37000</v>
      </c>
      <c r="W538" s="128"/>
      <c r="X538" s="128" t="str">
        <f aca="false">IFERROR(VLOOKUP($B538,'[2]APS data'!$B$1:$F$1048576,2,0),"")</f>
        <v/>
      </c>
      <c r="Y538" s="128"/>
      <c r="Z538" s="155" t="str">
        <f aca="false">IFERROR(VLOOKUP($B538,'[2]APS data'!$I$1:$M$1048576,2,0),"")</f>
        <v/>
      </c>
      <c r="AA538" s="128"/>
      <c r="AB538" s="128"/>
      <c r="AC538" s="128"/>
      <c r="AD538" s="128"/>
      <c r="AE538" s="128"/>
      <c r="AF538" s="128"/>
      <c r="AG538" s="128"/>
      <c r="AH538" s="128"/>
      <c r="AI538" s="128"/>
      <c r="AJ538" s="128"/>
      <c r="AK538" s="128"/>
      <c r="AL538" s="128"/>
      <c r="AM538" s="128"/>
      <c r="AN538" s="128"/>
      <c r="AO538" s="128"/>
      <c r="AP538" s="128"/>
      <c r="AQ538" s="128"/>
      <c r="AR538" s="128"/>
      <c r="AS538" s="128"/>
      <c r="AT538" s="128"/>
      <c r="AU538" s="128"/>
      <c r="AV538" s="128"/>
      <c r="AW538" s="128"/>
      <c r="AX538" s="128"/>
      <c r="AY538" s="128"/>
    </row>
    <row r="539" customFormat="false" ht="13.2" hidden="false" customHeight="false" outlineLevel="0" collapsed="false">
      <c r="G539" s="152"/>
      <c r="H539" s="152"/>
      <c r="I539" s="152"/>
      <c r="J539" s="152"/>
      <c r="K539" s="152"/>
      <c r="L539" s="152"/>
      <c r="M539" s="152"/>
      <c r="N539" s="152"/>
      <c r="O539" s="152"/>
    </row>
    <row r="541" customFormat="false" ht="13.2" hidden="false" customHeight="false" outlineLevel="0" collapsed="false">
      <c r="B541" s="160" t="s">
        <v>2540</v>
      </c>
      <c r="C541" s="144"/>
      <c r="D541" s="144"/>
      <c r="E541" s="144"/>
    </row>
    <row r="542" customFormat="false" ht="14.4" hidden="false" customHeight="false" outlineLevel="0" collapsed="false">
      <c r="B542" s="161" t="s">
        <v>2541</v>
      </c>
      <c r="C542" s="143"/>
      <c r="D542" s="143"/>
      <c r="E542" s="162"/>
      <c r="F542" s="162"/>
      <c r="G542" s="162"/>
      <c r="H542" s="163"/>
      <c r="I542" s="163"/>
      <c r="J542" s="163"/>
      <c r="K542" s="164"/>
      <c r="L542" s="164"/>
    </row>
    <row r="543" customFormat="false" ht="14.4" hidden="false" customHeight="false" outlineLevel="0" collapsed="false">
      <c r="B543" s="161" t="s">
        <v>2542</v>
      </c>
      <c r="C543" s="143"/>
      <c r="D543" s="143"/>
      <c r="E543" s="162"/>
      <c r="F543" s="162"/>
      <c r="G543" s="162"/>
      <c r="H543" s="163"/>
      <c r="I543" s="163"/>
      <c r="J543" s="163"/>
      <c r="K543" s="164"/>
      <c r="L543" s="164"/>
    </row>
    <row r="544" customFormat="false" ht="14.4" hidden="false" customHeight="false" outlineLevel="0" collapsed="false">
      <c r="B544" s="161" t="s">
        <v>2543</v>
      </c>
      <c r="C544" s="143"/>
      <c r="D544" s="143"/>
      <c r="E544" s="143"/>
      <c r="F544" s="143"/>
      <c r="G544" s="143"/>
      <c r="H544" s="143"/>
      <c r="I544" s="143"/>
      <c r="J544" s="143"/>
    </row>
    <row r="545" customFormat="false" ht="14.4" hidden="false" customHeight="false" outlineLevel="0" collapsed="false">
      <c r="B545" s="161" t="s">
        <v>2544</v>
      </c>
      <c r="C545" s="143"/>
      <c r="D545" s="143"/>
      <c r="E545" s="143"/>
      <c r="F545" s="143"/>
      <c r="G545" s="143"/>
      <c r="H545" s="143"/>
      <c r="I545" s="143"/>
      <c r="J545" s="143"/>
    </row>
    <row r="547" customFormat="false" ht="13.2" hidden="false" customHeight="false" outlineLevel="0" collapsed="false">
      <c r="B547" s="127" t="s">
        <v>2545</v>
      </c>
      <c r="E547" s="165" t="s">
        <v>2546</v>
      </c>
    </row>
    <row r="548" customFormat="false" ht="13.2" hidden="false" customHeight="false" outlineLevel="0" collapsed="false">
      <c r="E548" s="127" t="s">
        <v>2547</v>
      </c>
    </row>
  </sheetData>
  <mergeCells count="16">
    <mergeCell ref="T3:V3"/>
    <mergeCell ref="X3:Z3"/>
    <mergeCell ref="AB3:AD3"/>
    <mergeCell ref="B4:B7"/>
    <mergeCell ref="C4:E7"/>
    <mergeCell ref="G4:L4"/>
    <mergeCell ref="M4:M7"/>
    <mergeCell ref="S4:T6"/>
    <mergeCell ref="V4:V6"/>
    <mergeCell ref="X4:X6"/>
    <mergeCell ref="Z4:Z6"/>
    <mergeCell ref="AB4:AB6"/>
    <mergeCell ref="AD4:AD6"/>
    <mergeCell ref="G5:H6"/>
    <mergeCell ref="I5:J6"/>
    <mergeCell ref="K5:L6"/>
  </mergeCells>
  <conditionalFormatting sqref="G10:G490 H9:N490 G491:N538 S9:S538">
    <cfRule type="cellIs" priority="2" operator="lessThan" aboveAverage="0" equalAverage="0" bottom="0" percent="0" rank="0" text="" dxfId="0">
      <formula>0.3</formula>
    </cfRule>
  </conditionalFormatting>
  <conditionalFormatting sqref="G9">
    <cfRule type="expression" priority="3" aboveAverage="0" equalAverage="0" bottom="0" percent="0" rank="0" text="" dxfId="1">
      <formula>IF(G9&lt;0.3,"-",G9)</formula>
    </cfRule>
  </conditionalFormatting>
  <hyperlinks>
    <hyperlink ref="E547" r:id="rId1" display="HMRC Child and Working Tax Credits statistics: provisional awards geographical analys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2:C400"/>
  <sheetViews>
    <sheetView showFormulas="false" showGridLines="true" showRowColHeaders="true" showZeros="true" rightToLeft="false" tabSelected="false" showOutlineSymbols="true" defaultGridColor="true" view="normal" topLeftCell="A160" colorId="64" zoomScale="150" zoomScaleNormal="150" zoomScalePageLayoutView="100" workbookViewId="0">
      <selection pane="topLeft" activeCell="A3" activeCellId="0" sqref="A3"/>
    </sheetView>
  </sheetViews>
  <sheetFormatPr defaultRowHeight="13.2" zeroHeight="false" outlineLevelRow="0" outlineLevelCol="0"/>
  <cols>
    <col collapsed="false" customWidth="true" hidden="false" outlineLevel="0" max="1" min="1" style="0" width="16.66"/>
    <col collapsed="false" customWidth="true" hidden="false" outlineLevel="0" max="2" min="2" style="0" width="35.44"/>
    <col collapsed="false" customWidth="true" hidden="false" outlineLevel="0" max="3" min="3" style="0" width="20.33"/>
    <col collapsed="false" customWidth="true" hidden="false" outlineLevel="0" max="1025" min="4" style="0" width="8.59"/>
  </cols>
  <sheetData>
    <row r="2" customFormat="false" ht="13.2" hidden="false" customHeight="false" outlineLevel="0" collapsed="false">
      <c r="A2" s="166" t="s">
        <v>2548</v>
      </c>
      <c r="B2" s="23"/>
      <c r="C2" s="10"/>
    </row>
    <row r="3" customFormat="false" ht="13.2" hidden="false" customHeight="false" outlineLevel="0" collapsed="false">
      <c r="A3" s="167" t="s">
        <v>2549</v>
      </c>
      <c r="B3" s="23"/>
      <c r="C3" s="10"/>
    </row>
    <row r="4" customFormat="false" ht="13.8" hidden="false" customHeight="false" outlineLevel="0" collapsed="false">
      <c r="A4" s="25"/>
      <c r="B4" s="25"/>
      <c r="C4" s="168" t="s">
        <v>2550</v>
      </c>
    </row>
    <row r="5" customFormat="false" ht="13.2" hidden="false" customHeight="false" outlineLevel="0" collapsed="false">
      <c r="A5" s="27" t="s">
        <v>373</v>
      </c>
      <c r="B5" s="27" t="s">
        <v>374</v>
      </c>
      <c r="C5" s="28" t="n">
        <v>484.9</v>
      </c>
    </row>
    <row r="6" customFormat="false" ht="13.2" hidden="false" customHeight="false" outlineLevel="0" collapsed="false">
      <c r="A6" s="27" t="s">
        <v>1491</v>
      </c>
      <c r="B6" s="27" t="s">
        <v>1492</v>
      </c>
      <c r="C6" s="28" t="n">
        <v>527.7</v>
      </c>
    </row>
    <row r="8" customFormat="false" ht="13.2" hidden="false" customHeight="false" outlineLevel="0" collapsed="false">
      <c r="A8" s="29" t="s">
        <v>435</v>
      </c>
      <c r="B8" s="29" t="s">
        <v>436</v>
      </c>
      <c r="C8" s="30" t="n">
        <v>562.4</v>
      </c>
    </row>
    <row r="9" customFormat="false" ht="13.2" hidden="false" customHeight="false" outlineLevel="0" collapsed="false">
      <c r="A9" s="29" t="s">
        <v>437</v>
      </c>
      <c r="B9" s="29" t="s">
        <v>438</v>
      </c>
      <c r="C9" s="30" t="n">
        <v>574.9</v>
      </c>
    </row>
    <row r="10" customFormat="false" ht="13.2" hidden="false" customHeight="false" outlineLevel="0" collapsed="false">
      <c r="A10" s="29" t="s">
        <v>581</v>
      </c>
      <c r="B10" s="29" t="s">
        <v>582</v>
      </c>
      <c r="C10" s="30" t="n">
        <v>500.4</v>
      </c>
    </row>
    <row r="11" customFormat="false" ht="13.2" hidden="false" customHeight="false" outlineLevel="0" collapsed="false">
      <c r="A11" s="29" t="s">
        <v>307</v>
      </c>
      <c r="B11" s="29" t="s">
        <v>308</v>
      </c>
      <c r="C11" s="30" t="n">
        <v>533.1</v>
      </c>
    </row>
    <row r="12" customFormat="false" ht="13.2" hidden="false" customHeight="false" outlineLevel="0" collapsed="false">
      <c r="A12" s="29" t="s">
        <v>127</v>
      </c>
      <c r="B12" s="29" t="s">
        <v>128</v>
      </c>
      <c r="C12" s="30" t="n">
        <v>520.1</v>
      </c>
    </row>
    <row r="13" customFormat="false" ht="13.2" hidden="false" customHeight="false" outlineLevel="0" collapsed="false">
      <c r="A13" s="29" t="s">
        <v>675</v>
      </c>
      <c r="B13" s="29" t="s">
        <v>840</v>
      </c>
      <c r="C13" s="30" t="n">
        <v>481.2</v>
      </c>
    </row>
    <row r="14" customFormat="false" ht="13.2" hidden="false" customHeight="false" outlineLevel="0" collapsed="false">
      <c r="A14" s="29" t="s">
        <v>449</v>
      </c>
      <c r="B14" s="29" t="s">
        <v>450</v>
      </c>
      <c r="C14" s="30" t="n">
        <v>525.4</v>
      </c>
    </row>
    <row r="15" customFormat="false" ht="13.2" hidden="false" customHeight="false" outlineLevel="0" collapsed="false">
      <c r="A15" s="10" t="s">
        <v>2551</v>
      </c>
      <c r="B15" s="10" t="s">
        <v>2552</v>
      </c>
      <c r="C15" s="169" t="n">
        <v>479.1</v>
      </c>
    </row>
    <row r="16" customFormat="false" ht="13.2" hidden="false" customHeight="false" outlineLevel="0" collapsed="false">
      <c r="A16" s="22" t="s">
        <v>2553</v>
      </c>
      <c r="B16" s="10" t="s">
        <v>2554</v>
      </c>
      <c r="C16" s="169" t="n">
        <v>486.9</v>
      </c>
    </row>
    <row r="17" customFormat="false" ht="13.2" hidden="false" customHeight="false" outlineLevel="0" collapsed="false">
      <c r="A17" s="29" t="s">
        <v>439</v>
      </c>
      <c r="B17" s="29" t="s">
        <v>440</v>
      </c>
      <c r="C17" s="30" t="n">
        <v>495.9</v>
      </c>
    </row>
    <row r="18" customFormat="false" ht="13.2" hidden="false" customHeight="false" outlineLevel="0" collapsed="false">
      <c r="A18" s="22" t="s">
        <v>2555</v>
      </c>
      <c r="B18" s="10" t="s">
        <v>2556</v>
      </c>
      <c r="C18" s="169" t="n">
        <v>463.9</v>
      </c>
    </row>
    <row r="19" customFormat="false" ht="13.2" hidden="false" customHeight="false" outlineLevel="0" collapsed="false">
      <c r="A19" s="29" t="s">
        <v>583</v>
      </c>
      <c r="B19" s="29" t="s">
        <v>584</v>
      </c>
      <c r="C19" s="30" t="n">
        <v>486.2</v>
      </c>
    </row>
    <row r="20" customFormat="false" ht="13.2" hidden="false" customHeight="false" outlineLevel="0" collapsed="false">
      <c r="A20" s="29" t="s">
        <v>185</v>
      </c>
      <c r="B20" s="29" t="s">
        <v>186</v>
      </c>
      <c r="C20" s="30" t="n">
        <v>448.9</v>
      </c>
    </row>
    <row r="21" customFormat="false" ht="13.2" hidden="false" customHeight="false" outlineLevel="0" collapsed="false">
      <c r="A21" s="29" t="s">
        <v>525</v>
      </c>
      <c r="B21" s="29" t="s">
        <v>526</v>
      </c>
      <c r="C21" s="30" t="n">
        <v>548.6</v>
      </c>
    </row>
    <row r="22" customFormat="false" ht="13.2" hidden="false" customHeight="false" outlineLevel="0" collapsed="false">
      <c r="A22" s="29" t="s">
        <v>485</v>
      </c>
      <c r="B22" s="29" t="s">
        <v>486</v>
      </c>
      <c r="C22" s="30" t="n">
        <v>555.4</v>
      </c>
    </row>
    <row r="23" customFormat="false" ht="13.2" hidden="false" customHeight="false" outlineLevel="0" collapsed="false">
      <c r="A23" s="29" t="s">
        <v>95</v>
      </c>
      <c r="B23" s="29" t="s">
        <v>96</v>
      </c>
      <c r="C23" s="30" t="n">
        <v>539.2</v>
      </c>
    </row>
    <row r="24" customFormat="false" ht="13.2" hidden="false" customHeight="false" outlineLevel="0" collapsed="false">
      <c r="A24" s="29" t="s">
        <v>203</v>
      </c>
      <c r="B24" s="29" t="s">
        <v>204</v>
      </c>
      <c r="C24" s="30" t="n">
        <v>534.5</v>
      </c>
    </row>
    <row r="25" customFormat="false" ht="13.2" hidden="false" customHeight="false" outlineLevel="0" collapsed="false">
      <c r="A25" s="29" t="s">
        <v>205</v>
      </c>
      <c r="B25" s="29" t="s">
        <v>206</v>
      </c>
      <c r="C25" s="30" t="n">
        <v>629.8</v>
      </c>
    </row>
    <row r="26" customFormat="false" ht="13.2" hidden="false" customHeight="false" outlineLevel="0" collapsed="false">
      <c r="A26" s="29" t="s">
        <v>807</v>
      </c>
      <c r="B26" s="29" t="s">
        <v>808</v>
      </c>
      <c r="C26" s="30" t="n">
        <v>469</v>
      </c>
    </row>
    <row r="27" customFormat="false" ht="13.2" hidden="false" customHeight="false" outlineLevel="0" collapsed="false">
      <c r="A27" s="29" t="s">
        <v>309</v>
      </c>
      <c r="B27" s="29" t="s">
        <v>310</v>
      </c>
      <c r="C27" s="30" t="n">
        <v>492.8</v>
      </c>
    </row>
    <row r="28" customFormat="false" ht="13.2" hidden="false" customHeight="false" outlineLevel="0" collapsed="false">
      <c r="A28" s="29" t="s">
        <v>45</v>
      </c>
      <c r="B28" s="29" t="s">
        <v>46</v>
      </c>
      <c r="C28" s="30" t="n">
        <v>558.8</v>
      </c>
    </row>
    <row r="29" customFormat="false" ht="13.2" hidden="false" customHeight="false" outlineLevel="0" collapsed="false">
      <c r="A29" s="29" t="s">
        <v>503</v>
      </c>
      <c r="B29" s="29" t="s">
        <v>504</v>
      </c>
      <c r="C29" s="30" t="n">
        <v>622.6</v>
      </c>
    </row>
    <row r="30" customFormat="false" ht="13.2" hidden="false" customHeight="false" outlineLevel="0" collapsed="false">
      <c r="A30" s="29" t="s">
        <v>187</v>
      </c>
      <c r="B30" s="29" t="s">
        <v>188</v>
      </c>
      <c r="C30" s="30" t="n">
        <v>506.3</v>
      </c>
    </row>
    <row r="31" customFormat="false" ht="13.2" hidden="false" customHeight="false" outlineLevel="0" collapsed="false">
      <c r="A31" s="29" t="s">
        <v>597</v>
      </c>
      <c r="B31" s="29" t="s">
        <v>598</v>
      </c>
      <c r="C31" s="30" t="n">
        <v>522.3</v>
      </c>
    </row>
    <row r="32" customFormat="false" ht="13.2" hidden="false" customHeight="false" outlineLevel="0" collapsed="false">
      <c r="A32" s="29" t="s">
        <v>31</v>
      </c>
      <c r="B32" s="29" t="s">
        <v>32</v>
      </c>
      <c r="C32" s="30" t="n">
        <v>553.2</v>
      </c>
    </row>
    <row r="33" customFormat="false" ht="13.2" hidden="false" customHeight="false" outlineLevel="0" collapsed="false">
      <c r="A33" s="22" t="s">
        <v>2557</v>
      </c>
      <c r="B33" s="10" t="s">
        <v>853</v>
      </c>
      <c r="C33" s="169" t="n">
        <v>502.6</v>
      </c>
    </row>
    <row r="34" customFormat="false" ht="13.2" hidden="false" customHeight="false" outlineLevel="0" collapsed="false">
      <c r="A34" s="29" t="s">
        <v>207</v>
      </c>
      <c r="B34" s="29" t="s">
        <v>208</v>
      </c>
      <c r="C34" s="30" t="n">
        <v>612.7</v>
      </c>
    </row>
    <row r="35" customFormat="false" ht="13.2" hidden="false" customHeight="false" outlineLevel="0" collapsed="false">
      <c r="A35" s="29" t="s">
        <v>767</v>
      </c>
      <c r="B35" s="29" t="s">
        <v>768</v>
      </c>
      <c r="C35" s="30" t="n">
        <v>488.2</v>
      </c>
    </row>
    <row r="36" customFormat="false" ht="13.2" hidden="false" customHeight="false" outlineLevel="0" collapsed="false">
      <c r="A36" s="29" t="s">
        <v>143</v>
      </c>
      <c r="B36" s="29" t="s">
        <v>144</v>
      </c>
      <c r="C36" s="30" t="n">
        <v>568.7</v>
      </c>
    </row>
    <row r="37" customFormat="false" ht="13.2" hidden="false" customHeight="false" outlineLevel="0" collapsed="false">
      <c r="A37" s="29" t="s">
        <v>299</v>
      </c>
      <c r="B37" s="29" t="s">
        <v>300</v>
      </c>
      <c r="C37" s="30" t="n">
        <v>413</v>
      </c>
    </row>
    <row r="38" customFormat="false" ht="13.2" hidden="false" customHeight="false" outlineLevel="0" collapsed="false">
      <c r="A38" s="29" t="s">
        <v>301</v>
      </c>
      <c r="B38" s="29" t="s">
        <v>302</v>
      </c>
      <c r="C38" s="30" t="n">
        <v>392.4</v>
      </c>
    </row>
    <row r="39" customFormat="false" ht="13.2" hidden="false" customHeight="false" outlineLevel="0" collapsed="false">
      <c r="A39" s="29" t="s">
        <v>707</v>
      </c>
      <c r="B39" s="29" t="s">
        <v>708</v>
      </c>
      <c r="C39" s="30" t="n">
        <v>403.4</v>
      </c>
    </row>
    <row r="40" customFormat="false" ht="13.2" hidden="false" customHeight="false" outlineLevel="0" collapsed="false">
      <c r="A40" s="29" t="s">
        <v>129</v>
      </c>
      <c r="B40" s="29" t="s">
        <v>130</v>
      </c>
      <c r="C40" s="30" t="n">
        <v>428.1</v>
      </c>
    </row>
    <row r="41" customFormat="false" ht="13.2" hidden="false" customHeight="false" outlineLevel="0" collapsed="false">
      <c r="A41" s="29" t="s">
        <v>343</v>
      </c>
      <c r="B41" s="29" t="s">
        <v>344</v>
      </c>
      <c r="C41" s="30" t="n">
        <v>468.9</v>
      </c>
    </row>
    <row r="42" customFormat="false" ht="13.2" hidden="false" customHeight="false" outlineLevel="0" collapsed="false">
      <c r="A42" s="29" t="s">
        <v>157</v>
      </c>
      <c r="B42" s="29" t="s">
        <v>158</v>
      </c>
      <c r="C42" s="30" t="n">
        <v>411.2</v>
      </c>
    </row>
    <row r="43" customFormat="false" ht="13.2" hidden="false" customHeight="false" outlineLevel="0" collapsed="false">
      <c r="A43" s="29" t="s">
        <v>609</v>
      </c>
      <c r="B43" s="29" t="s">
        <v>610</v>
      </c>
      <c r="C43" s="30" t="n">
        <v>481.3</v>
      </c>
    </row>
    <row r="44" customFormat="false" ht="13.2" hidden="false" customHeight="false" outlineLevel="0" collapsed="false">
      <c r="A44" s="29" t="s">
        <v>463</v>
      </c>
      <c r="B44" s="29" t="s">
        <v>464</v>
      </c>
      <c r="C44" s="30" t="n">
        <v>586.4</v>
      </c>
    </row>
    <row r="45" customFormat="false" ht="13.2" hidden="false" customHeight="false" outlineLevel="0" collapsed="false">
      <c r="A45" s="29" t="s">
        <v>815</v>
      </c>
      <c r="B45" s="29" t="s">
        <v>816</v>
      </c>
      <c r="C45" s="30" t="n">
        <v>451.6</v>
      </c>
    </row>
    <row r="46" customFormat="false" ht="13.2" hidden="false" customHeight="false" outlineLevel="0" collapsed="false">
      <c r="A46" s="29" t="s">
        <v>47</v>
      </c>
      <c r="B46" s="29" t="s">
        <v>48</v>
      </c>
      <c r="C46" s="30" t="n">
        <v>592.1</v>
      </c>
    </row>
    <row r="47" customFormat="false" ht="13.2" hidden="false" customHeight="false" outlineLevel="0" collapsed="false">
      <c r="A47" s="29" t="s">
        <v>81</v>
      </c>
      <c r="B47" s="29" t="s">
        <v>82</v>
      </c>
      <c r="C47" s="30" t="n">
        <v>457.3</v>
      </c>
    </row>
    <row r="48" customFormat="false" ht="13.2" hidden="false" customHeight="false" outlineLevel="0" collapsed="false">
      <c r="A48" s="29" t="s">
        <v>209</v>
      </c>
      <c r="B48" s="29" t="s">
        <v>210</v>
      </c>
      <c r="C48" s="30" t="n">
        <v>551.4</v>
      </c>
    </row>
    <row r="49" customFormat="false" ht="13.2" hidden="false" customHeight="false" outlineLevel="0" collapsed="false">
      <c r="A49" s="29" t="s">
        <v>49</v>
      </c>
      <c r="B49" s="29" t="s">
        <v>50</v>
      </c>
      <c r="C49" s="30" t="n">
        <v>720</v>
      </c>
    </row>
    <row r="50" customFormat="false" ht="13.2" hidden="false" customHeight="false" outlineLevel="0" collapsed="false">
      <c r="A50" s="29" t="s">
        <v>697</v>
      </c>
      <c r="B50" s="29" t="s">
        <v>698</v>
      </c>
      <c r="C50" s="30" t="n">
        <v>500</v>
      </c>
    </row>
    <row r="51" customFormat="false" ht="13.2" hidden="false" customHeight="false" outlineLevel="0" collapsed="false">
      <c r="A51" s="29" t="s">
        <v>477</v>
      </c>
      <c r="B51" s="29" t="s">
        <v>478</v>
      </c>
      <c r="C51" s="30" t="n">
        <v>546.6</v>
      </c>
    </row>
    <row r="52" customFormat="false" ht="13.2" hidden="false" customHeight="false" outlineLevel="0" collapsed="false">
      <c r="A52" s="29" t="s">
        <v>599</v>
      </c>
      <c r="B52" s="29" t="s">
        <v>600</v>
      </c>
      <c r="C52" s="30" t="n">
        <v>508</v>
      </c>
    </row>
    <row r="53" customFormat="false" ht="13.2" hidden="false" customHeight="false" outlineLevel="0" collapsed="false">
      <c r="A53" s="29" t="s">
        <v>83</v>
      </c>
      <c r="B53" s="29" t="s">
        <v>84</v>
      </c>
      <c r="C53" s="30" t="n">
        <v>526.7</v>
      </c>
    </row>
    <row r="54" customFormat="false" ht="13.2" hidden="false" customHeight="false" outlineLevel="0" collapsed="false">
      <c r="A54" s="29" t="s">
        <v>211</v>
      </c>
      <c r="B54" s="29" t="s">
        <v>212</v>
      </c>
      <c r="C54" s="30" t="n">
        <v>681</v>
      </c>
    </row>
    <row r="55" customFormat="false" ht="13.2" hidden="false" customHeight="false" outlineLevel="0" collapsed="false">
      <c r="A55" s="29" t="s">
        <v>755</v>
      </c>
      <c r="B55" s="29" t="s">
        <v>756</v>
      </c>
      <c r="C55" s="30" t="n">
        <v>602.6</v>
      </c>
    </row>
    <row r="56" customFormat="false" ht="13.2" hidden="false" customHeight="false" outlineLevel="0" collapsed="false">
      <c r="A56" s="29" t="s">
        <v>69</v>
      </c>
      <c r="B56" s="29" t="s">
        <v>70</v>
      </c>
      <c r="C56" s="30" t="n">
        <v>615.4</v>
      </c>
    </row>
    <row r="57" customFormat="false" ht="13.2" hidden="false" customHeight="false" outlineLevel="0" collapsed="false">
      <c r="A57" s="29" t="s">
        <v>189</v>
      </c>
      <c r="B57" s="29" t="s">
        <v>190</v>
      </c>
      <c r="C57" s="30" t="n">
        <v>561.6</v>
      </c>
    </row>
    <row r="58" customFormat="false" ht="13.2" hidden="false" customHeight="false" outlineLevel="0" collapsed="false">
      <c r="A58" s="29" t="s">
        <v>319</v>
      </c>
      <c r="B58" s="29" t="s">
        <v>320</v>
      </c>
      <c r="C58" s="30" t="n">
        <v>421.8</v>
      </c>
    </row>
    <row r="59" customFormat="false" ht="13.2" hidden="false" customHeight="false" outlineLevel="0" collapsed="false">
      <c r="A59" s="29" t="s">
        <v>345</v>
      </c>
      <c r="B59" s="29" t="s">
        <v>346</v>
      </c>
      <c r="C59" s="30" t="n">
        <v>516.8</v>
      </c>
    </row>
    <row r="60" customFormat="false" ht="13.2" hidden="false" customHeight="false" outlineLevel="0" collapsed="false">
      <c r="A60" s="29" t="s">
        <v>705</v>
      </c>
      <c r="B60" s="29" t="s">
        <v>706</v>
      </c>
      <c r="C60" s="30" t="n">
        <v>478.3</v>
      </c>
    </row>
    <row r="61" customFormat="false" ht="13.2" hidden="false" customHeight="false" outlineLevel="0" collapsed="false">
      <c r="A61" s="29" t="s">
        <v>817</v>
      </c>
      <c r="B61" s="29" t="s">
        <v>818</v>
      </c>
      <c r="C61" s="30" t="n">
        <v>500.9</v>
      </c>
    </row>
    <row r="62" customFormat="false" ht="13.2" hidden="false" customHeight="false" outlineLevel="0" collapsed="false">
      <c r="A62" s="29" t="s">
        <v>35</v>
      </c>
      <c r="B62" s="29" t="s">
        <v>36</v>
      </c>
      <c r="C62" s="30" t="n">
        <v>583.3</v>
      </c>
    </row>
    <row r="63" customFormat="false" ht="13.2" hidden="false" customHeight="false" outlineLevel="0" collapsed="false">
      <c r="A63" s="29" t="s">
        <v>213</v>
      </c>
      <c r="B63" s="29" t="s">
        <v>214</v>
      </c>
      <c r="C63" s="30" t="n">
        <v>719.8</v>
      </c>
    </row>
    <row r="64" customFormat="false" ht="13.2" hidden="false" customHeight="false" outlineLevel="0" collapsed="false">
      <c r="A64" s="29" t="s">
        <v>729</v>
      </c>
      <c r="B64" s="29" t="s">
        <v>730</v>
      </c>
      <c r="C64" s="30" t="n">
        <v>490.7</v>
      </c>
    </row>
    <row r="65" customFormat="false" ht="13.2" hidden="false" customHeight="false" outlineLevel="0" collapsed="false">
      <c r="A65" s="29" t="s">
        <v>527</v>
      </c>
      <c r="B65" s="29" t="s">
        <v>528</v>
      </c>
      <c r="C65" s="30" t="n">
        <v>583.4</v>
      </c>
    </row>
    <row r="66" customFormat="false" ht="13.2" hidden="false" customHeight="false" outlineLevel="0" collapsed="false">
      <c r="A66" s="29" t="s">
        <v>701</v>
      </c>
      <c r="B66" s="29" t="s">
        <v>702</v>
      </c>
      <c r="C66" s="30" t="n">
        <v>510.2</v>
      </c>
    </row>
    <row r="67" customFormat="false" ht="13.2" hidden="false" customHeight="false" outlineLevel="0" collapsed="false">
      <c r="A67" s="29" t="s">
        <v>311</v>
      </c>
      <c r="B67" s="29" t="s">
        <v>312</v>
      </c>
      <c r="C67" s="30" t="n">
        <v>428</v>
      </c>
    </row>
    <row r="68" customFormat="false" ht="13.2" hidden="false" customHeight="false" outlineLevel="0" collapsed="false">
      <c r="A68" s="29" t="s">
        <v>691</v>
      </c>
      <c r="B68" s="29" t="s">
        <v>692</v>
      </c>
      <c r="C68" s="30" t="n">
        <v>464.2</v>
      </c>
    </row>
    <row r="69" customFormat="false" ht="13.2" hidden="false" customHeight="false" outlineLevel="0" collapsed="false">
      <c r="A69" s="29" t="s">
        <v>51</v>
      </c>
      <c r="B69" s="29" t="s">
        <v>52</v>
      </c>
      <c r="C69" s="30" t="n">
        <v>565.9</v>
      </c>
    </row>
    <row r="70" customFormat="false" ht="13.2" hidden="false" customHeight="false" outlineLevel="0" collapsed="false">
      <c r="A70" s="22" t="s">
        <v>2558</v>
      </c>
      <c r="B70" s="10" t="s">
        <v>2559</v>
      </c>
      <c r="C70" s="169" t="n">
        <v>422.3</v>
      </c>
    </row>
    <row r="71" customFormat="false" ht="13.2" hidden="false" customHeight="false" outlineLevel="0" collapsed="false">
      <c r="A71" s="29" t="s">
        <v>33</v>
      </c>
      <c r="B71" s="29" t="s">
        <v>34</v>
      </c>
      <c r="C71" s="30" t="n">
        <v>574.8</v>
      </c>
    </row>
    <row r="72" customFormat="false" ht="13.2" hidden="false" customHeight="false" outlineLevel="0" collapsed="false">
      <c r="A72" s="29" t="s">
        <v>687</v>
      </c>
      <c r="B72" s="29" t="s">
        <v>688</v>
      </c>
      <c r="C72" s="30" t="n">
        <v>423.7</v>
      </c>
    </row>
    <row r="73" customFormat="false" ht="13.2" hidden="false" customHeight="false" outlineLevel="0" collapsed="false">
      <c r="A73" s="29" t="s">
        <v>145</v>
      </c>
      <c r="B73" s="29" t="s">
        <v>146</v>
      </c>
      <c r="C73" s="30" t="n">
        <v>518.9</v>
      </c>
    </row>
    <row r="74" customFormat="false" ht="13.2" hidden="false" customHeight="false" outlineLevel="0" collapsed="false">
      <c r="A74" s="29" t="s">
        <v>53</v>
      </c>
      <c r="B74" s="29" t="s">
        <v>54</v>
      </c>
      <c r="C74" s="30" t="n">
        <v>602.6</v>
      </c>
    </row>
    <row r="75" customFormat="false" ht="13.2" hidden="false" customHeight="false" outlineLevel="0" collapsed="false">
      <c r="A75" s="29" t="s">
        <v>649</v>
      </c>
      <c r="B75" s="29" t="s">
        <v>650</v>
      </c>
      <c r="C75" s="30" t="n">
        <v>546.8</v>
      </c>
    </row>
    <row r="76" customFormat="false" ht="13.2" hidden="false" customHeight="false" outlineLevel="0" collapsed="false">
      <c r="A76" s="29" t="s">
        <v>549</v>
      </c>
      <c r="B76" s="29" t="s">
        <v>550</v>
      </c>
      <c r="C76" s="30" t="n">
        <v>559.1</v>
      </c>
    </row>
    <row r="77" customFormat="false" ht="13.2" hidden="false" customHeight="false" outlineLevel="0" collapsed="false">
      <c r="A77" s="29" t="s">
        <v>303</v>
      </c>
      <c r="B77" s="29" t="s">
        <v>304</v>
      </c>
      <c r="C77" s="30" t="n">
        <v>536.6</v>
      </c>
    </row>
    <row r="78" customFormat="false" ht="13.2" hidden="false" customHeight="false" outlineLevel="0" collapsed="false">
      <c r="A78" s="29" t="s">
        <v>305</v>
      </c>
      <c r="B78" s="29" t="s">
        <v>306</v>
      </c>
      <c r="C78" s="30" t="n">
        <v>527.8</v>
      </c>
    </row>
    <row r="79" customFormat="false" ht="13.2" hidden="false" customHeight="false" outlineLevel="0" collapsed="false">
      <c r="A79" s="29" t="s">
        <v>131</v>
      </c>
      <c r="B79" s="29" t="s">
        <v>132</v>
      </c>
      <c r="C79" s="30" t="n">
        <v>486.7</v>
      </c>
    </row>
    <row r="80" customFormat="false" ht="13.2" hidden="false" customHeight="false" outlineLevel="0" collapsed="false">
      <c r="A80" s="29" t="s">
        <v>585</v>
      </c>
      <c r="B80" s="29" t="s">
        <v>586</v>
      </c>
      <c r="C80" s="30" t="n">
        <v>540</v>
      </c>
    </row>
    <row r="81" customFormat="false" ht="13.2" hidden="false" customHeight="false" outlineLevel="0" collapsed="false">
      <c r="A81" s="29" t="s">
        <v>487</v>
      </c>
      <c r="B81" s="29" t="s">
        <v>488</v>
      </c>
      <c r="C81" s="30" t="n">
        <v>692.8</v>
      </c>
    </row>
    <row r="82" customFormat="false" ht="13.2" hidden="false" customHeight="false" outlineLevel="0" collapsed="false">
      <c r="A82" s="29" t="s">
        <v>321</v>
      </c>
      <c r="B82" s="29" t="s">
        <v>322</v>
      </c>
      <c r="C82" s="30" t="n">
        <v>513.5</v>
      </c>
    </row>
    <row r="83" customFormat="false" ht="13.2" hidden="false" customHeight="false" outlineLevel="0" collapsed="false">
      <c r="A83" s="29" t="s">
        <v>637</v>
      </c>
      <c r="B83" s="29" t="s">
        <v>638</v>
      </c>
      <c r="C83" s="30" t="n">
        <v>597.3</v>
      </c>
    </row>
    <row r="84" customFormat="false" ht="13.2" hidden="false" customHeight="false" outlineLevel="0" collapsed="false">
      <c r="A84" s="29" t="s">
        <v>201</v>
      </c>
      <c r="B84" s="29" t="s">
        <v>202</v>
      </c>
      <c r="C84" s="30" t="n">
        <v>864.7</v>
      </c>
    </row>
    <row r="85" customFormat="false" ht="13.2" hidden="false" customHeight="false" outlineLevel="0" collapsed="false">
      <c r="A85" s="29" t="s">
        <v>395</v>
      </c>
      <c r="B85" s="29" t="s">
        <v>396</v>
      </c>
      <c r="C85" s="30" t="n">
        <v>546.7</v>
      </c>
    </row>
    <row r="86" customFormat="false" ht="13.2" hidden="false" customHeight="false" outlineLevel="0" collapsed="false">
      <c r="A86" s="29" t="s">
        <v>55</v>
      </c>
      <c r="B86" s="29" t="s">
        <v>56</v>
      </c>
      <c r="C86" s="30" t="n">
        <v>531.6</v>
      </c>
    </row>
    <row r="87" customFormat="false" ht="13.2" hidden="false" customHeight="false" outlineLevel="0" collapsed="false">
      <c r="A87" s="29" t="s">
        <v>679</v>
      </c>
      <c r="B87" s="29" t="s">
        <v>680</v>
      </c>
      <c r="C87" s="30" t="n">
        <v>494.8</v>
      </c>
    </row>
    <row r="88" customFormat="false" ht="13.2" hidden="false" customHeight="false" outlineLevel="0" collapsed="false">
      <c r="A88" s="29" t="s">
        <v>313</v>
      </c>
      <c r="B88" s="29" t="s">
        <v>314</v>
      </c>
      <c r="C88" s="30" t="n">
        <v>714.4</v>
      </c>
    </row>
    <row r="89" customFormat="false" ht="13.2" hidden="false" customHeight="false" outlineLevel="0" collapsed="false">
      <c r="A89" s="29" t="s">
        <v>171</v>
      </c>
      <c r="B89" s="29" t="s">
        <v>172</v>
      </c>
      <c r="C89" s="30" t="n">
        <v>467.8</v>
      </c>
    </row>
    <row r="90" customFormat="false" ht="13.2" hidden="false" customHeight="false" outlineLevel="0" collapsed="false">
      <c r="A90" s="29" t="s">
        <v>615</v>
      </c>
      <c r="B90" s="29" t="s">
        <v>616</v>
      </c>
      <c r="C90" s="30" t="n">
        <v>443.2</v>
      </c>
    </row>
    <row r="91" customFormat="false" ht="13.2" hidden="false" customHeight="false" outlineLevel="0" collapsed="false">
      <c r="A91" s="29" t="s">
        <v>651</v>
      </c>
      <c r="B91" s="29" t="s">
        <v>652</v>
      </c>
      <c r="C91" s="30" t="n">
        <v>532.6</v>
      </c>
    </row>
    <row r="92" customFormat="false" ht="13.2" hidden="false" customHeight="false" outlineLevel="0" collapsed="false">
      <c r="A92" s="29" t="s">
        <v>279</v>
      </c>
      <c r="B92" s="29" t="s">
        <v>280</v>
      </c>
      <c r="C92" s="30" t="n">
        <v>480.7</v>
      </c>
    </row>
    <row r="93" customFormat="false" ht="13.2" hidden="false" customHeight="false" outlineLevel="0" collapsed="false">
      <c r="A93" s="29" t="s">
        <v>769</v>
      </c>
      <c r="B93" s="29" t="s">
        <v>770</v>
      </c>
      <c r="C93" s="30" t="n">
        <v>506.2</v>
      </c>
    </row>
    <row r="94" customFormat="false" ht="13.2" hidden="false" customHeight="false" outlineLevel="0" collapsed="false">
      <c r="A94" s="29" t="s">
        <v>793</v>
      </c>
      <c r="B94" s="29" t="s">
        <v>794</v>
      </c>
      <c r="C94" s="30" t="n">
        <v>450.2</v>
      </c>
    </row>
    <row r="95" customFormat="false" ht="13.2" hidden="false" customHeight="false" outlineLevel="0" collapsed="false">
      <c r="A95" s="29" t="s">
        <v>587</v>
      </c>
      <c r="B95" s="29" t="s">
        <v>588</v>
      </c>
      <c r="C95" s="30" t="n">
        <v>544.7</v>
      </c>
    </row>
    <row r="96" customFormat="false" ht="13.2" hidden="false" customHeight="false" outlineLevel="0" collapsed="false">
      <c r="A96" s="29" t="s">
        <v>215</v>
      </c>
      <c r="B96" s="29" t="s">
        <v>216</v>
      </c>
      <c r="C96" s="30" t="n">
        <v>602.8</v>
      </c>
    </row>
    <row r="97" customFormat="false" ht="13.2" hidden="false" customHeight="false" outlineLevel="0" collapsed="false">
      <c r="A97" s="29" t="s">
        <v>71</v>
      </c>
      <c r="B97" s="29" t="s">
        <v>72</v>
      </c>
      <c r="C97" s="30" t="n">
        <v>601.6</v>
      </c>
    </row>
    <row r="98" customFormat="false" ht="13.2" hidden="false" customHeight="false" outlineLevel="0" collapsed="false">
      <c r="A98" s="29" t="s">
        <v>277</v>
      </c>
      <c r="B98" s="29" t="s">
        <v>278</v>
      </c>
      <c r="C98" s="30" t="n">
        <v>484</v>
      </c>
    </row>
    <row r="99" customFormat="false" ht="13.2" hidden="false" customHeight="false" outlineLevel="0" collapsed="false">
      <c r="A99" s="29" t="s">
        <v>529</v>
      </c>
      <c r="B99" s="29" t="s">
        <v>530</v>
      </c>
      <c r="C99" s="30" t="n">
        <v>577.2</v>
      </c>
    </row>
    <row r="100" customFormat="false" ht="13.2" hidden="false" customHeight="false" outlineLevel="0" collapsed="false">
      <c r="A100" s="29" t="s">
        <v>173</v>
      </c>
      <c r="B100" s="29" t="s">
        <v>174</v>
      </c>
      <c r="C100" s="30" t="n">
        <v>498</v>
      </c>
    </row>
    <row r="101" customFormat="false" ht="13.2" hidden="false" customHeight="false" outlineLevel="0" collapsed="false">
      <c r="A101" s="29" t="s">
        <v>681</v>
      </c>
      <c r="B101" s="29" t="s">
        <v>682</v>
      </c>
      <c r="C101" s="30" t="n">
        <v>435.3</v>
      </c>
    </row>
    <row r="102" customFormat="false" ht="13.2" hidden="false" customHeight="false" outlineLevel="0" collapsed="false">
      <c r="A102" s="29" t="s">
        <v>119</v>
      </c>
      <c r="B102" s="29" t="s">
        <v>120</v>
      </c>
      <c r="C102" s="30" t="n">
        <v>518.4</v>
      </c>
    </row>
    <row r="103" customFormat="false" ht="13.2" hidden="false" customHeight="false" outlineLevel="0" collapsed="false">
      <c r="A103" s="29" t="s">
        <v>133</v>
      </c>
      <c r="B103" s="29" t="s">
        <v>134</v>
      </c>
      <c r="C103" s="30" t="n">
        <v>552.7</v>
      </c>
    </row>
    <row r="104" customFormat="false" ht="13.2" hidden="false" customHeight="false" outlineLevel="0" collapsed="false">
      <c r="A104" s="10" t="s">
        <v>2560</v>
      </c>
      <c r="B104" s="10" t="s">
        <v>2561</v>
      </c>
      <c r="C104" s="169" t="n">
        <v>432.3</v>
      </c>
    </row>
    <row r="105" customFormat="false" ht="13.2" hidden="false" customHeight="false" outlineLevel="0" collapsed="false">
      <c r="A105" s="29" t="s">
        <v>809</v>
      </c>
      <c r="B105" s="29" t="s">
        <v>810</v>
      </c>
      <c r="C105" s="30" t="n">
        <v>465.5</v>
      </c>
    </row>
    <row r="106" customFormat="false" ht="13.2" hidden="false" customHeight="false" outlineLevel="0" collapsed="false">
      <c r="A106" s="29" t="s">
        <v>531</v>
      </c>
      <c r="B106" s="29" t="s">
        <v>532</v>
      </c>
      <c r="C106" s="30" t="n">
        <v>498.4</v>
      </c>
    </row>
    <row r="107" customFormat="false" ht="13.2" hidden="false" customHeight="false" outlineLevel="0" collapsed="false">
      <c r="A107" s="29" t="s">
        <v>771</v>
      </c>
      <c r="B107" s="29" t="s">
        <v>772</v>
      </c>
      <c r="C107" s="30" t="n">
        <v>499.4</v>
      </c>
    </row>
    <row r="108" customFormat="false" ht="13.2" hidden="false" customHeight="false" outlineLevel="0" collapsed="false">
      <c r="A108" s="29" t="s">
        <v>397</v>
      </c>
      <c r="B108" s="29" t="s">
        <v>398</v>
      </c>
      <c r="C108" s="30" t="n">
        <v>463.1</v>
      </c>
    </row>
    <row r="109" customFormat="false" ht="13.2" hidden="false" customHeight="false" outlineLevel="0" collapsed="false">
      <c r="A109" s="29" t="s">
        <v>451</v>
      </c>
      <c r="B109" s="29" t="s">
        <v>452</v>
      </c>
      <c r="C109" s="30" t="n">
        <v>463.3</v>
      </c>
    </row>
    <row r="110" customFormat="false" ht="13.2" hidden="false" customHeight="false" outlineLevel="0" collapsed="false">
      <c r="A110" s="29" t="s">
        <v>217</v>
      </c>
      <c r="B110" s="29" t="s">
        <v>218</v>
      </c>
      <c r="C110" s="30" t="n">
        <v>562.2</v>
      </c>
    </row>
    <row r="111" customFormat="false" ht="13.2" hidden="false" customHeight="false" outlineLevel="0" collapsed="false">
      <c r="A111" s="29" t="s">
        <v>399</v>
      </c>
      <c r="B111" s="29" t="s">
        <v>400</v>
      </c>
      <c r="C111" s="30" t="n">
        <v>523.9</v>
      </c>
    </row>
    <row r="112" customFormat="false" ht="13.2" hidden="false" customHeight="false" outlineLevel="0" collapsed="false">
      <c r="A112" s="29" t="s">
        <v>37</v>
      </c>
      <c r="B112" s="29" t="s">
        <v>38</v>
      </c>
      <c r="C112" s="30" t="n">
        <v>565.6</v>
      </c>
    </row>
    <row r="113" customFormat="false" ht="13.2" hidden="false" customHeight="false" outlineLevel="0" collapsed="false">
      <c r="A113" s="29" t="s">
        <v>621</v>
      </c>
      <c r="B113" s="29" t="s">
        <v>622</v>
      </c>
      <c r="C113" s="30" t="n">
        <v>498.9</v>
      </c>
    </row>
    <row r="114" customFormat="false" ht="13.2" hidden="false" customHeight="false" outlineLevel="0" collapsed="false">
      <c r="A114" s="29" t="s">
        <v>639</v>
      </c>
      <c r="B114" s="29" t="s">
        <v>640</v>
      </c>
      <c r="C114" s="30" t="n">
        <v>548.2</v>
      </c>
    </row>
    <row r="115" customFormat="false" ht="13.2" hidden="false" customHeight="false" outlineLevel="0" collapsed="false">
      <c r="A115" s="29" t="s">
        <v>455</v>
      </c>
      <c r="B115" s="29" t="s">
        <v>456</v>
      </c>
      <c r="C115" s="30" t="n">
        <v>617.5</v>
      </c>
    </row>
    <row r="116" customFormat="false" ht="13.2" hidden="false" customHeight="false" outlineLevel="0" collapsed="false">
      <c r="A116" s="29" t="s">
        <v>505</v>
      </c>
      <c r="B116" s="29" t="s">
        <v>506</v>
      </c>
      <c r="C116" s="30" t="n">
        <v>579</v>
      </c>
    </row>
    <row r="117" customFormat="false" ht="13.2" hidden="false" customHeight="false" outlineLevel="0" collapsed="false">
      <c r="A117" s="29" t="s">
        <v>113</v>
      </c>
      <c r="B117" s="29" t="s">
        <v>114</v>
      </c>
      <c r="C117" s="30" t="n">
        <v>640.6</v>
      </c>
    </row>
    <row r="118" customFormat="false" ht="13.2" hidden="false" customHeight="false" outlineLevel="0" collapsed="false">
      <c r="A118" s="29" t="s">
        <v>159</v>
      </c>
      <c r="B118" s="29" t="s">
        <v>160</v>
      </c>
      <c r="C118" s="30" t="n">
        <v>462.1</v>
      </c>
    </row>
    <row r="119" customFormat="false" ht="13.2" hidden="false" customHeight="false" outlineLevel="0" collapsed="false">
      <c r="A119" s="29" t="s">
        <v>401</v>
      </c>
      <c r="B119" s="29" t="s">
        <v>402</v>
      </c>
      <c r="C119" s="30" t="n">
        <v>558.1</v>
      </c>
    </row>
    <row r="120" customFormat="false" ht="13.2" hidden="false" customHeight="false" outlineLevel="0" collapsed="false">
      <c r="A120" s="29" t="s">
        <v>175</v>
      </c>
      <c r="B120" s="29" t="s">
        <v>176</v>
      </c>
      <c r="C120" s="30" t="n">
        <v>564.2</v>
      </c>
    </row>
    <row r="121" customFormat="false" ht="13.2" hidden="false" customHeight="false" outlineLevel="0" collapsed="false">
      <c r="A121" s="29" t="s">
        <v>403</v>
      </c>
      <c r="B121" s="29" t="s">
        <v>404</v>
      </c>
      <c r="C121" s="30" t="n">
        <v>668.6</v>
      </c>
    </row>
    <row r="122" customFormat="false" ht="13.2" hidden="false" customHeight="false" outlineLevel="0" collapsed="false">
      <c r="A122" s="29" t="s">
        <v>785</v>
      </c>
      <c r="B122" s="29" t="s">
        <v>786</v>
      </c>
      <c r="C122" s="30" t="n">
        <v>501.1</v>
      </c>
    </row>
    <row r="123" customFormat="false" ht="13.2" hidden="false" customHeight="false" outlineLevel="0" collapsed="false">
      <c r="A123" s="29" t="s">
        <v>731</v>
      </c>
      <c r="B123" s="29" t="s">
        <v>732</v>
      </c>
      <c r="C123" s="30" t="n">
        <v>476.2</v>
      </c>
    </row>
    <row r="124" customFormat="false" ht="13.2" hidden="false" customHeight="false" outlineLevel="0" collapsed="false">
      <c r="A124" s="29" t="s">
        <v>493</v>
      </c>
      <c r="B124" s="29" t="s">
        <v>494</v>
      </c>
      <c r="C124" s="30" t="n">
        <v>522.1</v>
      </c>
    </row>
    <row r="125" customFormat="false" ht="13.2" hidden="false" customHeight="false" outlineLevel="0" collapsed="false">
      <c r="A125" s="29" t="s">
        <v>507</v>
      </c>
      <c r="B125" s="29" t="s">
        <v>508</v>
      </c>
      <c r="C125" s="30" t="n">
        <v>547.8</v>
      </c>
    </row>
    <row r="126" customFormat="false" ht="13.2" hidden="false" customHeight="false" outlineLevel="0" collapsed="false">
      <c r="A126" s="29" t="s">
        <v>315</v>
      </c>
      <c r="B126" s="29" t="s">
        <v>316</v>
      </c>
      <c r="C126" s="30" t="n">
        <v>456.7</v>
      </c>
    </row>
    <row r="127" customFormat="false" ht="13.2" hidden="false" customHeight="false" outlineLevel="0" collapsed="false">
      <c r="A127" s="29" t="s">
        <v>441</v>
      </c>
      <c r="B127" s="29" t="s">
        <v>871</v>
      </c>
      <c r="C127" s="30" t="n">
        <v>554.2</v>
      </c>
    </row>
    <row r="128" customFormat="false" ht="13.2" hidden="false" customHeight="false" outlineLevel="0" collapsed="false">
      <c r="A128" s="29" t="s">
        <v>405</v>
      </c>
      <c r="B128" s="29" t="s">
        <v>406</v>
      </c>
      <c r="C128" s="30" t="n">
        <v>495.8</v>
      </c>
    </row>
    <row r="129" customFormat="false" ht="13.2" hidden="false" customHeight="false" outlineLevel="0" collapsed="false">
      <c r="A129" s="29" t="s">
        <v>559</v>
      </c>
      <c r="B129" s="29" t="s">
        <v>560</v>
      </c>
      <c r="C129" s="30" t="n">
        <v>743.6</v>
      </c>
    </row>
    <row r="130" customFormat="false" ht="13.2" hidden="false" customHeight="false" outlineLevel="0" collapsed="false">
      <c r="A130" s="29" t="s">
        <v>219</v>
      </c>
      <c r="B130" s="29" t="s">
        <v>220</v>
      </c>
      <c r="C130" s="30" t="n">
        <v>564</v>
      </c>
    </row>
    <row r="131" customFormat="false" ht="13.2" hidden="false" customHeight="false" outlineLevel="0" collapsed="false">
      <c r="A131" s="29" t="s">
        <v>57</v>
      </c>
      <c r="B131" s="29" t="s">
        <v>58</v>
      </c>
      <c r="C131" s="30" t="n">
        <v>669.9</v>
      </c>
    </row>
    <row r="132" customFormat="false" ht="13.2" hidden="false" customHeight="false" outlineLevel="0" collapsed="false">
      <c r="A132" s="29" t="s">
        <v>561</v>
      </c>
      <c r="B132" s="29" t="s">
        <v>562</v>
      </c>
      <c r="C132" s="30" t="n">
        <v>652</v>
      </c>
    </row>
    <row r="133" customFormat="false" ht="13.2" hidden="false" customHeight="false" outlineLevel="0" collapsed="false">
      <c r="A133" s="29" t="s">
        <v>135</v>
      </c>
      <c r="B133" s="29" t="s">
        <v>136</v>
      </c>
      <c r="C133" s="30" t="n">
        <v>507.2</v>
      </c>
    </row>
    <row r="134" customFormat="false" ht="13.2" hidden="false" customHeight="false" outlineLevel="0" collapsed="false">
      <c r="A134" s="29" t="s">
        <v>623</v>
      </c>
      <c r="B134" s="29" t="s">
        <v>624</v>
      </c>
      <c r="C134" s="30" t="n">
        <v>478.1</v>
      </c>
    </row>
    <row r="135" customFormat="false" ht="13.2" hidden="false" customHeight="false" outlineLevel="0" collapsed="false">
      <c r="A135" s="29" t="s">
        <v>407</v>
      </c>
      <c r="B135" s="29" t="s">
        <v>408</v>
      </c>
      <c r="C135" s="30" t="n">
        <v>514.1</v>
      </c>
    </row>
    <row r="136" customFormat="false" ht="13.2" hidden="false" customHeight="false" outlineLevel="0" collapsed="false">
      <c r="A136" s="29" t="s">
        <v>509</v>
      </c>
      <c r="B136" s="29" t="s">
        <v>510</v>
      </c>
      <c r="C136" s="30" t="n">
        <v>575.7</v>
      </c>
    </row>
    <row r="137" customFormat="false" ht="13.2" hidden="false" customHeight="false" outlineLevel="0" collapsed="false">
      <c r="A137" s="29" t="s">
        <v>39</v>
      </c>
      <c r="B137" s="29" t="s">
        <v>40</v>
      </c>
      <c r="C137" s="30" t="n">
        <v>457.7</v>
      </c>
    </row>
    <row r="138" customFormat="false" ht="13.2" hidden="false" customHeight="false" outlineLevel="0" collapsed="false">
      <c r="A138" s="10" t="s">
        <v>2562</v>
      </c>
      <c r="B138" s="10" t="s">
        <v>2563</v>
      </c>
      <c r="C138" s="169" t="n">
        <v>467.8</v>
      </c>
    </row>
    <row r="139" customFormat="false" ht="13.2" hidden="false" customHeight="false" outlineLevel="0" collapsed="false">
      <c r="A139" s="29" t="s">
        <v>409</v>
      </c>
      <c r="B139" s="29" t="s">
        <v>410</v>
      </c>
      <c r="C139" s="30" t="n">
        <v>517.5</v>
      </c>
    </row>
    <row r="140" customFormat="false" ht="13.2" hidden="false" customHeight="false" outlineLevel="0" collapsed="false">
      <c r="A140" s="29" t="s">
        <v>683</v>
      </c>
      <c r="B140" s="29" t="s">
        <v>684</v>
      </c>
      <c r="C140" s="30" t="n">
        <v>528.3</v>
      </c>
    </row>
    <row r="141" customFormat="false" ht="13.2" hidden="false" customHeight="false" outlineLevel="0" collapsed="false">
      <c r="A141" s="29" t="s">
        <v>97</v>
      </c>
      <c r="B141" s="29" t="s">
        <v>98</v>
      </c>
      <c r="C141" s="30" t="n">
        <v>422.7</v>
      </c>
    </row>
    <row r="142" customFormat="false" ht="13.2" hidden="false" customHeight="false" outlineLevel="0" collapsed="false">
      <c r="A142" s="29" t="s">
        <v>653</v>
      </c>
      <c r="B142" s="29" t="s">
        <v>654</v>
      </c>
      <c r="C142" s="30" t="n">
        <v>524.4</v>
      </c>
    </row>
    <row r="143" customFormat="false" ht="13.2" hidden="false" customHeight="false" outlineLevel="0" collapsed="false">
      <c r="A143" s="29" t="s">
        <v>323</v>
      </c>
      <c r="B143" s="29" t="s">
        <v>324</v>
      </c>
      <c r="C143" s="30" t="n">
        <v>520.1</v>
      </c>
    </row>
    <row r="144" customFormat="false" ht="13.2" hidden="false" customHeight="false" outlineLevel="0" collapsed="false">
      <c r="A144" s="29" t="s">
        <v>291</v>
      </c>
      <c r="B144" s="29" t="s">
        <v>292</v>
      </c>
      <c r="C144" s="30" t="n">
        <v>483.3</v>
      </c>
    </row>
    <row r="145" customFormat="false" ht="13.2" hidden="false" customHeight="false" outlineLevel="0" collapsed="false">
      <c r="A145" s="29" t="s">
        <v>191</v>
      </c>
      <c r="B145" s="29" t="s">
        <v>192</v>
      </c>
      <c r="C145" s="30" t="n">
        <v>516.1</v>
      </c>
    </row>
    <row r="146" customFormat="false" ht="13.2" hidden="false" customHeight="false" outlineLevel="0" collapsed="false">
      <c r="A146" s="29" t="s">
        <v>457</v>
      </c>
      <c r="B146" s="29" t="s">
        <v>458</v>
      </c>
      <c r="C146" s="30" t="n">
        <v>515.8</v>
      </c>
    </row>
    <row r="147" customFormat="false" ht="13.2" hidden="false" customHeight="false" outlineLevel="0" collapsed="false">
      <c r="A147" s="29" t="s">
        <v>655</v>
      </c>
      <c r="B147" s="29" t="s">
        <v>656</v>
      </c>
      <c r="C147" s="30" t="n">
        <v>477.1</v>
      </c>
    </row>
    <row r="148" customFormat="false" ht="13.2" hidden="false" customHeight="false" outlineLevel="0" collapsed="false">
      <c r="A148" s="29" t="s">
        <v>511</v>
      </c>
      <c r="B148" s="29" t="s">
        <v>512</v>
      </c>
      <c r="C148" s="30" t="n">
        <v>536.1</v>
      </c>
    </row>
    <row r="149" customFormat="false" ht="13.2" hidden="false" customHeight="false" outlineLevel="0" collapsed="false">
      <c r="A149" s="29" t="s">
        <v>533</v>
      </c>
      <c r="B149" s="29" t="s">
        <v>534</v>
      </c>
      <c r="C149" s="30" t="n">
        <v>545</v>
      </c>
    </row>
    <row r="150" customFormat="false" ht="13.2" hidden="false" customHeight="false" outlineLevel="0" collapsed="false">
      <c r="A150" s="29" t="s">
        <v>85</v>
      </c>
      <c r="B150" s="29" t="s">
        <v>86</v>
      </c>
      <c r="C150" s="30" t="n">
        <v>448.8</v>
      </c>
    </row>
    <row r="151" customFormat="false" ht="13.2" hidden="false" customHeight="false" outlineLevel="0" collapsed="false">
      <c r="A151" s="29" t="s">
        <v>221</v>
      </c>
      <c r="B151" s="29" t="s">
        <v>222</v>
      </c>
      <c r="C151" s="30" t="n">
        <v>601</v>
      </c>
    </row>
    <row r="152" customFormat="false" ht="13.2" hidden="false" customHeight="false" outlineLevel="0" collapsed="false">
      <c r="A152" s="29" t="s">
        <v>563</v>
      </c>
      <c r="B152" s="29" t="s">
        <v>564</v>
      </c>
      <c r="C152" s="30" t="n">
        <v>646.1</v>
      </c>
    </row>
    <row r="153" customFormat="false" ht="13.2" hidden="false" customHeight="false" outlineLevel="0" collapsed="false">
      <c r="A153" s="29" t="s">
        <v>677</v>
      </c>
      <c r="B153" s="29" t="s">
        <v>678</v>
      </c>
      <c r="C153" s="30" t="n">
        <v>433.9</v>
      </c>
    </row>
    <row r="154" customFormat="false" ht="13.2" hidden="false" customHeight="false" outlineLevel="0" collapsed="false">
      <c r="A154" s="29" t="s">
        <v>223</v>
      </c>
      <c r="B154" s="29" t="s">
        <v>224</v>
      </c>
      <c r="C154" s="30" t="n">
        <v>603.4</v>
      </c>
    </row>
    <row r="155" customFormat="false" ht="13.2" hidden="false" customHeight="false" outlineLevel="0" collapsed="false">
      <c r="A155" s="29" t="s">
        <v>295</v>
      </c>
      <c r="B155" s="29" t="s">
        <v>296</v>
      </c>
      <c r="C155" s="30" t="n">
        <v>484.7</v>
      </c>
    </row>
    <row r="156" customFormat="false" ht="13.2" hidden="false" customHeight="false" outlineLevel="0" collapsed="false">
      <c r="A156" s="29" t="s">
        <v>795</v>
      </c>
      <c r="B156" s="29" t="s">
        <v>796</v>
      </c>
      <c r="C156" s="30" t="n">
        <v>479.5</v>
      </c>
    </row>
    <row r="157" customFormat="false" ht="13.2" hidden="false" customHeight="false" outlineLevel="0" collapsed="false">
      <c r="A157" s="29" t="s">
        <v>225</v>
      </c>
      <c r="B157" s="29" t="s">
        <v>226</v>
      </c>
      <c r="C157" s="30" t="n">
        <v>686.1</v>
      </c>
    </row>
    <row r="158" customFormat="false" ht="13.2" hidden="false" customHeight="false" outlineLevel="0" collapsed="false">
      <c r="A158" s="29" t="s">
        <v>147</v>
      </c>
      <c r="B158" s="29" t="s">
        <v>148</v>
      </c>
      <c r="C158" s="30" t="n">
        <v>574.9</v>
      </c>
    </row>
    <row r="159" customFormat="false" ht="13.2" hidden="false" customHeight="false" outlineLevel="0" collapsed="false">
      <c r="A159" s="29" t="s">
        <v>227</v>
      </c>
      <c r="B159" s="29" t="s">
        <v>228</v>
      </c>
      <c r="C159" s="30" t="n">
        <v>576.6</v>
      </c>
    </row>
    <row r="160" customFormat="false" ht="13.2" hidden="false" customHeight="false" outlineLevel="0" collapsed="false">
      <c r="A160" s="29" t="s">
        <v>59</v>
      </c>
      <c r="B160" s="29" t="s">
        <v>60</v>
      </c>
      <c r="C160" s="30" t="n">
        <v>490.7</v>
      </c>
    </row>
    <row r="161" customFormat="false" ht="13.2" hidden="false" customHeight="false" outlineLevel="0" collapsed="false">
      <c r="A161" s="29" t="s">
        <v>797</v>
      </c>
      <c r="B161" s="29" t="s">
        <v>798</v>
      </c>
      <c r="C161" s="30" t="n">
        <v>518</v>
      </c>
    </row>
    <row r="162" customFormat="false" ht="13.2" hidden="false" customHeight="false" outlineLevel="0" collapsed="false">
      <c r="A162" s="29" t="s">
        <v>229</v>
      </c>
      <c r="B162" s="29" t="s">
        <v>230</v>
      </c>
      <c r="C162" s="30" t="n">
        <v>625.7</v>
      </c>
    </row>
    <row r="163" customFormat="false" ht="13.2" hidden="false" customHeight="false" outlineLevel="0" collapsed="false">
      <c r="A163" s="29" t="s">
        <v>513</v>
      </c>
      <c r="B163" s="29" t="s">
        <v>514</v>
      </c>
      <c r="C163" s="30" t="n">
        <v>708.1</v>
      </c>
    </row>
    <row r="164" customFormat="false" ht="13.2" hidden="false" customHeight="false" outlineLevel="0" collapsed="false">
      <c r="A164" s="29" t="s">
        <v>269</v>
      </c>
      <c r="B164" s="29" t="s">
        <v>270</v>
      </c>
      <c r="C164" s="30" t="n">
        <v>495.2</v>
      </c>
    </row>
    <row r="165" customFormat="false" ht="13.2" hidden="false" customHeight="false" outlineLevel="0" collapsed="false">
      <c r="A165" s="29" t="s">
        <v>495</v>
      </c>
      <c r="B165" s="29" t="s">
        <v>496</v>
      </c>
      <c r="C165" s="30" t="n">
        <v>446.1</v>
      </c>
    </row>
    <row r="166" customFormat="false" ht="13.2" hidden="false" customHeight="false" outlineLevel="0" collapsed="false">
      <c r="A166" s="29" t="s">
        <v>515</v>
      </c>
      <c r="B166" s="29" t="s">
        <v>516</v>
      </c>
      <c r="C166" s="30" t="n">
        <v>520.1</v>
      </c>
    </row>
    <row r="167" customFormat="false" ht="13.2" hidden="false" customHeight="false" outlineLevel="0" collapsed="false">
      <c r="A167" s="29" t="s">
        <v>231</v>
      </c>
      <c r="B167" s="29" t="s">
        <v>232</v>
      </c>
      <c r="C167" s="30" t="n">
        <v>626.3</v>
      </c>
    </row>
    <row r="168" customFormat="false" ht="13.2" hidden="false" customHeight="false" outlineLevel="0" collapsed="false">
      <c r="A168" s="29" t="s">
        <v>721</v>
      </c>
      <c r="B168" s="29" t="s">
        <v>722</v>
      </c>
      <c r="C168" s="30" t="n">
        <v>459</v>
      </c>
    </row>
    <row r="169" customFormat="false" ht="13.2" hidden="false" customHeight="false" outlineLevel="0" collapsed="false">
      <c r="A169" s="29" t="s">
        <v>73</v>
      </c>
      <c r="B169" s="29" t="s">
        <v>74</v>
      </c>
      <c r="C169" s="30" t="n">
        <v>551.6</v>
      </c>
    </row>
    <row r="170" customFormat="false" ht="13.2" hidden="false" customHeight="false" outlineLevel="0" collapsed="false">
      <c r="A170" s="29" t="s">
        <v>137</v>
      </c>
      <c r="B170" s="29" t="s">
        <v>138</v>
      </c>
      <c r="C170" s="30" t="n">
        <v>510.9</v>
      </c>
    </row>
    <row r="171" customFormat="false" ht="13.2" hidden="false" customHeight="false" outlineLevel="0" collapsed="false">
      <c r="A171" s="29" t="s">
        <v>411</v>
      </c>
      <c r="B171" s="29" t="s">
        <v>412</v>
      </c>
      <c r="C171" s="30" t="n">
        <v>488.9</v>
      </c>
    </row>
    <row r="172" customFormat="false" ht="13.2" hidden="false" customHeight="false" outlineLevel="0" collapsed="false">
      <c r="A172" s="29" t="s">
        <v>233</v>
      </c>
      <c r="B172" s="29" t="s">
        <v>234</v>
      </c>
      <c r="C172" s="30" t="n">
        <v>605.5</v>
      </c>
    </row>
    <row r="173" customFormat="false" ht="13.2" hidden="false" customHeight="false" outlineLevel="0" collapsed="false">
      <c r="A173" s="29" t="s">
        <v>149</v>
      </c>
      <c r="B173" s="29" t="s">
        <v>150</v>
      </c>
      <c r="C173" s="30" t="n">
        <v>524.1</v>
      </c>
    </row>
    <row r="174" customFormat="false" ht="13.2" hidden="false" customHeight="false" outlineLevel="0" collapsed="false">
      <c r="A174" s="29" t="s">
        <v>589</v>
      </c>
      <c r="B174" s="29" t="s">
        <v>590</v>
      </c>
      <c r="C174" s="30" t="n">
        <v>627.9</v>
      </c>
    </row>
    <row r="175" customFormat="false" ht="13.2" hidden="false" customHeight="false" outlineLevel="0" collapsed="false">
      <c r="A175" s="29" t="s">
        <v>235</v>
      </c>
      <c r="B175" s="29" t="s">
        <v>236</v>
      </c>
      <c r="C175" s="30" t="n">
        <v>565.7</v>
      </c>
    </row>
    <row r="176" customFormat="false" ht="13.2" hidden="false" customHeight="false" outlineLevel="0" collapsed="false">
      <c r="A176" s="29" t="s">
        <v>41</v>
      </c>
      <c r="B176" s="29" t="s">
        <v>42</v>
      </c>
      <c r="C176" s="30" t="n">
        <v>543.5</v>
      </c>
    </row>
    <row r="177" customFormat="false" ht="13.2" hidden="false" customHeight="false" outlineLevel="0" collapsed="false">
      <c r="A177" s="29" t="s">
        <v>325</v>
      </c>
      <c r="B177" s="29" t="s">
        <v>326</v>
      </c>
      <c r="C177" s="30" t="n">
        <v>454.5</v>
      </c>
    </row>
    <row r="178" customFormat="false" ht="13.2" hidden="false" customHeight="false" outlineLevel="0" collapsed="false">
      <c r="A178" s="29" t="s">
        <v>413</v>
      </c>
      <c r="B178" s="29" t="s">
        <v>414</v>
      </c>
      <c r="C178" s="30" t="n">
        <v>518.9</v>
      </c>
    </row>
    <row r="179" customFormat="false" ht="13.2" hidden="false" customHeight="false" outlineLevel="0" collapsed="false">
      <c r="A179" s="29" t="s">
        <v>99</v>
      </c>
      <c r="B179" s="29" t="s">
        <v>100</v>
      </c>
      <c r="C179" s="30" t="n">
        <v>483.3</v>
      </c>
    </row>
    <row r="180" customFormat="false" ht="13.2" hidden="false" customHeight="false" outlineLevel="0" collapsed="false">
      <c r="A180" s="29" t="s">
        <v>483</v>
      </c>
      <c r="B180" s="29" t="s">
        <v>484</v>
      </c>
      <c r="C180" s="30" t="n">
        <v>479.1</v>
      </c>
    </row>
    <row r="181" customFormat="false" ht="13.2" hidden="false" customHeight="false" outlineLevel="0" collapsed="false">
      <c r="A181" s="29" t="s">
        <v>617</v>
      </c>
      <c r="B181" s="29" t="s">
        <v>618</v>
      </c>
      <c r="C181" s="30" t="s">
        <v>2564</v>
      </c>
    </row>
    <row r="182" customFormat="false" ht="13.2" hidden="false" customHeight="false" outlineLevel="0" collapsed="false">
      <c r="A182" s="29" t="s">
        <v>237</v>
      </c>
      <c r="B182" s="29" t="s">
        <v>238</v>
      </c>
      <c r="C182" s="30" t="n">
        <v>670.8</v>
      </c>
    </row>
    <row r="183" customFormat="false" ht="13.2" hidden="false" customHeight="false" outlineLevel="0" collapsed="false">
      <c r="A183" s="29" t="s">
        <v>239</v>
      </c>
      <c r="B183" s="29" t="s">
        <v>240</v>
      </c>
      <c r="C183" s="30" t="n">
        <v>762.8</v>
      </c>
    </row>
    <row r="184" customFormat="false" ht="13.2" hidden="false" customHeight="false" outlineLevel="0" collapsed="false">
      <c r="A184" s="29" t="s">
        <v>177</v>
      </c>
      <c r="B184" s="29" t="s">
        <v>178</v>
      </c>
      <c r="C184" s="30" t="n">
        <v>505.5</v>
      </c>
    </row>
    <row r="185" customFormat="false" ht="13.2" hidden="false" customHeight="false" outlineLevel="0" collapsed="false">
      <c r="A185" s="29" t="s">
        <v>87</v>
      </c>
      <c r="B185" s="29" t="s">
        <v>874</v>
      </c>
      <c r="C185" s="30" t="n">
        <v>468.4</v>
      </c>
    </row>
    <row r="186" customFormat="false" ht="13.2" hidden="false" customHeight="false" outlineLevel="0" collapsed="false">
      <c r="A186" s="29" t="s">
        <v>783</v>
      </c>
      <c r="B186" s="29" t="s">
        <v>784</v>
      </c>
      <c r="C186" s="30" t="n">
        <v>445.9</v>
      </c>
    </row>
    <row r="187" customFormat="false" ht="13.2" hidden="false" customHeight="false" outlineLevel="0" collapsed="false">
      <c r="A187" s="29" t="s">
        <v>241</v>
      </c>
      <c r="B187" s="29" t="s">
        <v>242</v>
      </c>
      <c r="C187" s="30" t="n">
        <v>701.9</v>
      </c>
    </row>
    <row r="188" customFormat="false" ht="13.2" hidden="false" customHeight="false" outlineLevel="0" collapsed="false">
      <c r="A188" s="29" t="s">
        <v>819</v>
      </c>
      <c r="B188" s="29" t="s">
        <v>820</v>
      </c>
      <c r="C188" s="30" t="n">
        <v>484.2</v>
      </c>
    </row>
    <row r="189" customFormat="false" ht="13.2" hidden="false" customHeight="false" outlineLevel="0" collapsed="false">
      <c r="A189" s="29" t="s">
        <v>363</v>
      </c>
      <c r="B189" s="29" t="s">
        <v>364</v>
      </c>
      <c r="C189" s="30" t="n">
        <v>474.9</v>
      </c>
    </row>
    <row r="190" customFormat="false" ht="13.2" hidden="false" customHeight="false" outlineLevel="0" collapsed="false">
      <c r="A190" s="29" t="s">
        <v>243</v>
      </c>
      <c r="B190" s="29" t="s">
        <v>244</v>
      </c>
      <c r="C190" s="30" t="n">
        <v>621.5</v>
      </c>
    </row>
    <row r="191" customFormat="false" ht="13.2" hidden="false" customHeight="false" outlineLevel="0" collapsed="false">
      <c r="A191" s="29" t="s">
        <v>327</v>
      </c>
      <c r="B191" s="29" t="s">
        <v>328</v>
      </c>
      <c r="C191" s="30" t="n">
        <v>492.7</v>
      </c>
    </row>
    <row r="192" customFormat="false" ht="13.2" hidden="false" customHeight="false" outlineLevel="0" collapsed="false">
      <c r="A192" s="29" t="s">
        <v>821</v>
      </c>
      <c r="B192" s="29" t="s">
        <v>822</v>
      </c>
      <c r="C192" s="30" t="n">
        <v>501.8</v>
      </c>
    </row>
    <row r="193" customFormat="false" ht="13.2" hidden="false" customHeight="false" outlineLevel="0" collapsed="false">
      <c r="A193" s="29" t="s">
        <v>121</v>
      </c>
      <c r="B193" s="29" t="s">
        <v>122</v>
      </c>
      <c r="C193" s="30" t="n">
        <v>421.8</v>
      </c>
    </row>
    <row r="194" customFormat="false" ht="13.2" hidden="false" customHeight="false" outlineLevel="0" collapsed="false">
      <c r="A194" s="29" t="s">
        <v>497</v>
      </c>
      <c r="B194" s="29" t="s">
        <v>498</v>
      </c>
      <c r="C194" s="30" t="n">
        <v>553.4</v>
      </c>
    </row>
    <row r="195" customFormat="false" ht="13.2" hidden="false" customHeight="false" outlineLevel="0" collapsed="false">
      <c r="A195" s="29" t="s">
        <v>245</v>
      </c>
      <c r="B195" s="29" t="s">
        <v>246</v>
      </c>
      <c r="C195" s="30" t="n">
        <v>606.4</v>
      </c>
    </row>
    <row r="196" customFormat="false" ht="13.2" hidden="false" customHeight="false" outlineLevel="0" collapsed="false">
      <c r="A196" s="29" t="s">
        <v>733</v>
      </c>
      <c r="B196" s="29" t="s">
        <v>734</v>
      </c>
      <c r="C196" s="30" t="n">
        <v>593.3</v>
      </c>
    </row>
    <row r="197" customFormat="false" ht="13.2" hidden="false" customHeight="false" outlineLevel="0" collapsed="false">
      <c r="A197" s="29" t="s">
        <v>161</v>
      </c>
      <c r="B197" s="29" t="s">
        <v>162</v>
      </c>
      <c r="C197" s="30" t="n">
        <v>477.9</v>
      </c>
    </row>
    <row r="198" customFormat="false" ht="13.2" hidden="false" customHeight="false" outlineLevel="0" collapsed="false">
      <c r="A198" s="10" t="s">
        <v>2565</v>
      </c>
      <c r="B198" s="10" t="s">
        <v>2566</v>
      </c>
      <c r="C198" s="169" t="n">
        <v>517.4</v>
      </c>
    </row>
    <row r="199" customFormat="false" ht="13.2" hidden="false" customHeight="false" outlineLevel="0" collapsed="false">
      <c r="A199" s="29" t="s">
        <v>365</v>
      </c>
      <c r="B199" s="29" t="s">
        <v>366</v>
      </c>
      <c r="C199" s="30" t="n">
        <v>480.5</v>
      </c>
    </row>
    <row r="200" customFormat="false" ht="13.2" hidden="false" customHeight="false" outlineLevel="0" collapsed="false">
      <c r="A200" s="29" t="s">
        <v>25</v>
      </c>
      <c r="B200" s="29" t="s">
        <v>26</v>
      </c>
      <c r="C200" s="30" t="n">
        <v>495.1</v>
      </c>
    </row>
    <row r="201" customFormat="false" ht="13.2" hidden="false" customHeight="false" outlineLevel="0" collapsed="false">
      <c r="A201" s="29" t="s">
        <v>535</v>
      </c>
      <c r="B201" s="29" t="s">
        <v>536</v>
      </c>
      <c r="C201" s="30" t="n">
        <v>557.7</v>
      </c>
    </row>
    <row r="202" customFormat="false" ht="13.2" hidden="false" customHeight="false" outlineLevel="0" collapsed="false">
      <c r="A202" s="29" t="s">
        <v>61</v>
      </c>
      <c r="B202" s="29" t="s">
        <v>62</v>
      </c>
      <c r="C202" s="30" t="n">
        <v>609.8</v>
      </c>
    </row>
    <row r="203" customFormat="false" ht="13.2" hidden="false" customHeight="false" outlineLevel="0" collapsed="false">
      <c r="A203" s="29" t="s">
        <v>757</v>
      </c>
      <c r="B203" s="29" t="s">
        <v>758</v>
      </c>
      <c r="C203" s="30" t="n">
        <v>535</v>
      </c>
    </row>
    <row r="204" customFormat="false" ht="13.2" hidden="false" customHeight="false" outlineLevel="0" collapsed="false">
      <c r="A204" s="29" t="s">
        <v>347</v>
      </c>
      <c r="B204" s="29" t="s">
        <v>348</v>
      </c>
      <c r="C204" s="30" t="n">
        <v>483.7</v>
      </c>
    </row>
    <row r="205" customFormat="false" ht="13.2" hidden="false" customHeight="false" outlineLevel="0" collapsed="false">
      <c r="A205" s="29" t="s">
        <v>193</v>
      </c>
      <c r="B205" s="29" t="s">
        <v>194</v>
      </c>
      <c r="C205" s="30" t="n">
        <v>435.9</v>
      </c>
    </row>
    <row r="206" customFormat="false" ht="13.2" hidden="false" customHeight="false" outlineLevel="0" collapsed="false">
      <c r="A206" s="29" t="s">
        <v>461</v>
      </c>
      <c r="B206" s="29" t="s">
        <v>462</v>
      </c>
      <c r="C206" s="30" t="n">
        <v>553.7</v>
      </c>
    </row>
    <row r="207" customFormat="false" ht="13.2" hidden="false" customHeight="false" outlineLevel="0" collapsed="false">
      <c r="A207" s="29" t="s">
        <v>151</v>
      </c>
      <c r="B207" s="29" t="s">
        <v>152</v>
      </c>
      <c r="C207" s="30" t="n">
        <v>491.6</v>
      </c>
    </row>
    <row r="208" customFormat="false" ht="13.2" hidden="false" customHeight="false" outlineLevel="0" collapsed="false">
      <c r="A208" s="29" t="s">
        <v>661</v>
      </c>
      <c r="B208" s="29" t="s">
        <v>662</v>
      </c>
      <c r="C208" s="30" t="n">
        <v>521</v>
      </c>
    </row>
    <row r="209" customFormat="false" ht="13.2" hidden="false" customHeight="false" outlineLevel="0" collapsed="false">
      <c r="A209" s="29" t="s">
        <v>717</v>
      </c>
      <c r="B209" s="29" t="s">
        <v>718</v>
      </c>
      <c r="C209" s="30" t="n">
        <v>426.2</v>
      </c>
    </row>
    <row r="210" customFormat="false" ht="13.2" hidden="false" customHeight="false" outlineLevel="0" collapsed="false">
      <c r="A210" s="29" t="s">
        <v>247</v>
      </c>
      <c r="B210" s="29" t="s">
        <v>248</v>
      </c>
      <c r="C210" s="30" t="n">
        <v>622.4</v>
      </c>
    </row>
    <row r="211" customFormat="false" ht="13.2" hidden="false" customHeight="false" outlineLevel="0" collapsed="false">
      <c r="A211" s="10" t="s">
        <v>2567</v>
      </c>
      <c r="B211" s="10" t="s">
        <v>2568</v>
      </c>
      <c r="C211" s="169" t="n">
        <v>453.5</v>
      </c>
    </row>
    <row r="212" customFormat="false" ht="13.2" hidden="false" customHeight="false" outlineLevel="0" collapsed="false">
      <c r="A212" s="29" t="s">
        <v>625</v>
      </c>
      <c r="B212" s="29" t="s">
        <v>626</v>
      </c>
      <c r="C212" s="30" t="n">
        <v>479.9</v>
      </c>
    </row>
    <row r="213" customFormat="false" ht="13.2" hidden="false" customHeight="false" outlineLevel="0" collapsed="false">
      <c r="A213" s="29" t="s">
        <v>101</v>
      </c>
      <c r="B213" s="29" t="s">
        <v>102</v>
      </c>
      <c r="C213" s="30" t="n">
        <v>512.3</v>
      </c>
    </row>
    <row r="214" customFormat="false" ht="13.2" hidden="false" customHeight="false" outlineLevel="0" collapsed="false">
      <c r="A214" s="29" t="s">
        <v>591</v>
      </c>
      <c r="B214" s="29" t="s">
        <v>592</v>
      </c>
      <c r="C214" s="30" t="n">
        <v>615.8</v>
      </c>
    </row>
    <row r="215" customFormat="false" ht="13.2" hidden="false" customHeight="false" outlineLevel="0" collapsed="false">
      <c r="A215" s="10" t="s">
        <v>2569</v>
      </c>
      <c r="B215" s="10" t="s">
        <v>384</v>
      </c>
      <c r="C215" s="169" t="n">
        <v>419.4</v>
      </c>
    </row>
    <row r="216" customFormat="false" ht="13.2" hidden="false" customHeight="false" outlineLevel="0" collapsed="false">
      <c r="A216" s="29" t="s">
        <v>271</v>
      </c>
      <c r="B216" s="29" t="s">
        <v>272</v>
      </c>
      <c r="C216" s="30" t="n">
        <v>467.6</v>
      </c>
    </row>
    <row r="217" customFormat="false" ht="13.2" hidden="false" customHeight="false" outlineLevel="0" collapsed="false">
      <c r="A217" s="29" t="s">
        <v>415</v>
      </c>
      <c r="B217" s="29" t="s">
        <v>416</v>
      </c>
      <c r="C217" s="30" t="n">
        <v>497.4</v>
      </c>
    </row>
    <row r="218" customFormat="false" ht="13.2" hidden="false" customHeight="false" outlineLevel="0" collapsed="false">
      <c r="A218" s="29" t="s">
        <v>475</v>
      </c>
      <c r="B218" s="29" t="s">
        <v>476</v>
      </c>
      <c r="C218" s="30" t="n">
        <v>533.6</v>
      </c>
    </row>
    <row r="219" customFormat="false" ht="13.2" hidden="false" customHeight="false" outlineLevel="0" collapsed="false">
      <c r="A219" s="29" t="s">
        <v>565</v>
      </c>
      <c r="B219" s="29" t="s">
        <v>566</v>
      </c>
      <c r="C219" s="30" t="n">
        <v>597.5</v>
      </c>
    </row>
    <row r="220" customFormat="false" ht="13.2" hidden="false" customHeight="false" outlineLevel="0" collapsed="false">
      <c r="A220" s="29" t="s">
        <v>711</v>
      </c>
      <c r="B220" s="29" t="s">
        <v>712</v>
      </c>
      <c r="C220" s="30" t="n">
        <v>610.1</v>
      </c>
    </row>
    <row r="221" customFormat="false" ht="13.2" hidden="false" customHeight="false" outlineLevel="0" collapsed="false">
      <c r="A221" s="29" t="s">
        <v>417</v>
      </c>
      <c r="B221" s="29" t="s">
        <v>418</v>
      </c>
      <c r="C221" s="30" t="n">
        <v>490.7</v>
      </c>
    </row>
    <row r="222" customFormat="false" ht="13.2" hidden="false" customHeight="false" outlineLevel="0" collapsed="false">
      <c r="A222" s="29" t="s">
        <v>695</v>
      </c>
      <c r="B222" s="29" t="s">
        <v>696</v>
      </c>
      <c r="C222" s="30" t="n">
        <v>486</v>
      </c>
    </row>
    <row r="223" customFormat="false" ht="13.2" hidden="false" customHeight="false" outlineLevel="0" collapsed="false">
      <c r="A223" s="29" t="s">
        <v>517</v>
      </c>
      <c r="B223" s="29" t="s">
        <v>518</v>
      </c>
      <c r="C223" s="30" t="n">
        <v>537</v>
      </c>
    </row>
    <row r="224" customFormat="false" ht="13.2" hidden="false" customHeight="false" outlineLevel="0" collapsed="false">
      <c r="A224" s="29" t="s">
        <v>195</v>
      </c>
      <c r="B224" s="29" t="s">
        <v>196</v>
      </c>
      <c r="C224" s="30" t="n">
        <v>469.8</v>
      </c>
    </row>
    <row r="225" customFormat="false" ht="13.2" hidden="false" customHeight="false" outlineLevel="0" collapsed="false">
      <c r="A225" s="29" t="s">
        <v>283</v>
      </c>
      <c r="B225" s="29" t="s">
        <v>284</v>
      </c>
      <c r="C225" s="30" t="n">
        <v>496</v>
      </c>
    </row>
    <row r="226" customFormat="false" ht="13.2" hidden="false" customHeight="false" outlineLevel="0" collapsed="false">
      <c r="A226" s="29" t="s">
        <v>735</v>
      </c>
      <c r="B226" s="29" t="s">
        <v>736</v>
      </c>
      <c r="C226" s="30" t="n">
        <v>484.8</v>
      </c>
    </row>
    <row r="227" customFormat="false" ht="13.2" hidden="false" customHeight="false" outlineLevel="0" collapsed="false">
      <c r="A227" s="29" t="s">
        <v>249</v>
      </c>
      <c r="B227" s="29" t="s">
        <v>250</v>
      </c>
      <c r="C227" s="30" t="n">
        <v>505.5</v>
      </c>
    </row>
    <row r="228" customFormat="false" ht="13.2" hidden="false" customHeight="false" outlineLevel="0" collapsed="false">
      <c r="A228" s="29" t="s">
        <v>713</v>
      </c>
      <c r="B228" s="29" t="s">
        <v>714</v>
      </c>
      <c r="C228" s="30" t="n">
        <v>456.8</v>
      </c>
    </row>
    <row r="229" customFormat="false" ht="13.2" hidden="false" customHeight="false" outlineLevel="0" collapsed="false">
      <c r="A229" s="10" t="s">
        <v>2570</v>
      </c>
      <c r="B229" s="10" t="s">
        <v>2571</v>
      </c>
      <c r="C229" s="169" t="n">
        <v>479.1</v>
      </c>
    </row>
    <row r="230" customFormat="false" ht="13.2" hidden="false" customHeight="false" outlineLevel="0" collapsed="false">
      <c r="A230" s="29" t="s">
        <v>419</v>
      </c>
      <c r="B230" s="29" t="s">
        <v>420</v>
      </c>
      <c r="C230" s="30" t="n">
        <v>479.8</v>
      </c>
    </row>
    <row r="231" customFormat="false" ht="13.2" hidden="false" customHeight="false" outlineLevel="0" collapsed="false">
      <c r="A231" s="29" t="s">
        <v>627</v>
      </c>
      <c r="B231" s="29" t="s">
        <v>628</v>
      </c>
      <c r="C231" s="30" t="n">
        <v>446.8</v>
      </c>
    </row>
    <row r="232" customFormat="false" ht="13.2" hidden="false" customHeight="false" outlineLevel="0" collapsed="false">
      <c r="A232" s="29" t="s">
        <v>641</v>
      </c>
      <c r="B232" s="29" t="s">
        <v>642</v>
      </c>
      <c r="C232" s="30" t="n">
        <v>496.3</v>
      </c>
    </row>
    <row r="233" customFormat="false" ht="13.2" hidden="false" customHeight="false" outlineLevel="0" collapsed="false">
      <c r="A233" s="29" t="s">
        <v>139</v>
      </c>
      <c r="B233" s="29" t="s">
        <v>140</v>
      </c>
      <c r="C233" s="30" t="n">
        <v>503.7</v>
      </c>
    </row>
    <row r="234" customFormat="false" ht="13.2" hidden="false" customHeight="false" outlineLevel="0" collapsed="false">
      <c r="A234" s="29" t="s">
        <v>787</v>
      </c>
      <c r="B234" s="29" t="s">
        <v>788</v>
      </c>
      <c r="C234" s="30" t="n">
        <v>448.7</v>
      </c>
    </row>
    <row r="235" customFormat="false" ht="13.2" hidden="false" customHeight="false" outlineLevel="0" collapsed="false">
      <c r="A235" s="29" t="s">
        <v>75</v>
      </c>
      <c r="B235" s="29" t="s">
        <v>76</v>
      </c>
      <c r="C235" s="30" t="n">
        <v>637.3</v>
      </c>
    </row>
    <row r="236" customFormat="false" ht="13.2" hidden="false" customHeight="false" outlineLevel="0" collapsed="false">
      <c r="A236" s="29" t="s">
        <v>163</v>
      </c>
      <c r="B236" s="29" t="s">
        <v>164</v>
      </c>
      <c r="C236" s="30" t="n">
        <v>509.4</v>
      </c>
    </row>
    <row r="237" customFormat="false" ht="13.2" hidden="false" customHeight="false" outlineLevel="0" collapsed="false">
      <c r="A237" s="29" t="s">
        <v>453</v>
      </c>
      <c r="B237" s="29" t="s">
        <v>454</v>
      </c>
      <c r="C237" s="30" t="n">
        <v>511</v>
      </c>
    </row>
    <row r="238" customFormat="false" ht="13.2" hidden="false" customHeight="false" outlineLevel="0" collapsed="false">
      <c r="A238" s="29" t="s">
        <v>789</v>
      </c>
      <c r="B238" s="29" t="s">
        <v>790</v>
      </c>
      <c r="C238" s="30" t="n">
        <v>539.4</v>
      </c>
    </row>
    <row r="239" customFormat="false" ht="13.2" hidden="false" customHeight="false" outlineLevel="0" collapsed="false">
      <c r="A239" s="29" t="s">
        <v>89</v>
      </c>
      <c r="B239" s="29" t="s">
        <v>90</v>
      </c>
      <c r="C239" s="30" t="n">
        <v>442</v>
      </c>
    </row>
    <row r="240" customFormat="false" ht="13.2" hidden="false" customHeight="false" outlineLevel="0" collapsed="false">
      <c r="A240" s="29" t="s">
        <v>601</v>
      </c>
      <c r="B240" s="29" t="s">
        <v>602</v>
      </c>
      <c r="C240" s="30" t="n">
        <v>551.8</v>
      </c>
    </row>
    <row r="241" customFormat="false" ht="13.2" hidden="false" customHeight="false" outlineLevel="0" collapsed="false">
      <c r="A241" s="29" t="s">
        <v>285</v>
      </c>
      <c r="B241" s="29" t="s">
        <v>286</v>
      </c>
      <c r="C241" s="30" t="n">
        <v>498.3</v>
      </c>
    </row>
    <row r="242" customFormat="false" ht="13.2" hidden="false" customHeight="false" outlineLevel="0" collapsed="false">
      <c r="A242" s="29" t="s">
        <v>745</v>
      </c>
      <c r="B242" s="29" t="s">
        <v>746</v>
      </c>
      <c r="C242" s="30" t="n">
        <v>492.6</v>
      </c>
    </row>
    <row r="243" customFormat="false" ht="13.2" hidden="false" customHeight="false" outlineLevel="0" collapsed="false">
      <c r="A243" s="29" t="s">
        <v>153</v>
      </c>
      <c r="B243" s="29" t="s">
        <v>154</v>
      </c>
      <c r="C243" s="30" t="n">
        <v>500</v>
      </c>
    </row>
    <row r="244" customFormat="false" ht="13.2" hidden="false" customHeight="false" outlineLevel="0" collapsed="false">
      <c r="A244" s="29" t="s">
        <v>179</v>
      </c>
      <c r="B244" s="29" t="s">
        <v>180</v>
      </c>
      <c r="C244" s="30" t="n">
        <v>483.9</v>
      </c>
    </row>
    <row r="245" customFormat="false" ht="13.2" hidden="false" customHeight="false" outlineLevel="0" collapsed="false">
      <c r="A245" s="10" t="s">
        <v>2572</v>
      </c>
      <c r="B245" s="10" t="s">
        <v>2573</v>
      </c>
      <c r="C245" s="10" t="n">
        <v>722</v>
      </c>
    </row>
    <row r="246" customFormat="false" ht="13.2" hidden="false" customHeight="false" outlineLevel="0" collapsed="false">
      <c r="A246" s="29" t="s">
        <v>281</v>
      </c>
      <c r="B246" s="29" t="s">
        <v>282</v>
      </c>
      <c r="C246" s="30" t="n">
        <v>479.6</v>
      </c>
    </row>
    <row r="247" customFormat="false" ht="13.2" hidden="false" customHeight="false" outlineLevel="0" collapsed="false">
      <c r="A247" s="29" t="s">
        <v>91</v>
      </c>
      <c r="B247" s="29" t="s">
        <v>92</v>
      </c>
      <c r="C247" s="30" t="n">
        <v>470.1</v>
      </c>
    </row>
    <row r="248" customFormat="false" ht="13.2" hidden="false" customHeight="false" outlineLevel="0" collapsed="false">
      <c r="A248" s="29" t="s">
        <v>125</v>
      </c>
      <c r="B248" s="29" t="s">
        <v>126</v>
      </c>
      <c r="C248" s="30" t="n">
        <v>435</v>
      </c>
    </row>
    <row r="249" customFormat="false" ht="13.2" hidden="false" customHeight="false" outlineLevel="0" collapsed="false">
      <c r="A249" s="29" t="s">
        <v>747</v>
      </c>
      <c r="B249" s="29" t="s">
        <v>748</v>
      </c>
      <c r="C249" s="30" t="n">
        <v>488.7</v>
      </c>
    </row>
    <row r="250" customFormat="false" ht="13.2" hidden="false" customHeight="false" outlineLevel="0" collapsed="false">
      <c r="A250" s="29" t="s">
        <v>155</v>
      </c>
      <c r="B250" s="29" t="s">
        <v>156</v>
      </c>
      <c r="C250" s="30" t="n">
        <v>452.9</v>
      </c>
    </row>
    <row r="251" customFormat="false" ht="13.2" hidden="false" customHeight="false" outlineLevel="0" collapsed="false">
      <c r="A251" s="29" t="s">
        <v>349</v>
      </c>
      <c r="B251" s="29" t="s">
        <v>350</v>
      </c>
      <c r="C251" s="30" t="n">
        <v>444</v>
      </c>
    </row>
    <row r="252" customFormat="false" ht="13.2" hidden="false" customHeight="false" outlineLevel="0" collapsed="false">
      <c r="A252" s="29" t="s">
        <v>421</v>
      </c>
      <c r="B252" s="29" t="s">
        <v>422</v>
      </c>
      <c r="C252" s="30" t="n">
        <v>505.2</v>
      </c>
    </row>
    <row r="253" customFormat="false" ht="13.2" hidden="false" customHeight="false" outlineLevel="0" collapsed="false">
      <c r="A253" s="29" t="s">
        <v>551</v>
      </c>
      <c r="B253" s="29" t="s">
        <v>552</v>
      </c>
      <c r="C253" s="30" t="n">
        <v>559</v>
      </c>
    </row>
    <row r="254" customFormat="false" ht="13.2" hidden="false" customHeight="false" outlineLevel="0" collapsed="false">
      <c r="A254" s="29" t="s">
        <v>689</v>
      </c>
      <c r="B254" s="29" t="s">
        <v>690</v>
      </c>
      <c r="C254" s="30" t="n">
        <v>464.8</v>
      </c>
    </row>
    <row r="255" customFormat="false" ht="13.2" hidden="false" customHeight="false" outlineLevel="0" collapsed="false">
      <c r="A255" s="29" t="s">
        <v>329</v>
      </c>
      <c r="B255" s="29" t="s">
        <v>330</v>
      </c>
      <c r="C255" s="30" t="n">
        <v>449.5</v>
      </c>
    </row>
    <row r="256" customFormat="false" ht="13.2" hidden="false" customHeight="false" outlineLevel="0" collapsed="false">
      <c r="A256" s="29" t="s">
        <v>423</v>
      </c>
      <c r="B256" s="29" t="s">
        <v>424</v>
      </c>
      <c r="C256" s="30" t="n">
        <v>516.9</v>
      </c>
    </row>
    <row r="257" customFormat="false" ht="13.2" hidden="false" customHeight="false" outlineLevel="0" collapsed="false">
      <c r="A257" s="29" t="s">
        <v>23</v>
      </c>
      <c r="B257" s="29" t="s">
        <v>24</v>
      </c>
      <c r="C257" s="30" t="n">
        <v>460.6</v>
      </c>
    </row>
    <row r="258" customFormat="false" ht="13.2" hidden="false" customHeight="false" outlineLevel="0" collapsed="false">
      <c r="A258" s="29" t="s">
        <v>605</v>
      </c>
      <c r="B258" s="29" t="s">
        <v>606</v>
      </c>
      <c r="C258" s="30" t="n">
        <v>485.8</v>
      </c>
    </row>
    <row r="259" customFormat="false" ht="13.2" hidden="false" customHeight="false" outlineLevel="0" collapsed="false">
      <c r="A259" s="29" t="s">
        <v>611</v>
      </c>
      <c r="B259" s="29" t="s">
        <v>612</v>
      </c>
      <c r="C259" s="30" t="n">
        <v>500.2</v>
      </c>
    </row>
    <row r="260" customFormat="false" ht="13.2" hidden="false" customHeight="false" outlineLevel="0" collapsed="false">
      <c r="A260" s="29" t="s">
        <v>479</v>
      </c>
      <c r="B260" s="29" t="s">
        <v>480</v>
      </c>
      <c r="C260" s="30" t="n">
        <v>513.7</v>
      </c>
    </row>
    <row r="261" customFormat="false" ht="13.2" hidden="false" customHeight="false" outlineLevel="0" collapsed="false">
      <c r="A261" s="29" t="s">
        <v>715</v>
      </c>
      <c r="B261" s="29" t="s">
        <v>716</v>
      </c>
      <c r="C261" s="30" t="n">
        <v>461.1</v>
      </c>
    </row>
    <row r="262" customFormat="false" ht="13.2" hidden="false" customHeight="false" outlineLevel="0" collapsed="false">
      <c r="A262" s="29" t="s">
        <v>331</v>
      </c>
      <c r="B262" s="29" t="s">
        <v>332</v>
      </c>
      <c r="C262" s="30" t="n">
        <v>435.1</v>
      </c>
    </row>
    <row r="263" customFormat="false" ht="13.2" hidden="false" customHeight="false" outlineLevel="0" collapsed="false">
      <c r="A263" s="29" t="s">
        <v>643</v>
      </c>
      <c r="B263" s="29" t="s">
        <v>644</v>
      </c>
      <c r="C263" s="30" t="n">
        <v>464.1</v>
      </c>
    </row>
    <row r="264" customFormat="false" ht="13.2" hidden="false" customHeight="false" outlineLevel="0" collapsed="false">
      <c r="A264" s="29" t="s">
        <v>467</v>
      </c>
      <c r="B264" s="29" t="s">
        <v>468</v>
      </c>
      <c r="C264" s="30" t="n">
        <v>566.6</v>
      </c>
    </row>
    <row r="265" customFormat="false" ht="13.2" hidden="false" customHeight="false" outlineLevel="0" collapsed="false">
      <c r="A265" s="29" t="s">
        <v>251</v>
      </c>
      <c r="B265" s="29" t="s">
        <v>252</v>
      </c>
      <c r="C265" s="30" t="n">
        <v>652.5</v>
      </c>
    </row>
    <row r="266" customFormat="false" ht="13.2" hidden="false" customHeight="false" outlineLevel="0" collapsed="false">
      <c r="A266" s="29" t="s">
        <v>273</v>
      </c>
      <c r="B266" s="29" t="s">
        <v>274</v>
      </c>
      <c r="C266" s="30" t="n">
        <v>505.5</v>
      </c>
    </row>
    <row r="267" customFormat="false" ht="13.2" hidden="false" customHeight="false" outlineLevel="0" collapsed="false">
      <c r="A267" s="29" t="s">
        <v>759</v>
      </c>
      <c r="B267" s="29" t="s">
        <v>760</v>
      </c>
      <c r="C267" s="30" t="n">
        <v>428.9</v>
      </c>
    </row>
    <row r="268" customFormat="false" ht="13.2" hidden="false" customHeight="false" outlineLevel="0" collapsed="false">
      <c r="A268" s="29" t="s">
        <v>567</v>
      </c>
      <c r="B268" s="29" t="s">
        <v>568</v>
      </c>
      <c r="C268" s="30" t="n">
        <v>634.6</v>
      </c>
    </row>
    <row r="269" customFormat="false" ht="13.2" hidden="false" customHeight="false" outlineLevel="0" collapsed="false">
      <c r="A269" s="29" t="s">
        <v>443</v>
      </c>
      <c r="B269" s="29" t="s">
        <v>444</v>
      </c>
      <c r="C269" s="30" t="n">
        <v>534</v>
      </c>
    </row>
    <row r="270" customFormat="false" ht="13.2" hidden="false" customHeight="false" outlineLevel="0" collapsed="false">
      <c r="A270" s="29" t="s">
        <v>703</v>
      </c>
      <c r="B270" s="29" t="s">
        <v>892</v>
      </c>
      <c r="C270" s="30" t="n">
        <v>469</v>
      </c>
    </row>
    <row r="271" customFormat="false" ht="13.2" hidden="false" customHeight="false" outlineLevel="0" collapsed="false">
      <c r="A271" s="29" t="s">
        <v>333</v>
      </c>
      <c r="B271" s="29" t="s">
        <v>334</v>
      </c>
      <c r="C271" s="30" t="n">
        <v>542.9</v>
      </c>
    </row>
    <row r="272" customFormat="false" ht="13.2" hidden="false" customHeight="false" outlineLevel="0" collapsed="false">
      <c r="A272" s="29" t="s">
        <v>253</v>
      </c>
      <c r="B272" s="29" t="s">
        <v>254</v>
      </c>
      <c r="C272" s="30" t="n">
        <v>744.2</v>
      </c>
    </row>
    <row r="273" customFormat="false" ht="13.2" hidden="false" customHeight="false" outlineLevel="0" collapsed="false">
      <c r="A273" s="29" t="s">
        <v>799</v>
      </c>
      <c r="B273" s="29" t="s">
        <v>800</v>
      </c>
      <c r="C273" s="30" t="n">
        <v>518.5</v>
      </c>
    </row>
    <row r="274" customFormat="false" ht="13.2" hidden="false" customHeight="false" outlineLevel="0" collapsed="false">
      <c r="A274" s="29" t="s">
        <v>351</v>
      </c>
      <c r="B274" s="29" t="s">
        <v>352</v>
      </c>
      <c r="C274" s="30" t="n">
        <v>463.4</v>
      </c>
    </row>
    <row r="275" customFormat="false" ht="13.2" hidden="false" customHeight="false" outlineLevel="0" collapsed="false">
      <c r="A275" s="29" t="s">
        <v>63</v>
      </c>
      <c r="B275" s="29" t="s">
        <v>64</v>
      </c>
      <c r="C275" s="30" t="n">
        <v>577.8</v>
      </c>
    </row>
    <row r="276" customFormat="false" ht="13.2" hidden="false" customHeight="false" outlineLevel="0" collapsed="false">
      <c r="A276" s="29" t="s">
        <v>335</v>
      </c>
      <c r="B276" s="29" t="s">
        <v>336</v>
      </c>
      <c r="C276" s="30" t="n">
        <v>481</v>
      </c>
    </row>
    <row r="277" customFormat="false" ht="13.2" hidden="false" customHeight="false" outlineLevel="0" collapsed="false">
      <c r="A277" s="29" t="s">
        <v>499</v>
      </c>
      <c r="B277" s="29" t="s">
        <v>500</v>
      </c>
      <c r="C277" s="30" t="n">
        <v>519.4</v>
      </c>
    </row>
    <row r="278" customFormat="false" ht="13.2" hidden="false" customHeight="false" outlineLevel="0" collapsed="false">
      <c r="A278" s="29" t="s">
        <v>811</v>
      </c>
      <c r="B278" s="29" t="s">
        <v>812</v>
      </c>
      <c r="C278" s="30" t="n">
        <v>481.3</v>
      </c>
    </row>
    <row r="279" customFormat="false" ht="13.2" hidden="false" customHeight="false" outlineLevel="0" collapsed="false">
      <c r="A279" s="29" t="s">
        <v>749</v>
      </c>
      <c r="B279" s="29" t="s">
        <v>750</v>
      </c>
      <c r="C279" s="30" t="n">
        <v>576.4</v>
      </c>
    </row>
    <row r="280" customFormat="false" ht="13.2" hidden="false" customHeight="false" outlineLevel="0" collapsed="false">
      <c r="A280" s="29" t="s">
        <v>569</v>
      </c>
      <c r="B280" s="29" t="s">
        <v>570</v>
      </c>
      <c r="C280" s="30" t="n">
        <v>597.9</v>
      </c>
    </row>
    <row r="281" customFormat="false" ht="13.2" hidden="false" customHeight="false" outlineLevel="0" collapsed="false">
      <c r="A281" s="29" t="s">
        <v>197</v>
      </c>
      <c r="B281" s="29" t="s">
        <v>198</v>
      </c>
      <c r="C281" s="30" t="n">
        <v>621</v>
      </c>
    </row>
    <row r="282" customFormat="false" ht="13.2" hidden="false" customHeight="false" outlineLevel="0" collapsed="false">
      <c r="A282" s="29" t="s">
        <v>519</v>
      </c>
      <c r="B282" s="29" t="s">
        <v>520</v>
      </c>
      <c r="C282" s="30" t="n">
        <v>518</v>
      </c>
    </row>
    <row r="283" customFormat="false" ht="13.2" hidden="false" customHeight="false" outlineLevel="0" collapsed="false">
      <c r="A283" s="29" t="s">
        <v>123</v>
      </c>
      <c r="B283" s="29" t="s">
        <v>124</v>
      </c>
      <c r="C283" s="30" t="n">
        <v>558.7</v>
      </c>
    </row>
    <row r="284" customFormat="false" ht="13.2" hidden="false" customHeight="false" outlineLevel="0" collapsed="false">
      <c r="A284" s="29" t="s">
        <v>801</v>
      </c>
      <c r="B284" s="29" t="s">
        <v>802</v>
      </c>
      <c r="C284" s="30" t="n">
        <v>411.8</v>
      </c>
    </row>
    <row r="285" customFormat="false" ht="13.2" hidden="false" customHeight="false" outlineLevel="0" collapsed="false">
      <c r="A285" s="29" t="s">
        <v>353</v>
      </c>
      <c r="B285" s="29" t="s">
        <v>354</v>
      </c>
      <c r="C285" s="30" t="n">
        <v>476.7</v>
      </c>
    </row>
    <row r="286" customFormat="false" ht="13.2" hidden="false" customHeight="false" outlineLevel="0" collapsed="false">
      <c r="A286" s="29" t="s">
        <v>773</v>
      </c>
      <c r="B286" s="29" t="s">
        <v>774</v>
      </c>
      <c r="C286" s="30" t="n">
        <v>453</v>
      </c>
    </row>
    <row r="287" customFormat="false" ht="13.2" hidden="false" customHeight="false" outlineLevel="0" collapsed="false">
      <c r="A287" s="29" t="s">
        <v>803</v>
      </c>
      <c r="B287" s="29" t="s">
        <v>804</v>
      </c>
      <c r="C287" s="30" t="n">
        <v>467.9</v>
      </c>
    </row>
    <row r="288" customFormat="false" ht="13.2" hidden="false" customHeight="false" outlineLevel="0" collapsed="false">
      <c r="A288" s="29" t="s">
        <v>425</v>
      </c>
      <c r="B288" s="29" t="s">
        <v>426</v>
      </c>
      <c r="C288" s="30" t="n">
        <v>502.5</v>
      </c>
    </row>
    <row r="289" customFormat="false" ht="13.2" hidden="false" customHeight="false" outlineLevel="0" collapsed="false">
      <c r="A289" s="29" t="s">
        <v>663</v>
      </c>
      <c r="B289" s="29" t="s">
        <v>664</v>
      </c>
      <c r="C289" s="30" t="n">
        <v>466.8</v>
      </c>
    </row>
    <row r="290" customFormat="false" ht="13.2" hidden="false" customHeight="false" outlineLevel="0" collapsed="false">
      <c r="A290" s="29" t="s">
        <v>369</v>
      </c>
      <c r="B290" s="29" t="s">
        <v>370</v>
      </c>
      <c r="C290" s="30" t="n">
        <v>471</v>
      </c>
    </row>
    <row r="291" customFormat="false" ht="13.2" hidden="false" customHeight="false" outlineLevel="0" collapsed="false">
      <c r="A291" s="29" t="s">
        <v>805</v>
      </c>
      <c r="B291" s="29" t="s">
        <v>806</v>
      </c>
      <c r="C291" s="30" t="n">
        <v>526.5</v>
      </c>
    </row>
    <row r="292" customFormat="false" ht="13.2" hidden="false" customHeight="false" outlineLevel="0" collapsed="false">
      <c r="A292" s="29" t="s">
        <v>537</v>
      </c>
      <c r="B292" s="29" t="s">
        <v>538</v>
      </c>
      <c r="C292" s="30" t="n">
        <v>595.5</v>
      </c>
    </row>
    <row r="293" customFormat="false" ht="13.2" hidden="false" customHeight="false" outlineLevel="0" collapsed="false">
      <c r="A293" s="29" t="s">
        <v>813</v>
      </c>
      <c r="B293" s="29" t="s">
        <v>814</v>
      </c>
      <c r="C293" s="30" t="n">
        <v>485.8</v>
      </c>
    </row>
    <row r="294" customFormat="false" ht="13.2" hidden="false" customHeight="false" outlineLevel="0" collapsed="false">
      <c r="A294" s="29" t="s">
        <v>539</v>
      </c>
      <c r="B294" s="29" t="s">
        <v>540</v>
      </c>
      <c r="C294" s="30" t="n">
        <v>543.8</v>
      </c>
    </row>
    <row r="295" customFormat="false" ht="13.2" hidden="false" customHeight="false" outlineLevel="0" collapsed="false">
      <c r="A295" s="29" t="s">
        <v>427</v>
      </c>
      <c r="B295" s="29" t="s">
        <v>428</v>
      </c>
      <c r="C295" s="30" t="n">
        <v>592</v>
      </c>
    </row>
    <row r="296" customFormat="false" ht="13.2" hidden="false" customHeight="false" outlineLevel="0" collapsed="false">
      <c r="A296" s="29" t="s">
        <v>727</v>
      </c>
      <c r="B296" s="29" t="s">
        <v>728</v>
      </c>
      <c r="C296" s="30" t="n">
        <v>491.8</v>
      </c>
    </row>
    <row r="297" customFormat="false" ht="13.2" hidden="false" customHeight="false" outlineLevel="0" collapsed="false">
      <c r="A297" s="29" t="s">
        <v>469</v>
      </c>
      <c r="B297" s="29" t="s">
        <v>470</v>
      </c>
      <c r="C297" s="30" t="n">
        <v>540.2</v>
      </c>
    </row>
    <row r="298" customFormat="false" ht="13.2" hidden="false" customHeight="false" outlineLevel="0" collapsed="false">
      <c r="A298" s="29" t="s">
        <v>775</v>
      </c>
      <c r="B298" s="29" t="s">
        <v>776</v>
      </c>
      <c r="C298" s="30" t="n">
        <v>593.3</v>
      </c>
    </row>
    <row r="299" customFormat="false" ht="13.2" hidden="false" customHeight="false" outlineLevel="0" collapsed="false">
      <c r="A299" s="29" t="s">
        <v>429</v>
      </c>
      <c r="B299" s="29" t="s">
        <v>430</v>
      </c>
      <c r="C299" s="30" t="n">
        <v>556.3</v>
      </c>
    </row>
    <row r="300" customFormat="false" ht="13.2" hidden="false" customHeight="false" outlineLevel="0" collapsed="false">
      <c r="A300" s="29" t="s">
        <v>489</v>
      </c>
      <c r="B300" s="29" t="s">
        <v>490</v>
      </c>
      <c r="C300" s="30" t="n">
        <v>670.1</v>
      </c>
    </row>
    <row r="301" customFormat="false" ht="13.2" hidden="false" customHeight="false" outlineLevel="0" collapsed="false">
      <c r="A301" s="29" t="s">
        <v>43</v>
      </c>
      <c r="B301" s="29" t="s">
        <v>44</v>
      </c>
      <c r="C301" s="30" t="n">
        <v>619.5</v>
      </c>
    </row>
    <row r="302" customFormat="false" ht="13.2" hidden="false" customHeight="false" outlineLevel="0" collapsed="false">
      <c r="A302" s="29" t="s">
        <v>141</v>
      </c>
      <c r="B302" s="29" t="s">
        <v>142</v>
      </c>
      <c r="C302" s="30" t="n">
        <v>509.2</v>
      </c>
    </row>
    <row r="303" customFormat="false" ht="13.2" hidden="false" customHeight="false" outlineLevel="0" collapsed="false">
      <c r="A303" s="29" t="s">
        <v>603</v>
      </c>
      <c r="B303" s="29" t="s">
        <v>604</v>
      </c>
      <c r="C303" s="30" t="n">
        <v>540.5</v>
      </c>
    </row>
    <row r="304" customFormat="false" ht="13.2" hidden="false" customHeight="false" outlineLevel="0" collapsed="false">
      <c r="A304" s="29" t="s">
        <v>629</v>
      </c>
      <c r="B304" s="29" t="s">
        <v>630</v>
      </c>
      <c r="C304" s="30" t="n">
        <v>502.9</v>
      </c>
    </row>
    <row r="305" customFormat="false" ht="13.2" hidden="false" customHeight="false" outlineLevel="0" collapsed="false">
      <c r="A305" s="29" t="s">
        <v>165</v>
      </c>
      <c r="B305" s="29" t="s">
        <v>166</v>
      </c>
      <c r="C305" s="30" t="n">
        <v>443.7</v>
      </c>
    </row>
    <row r="306" customFormat="false" ht="13.2" hidden="false" customHeight="false" outlineLevel="0" collapsed="false">
      <c r="A306" s="29" t="s">
        <v>167</v>
      </c>
      <c r="B306" s="29" t="s">
        <v>168</v>
      </c>
      <c r="C306" s="30" t="n">
        <v>475.3</v>
      </c>
    </row>
    <row r="307" customFormat="false" ht="13.2" hidden="false" customHeight="false" outlineLevel="0" collapsed="false">
      <c r="A307" s="29" t="s">
        <v>317</v>
      </c>
      <c r="B307" s="29" t="s">
        <v>318</v>
      </c>
      <c r="C307" s="30" t="n">
        <v>518.4</v>
      </c>
    </row>
    <row r="308" customFormat="false" ht="13.2" hidden="false" customHeight="false" outlineLevel="0" collapsed="false">
      <c r="A308" s="29" t="s">
        <v>431</v>
      </c>
      <c r="B308" s="29" t="s">
        <v>432</v>
      </c>
      <c r="C308" s="30" t="n">
        <v>531.1</v>
      </c>
    </row>
    <row r="309" customFormat="false" ht="13.2" hidden="false" customHeight="false" outlineLevel="0" collapsed="false">
      <c r="A309" s="29" t="s">
        <v>93</v>
      </c>
      <c r="B309" s="29" t="s">
        <v>94</v>
      </c>
      <c r="C309" s="30" t="n">
        <v>533.8</v>
      </c>
    </row>
    <row r="310" customFormat="false" ht="13.2" hidden="false" customHeight="false" outlineLevel="0" collapsed="false">
      <c r="A310" s="29" t="s">
        <v>181</v>
      </c>
      <c r="B310" s="29" t="s">
        <v>182</v>
      </c>
      <c r="C310" s="30" t="n">
        <v>613.7</v>
      </c>
    </row>
    <row r="311" customFormat="false" ht="13.2" hidden="false" customHeight="false" outlineLevel="0" collapsed="false">
      <c r="A311" s="29" t="s">
        <v>553</v>
      </c>
      <c r="B311" s="29" t="s">
        <v>554</v>
      </c>
      <c r="C311" s="30" t="n">
        <v>616.9</v>
      </c>
    </row>
    <row r="312" customFormat="false" ht="13.2" hidden="false" customHeight="false" outlineLevel="0" collapsed="false">
      <c r="A312" s="29" t="s">
        <v>337</v>
      </c>
      <c r="B312" s="29" t="s">
        <v>338</v>
      </c>
      <c r="C312" s="30" t="n">
        <v>482.4</v>
      </c>
    </row>
    <row r="313" customFormat="false" ht="13.2" hidden="false" customHeight="false" outlineLevel="0" collapsed="false">
      <c r="A313" s="29" t="s">
        <v>665</v>
      </c>
      <c r="B313" s="29" t="s">
        <v>666</v>
      </c>
      <c r="C313" s="30" t="n">
        <v>456.4</v>
      </c>
    </row>
    <row r="314" customFormat="false" ht="13.2" hidden="false" customHeight="false" outlineLevel="0" collapsed="false">
      <c r="A314" s="29" t="s">
        <v>737</v>
      </c>
      <c r="B314" s="29" t="s">
        <v>738</v>
      </c>
      <c r="C314" s="30" t="n">
        <v>545.9</v>
      </c>
    </row>
    <row r="315" customFormat="false" ht="13.2" hidden="false" customHeight="false" outlineLevel="0" collapsed="false">
      <c r="A315" s="29" t="s">
        <v>287</v>
      </c>
      <c r="B315" s="29" t="s">
        <v>288</v>
      </c>
      <c r="C315" s="30" t="n">
        <v>475.8</v>
      </c>
    </row>
    <row r="316" customFormat="false" ht="13.2" hidden="false" customHeight="false" outlineLevel="0" collapsed="false">
      <c r="A316" s="29" t="s">
        <v>481</v>
      </c>
      <c r="B316" s="29" t="s">
        <v>482</v>
      </c>
      <c r="C316" s="30" t="n">
        <v>502.9</v>
      </c>
    </row>
    <row r="317" customFormat="false" ht="13.2" hidden="false" customHeight="false" outlineLevel="0" collapsed="false">
      <c r="A317" s="29" t="s">
        <v>27</v>
      </c>
      <c r="B317" s="29" t="s">
        <v>28</v>
      </c>
      <c r="C317" s="30" t="n">
        <v>541.2</v>
      </c>
    </row>
    <row r="318" customFormat="false" ht="13.2" hidden="false" customHeight="false" outlineLevel="0" collapsed="false">
      <c r="A318" s="29" t="s">
        <v>255</v>
      </c>
      <c r="B318" s="29" t="s">
        <v>256</v>
      </c>
      <c r="C318" s="30" t="n">
        <v>644.2</v>
      </c>
    </row>
    <row r="319" customFormat="false" ht="13.2" hidden="false" customHeight="false" outlineLevel="0" collapsed="false">
      <c r="A319" s="29" t="s">
        <v>571</v>
      </c>
      <c r="B319" s="29" t="s">
        <v>572</v>
      </c>
      <c r="C319" s="30" t="n">
        <v>658</v>
      </c>
    </row>
    <row r="320" customFormat="false" ht="13.2" hidden="false" customHeight="false" outlineLevel="0" collapsed="false">
      <c r="A320" s="29" t="s">
        <v>109</v>
      </c>
      <c r="B320" s="29" t="s">
        <v>110</v>
      </c>
      <c r="C320" s="30" t="n">
        <v>700.6</v>
      </c>
    </row>
    <row r="321" customFormat="false" ht="13.2" hidden="false" customHeight="false" outlineLevel="0" collapsed="false">
      <c r="A321" s="29" t="s">
        <v>103</v>
      </c>
      <c r="B321" s="29" t="s">
        <v>104</v>
      </c>
      <c r="C321" s="30" t="n">
        <v>508.9</v>
      </c>
    </row>
    <row r="322" customFormat="false" ht="13.2" hidden="false" customHeight="false" outlineLevel="0" collapsed="false">
      <c r="A322" s="29" t="s">
        <v>367</v>
      </c>
      <c r="B322" s="29" t="s">
        <v>368</v>
      </c>
      <c r="C322" s="30" t="n">
        <v>480.1</v>
      </c>
    </row>
    <row r="323" customFormat="false" ht="13.2" hidden="false" customHeight="false" outlineLevel="0" collapsed="false">
      <c r="A323" s="29" t="s">
        <v>739</v>
      </c>
      <c r="B323" s="29" t="s">
        <v>740</v>
      </c>
      <c r="C323" s="30" t="n">
        <v>531.3</v>
      </c>
    </row>
    <row r="324" customFormat="false" ht="13.2" hidden="false" customHeight="false" outlineLevel="0" collapsed="false">
      <c r="A324" s="29" t="s">
        <v>741</v>
      </c>
      <c r="B324" s="29" t="s">
        <v>742</v>
      </c>
      <c r="C324" s="30" t="n">
        <v>498.5</v>
      </c>
    </row>
    <row r="325" customFormat="false" ht="13.2" hidden="false" customHeight="false" outlineLevel="0" collapsed="false">
      <c r="A325" s="29" t="s">
        <v>115</v>
      </c>
      <c r="B325" s="29" t="s">
        <v>116</v>
      </c>
      <c r="C325" s="30" t="n">
        <v>543.2</v>
      </c>
    </row>
    <row r="326" customFormat="false" ht="13.2" hidden="false" customHeight="false" outlineLevel="0" collapsed="false">
      <c r="A326" s="29" t="s">
        <v>433</v>
      </c>
      <c r="B326" s="29" t="s">
        <v>434</v>
      </c>
      <c r="C326" s="30" t="n">
        <v>511.5</v>
      </c>
    </row>
    <row r="327" customFormat="false" ht="13.2" hidden="false" customHeight="false" outlineLevel="0" collapsed="false">
      <c r="A327" s="29" t="s">
        <v>355</v>
      </c>
      <c r="B327" s="29" t="s">
        <v>356</v>
      </c>
      <c r="C327" s="30" t="n">
        <v>540.1</v>
      </c>
    </row>
    <row r="328" customFormat="false" ht="13.2" hidden="false" customHeight="false" outlineLevel="0" collapsed="false">
      <c r="A328" s="29" t="s">
        <v>275</v>
      </c>
      <c r="B328" s="29" t="s">
        <v>276</v>
      </c>
      <c r="C328" s="30" t="n">
        <v>502.5</v>
      </c>
    </row>
    <row r="329" customFormat="false" ht="13.2" hidden="false" customHeight="false" outlineLevel="0" collapsed="false">
      <c r="A329" s="29" t="s">
        <v>725</v>
      </c>
      <c r="B329" s="29" t="s">
        <v>726</v>
      </c>
      <c r="C329" s="30" t="n">
        <v>433.1</v>
      </c>
    </row>
    <row r="330" customFormat="false" ht="13.2" hidden="false" customHeight="false" outlineLevel="0" collapsed="false">
      <c r="A330" s="29" t="s">
        <v>751</v>
      </c>
      <c r="B330" s="29" t="s">
        <v>752</v>
      </c>
      <c r="C330" s="30" t="n">
        <v>546.3</v>
      </c>
    </row>
    <row r="331" customFormat="false" ht="13.2" hidden="false" customHeight="false" outlineLevel="0" collapsed="false">
      <c r="A331" s="29" t="s">
        <v>657</v>
      </c>
      <c r="B331" s="29" t="s">
        <v>658</v>
      </c>
      <c r="C331" s="30" t="n">
        <v>525.7</v>
      </c>
    </row>
    <row r="332" customFormat="false" ht="13.2" hidden="false" customHeight="false" outlineLevel="0" collapsed="false">
      <c r="A332" s="29" t="s">
        <v>105</v>
      </c>
      <c r="B332" s="29" t="s">
        <v>106</v>
      </c>
      <c r="C332" s="30" t="n">
        <v>552</v>
      </c>
    </row>
    <row r="333" customFormat="false" ht="13.2" hidden="false" customHeight="false" outlineLevel="0" collapsed="false">
      <c r="A333" s="29" t="s">
        <v>289</v>
      </c>
      <c r="B333" s="29" t="s">
        <v>290</v>
      </c>
      <c r="C333" s="30" t="n">
        <v>455.9</v>
      </c>
    </row>
    <row r="334" customFormat="false" ht="13.2" hidden="false" customHeight="false" outlineLevel="0" collapsed="false">
      <c r="A334" s="29" t="s">
        <v>573</v>
      </c>
      <c r="B334" s="29" t="s">
        <v>574</v>
      </c>
      <c r="C334" s="30" t="n">
        <v>654.4</v>
      </c>
    </row>
    <row r="335" customFormat="false" ht="13.2" hidden="false" customHeight="false" outlineLevel="0" collapsed="false">
      <c r="A335" s="29" t="s">
        <v>257</v>
      </c>
      <c r="B335" s="29" t="s">
        <v>258</v>
      </c>
      <c r="C335" s="30" t="n">
        <v>605.9</v>
      </c>
    </row>
    <row r="336" customFormat="false" ht="13.2" hidden="false" customHeight="false" outlineLevel="0" collapsed="false">
      <c r="A336" s="29" t="s">
        <v>541</v>
      </c>
      <c r="B336" s="29" t="s">
        <v>542</v>
      </c>
      <c r="C336" s="30" t="n">
        <v>537.4</v>
      </c>
    </row>
    <row r="337" customFormat="false" ht="13.2" hidden="false" customHeight="false" outlineLevel="0" collapsed="false">
      <c r="A337" s="29" t="s">
        <v>693</v>
      </c>
      <c r="B337" s="29" t="s">
        <v>694</v>
      </c>
      <c r="C337" s="30" t="n">
        <v>485.1</v>
      </c>
    </row>
    <row r="338" customFormat="false" ht="13.2" hidden="false" customHeight="false" outlineLevel="0" collapsed="false">
      <c r="A338" s="29" t="s">
        <v>613</v>
      </c>
      <c r="B338" s="29" t="s">
        <v>614</v>
      </c>
      <c r="C338" s="30" t="n">
        <v>546.9</v>
      </c>
    </row>
    <row r="339" customFormat="false" ht="13.2" hidden="false" customHeight="false" outlineLevel="0" collapsed="false">
      <c r="A339" s="29" t="s">
        <v>357</v>
      </c>
      <c r="B339" s="29" t="s">
        <v>358</v>
      </c>
      <c r="C339" s="30" t="n">
        <v>447.3</v>
      </c>
    </row>
    <row r="340" customFormat="false" ht="13.2" hidden="false" customHeight="false" outlineLevel="0" collapsed="false">
      <c r="A340" s="29" t="s">
        <v>743</v>
      </c>
      <c r="B340" s="29" t="s">
        <v>744</v>
      </c>
      <c r="C340" s="30" t="n">
        <v>472</v>
      </c>
    </row>
    <row r="341" customFormat="false" ht="13.2" hidden="false" customHeight="false" outlineLevel="0" collapsed="false">
      <c r="A341" s="29" t="s">
        <v>575</v>
      </c>
      <c r="B341" s="29" t="s">
        <v>576</v>
      </c>
      <c r="C341" s="30" t="n">
        <v>636.5</v>
      </c>
    </row>
    <row r="342" customFormat="false" ht="13.2" hidden="false" customHeight="false" outlineLevel="0" collapsed="false">
      <c r="A342" s="29" t="s">
        <v>667</v>
      </c>
      <c r="B342" s="29" t="s">
        <v>668</v>
      </c>
      <c r="C342" s="30" t="n">
        <v>489.3</v>
      </c>
    </row>
    <row r="343" customFormat="false" ht="13.2" hidden="false" customHeight="false" outlineLevel="0" collapsed="false">
      <c r="A343" s="29" t="s">
        <v>631</v>
      </c>
      <c r="B343" s="29" t="s">
        <v>632</v>
      </c>
      <c r="C343" s="30" t="n">
        <v>440.8</v>
      </c>
    </row>
    <row r="344" customFormat="false" ht="13.2" hidden="false" customHeight="false" outlineLevel="0" collapsed="false">
      <c r="A344" s="29" t="s">
        <v>723</v>
      </c>
      <c r="B344" s="29" t="s">
        <v>724</v>
      </c>
      <c r="C344" s="30" t="n">
        <v>464.4</v>
      </c>
    </row>
    <row r="345" customFormat="false" ht="13.2" hidden="false" customHeight="false" outlineLevel="0" collapsed="false">
      <c r="A345" s="29" t="s">
        <v>65</v>
      </c>
      <c r="B345" s="29" t="s">
        <v>66</v>
      </c>
      <c r="C345" s="30" t="n">
        <v>493.5</v>
      </c>
    </row>
    <row r="346" customFormat="false" ht="13.2" hidden="false" customHeight="false" outlineLevel="0" collapsed="false">
      <c r="A346" s="29" t="s">
        <v>521</v>
      </c>
      <c r="B346" s="29" t="s">
        <v>522</v>
      </c>
      <c r="C346" s="30" t="n">
        <v>603.1</v>
      </c>
    </row>
    <row r="347" customFormat="false" ht="13.2" hidden="false" customHeight="false" outlineLevel="0" collapsed="false">
      <c r="A347" s="29" t="s">
        <v>659</v>
      </c>
      <c r="B347" s="29" t="s">
        <v>660</v>
      </c>
      <c r="C347" s="30" t="n">
        <v>565.8</v>
      </c>
    </row>
    <row r="348" customFormat="false" ht="13.2" hidden="false" customHeight="false" outlineLevel="0" collapsed="false">
      <c r="A348" s="29" t="s">
        <v>543</v>
      </c>
      <c r="B348" s="29" t="s">
        <v>544</v>
      </c>
      <c r="C348" s="30" t="n">
        <v>439.5</v>
      </c>
    </row>
    <row r="349" customFormat="false" ht="13.2" hidden="false" customHeight="false" outlineLevel="0" collapsed="false">
      <c r="A349" s="29" t="s">
        <v>699</v>
      </c>
      <c r="B349" s="29" t="s">
        <v>895</v>
      </c>
      <c r="C349" s="30" t="n">
        <v>522.2</v>
      </c>
    </row>
    <row r="350" customFormat="false" ht="13.2" hidden="false" customHeight="false" outlineLevel="0" collapsed="false">
      <c r="A350" s="29" t="s">
        <v>77</v>
      </c>
      <c r="B350" s="29" t="s">
        <v>78</v>
      </c>
      <c r="C350" s="30" t="n">
        <v>611.1</v>
      </c>
    </row>
    <row r="351" customFormat="false" ht="13.2" hidden="false" customHeight="false" outlineLevel="0" collapsed="false">
      <c r="A351" s="29" t="s">
        <v>29</v>
      </c>
      <c r="B351" s="29" t="s">
        <v>30</v>
      </c>
      <c r="C351" s="30" t="n">
        <v>563.7</v>
      </c>
    </row>
    <row r="352" customFormat="false" ht="13.2" hidden="false" customHeight="false" outlineLevel="0" collapsed="false">
      <c r="A352" s="29" t="s">
        <v>545</v>
      </c>
      <c r="B352" s="29" t="s">
        <v>546</v>
      </c>
      <c r="C352" s="30" t="n">
        <v>640.8</v>
      </c>
    </row>
    <row r="353" customFormat="false" ht="13.2" hidden="false" customHeight="false" outlineLevel="0" collapsed="false">
      <c r="A353" s="29" t="s">
        <v>607</v>
      </c>
      <c r="B353" s="29" t="s">
        <v>608</v>
      </c>
      <c r="C353" s="30" t="n">
        <v>421.6</v>
      </c>
    </row>
    <row r="354" customFormat="false" ht="13.2" hidden="false" customHeight="false" outlineLevel="0" collapsed="false">
      <c r="A354" s="29" t="s">
        <v>709</v>
      </c>
      <c r="B354" s="29" t="s">
        <v>710</v>
      </c>
      <c r="C354" s="30" t="n">
        <v>485.1</v>
      </c>
    </row>
    <row r="355" customFormat="false" ht="13.2" hidden="false" customHeight="false" outlineLevel="0" collapsed="false">
      <c r="A355" s="29" t="s">
        <v>633</v>
      </c>
      <c r="B355" s="29" t="s">
        <v>634</v>
      </c>
      <c r="C355" s="30" t="n">
        <v>453.1</v>
      </c>
    </row>
    <row r="356" customFormat="false" ht="13.2" hidden="false" customHeight="false" outlineLevel="0" collapsed="false">
      <c r="A356" s="29" t="s">
        <v>259</v>
      </c>
      <c r="B356" s="29" t="s">
        <v>260</v>
      </c>
      <c r="C356" s="30" t="n">
        <v>637</v>
      </c>
    </row>
    <row r="357" customFormat="false" ht="13.2" hidden="false" customHeight="false" outlineLevel="0" collapsed="false">
      <c r="A357" s="29" t="s">
        <v>359</v>
      </c>
      <c r="B357" s="29" t="s">
        <v>360</v>
      </c>
      <c r="C357" s="30" t="n">
        <v>565.6</v>
      </c>
    </row>
    <row r="358" customFormat="false" ht="13.2" hidden="false" customHeight="false" outlineLevel="0" collapsed="false">
      <c r="A358" s="29" t="s">
        <v>547</v>
      </c>
      <c r="B358" s="29" t="s">
        <v>548</v>
      </c>
      <c r="C358" s="30" t="n">
        <v>565.1</v>
      </c>
    </row>
    <row r="359" customFormat="false" ht="13.2" hidden="false" customHeight="false" outlineLevel="0" collapsed="false">
      <c r="A359" s="29" t="s">
        <v>67</v>
      </c>
      <c r="B359" s="29" t="s">
        <v>68</v>
      </c>
      <c r="C359" s="30" t="n">
        <v>605.4</v>
      </c>
    </row>
    <row r="360" customFormat="false" ht="13.2" hidden="false" customHeight="false" outlineLevel="0" collapsed="false">
      <c r="A360" s="29" t="s">
        <v>555</v>
      </c>
      <c r="B360" s="29" t="s">
        <v>556</v>
      </c>
      <c r="C360" s="30" t="n">
        <v>600.9</v>
      </c>
    </row>
    <row r="361" customFormat="false" ht="13.2" hidden="false" customHeight="false" outlineLevel="0" collapsed="false">
      <c r="A361" s="29" t="s">
        <v>823</v>
      </c>
      <c r="B361" s="29" t="s">
        <v>824</v>
      </c>
      <c r="C361" s="30" t="n">
        <v>460.3</v>
      </c>
    </row>
    <row r="362" customFormat="false" ht="13.2" hidden="false" customHeight="false" outlineLevel="0" collapsed="false">
      <c r="A362" s="29" t="s">
        <v>777</v>
      </c>
      <c r="B362" s="29" t="s">
        <v>778</v>
      </c>
      <c r="C362" s="30" t="n">
        <v>475.9</v>
      </c>
    </row>
    <row r="363" customFormat="false" ht="13.2" hidden="false" customHeight="false" outlineLevel="0" collapsed="false">
      <c r="A363" s="29" t="s">
        <v>261</v>
      </c>
      <c r="B363" s="29" t="s">
        <v>262</v>
      </c>
      <c r="C363" s="30" t="n">
        <v>546.1</v>
      </c>
    </row>
    <row r="364" customFormat="false" ht="13.2" hidden="false" customHeight="false" outlineLevel="0" collapsed="false">
      <c r="A364" s="29" t="s">
        <v>263</v>
      </c>
      <c r="B364" s="29" t="s">
        <v>264</v>
      </c>
      <c r="C364" s="30" t="n">
        <v>718.5</v>
      </c>
    </row>
    <row r="365" customFormat="false" ht="13.2" hidden="false" customHeight="false" outlineLevel="0" collapsed="false">
      <c r="A365" s="29" t="s">
        <v>297</v>
      </c>
      <c r="B365" s="29" t="s">
        <v>298</v>
      </c>
      <c r="C365" s="30" t="n">
        <v>545.6</v>
      </c>
    </row>
    <row r="366" customFormat="false" ht="13.2" hidden="false" customHeight="false" outlineLevel="0" collapsed="false">
      <c r="A366" s="29" t="s">
        <v>753</v>
      </c>
      <c r="B366" s="29" t="s">
        <v>754</v>
      </c>
      <c r="C366" s="30" t="n">
        <v>571.6</v>
      </c>
    </row>
    <row r="367" customFormat="false" ht="13.2" hidden="false" customHeight="false" outlineLevel="0" collapsed="false">
      <c r="A367" s="29" t="s">
        <v>79</v>
      </c>
      <c r="B367" s="29" t="s">
        <v>80</v>
      </c>
      <c r="C367" s="30" t="n">
        <v>610.5</v>
      </c>
    </row>
    <row r="368" customFormat="false" ht="13.2" hidden="false" customHeight="false" outlineLevel="0" collapsed="false">
      <c r="A368" s="29" t="s">
        <v>107</v>
      </c>
      <c r="B368" s="29" t="s">
        <v>108</v>
      </c>
      <c r="C368" s="30" t="n">
        <v>477.1</v>
      </c>
    </row>
    <row r="369" customFormat="false" ht="13.2" hidden="false" customHeight="false" outlineLevel="0" collapsed="false">
      <c r="A369" s="29" t="s">
        <v>577</v>
      </c>
      <c r="B369" s="29" t="s">
        <v>578</v>
      </c>
      <c r="C369" s="30" t="n">
        <v>689.8</v>
      </c>
    </row>
    <row r="370" customFormat="false" ht="13.2" hidden="false" customHeight="false" outlineLevel="0" collapsed="false">
      <c r="A370" s="29" t="s">
        <v>501</v>
      </c>
      <c r="B370" s="29" t="s">
        <v>502</v>
      </c>
      <c r="C370" s="30" t="n">
        <v>569.9</v>
      </c>
    </row>
    <row r="371" customFormat="false" ht="13.2" hidden="false" customHeight="false" outlineLevel="0" collapsed="false">
      <c r="A371" s="29" t="s">
        <v>183</v>
      </c>
      <c r="B371" s="29" t="s">
        <v>184</v>
      </c>
      <c r="C371" s="30" t="n">
        <v>499.5</v>
      </c>
    </row>
    <row r="372" customFormat="false" ht="13.2" hidden="false" customHeight="false" outlineLevel="0" collapsed="false">
      <c r="A372" s="29" t="s">
        <v>111</v>
      </c>
      <c r="B372" s="29" t="s">
        <v>112</v>
      </c>
      <c r="C372" s="30" t="n">
        <v>577.2</v>
      </c>
    </row>
    <row r="373" customFormat="false" ht="13.2" hidden="false" customHeight="false" outlineLevel="0" collapsed="false">
      <c r="A373" s="29" t="s">
        <v>465</v>
      </c>
      <c r="B373" s="29" t="s">
        <v>466</v>
      </c>
      <c r="C373" s="30" t="n">
        <v>599.8</v>
      </c>
    </row>
    <row r="374" customFormat="false" ht="13.2" hidden="false" customHeight="false" outlineLevel="0" collapsed="false">
      <c r="A374" s="29" t="s">
        <v>635</v>
      </c>
      <c r="B374" s="29" t="s">
        <v>636</v>
      </c>
      <c r="C374" s="30" t="n">
        <v>475.7</v>
      </c>
    </row>
    <row r="375" customFormat="false" ht="13.2" hidden="false" customHeight="false" outlineLevel="0" collapsed="false">
      <c r="A375" s="29" t="s">
        <v>645</v>
      </c>
      <c r="B375" s="29" t="s">
        <v>646</v>
      </c>
      <c r="C375" s="30" t="n">
        <v>500.3</v>
      </c>
    </row>
    <row r="376" customFormat="false" ht="13.2" hidden="false" customHeight="false" outlineLevel="0" collapsed="false">
      <c r="A376" s="29" t="s">
        <v>445</v>
      </c>
      <c r="B376" s="29" t="s">
        <v>446</v>
      </c>
      <c r="C376" s="30" t="n">
        <v>500.3</v>
      </c>
    </row>
    <row r="377" customFormat="false" ht="13.2" hidden="false" customHeight="false" outlineLevel="0" collapsed="false">
      <c r="A377" s="29" t="s">
        <v>339</v>
      </c>
      <c r="B377" s="29" t="s">
        <v>340</v>
      </c>
      <c r="C377" s="30" t="n">
        <v>503.5</v>
      </c>
    </row>
    <row r="378" customFormat="false" ht="13.2" hidden="false" customHeight="false" outlineLevel="0" collapsed="false">
      <c r="A378" s="29" t="s">
        <v>169</v>
      </c>
      <c r="B378" s="29" t="s">
        <v>170</v>
      </c>
      <c r="C378" s="30" t="n">
        <v>527.9</v>
      </c>
    </row>
    <row r="379" customFormat="false" ht="13.2" hidden="false" customHeight="false" outlineLevel="0" collapsed="false">
      <c r="A379" s="29" t="s">
        <v>447</v>
      </c>
      <c r="B379" s="29" t="s">
        <v>448</v>
      </c>
      <c r="C379" s="30" t="n">
        <v>498.3</v>
      </c>
    </row>
    <row r="380" customFormat="false" ht="13.2" hidden="false" customHeight="false" outlineLevel="0" collapsed="false">
      <c r="A380" s="29" t="s">
        <v>557</v>
      </c>
      <c r="B380" s="29" t="s">
        <v>558</v>
      </c>
      <c r="C380" s="30" t="n">
        <v>566.6</v>
      </c>
    </row>
    <row r="381" customFormat="false" ht="13.2" hidden="false" customHeight="false" outlineLevel="0" collapsed="false">
      <c r="A381" s="29" t="s">
        <v>669</v>
      </c>
      <c r="B381" s="29" t="s">
        <v>670</v>
      </c>
      <c r="C381" s="30" t="n">
        <v>512.7</v>
      </c>
    </row>
    <row r="382" customFormat="false" ht="13.2" hidden="false" customHeight="false" outlineLevel="0" collapsed="false">
      <c r="A382" s="29" t="s">
        <v>265</v>
      </c>
      <c r="B382" s="29" t="s">
        <v>266</v>
      </c>
      <c r="C382" s="30" t="n">
        <v>764.4</v>
      </c>
    </row>
    <row r="383" customFormat="false" ht="13.2" hidden="false" customHeight="false" outlineLevel="0" collapsed="false">
      <c r="A383" s="29" t="s">
        <v>647</v>
      </c>
      <c r="B383" s="29" t="s">
        <v>648</v>
      </c>
      <c r="C383" s="30" t="n">
        <v>491.4</v>
      </c>
    </row>
    <row r="384" customFormat="false" ht="13.2" hidden="false" customHeight="false" outlineLevel="0" collapsed="false">
      <c r="A384" s="29" t="s">
        <v>361</v>
      </c>
      <c r="B384" s="29" t="s">
        <v>362</v>
      </c>
      <c r="C384" s="30" t="n">
        <v>503.4</v>
      </c>
    </row>
    <row r="385" customFormat="false" ht="13.2" hidden="false" customHeight="false" outlineLevel="0" collapsed="false">
      <c r="A385" s="29" t="s">
        <v>619</v>
      </c>
      <c r="B385" s="29" t="s">
        <v>620</v>
      </c>
      <c r="C385" s="30" t="n">
        <v>518</v>
      </c>
    </row>
    <row r="386" customFormat="false" ht="13.2" hidden="false" customHeight="false" outlineLevel="0" collapsed="false">
      <c r="A386" s="29" t="s">
        <v>523</v>
      </c>
      <c r="B386" s="29" t="s">
        <v>524</v>
      </c>
      <c r="C386" s="30" t="n">
        <v>647.8</v>
      </c>
    </row>
    <row r="387" customFormat="false" ht="13.2" hidden="false" customHeight="false" outlineLevel="0" collapsed="false">
      <c r="A387" s="29" t="s">
        <v>471</v>
      </c>
      <c r="B387" s="29" t="s">
        <v>472</v>
      </c>
      <c r="C387" s="30" t="n">
        <v>694.5</v>
      </c>
    </row>
    <row r="388" customFormat="false" ht="13.2" hidden="false" customHeight="false" outlineLevel="0" collapsed="false">
      <c r="A388" s="29" t="s">
        <v>371</v>
      </c>
      <c r="B388" s="29" t="s">
        <v>372</v>
      </c>
      <c r="C388" s="30" t="n">
        <v>518.2</v>
      </c>
    </row>
    <row r="389" customFormat="false" ht="13.2" hidden="false" customHeight="false" outlineLevel="0" collapsed="false">
      <c r="A389" s="29" t="s">
        <v>579</v>
      </c>
      <c r="B389" s="29" t="s">
        <v>580</v>
      </c>
      <c r="C389" s="30" t="n">
        <v>614.9</v>
      </c>
    </row>
    <row r="390" customFormat="false" ht="13.2" hidden="false" customHeight="false" outlineLevel="0" collapsed="false">
      <c r="A390" s="29" t="s">
        <v>473</v>
      </c>
      <c r="B390" s="29" t="s">
        <v>474</v>
      </c>
      <c r="C390" s="30" t="n">
        <v>679.2</v>
      </c>
    </row>
    <row r="391" customFormat="false" ht="13.2" hidden="false" customHeight="false" outlineLevel="0" collapsed="false">
      <c r="A391" s="29" t="s">
        <v>779</v>
      </c>
      <c r="B391" s="29" t="s">
        <v>780</v>
      </c>
      <c r="C391" s="30" t="n">
        <v>434.2</v>
      </c>
    </row>
    <row r="392" customFormat="false" ht="13.2" hidden="false" customHeight="false" outlineLevel="0" collapsed="false">
      <c r="A392" s="29" t="s">
        <v>761</v>
      </c>
      <c r="B392" s="29" t="s">
        <v>762</v>
      </c>
      <c r="C392" s="30" t="n">
        <v>524.1</v>
      </c>
    </row>
    <row r="393" customFormat="false" ht="13.2" hidden="false" customHeight="false" outlineLevel="0" collapsed="false">
      <c r="A393" s="29" t="s">
        <v>593</v>
      </c>
      <c r="B393" s="29" t="s">
        <v>594</v>
      </c>
      <c r="C393" s="30" t="n">
        <v>522.3</v>
      </c>
    </row>
    <row r="394" customFormat="false" ht="13.2" hidden="false" customHeight="false" outlineLevel="0" collapsed="false">
      <c r="A394" s="29" t="s">
        <v>685</v>
      </c>
      <c r="B394" s="29" t="s">
        <v>686</v>
      </c>
      <c r="C394" s="30" t="n">
        <v>487.6</v>
      </c>
    </row>
    <row r="395" customFormat="false" ht="13.2" hidden="false" customHeight="false" outlineLevel="0" collapsed="false">
      <c r="A395" s="29" t="s">
        <v>763</v>
      </c>
      <c r="B395" s="29" t="s">
        <v>764</v>
      </c>
      <c r="C395" s="30" t="n">
        <v>522.2</v>
      </c>
    </row>
    <row r="396" customFormat="false" ht="13.2" hidden="false" customHeight="false" outlineLevel="0" collapsed="false">
      <c r="A396" s="29" t="s">
        <v>491</v>
      </c>
      <c r="B396" s="29" t="s">
        <v>492</v>
      </c>
      <c r="C396" s="30" t="n">
        <v>611.3</v>
      </c>
    </row>
    <row r="397" customFormat="false" ht="13.2" hidden="false" customHeight="false" outlineLevel="0" collapsed="false">
      <c r="A397" s="29" t="s">
        <v>341</v>
      </c>
      <c r="B397" s="29" t="s">
        <v>342</v>
      </c>
      <c r="C397" s="30" t="n">
        <v>494</v>
      </c>
    </row>
    <row r="398" customFormat="false" ht="13.2" hidden="false" customHeight="false" outlineLevel="0" collapsed="false">
      <c r="A398" s="29" t="s">
        <v>765</v>
      </c>
      <c r="B398" s="29" t="s">
        <v>766</v>
      </c>
      <c r="C398" s="30" t="n">
        <v>500.2</v>
      </c>
    </row>
    <row r="399" customFormat="false" ht="13.2" hidden="false" customHeight="false" outlineLevel="0" collapsed="false">
      <c r="A399" s="31" t="s">
        <v>791</v>
      </c>
      <c r="B399" s="31" t="s">
        <v>792</v>
      </c>
      <c r="C399" s="32" t="n">
        <v>496</v>
      </c>
    </row>
    <row r="400" customFormat="false" ht="13.2" hidden="false" customHeight="false" outlineLevel="0" collapsed="false">
      <c r="A400" s="23" t="s">
        <v>2574</v>
      </c>
      <c r="B400" s="23"/>
      <c r="C400"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269</TotalTime>
  <Application>LibreOffice/6.0.7.3$Linux_X86_64 LibreOffice_project/00m0$Build-3</Application>
  <Company>Houses of Parliament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2016-07-01T11:05:22Z</dcterms:created>
  <dc:creator>UBEROI, Elise</dc:creator>
  <dc:description/>
  <dc:language>en-GB</dc:language>
  <cp:lastModifiedBy/>
  <dcterms:modified xsi:type="dcterms:W3CDTF">2019-03-16T20:33:46Z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Houses of Parliament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