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
    </mc:Choice>
  </mc:AlternateContent>
  <bookViews>
    <workbookView xWindow="0" yWindow="0" windowWidth="20490" windowHeight="7755"/>
  </bookViews>
  <sheets>
    <sheet name="Hoja1" sheetId="1" r:id="rId1"/>
    <sheet name="Hoja2" sheetId="2" r:id="rId2"/>
    <sheet name="Hoja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80" i="1" l="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D549" i="1"/>
  <c r="F549" i="1" s="1"/>
  <c r="F548" i="1"/>
  <c r="F547" i="1"/>
  <c r="F546" i="1"/>
  <c r="F545" i="1"/>
  <c r="F544" i="1"/>
  <c r="F543" i="1"/>
  <c r="F542" i="1"/>
  <c r="F541" i="1"/>
  <c r="F540" i="1"/>
  <c r="F539" i="1"/>
  <c r="F538" i="1"/>
  <c r="F537" i="1"/>
  <c r="F536" i="1"/>
  <c r="F535" i="1"/>
  <c r="F534" i="1"/>
  <c r="F533" i="1"/>
  <c r="D532" i="1"/>
  <c r="F532" i="1" s="1"/>
  <c r="F531" i="1"/>
  <c r="F530" i="1"/>
  <c r="F529" i="1"/>
  <c r="F528" i="1"/>
  <c r="F527" i="1"/>
  <c r="F526" i="1"/>
  <c r="F525" i="1"/>
  <c r="F524" i="1"/>
  <c r="F523" i="1"/>
  <c r="F522" i="1"/>
  <c r="F521" i="1"/>
  <c r="F520" i="1"/>
  <c r="F519" i="1"/>
  <c r="F518" i="1"/>
  <c r="F517" i="1"/>
  <c r="F516" i="1"/>
  <c r="F515" i="1"/>
  <c r="F514" i="1"/>
  <c r="F513" i="1"/>
  <c r="F512" i="1"/>
  <c r="F511" i="1"/>
  <c r="F510" i="1"/>
  <c r="E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D462" i="1"/>
  <c r="F462" i="1" s="1"/>
  <c r="F461" i="1"/>
  <c r="F460" i="1"/>
  <c r="F459" i="1"/>
  <c r="F458" i="1"/>
  <c r="F457" i="1"/>
  <c r="F456" i="1"/>
  <c r="E456" i="1"/>
  <c r="E455" i="1"/>
  <c r="F455" i="1" s="1"/>
  <c r="F453" i="1"/>
  <c r="E453" i="1"/>
  <c r="F451" i="1"/>
  <c r="F450" i="1"/>
  <c r="F449" i="1"/>
  <c r="F448" i="1"/>
  <c r="F447" i="1"/>
  <c r="F446" i="1"/>
  <c r="F445" i="1"/>
  <c r="F444" i="1"/>
  <c r="F443" i="1"/>
  <c r="D442" i="1"/>
  <c r="F442" i="1" s="1"/>
  <c r="F441" i="1"/>
  <c r="F440" i="1"/>
  <c r="F439" i="1"/>
  <c r="F438" i="1"/>
  <c r="D437" i="1"/>
  <c r="F437" i="1" s="1"/>
  <c r="F436" i="1"/>
  <c r="F435" i="1"/>
  <c r="D434" i="1"/>
  <c r="F434" i="1" s="1"/>
  <c r="F433" i="1"/>
  <c r="F432" i="1"/>
  <c r="F431" i="1"/>
  <c r="F430" i="1"/>
  <c r="F429" i="1"/>
  <c r="F428" i="1"/>
  <c r="D427" i="1"/>
  <c r="F427" i="1" s="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D393" i="1"/>
  <c r="F392" i="1"/>
  <c r="F391" i="1"/>
  <c r="F390" i="1"/>
  <c r="D390" i="1"/>
  <c r="F389" i="1"/>
  <c r="F388" i="1"/>
  <c r="F387" i="1"/>
  <c r="F386" i="1"/>
  <c r="F385" i="1"/>
  <c r="F384" i="1"/>
  <c r="F383" i="1"/>
  <c r="F382" i="1"/>
  <c r="F381" i="1"/>
  <c r="F380" i="1"/>
  <c r="F379" i="1"/>
  <c r="F378" i="1"/>
  <c r="F377" i="1"/>
  <c r="F376" i="1"/>
  <c r="F375" i="1"/>
  <c r="F374" i="1"/>
  <c r="F373" i="1"/>
  <c r="F372" i="1"/>
  <c r="F371" i="1"/>
  <c r="F370" i="1"/>
  <c r="D369" i="1"/>
  <c r="F369" i="1" s="1"/>
  <c r="F368" i="1"/>
  <c r="F367" i="1"/>
  <c r="D366" i="1"/>
  <c r="F366" i="1" s="1"/>
  <c r="F365" i="1"/>
  <c r="F364" i="1"/>
  <c r="D363" i="1"/>
  <c r="F363" i="1" s="1"/>
  <c r="F362" i="1"/>
  <c r="F361" i="1"/>
  <c r="F360" i="1"/>
  <c r="F359" i="1"/>
  <c r="F358" i="1"/>
  <c r="F357" i="1"/>
  <c r="F356" i="1"/>
  <c r="F355" i="1"/>
  <c r="F354" i="1"/>
  <c r="F353" i="1"/>
  <c r="F352" i="1"/>
  <c r="F351" i="1"/>
  <c r="F350" i="1"/>
  <c r="F349" i="1"/>
  <c r="F348" i="1"/>
  <c r="F347" i="1"/>
  <c r="F346" i="1"/>
  <c r="F345" i="1"/>
  <c r="F344" i="1"/>
  <c r="F343" i="1"/>
  <c r="F342" i="1"/>
  <c r="F341" i="1"/>
  <c r="D340" i="1"/>
  <c r="F340" i="1" s="1"/>
  <c r="F339" i="1"/>
  <c r="D339" i="1"/>
  <c r="D338" i="1"/>
  <c r="F338" i="1" s="1"/>
  <c r="F337" i="1"/>
  <c r="F336" i="1"/>
  <c r="F335" i="1"/>
  <c r="F334" i="1"/>
  <c r="F333" i="1"/>
  <c r="F332" i="1"/>
  <c r="F331" i="1"/>
  <c r="F330" i="1"/>
  <c r="F329" i="1"/>
  <c r="F328" i="1"/>
  <c r="F327" i="1"/>
  <c r="F326" i="1"/>
  <c r="F325" i="1"/>
  <c r="F324" i="1"/>
  <c r="F323" i="1"/>
  <c r="F322" i="1"/>
  <c r="F321" i="1"/>
  <c r="D321" i="1"/>
  <c r="F320" i="1"/>
  <c r="E319" i="1"/>
  <c r="F319" i="1" s="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D282" i="1"/>
  <c r="F281" i="1"/>
  <c r="F280" i="1"/>
  <c r="F279" i="1"/>
  <c r="D279" i="1"/>
  <c r="D278" i="1"/>
  <c r="F278" i="1" s="1"/>
  <c r="F277" i="1"/>
  <c r="D276" i="1"/>
  <c r="F276" i="1" s="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E141" i="1"/>
  <c r="F141" i="1" s="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D114" i="1"/>
  <c r="F113" i="1"/>
  <c r="F112" i="1"/>
  <c r="F111" i="1"/>
  <c r="F110" i="1"/>
  <c r="F109" i="1"/>
  <c r="F108" i="1"/>
  <c r="F107" i="1"/>
  <c r="F106" i="1"/>
  <c r="F105" i="1"/>
  <c r="F104" i="1"/>
  <c r="F103" i="1"/>
  <c r="F102" i="1"/>
  <c r="F101" i="1"/>
  <c r="F100" i="1"/>
  <c r="F99" i="1"/>
  <c r="F98" i="1"/>
  <c r="F97" i="1"/>
  <c r="F96" i="1"/>
  <c r="F95" i="1"/>
  <c r="F94" i="1"/>
  <c r="F93" i="1"/>
  <c r="F92" i="1"/>
  <c r="F91" i="1"/>
  <c r="F90" i="1"/>
  <c r="F89" i="1"/>
  <c r="D88" i="1"/>
  <c r="F88" i="1" s="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alcChain>
</file>

<file path=xl/sharedStrings.xml><?xml version="1.0" encoding="utf-8"?>
<sst xmlns="http://schemas.openxmlformats.org/spreadsheetml/2006/main" count="1581" uniqueCount="1096">
  <si>
    <t>id</t>
  </si>
  <si>
    <t>Concepto</t>
  </si>
  <si>
    <t>Unidad</t>
  </si>
  <si>
    <t>Cantidad</t>
  </si>
  <si>
    <t>Precio</t>
  </si>
  <si>
    <t>Importe</t>
  </si>
  <si>
    <t>Tipo</t>
  </si>
  <si>
    <t>A0101</t>
  </si>
  <si>
    <t>MUEBLES DE BAÑO</t>
  </si>
  <si>
    <t>A0103</t>
  </si>
  <si>
    <t>INSTALACIONES HIDROSANITARIAS</t>
  </si>
  <si>
    <t>A0104</t>
  </si>
  <si>
    <t>INSTALACIÓN ELÉCTRICA</t>
  </si>
  <si>
    <t>A0105</t>
  </si>
  <si>
    <t>HERRERÍA</t>
  </si>
  <si>
    <t>A0106</t>
  </si>
  <si>
    <t>CANCELERÍA</t>
  </si>
  <si>
    <t>A0107</t>
  </si>
  <si>
    <t>CARPINTERÍA</t>
  </si>
  <si>
    <t>A0108</t>
  </si>
  <si>
    <t>SEÑALIZACIÓN</t>
  </si>
  <si>
    <t>A0109</t>
  </si>
  <si>
    <t>AIRE ACONDICIONADO</t>
  </si>
  <si>
    <t>A0110</t>
  </si>
  <si>
    <t>ALFOMBRAS Y CORTINAS</t>
  </si>
  <si>
    <t>A0111</t>
  </si>
  <si>
    <t>PLAFONES</t>
  </si>
  <si>
    <t>A0112</t>
  </si>
  <si>
    <t>ANUNCIOS LUMINOSOS</t>
  </si>
  <si>
    <t>A0113</t>
  </si>
  <si>
    <t>EXCLUSAS, TRANSFER, ATM´S, CAJA FUERTE</t>
  </si>
  <si>
    <t>A0114</t>
  </si>
  <si>
    <t>MOBILIARIO</t>
  </si>
  <si>
    <t>A0201</t>
  </si>
  <si>
    <t>PISOS PORCELANIZADOS, MÁRMOLES, LAMBRINES</t>
  </si>
  <si>
    <t>A0202</t>
  </si>
  <si>
    <t>FIRMES DE CONCRETO, MUROS DE MAMPOSTERÍA Y CONCRETO</t>
  </si>
  <si>
    <t>A0203</t>
  </si>
  <si>
    <t>MUROS DE TABLAROCA Y PLAFONES</t>
  </si>
  <si>
    <t>A0301</t>
  </si>
  <si>
    <t>ESCOMBRO Y MATERIAL PRODUCTO DE DEMOLICIÓN SIN RECUPERACIÓN</t>
  </si>
  <si>
    <t>A0401</t>
  </si>
  <si>
    <t>TRAZOS Y NIVELACIONES</t>
  </si>
  <si>
    <t>A0402</t>
  </si>
  <si>
    <t>TAPIALES</t>
  </si>
  <si>
    <t>A0403</t>
  </si>
  <si>
    <t>OBRAS PROVISIONALES O COMPLEMENTARIAS</t>
  </si>
  <si>
    <t>J05</t>
  </si>
  <si>
    <t>ALIMENTADORES PRINCIPALES EN MEDIA TENSIÓN Y TRANSFORMACIÓN</t>
  </si>
  <si>
    <t>J0501</t>
  </si>
  <si>
    <t>CABLES</t>
  </si>
  <si>
    <t>J0502</t>
  </si>
  <si>
    <t>CANALIZACIÓN</t>
  </si>
  <si>
    <t>J0601</t>
  </si>
  <si>
    <t>SUBESTACION</t>
  </si>
  <si>
    <t>J0602</t>
  </si>
  <si>
    <t>PLANTA DE EMERGENCIA</t>
  </si>
  <si>
    <t>J0801</t>
  </si>
  <si>
    <t>EQUIPO DE PROTECCION</t>
  </si>
  <si>
    <t>IE-455</t>
  </si>
  <si>
    <t xml:space="preserve">SUMINISTRO E INSTALACIÓN DE INTERRUPTOR TERMOMAGNÉTICO ATORNILLABLE MARCA SQUARE D, CATALOGO FA36070, 3 POLOS, 70 AMPERES, 240 VOLTS, TIPO I-LINE EL CONCEPTO INCLUYE, CONEXIÓN, IDENTIFICACIÓN, LIMPIEZA, MANO DE OBRA CALIFICADA, HERRAMIENTA, EQUIPOS DE SEGURIDAD Y PROTECCIÓN Y TODO LO NECESARIO PARA SU CORRECTA INSTALACIÓN. </t>
  </si>
  <si>
    <t>PZA</t>
  </si>
  <si>
    <t>J0802</t>
  </si>
  <si>
    <t>TABLEROS Y EQUIPOS DE DISTRIBUCION</t>
  </si>
  <si>
    <t>PISOS</t>
  </si>
  <si>
    <t>ADC-023</t>
  </si>
  <si>
    <t>SUMINISTRO Y COLOCACIÓN DE TAPETE (EN ACCESO A SUCURSAL) DE 1.20 MTS. DE ANCHO X 1.80 MTS. DE LARGO A BASE DE TIRAS DE FIBRA TEXTIL MOD. 522 WR LINE SENATOR COLOR ANTRACITA NO. 200 MCA. EMCO, INCLUYE: MARCO PERIMETRAL DE PERFIL EN ESCUADRA DE ALUMINIO DE 28 MM. 25MM. X 3 MM.,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t>
  </si>
  <si>
    <t>ADC-022</t>
  </si>
  <si>
    <t>SUMINISTRO Y COLOCACIÓN DE CENEFA DE 15 CMS. DE ANCHO A BASE DE LOSETA DE PORCELANATO RECTIFICADO MCA. PORCELANOSA, MODELO FOSSIL GRAY COD. C222101481, LINEA URBATEK,  JUNTA DE 1.5 MM A BASE DE JUNTEADOR PERDURA PLATA Y ADITIVO DURACRIL PERDURA, ASENTADO CON PEGA PORCELANICO PERDURA GRIS, INCLUYE: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 EN ACCESO A SUCURSAL Y AUTOSERVICIO. A-230</t>
  </si>
  <si>
    <t>ML</t>
  </si>
  <si>
    <t>MUROS</t>
  </si>
  <si>
    <t>ADC-024</t>
  </si>
  <si>
    <t>SUMINISTRO Y COLOCACIÓN DE REVESTIMIENTO VINILICO MCA. VESCOM COLECCIÓN ALBERT COLOR BLANCO BBVA 9.07/30363 (RV-1) EN MUROS INTERIORES DE SUCURSAL,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t>
  </si>
  <si>
    <t>M2</t>
  </si>
  <si>
    <t>ADC-025</t>
  </si>
  <si>
    <t>SUMINISTRO Y COLOCACIÓN DE REVESTIMIENTO VINILICO MCA. VESCOM COLECCIÓN ALBERT COLOR AZUL BBVA 7.28/30634 (RV-2) EN MURO ATRÁS DE CAJAS,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t>
  </si>
  <si>
    <t>PUERTAS</t>
  </si>
  <si>
    <t>ADC-126</t>
  </si>
  <si>
    <t>FLETE Y VIATICOS DE PERSONAL ESPECIALIZADO PARA INSTALACION DE PLANTA DE EMERGENCIA</t>
  </si>
  <si>
    <t>SERVICIO</t>
  </si>
  <si>
    <t>SUBESTACIÓN Y PLANTA DE EMERGENCIA</t>
  </si>
  <si>
    <t>ADC-035</t>
  </si>
  <si>
    <t xml:space="preserve">FLETE DE PLANTA DE EMERGENCIA CAPACIDAD EN SERVICIO DE EMERGENCIA 30 KW /38 KVA, CON SEGURO INCLUIDO </t>
  </si>
  <si>
    <t>ADC-035.1</t>
  </si>
  <si>
    <t>SERVICIO DE ARRANQUE Y PUESTA EN MARCHA DE PLANTA DE EMERGENCIA</t>
  </si>
  <si>
    <t>ADC-036</t>
  </si>
  <si>
    <t>MANIOBRAS DE IZAJE PARA PLANTA DE EMERGENCIA Y TRANSFORMADOR EN AZOTEA HASTA 15 MTS DE ALTURA, INCLUYE, EQUIPO, MANO DE OBRA, SEÑALIZACIONES DE PRECAUCIÓN, MANO DE OBRA Y TODO LO NECESARIO PARA SU CORRECTA EJECUCIÓN</t>
  </si>
  <si>
    <t>A</t>
  </si>
  <si>
    <t>PRELIMINARES</t>
  </si>
  <si>
    <t>A01</t>
  </si>
  <si>
    <t>DESMONTAJES</t>
  </si>
  <si>
    <t>PRE-002</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</si>
  <si>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t>
  </si>
  <si>
    <t>PRE-003</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</si>
  <si>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t>
  </si>
  <si>
    <t>PRE-004</t>
  </si>
  <si>
    <t xml:space="preserve">DESMONTAJE DE ACCESORIOS DE BAÑO, INCLUYE: RETIRO, ACARREOS, DESANCLAJE, MANO DE OBRA, HERRAMIENTA Y TODO LO NECESARIO PARA SU CORRECTA EJECUCIÓN. LIMPIEZA PROPIA DEL CONCEPTO. </t>
  </si>
  <si>
    <t>PRE-006</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</si>
  <si>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t>
  </si>
  <si>
    <t>SAL</t>
  </si>
  <si>
    <t>PRE-007</t>
  </si>
  <si>
    <t>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t>
  </si>
  <si>
    <t>PRE-010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</si>
  <si>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t>
  </si>
  <si>
    <t>PRE-011</t>
  </si>
  <si>
    <t>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t>
  </si>
  <si>
    <t>PRE-012</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</si>
  <si>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t>
  </si>
  <si>
    <t>PRE-013</t>
  </si>
  <si>
    <t>DESINSTALACIÓN DE MUEBLE DE SEGURIDAD, INCLUYE: ACARREO DE MATERIAL PRODUCTO DE DESMONTAJE FUERA DEL ÁREA DE TRABAJO, ASÍ COMO LAS MANIOBRAS NECESARIAS PARA SU CORRECTA TERMINACIÓN. HERRAMIENTAS, EQUIPO Y LIMPIEZA PROPIA DEL CONCEPTO.</t>
  </si>
  <si>
    <t>PRE-015</t>
  </si>
  <si>
    <t>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(EN MOSTRADOR, EN CABINA UNIPERSONAL, EN CANCELERIA DE ACCESO PRINCIPAL, EN CANCELERIA DE AUTOSERVICIO Y EN  PUERTAS METALICAS )</t>
  </si>
  <si>
    <t>PRE-019</t>
  </si>
  <si>
    <t>RETIRO DE BISAGRA HIDRÁULICA JACKSON CON RECUPERACIÓN, INCLUYE; RETIRO DE TAPA Y MAZA PRINCIPAL, DEMOLICIÓN PERIMETRALMENTE PARA SACAR CHAROLA, (10 CM DE PROFUNDIDAD) RESANE DE HUECO DE 0.50 X 0.40 X 0.10 M CON MORTERO 1:4, LIMPIEZA DE TECATAS DE LA CHAROLA, MANO DE OBRA, HERRAMIENTAS, EQUIPO, ACARREOS Y LIMPIEZA PROPIA DEL CONCEPTO. (EN PUERTA DE ACCESO A SUCURSAL).</t>
  </si>
  <si>
    <t>PRE-020</t>
  </si>
  <si>
    <t xml:space="preserve">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 INCLUYE, PUERTAS, (CANCELERIA AREA DE DIRECTOR Y ACCESO A PLANTA ALTA SE REINSTALA DE ACUERDO AL PROYECTO) </t>
  </si>
  <si>
    <t>PRE-022</t>
  </si>
  <si>
    <t xml:space="preserve">DESMONTAJE Y RETIRO DE CRISTALES DE SEGURIDAD EN MOSTRADOR (PRODUCTO A FAVOR DE LA INSTITUCIÓN). INCLUYE: MANO DE OBRA, ACARREOS INTERNOS, HERRAMIENTAS, EQUIPO Y LIMPIEZA PROPIA DEL CONCEPTO. </t>
  </si>
  <si>
    <t>PRE-023</t>
  </si>
  <si>
    <t xml:space="preserve">DESINSTALACIÓN DE MUEBLE DE ARCHIVO, INCLUYE: ACARREO DE MATERIAL PRODUCTO DE DESMONTAJE FUERA DEL ÁREA DE TRABAJO, ASÍ COMO LAS MANIOBRAS NECESARIAS PARA SU CORRECTA TERMINACIÓN. MANO DE OBRA, HERRAMIENTA, EQUIPO, ACARREOS INTERNOS Y LIMPIEZA PROPIA DEL CONCEPTO. </t>
  </si>
  <si>
    <t>PRE-026</t>
  </si>
  <si>
    <t>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(SE REINSTALA, DE ACUERDO AL PROYECTO)</t>
  </si>
  <si>
    <t>PRE-027</t>
  </si>
  <si>
    <t>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t>
  </si>
  <si>
    <t>PRE-029</t>
  </si>
  <si>
    <t>PRE-029  DESMONTAJE DE EQUIPO EXISTENTE DE AIRE ACONDICIONADO TIPO FAN &amp; COIL, INCLUYENDO EVAPORADORAS, TERMOSTATOS, CONDENSADORAS, DUCTOS RÍGIDOS O CAJAS DE PLENUM, CHAROLAS, DEFLECTORES Y REJILLAS, A UNA ALTURA DE HASTA 25 MTS. INCLUYE: DESCONEXIÓN Y RETIRO DE TUBERÍAS ELÉCTRICA, DE REFRIGERACIÓN INCLUYENDO AISLANTE TÉRMICO, DE DRENAJE Y DE CONTROL; RETIRO DE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</si>
  <si>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PRE-030</t>
  </si>
  <si>
    <t>PRE-030  DESMONTAJE DE EQUIPO EXISTENTE DE AIRE ACONDICIONADO TIPO MINISPLIT O MULTISPLIT, INCLUYENDO EVAPORADORA(S), TERMOSTATO(S) Y CONDENSADORA(S), A UNA ALTURA DE HASTA 20 MTS. INCLUYE: DESCONEXIÓN Y RETIRO DE TUBERÍAS ELÉCTRICA, DE REFRIGERACIÓN INCLUYENDO AISLANTE TÉRMICO, DE DRENAJE Y DE CONTROL, RETIRO DE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</si>
  <si>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PRE-031</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</si>
  <si>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D100 </t>
  </si>
  <si>
    <t>PRE-032</t>
  </si>
  <si>
    <t xml:space="preserve">DESMONTAJE DE PERSIANAS CON RECUPERACIÓN INCLUYE :MANO DE OBRA, HERRAMIENTAS, EQUIPO, ACARREOS Y LIMPIEZA PROPIA DEL CONCEPTO. </t>
  </si>
  <si>
    <t>PRE-034</t>
  </si>
  <si>
    <t xml:space="preserve">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INCLUYE CAJILLO LUMINOSO, </t>
  </si>
  <si>
    <t>PRE-035</t>
  </si>
  <si>
    <t xml:space="preserve">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t>
  </si>
  <si>
    <t>PRE-036</t>
  </si>
  <si>
    <t xml:space="preserve">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t>
  </si>
  <si>
    <t>PRE-038</t>
  </si>
  <si>
    <t xml:space="preserve">DESMONTAJE DE ESCLUSA UNIPERSONAL, INCLUYE: EMPLAYADO Y ENTREGA A RECUPERADORA SI ES NECESARIO (PRODUCTO A FAVOR DE LA INSTITUCIÓN). MANO DE OBRA, HERRAMIENTAS, EQUIPO, ACARREOS INTERNOS Y LIMPIEZA PROPIA DEL CONCEPTO. </t>
  </si>
  <si>
    <t>PRE-039</t>
  </si>
  <si>
    <t xml:space="preserve">DESMONTAJE DE ROTOTRANSFER CON MIRILLA CON RECUPERACIÓN. INCLUYE: EMPLAYADO Y ENTREGA A RECUPERADORA SI ES NECESARIO RETIRO DE SISTEMA DE ANCLAJE A PISO Y LOSA, MANO DE OBRA ESPECIALIZADA, MANIOBRAS,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Y LIMPIEZA PROPIA DEL CONCEPTO. </t>
  </si>
  <si>
    <t>PRE-040</t>
  </si>
  <si>
    <t xml:space="preserve">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t>
  </si>
  <si>
    <t>PRE-041</t>
  </si>
  <si>
    <t xml:space="preserve">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(EN DOTACIÓN) </t>
  </si>
  <si>
    <t>PRE-042</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</si>
  <si>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</si>
  <si>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PRE-043</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</si>
  <si>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</si>
  <si>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PRE-044</t>
  </si>
  <si>
    <t xml:space="preserve">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 </t>
  </si>
  <si>
    <t>MOD</t>
  </si>
  <si>
    <t>PRE-045</t>
  </si>
  <si>
    <t xml:space="preserve">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(NO HAY DISPLAYS), </t>
  </si>
  <si>
    <t>SISTEMA</t>
  </si>
  <si>
    <t>PRE-046</t>
  </si>
  <si>
    <t xml:space="preserve">DESMANTELAMIENTO DE MUEBLE MAP (EQUIPO EN ÁREA DE MOSTRADOR) CON RECUPERACIÓN, INCLUYE ACARREOS, TRASLADO, PROTECCIÓN Y MOVIMIENTOS NECESARIOS. MATERIAL, MANO DE OBRA, HERRAMIENTAS, EQUIPO, LIMPIEZA PROPIA DEL CONCEPTO. </t>
  </si>
  <si>
    <t>PRE-047</t>
  </si>
  <si>
    <t xml:space="preserve">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 </t>
  </si>
  <si>
    <t>PRE-048</t>
  </si>
  <si>
    <t xml:space="preserve">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t>
  </si>
  <si>
    <t>PRE-050</t>
  </si>
  <si>
    <t xml:space="preserve">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t>
  </si>
  <si>
    <t>ESTACION</t>
  </si>
  <si>
    <t>A02</t>
  </si>
  <si>
    <t>DEMOLICIONES</t>
  </si>
  <si>
    <t>PRE-052</t>
  </si>
  <si>
    <t xml:space="preserve">DEMOLICIÓN DE PISOS DE LOSETA VINILICA EXISTENTES, INCLUYE: ACARREO DE MATERIAL PRODUCTO DE DEMOLICIÓN A TIRO LIBRE, ENCOSTALADO, RETIRO DE ZOCLO, ASÍ COMO LAS MANIOBRAS NECESARIAS PARA SU CORRECTA TERMINACIÓN. MATERIAL, MANO DE OBRA, HERRAMIENTA, EQUIPO, ACARREOS INTERNOS Y LIMPIEZA PROPIA DEL CONCEPTO.  </t>
  </si>
  <si>
    <t>PRE-053</t>
  </si>
  <si>
    <t xml:space="preserve">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CONCEPTO.(LOSETA CERAMICA). </t>
  </si>
  <si>
    <t>PRE-054</t>
  </si>
  <si>
    <t xml:space="preserve">DEMOLICIÓN DE ZOCLO DE PASTA, LOSETA O MÁRMOL, INCLUYE: DESALOJO DEL PRODUCTO FUERA DE OBRA Y LIMPIEZA DEL ÁREA DE TRABAJO, ASÍ COMO LAS MANIOBRAS NECESARIAS PARA SU CORRECTA TERMINACIÓN. CONSIDERAR EQUIPO DE SEGURIDAD NECESARIO Y CUMPLIMIENTO DE NORMA RESPECTIVA. </t>
  </si>
  <si>
    <t>M</t>
  </si>
  <si>
    <t>PRE-060</t>
  </si>
  <si>
    <t>DEMOLICIÓN DE ELEMENTOS DE CONCRETO INCLUYE: ACARREO DEL PRODUCTO A UNA ESTACIÓN, CARGA MANUAL A CAMIÓN Y DESALOJO DEL PRODUCTO FUERA DE OBRA, ASÍ COMO LAS MANIOBRAS NECESARIAS PARA SU CORRECTA TERMINACIÓN. MANO DE OBRA, HERRAMIENTAS, EQUIPO Y LIMPIEZA PROPIA DEL CONCEPTO.(EN BASES DE EQUIPOS DE AIRE EN LA AZOTEA,VER PLANO D-102).</t>
  </si>
  <si>
    <t>M3</t>
  </si>
  <si>
    <t>PRE-062</t>
  </si>
  <si>
    <t xml:space="preserve">DEMOLICIÓN DE FIRME DE CONCRETO Y EXCAVACIÓN PARA ALOJAR REGISTRO SANITARIO 0.60 X 0.40 HASTA 1.00M DE PROFUNDIDAD, INCLUYENDO LA MANO DE OBRA NECESARIA, EQUIPO, HERRAMIENTA, LA INSTALACIÓN DE PROTECCIÓN A LAS ÁREAS ADYACENTES (CINTA DE PRECAUCIÓN) Y SU RETIRO DESPUÉS DE SU USO, EL ACOPIO DE LOS MATERIALES SOBRANTES DE LA DEMOLICIÓN Y SU TRASLADO AL BANCO DE LA OBRA DESPUÉS DE REALIZAR LIMPIEZA PRELIMINAR DEL ÁREA DE TRABAJO. INCLUYE EQUIPO DE SEGURIDAD (CASCO, BOTAS DE CASQUILLO, CHALECO, GUANTES Y GOGLES). EQUIPO Y LIMPIEZA PROPIA DEL CONCEPTO. </t>
  </si>
  <si>
    <t>PRE-063</t>
  </si>
  <si>
    <t xml:space="preserve">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(MURETE DE JARDINERAS) </t>
  </si>
  <si>
    <t>PRE-065</t>
  </si>
  <si>
    <t xml:space="preserve">ENCOSTALADO DE ESCOMBRO PRODUCTO DE LAS DEMOLICIONES PARA SU RETIRO, INCLUYE: SUMINISTRO DE COSTALES DE RAFIA (PROCESO NECESARIO POR ESPACIO RESTRINGIDO) MATERIAL, MANO DE OBRA, HERRAMIENTAS, EQUIPO Y LIMPIEZA PROPIA DEL CONCEPTO. </t>
  </si>
  <si>
    <t>PRE-066</t>
  </si>
  <si>
    <t xml:space="preserve">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t>
  </si>
  <si>
    <t>MODULO</t>
  </si>
  <si>
    <t>PRE-067</t>
  </si>
  <si>
    <t xml:space="preserve">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 </t>
  </si>
  <si>
    <t>PRE-068</t>
  </si>
  <si>
    <t>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t>
  </si>
  <si>
    <t>PRE-069</t>
  </si>
  <si>
    <t xml:space="preserve">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t>
  </si>
  <si>
    <t>A03</t>
  </si>
  <si>
    <t>ACARREOS</t>
  </si>
  <si>
    <t>PRE-071</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</si>
  <si>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</si>
  <si>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PRE-073</t>
  </si>
  <si>
    <r>
      <rPr>
        <b/>
        <sz val="9"/>
        <rFont val="Arial"/>
        <family val="2"/>
      </rPr>
      <t>RETIRO DE ESCOMBRO EN CAMIÓN A TIRO FUERA DE LA OBRA,</t>
    </r>
    <r>
      <rPr>
        <sz val="9"/>
        <rFont val="Arial"/>
        <family val="2"/>
      </rPr>
      <t xml:space="preserve">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r>
  </si>
  <si>
    <t>A04</t>
  </si>
  <si>
    <t>OBRAS PRELIMINARES</t>
  </si>
  <si>
    <t>PRE-074</t>
  </si>
  <si>
    <r>
      <rPr>
        <b/>
        <sz val="9"/>
        <rFont val="Arial"/>
        <family val="2"/>
      </rPr>
      <t>TRAZO Y NIVELACIÓN DEL LOCAL,</t>
    </r>
    <r>
      <rPr>
        <sz val="9"/>
        <rFont val="Arial"/>
        <family val="2"/>
      </rPr>
      <t xml:space="preserve">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 </t>
    </r>
    <r>
      <rPr>
        <b/>
        <sz val="9"/>
        <rFont val="Arial"/>
        <family val="2"/>
      </rPr>
      <t xml:space="preserve"> </t>
    </r>
  </si>
  <si>
    <t>PRE-075</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</si>
  <si>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EXTERIOR PERIMETRO). </t>
  </si>
  <si>
    <t>PRE-076</t>
  </si>
  <si>
    <t xml:space="preserve">SUMINISTRO DE PLÁSTICO PARA PROTECCIÓN DE MUEBLES, EQUIPOS, ETC., INCLUYE: SUMINISTRO Y COLOCACIÓN, FIJACIÓN, LIMPIEZA DEL ÁREA DE TRABAJO, ASÍ COMO LAS MANIOBRAS NECESARIAS PARA SU CORRECTA TERMINACIÓN. MANO DE OBRA, HERRAMIENTAS, EQUIPO Y ACARREOS INTERNOS.  </t>
  </si>
  <si>
    <t>PRE-077</t>
  </si>
  <si>
    <t>FABRICACIÓN DE TAPIAL A BASE DE TABLAROCA PARA PROTECCIÓN DEL LOCAL INCLUYE: SUMINISTRO DE MATERIALES, SOPORTES VERTICALES Y HORIZONTALES, CORTES, AJUSTES, DESPERDICIOS, MANO DE OBRA, HERRAMIENTA Y TODO LO NECESARIO PARA SU CORRECTA INSTALACIÓN, EQUIPO, ACARREOS INTERNOS Y LIMPIEZA PROPIA DEL CONCEPTO.</t>
  </si>
  <si>
    <t>PRE-078</t>
  </si>
  <si>
    <t xml:space="preserve">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</si>
  <si>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PRE-079</t>
  </si>
  <si>
    <t>EXCAVACIÓN A MANO EN TERRENO TIPO II DE 0.00 A 2 MTS. DE PROFUNDIDAD INCLUYE: ACAMELLONADO DEL PRODUCTO DE EXCAVACIÓN A UNA DISTANCIA DE 2.00 MTS. ASÍ COMO LO NECESARIO PARA SU CORRECTA EJECUCIÓN Y TERMINACIÓN. CONSIDERAR EQUIPO DE SEGURIDAD NECESARIO Y CUMPLIMIENTO DE NORMA RESPECTIVA. MANO DE OBRA, HERRAMIENTA, EQUIPO, ACARREOS Y LIMPIEZA PROPIA DEL CONCEPTO. (PARA FOSA DE TANQUE DE ALMACENAMIENTO).</t>
  </si>
  <si>
    <t>PRE-080</t>
  </si>
  <si>
    <t xml:space="preserve">CONSTRUCCIÓN DE PASO EN LOSA PARA INSTALACIONES DE AIRE ACONDICIONADO. INCLUYE MANO DE OBRA, HERRAMIENTAS, EQUIPO Y LIMPIEZA PROPIA DEL CONCEPTO. </t>
  </si>
  <si>
    <t>PRE-081</t>
  </si>
  <si>
    <t xml:space="preserve">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  </t>
  </si>
  <si>
    <t>SUCURSAL</t>
  </si>
  <si>
    <t>PRE-082</t>
  </si>
  <si>
    <t xml:space="preserve">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  </t>
  </si>
  <si>
    <t>PRE-083</t>
  </si>
  <si>
    <t xml:space="preserve">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  </t>
  </si>
  <si>
    <t>B</t>
  </si>
  <si>
    <t>ALBAÑILERÍA</t>
  </si>
  <si>
    <t>B01</t>
  </si>
  <si>
    <t>EN PISOS</t>
  </si>
  <si>
    <t>ALB-003</t>
  </si>
  <si>
    <t>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 EN CLOSET DE TABLEROS ELECTRICOS ACABADO PULIDO)</t>
  </si>
  <si>
    <t>ALB-008</t>
  </si>
  <si>
    <t>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(EN AREA DE ALFOMBRA Y ON-LINE).</t>
  </si>
  <si>
    <t>ALB-009</t>
  </si>
  <si>
    <t xml:space="preserve">PICADO DE PISO EXISTENTE, CON BARRETA, PICO Y CINCEL PARA CAMBIO DE ACABADO, INCLUYE: MANO DE OBRA, LIMPIEZA DEL ÁREA DE TRABAJO Y RETIRO DE LOS MATERIALES SOBRANTES FUERA DE LA OBRA, ASÍ COMO LAS MANIOBRAS NECESARIAS PARA SU CORRECTA TERMINACIÓN. MATERIAL, HERRAMIENTA, EQUIPO Y LIMPIEZA PROPIA DEL CONCEPTO. CONSIDERAR EQUIPO DE SEGURIDAD NECESARIO Y CUMPLIMIENTO DE LA NORMA RESPECTIVA PARA LA CORRECTA EJECUCIÓN DEL CONCEPTO. </t>
  </si>
  <si>
    <t>ALB-011</t>
  </si>
  <si>
    <t xml:space="preserve">CONSTRUCCIÓN DE REGISTRO DE TABIQUE ROJO RECOCIDO DE 40X60 CM, CON DOBLE TAPA DE CONCRETO SIMPLE,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</si>
  <si>
    <t>ALB-012</t>
  </si>
  <si>
    <t xml:space="preserve">SUMINISTRO Y RELLENO DE TEPETATE COMPACTADO AL 90 % DE LA PRUEBA PROCTOR ESTÁNDAR, EN ÁREA DE RAMPA, INCLUYE: MANEJO DE AGUA, ACARREOS, MANO DE OBRA, MATERIALES, FLETES, NIVELACIÓN, TRAZO, PREPARACIÓN DE LA SUPERFICIE, HERRAMIENTA, EQUIPO, EQUIPO DE SEGURIDAD Y TODO LO NECESARIO PARA SU CORRECTA EJECUCIÓN. Y LIMPIEZA PROPIA DEL CONCEPTO. </t>
  </si>
  <si>
    <t>B02</t>
  </si>
  <si>
    <t>EN MUROS</t>
  </si>
  <si>
    <t>ALB-014</t>
  </si>
  <si>
    <t>CONSTRUCCIÓN DE CADENA DE DESPLANTE Y CERRAMIENTO DE 15 X 20 CM.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DIMENSION DE 0.15X0.15 MT. CTO. ONLINE, PRETIL Y CIERRE DE MUROS. PERIMETRO ONLINE</t>
  </si>
  <si>
    <t>ALB-015</t>
  </si>
  <si>
    <t xml:space="preserve">CONSTRUCCIÓN DE CASTILLO DE CONCRETO ARMADO F'C= 150 KG/CM2 DE 15 X 15 CM. CON 4 A @ 3/8 Y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 EQUIPO Y ACARREOS INTERNOS. </t>
  </si>
  <si>
    <t>B03</t>
  </si>
  <si>
    <t>EN AZOTEAS</t>
  </si>
  <si>
    <t>ALB-021</t>
  </si>
  <si>
    <t xml:space="preserve">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t>
  </si>
  <si>
    <t>C</t>
  </si>
  <si>
    <t>ACABADOS</t>
  </si>
  <si>
    <t>C01</t>
  </si>
  <si>
    <t>ACA-001</t>
  </si>
  <si>
    <r>
      <t xml:space="preserve">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t>
    </r>
    <r>
      <rPr>
        <b/>
        <sz val="10"/>
        <rFont val="Calibri"/>
        <family val="2"/>
      </rPr>
      <t/>
    </r>
  </si>
  <si>
    <t>ACA-003</t>
  </si>
  <si>
    <t>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VER PLANO A-230. EN CTO. ONLINE,  CLOSET DE TABLEROS ELECTRICOS, BASE DE SUBESTACION.</t>
  </si>
  <si>
    <t>ACA-006</t>
  </si>
  <si>
    <t>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(LC1)</t>
  </si>
  <si>
    <t>ACA-011</t>
  </si>
  <si>
    <t>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EN CTO. ONLINE. VER PLANO DE PARTICIONES</t>
  </si>
  <si>
    <t>ACA-012</t>
  </si>
  <si>
    <t>SUMINISTRO Y COLOCACIÓN DE SOLERA DE ALUMINIO DE 1/2" CON SELLADOR EPÓXIDO. INCLUYE: MATERIALES, CORTES, DESPERDICIOS, ELEMENTOS DE FIJACIÓN, ACARREO DE LOS MATERIALES AL SITIO DE LA OBRA, TRANSPORTACIÓN VERTICAL Y HORIZONTAL A CUALQUIER NIVEL, TRAZO Y NIVELACIÓN,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DE PARTICIONES.</t>
  </si>
  <si>
    <t>ACA-014</t>
  </si>
  <si>
    <t>SUMINISTRO Y COLOCACIÓN DE ZOCLO DE LOSETA DE CERÁMICA DE 31.5 X 10 CM. MCA. INTERCERAMIC LÍNEA MÁXIMA, COLOR COBALTO., ACABADO ESMALTADO JUNTAS DE 3MM. INCLUYE: MANO DE OBRA, ACARREOS INTERNOS, HERRAMIENTAS, EQUIPO Y LIMPIEZA PROPIA DEL CONCEPTO. (ZC2)  VER PLANO DE PARTICIONES.</t>
  </si>
  <si>
    <t>ACA-017</t>
  </si>
  <si>
    <t>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(ZC1)  VER  PLANO DE PARTICIONES.</t>
  </si>
  <si>
    <t>ACA-019</t>
  </si>
  <si>
    <t>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VER PLANO DE PARTICIONES</t>
  </si>
  <si>
    <t>ACA-021</t>
  </si>
  <si>
    <t>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(LC2) VER  PLANO DE PARTICIONES.</t>
  </si>
  <si>
    <t>C02</t>
  </si>
  <si>
    <t>TAB-002</t>
  </si>
  <si>
    <t xml:space="preserve">SUMINISTRO Y COLOCACIÓN DE ESQUINERO YPSA, INCLUYE: S, ADHERIDO Y RESANADO CON REDIMIX Y PERFACINTA, CALAFATEOS, DESPERDICIOS, ACARREOS, LIMPIEZA DEL ÁREA DE TRABAJO, ASÍ COMO LAS MANIOBRAS NECESARIAS PARA SU CORRECTA TERMINACIÓN. MATERIAL, MANO DE OBRA, HERRAMIENTAS, ACARREOS INTERNOS Y EQUIPO. </t>
  </si>
  <si>
    <t>TAB-005</t>
  </si>
  <si>
    <t>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VER PLANO 940</t>
  </si>
  <si>
    <t>TAB-006</t>
  </si>
  <si>
    <t>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VER PLANO 940. (VANO DE 0.907).</t>
  </si>
  <si>
    <t>TAB-009</t>
  </si>
  <si>
    <t>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DE PARTICIONES</t>
  </si>
  <si>
    <t>TAB-010</t>
  </si>
  <si>
    <t>SUMINISTRO Y FABRICACIÓN DE MURO CIEGO MIXTO A 2 CARAS, UNA EN PANEL DUROCK Y OTRA DE TABLAROCA CON ESTRUCTURA METÁLICA 6.35 YPSA, INCLUYE: MATERIALES, MALLA DE FIBRA DE VIDRIO, CALAFATEOS CON BASECOAT O PERFACINTA, LISTO PARA RECIBIR ACABADO, LIMPIEZA DEL ÁREA DE TRABAJO Y RETIRO DE LOS MATERIALES SOBRANTES FUERA DE OBRA, ANDAMIOS, HERRAMIENTA, ASÍ COMO LAS MANIOBRAS NECESARIAS PARA SU CORRECTA TERMINACIÓN. MANO DE OBRA, EQUIPO Y ACARREOS INTERNOS.(PANEL DE YESO DE 1/2").</t>
  </si>
  <si>
    <t>TAB-011</t>
  </si>
  <si>
    <t>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t>
  </si>
  <si>
    <t>TAB-017</t>
  </si>
  <si>
    <t xml:space="preserve">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t>
  </si>
  <si>
    <t>TAB-018</t>
  </si>
  <si>
    <t xml:space="preserve">SUMINISTRO Y COLOCACIÓN DE PERSIANA ENROLLABLE MARCA HUNTER DOUGLAS, MODELO PANAM 3, COLOR SILVER CÓDIGO P03-093.  INCLUYE LA MANO DE OBRA NECESARIA, HERRAMIENTA, EQUIPO DE SEGURIDAD, TENDIDOS, ACARREOS, TAQUETES Y TORNILLOS PARA SU FIJACIÓN, LIMPIEZA PRELIMINAR DEL ÁREA DE TRABAJO Y RETIRO DE SOBRANTES AL BANCO DE LA OBRA. MATERIAL, EQUIPO Y ACARREOS INTERNOS.  </t>
  </si>
  <si>
    <t>TAB-019</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</si>
  <si>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 (PV2)  </t>
  </si>
  <si>
    <t>TAB-022</t>
  </si>
  <si>
    <t>SUMINISTRO Y APLICACIÓN DE PINTURA DE COMEX, PRO 1000 PLUS, BLANCO CHANTILLY 360, ACABADO BRILLANTE, A DOS MANOS EN MUROS Y/O PLAFONES PV-4.INCLUYE: MATERIALES, HERRAMIENTA, ANDAMIOS, EQUIPO, FLETE, MANO DE OBRA, EQUIPO DE SEGURIDAD, ANDAMIOS ESPECIFICADOS, LIMPIEZA DEL ÁREA DE TRABAJO, ACARREO DE LOS MISMOS HASTA EL SITIO DE SU INSTALACIÓN, RETIRO DE DESPERDICIOS FUERA DE LA OBRA Y SELLADOR 5X1 A DOS MANOS PARA NO DEJAR TRANSPARENCIAS. (PINTURA BLANCA)  (ESPECIFICACION EN PLANOSA-230, A-500 PV-3) EN MUROS DE FACHADA</t>
  </si>
  <si>
    <t>TAB-024</t>
  </si>
  <si>
    <t>SUMINISTRO Y COLOCACIÓN DE LAMBRIN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VER PLANO A230. (EN SANITARIOS EMPLEADOS Y CTO. DE ASEO)</t>
  </si>
  <si>
    <t>TAB-025</t>
  </si>
  <si>
    <t>SUMINISTRO Y COLOCACIÓN DE LAMBRIN DE PORCELANATO RECTIFICADO MICROSELLADO, MCA CASTEL MOD. TOSCANA, COLOR BEIGE, DE DIMENSIONES DE 60 X 60 CMS, LPO-1,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  (EN SANITARIOS CLIENTES)</t>
  </si>
  <si>
    <t>C03</t>
  </si>
  <si>
    <t>EN PLAFONES</t>
  </si>
  <si>
    <t>PLA-001</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</si>
  <si>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</si>
  <si>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PLA-002</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</si>
  <si>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</si>
  <si>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PLA-003</t>
  </si>
  <si>
    <t xml:space="preserve">HABILITAR HUECO PARA DIFUSOR DE AIRE ACONDICIONADO DE 0.61 X 0.61 M. INCLUYE: REFUERZO CON MADERA Y LIMPIEZA DEL ÁREA DE TRABAJO, ASÍ COMO LAS MANIOBRAS NECESARIAS PARA SU CORRECTA TERMINACIÓN. MANO DE OBRA, HERRAMIENTAS, EQUIPO Y ACARREOS.  </t>
  </si>
  <si>
    <t>PLA-004</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</si>
  <si>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</si>
  <si>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PLA-009</t>
  </si>
  <si>
    <t>FABRICACIÓN DE CAJILLO SOBRE MOSTRADOR SECCIÓN 0.13 X 0.50 X 0.70 M. CON BASTIDOR METÁLICO DE CANAL GUÍA DE 6, 35 CM Y POSTE METÁLICO DE 6.35 CM. FORRADO CON PANEL DE TABLAROCA DE 13 MM. Y CALAFATEO DE JUNTAS CON PERFACINTA Y REDIMIX, ALMA A BASE DE 2 MONTENES DE 6X21/2" CAL. 12 PARA FIJAR CRISTALES, INCLUYE: SUMINISTRO, CORTES, AJUSTES, FIJACIÓN Y COLOCACIÓN DE MONTEN, DESPERDICIOS, LIMPIEZA DEL ÁREA DE TRABAJO, RETIRO DE LOS MATERIALES SOBRANTES UTILIZADOS EN LA EJECUCIÓN DE LOS TRABAJOS A TIRO LIBRE, ASÍ COMO LAS MANIOBRAS NECESARIAS PARA SU CORRECTA TERMINACIÓN. MATERIAL, MANO DE OBRA, HERRAMIENTAS, EQUIPO, ACARREOS INTERNOS Y TRAZO PROPIO DEL CONCEPTO. (CAJILLO EN MOSTRADOR DE 0.30 X 1.00 X 0.17 MTS.)</t>
  </si>
  <si>
    <t>PLA-010</t>
  </si>
  <si>
    <t xml:space="preserve">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(INTERIOR DE LA SUCURSAL) </t>
  </si>
  <si>
    <t>PLA-013</t>
  </si>
  <si>
    <t xml:space="preserve">SUMINISTRO Y FABRICACIÓN DE PLATABANDA PERIMETRAL DE PANEL DE YESO DE TABLAROCA USG A 90°. PL2, INCLUYE: LA MANO DE OBRA NECESARIA, HERRAMIENTA, EQUIPO DE SEGURIDAD, TENDIDOS, ACARREOS, PANELES DE YESO DE 1/2" DE ESPESOR, COMPUESTO PARA JUNTAS REDIMIX, PERFACINTA, CANAL Y POSTE DE LAMINA GALVANIZADA DE 63.5 MM DE ANCHO, TAQUETES, TORNILLOS PARA SU FIJACIÓN, LIMPIEZA DEL ÁREA DE TRABAJO Y RETIRO DE SOBRANTES AL BANCO DE LA OBRA. </t>
  </si>
  <si>
    <t>PLA-014</t>
  </si>
  <si>
    <t xml:space="preserve">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t>
  </si>
  <si>
    <t>PLA-015</t>
  </si>
  <si>
    <t>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(PARTIDA PL4).</t>
  </si>
  <si>
    <t>PLA-016</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</si>
  <si>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t>
  </si>
  <si>
    <t>PLA-017</t>
  </si>
  <si>
    <t xml:space="preserve">SUMINISTRO Y COLOCACIÓN DE FALSO PLAFÓN MODULAR MARCA HUNTER DOUGLAS PLACA. REVEAL LAY-IN 61X61 CMS EN ALU-ZINQ DE 0.5 MMPERF # 103 COLOR BLANCO ALGODÓN 0280 PARA 9/16, EL PRECIO INCLUYE; MATERIALES, MANO DE OBRA Y TODO LO NECESARIO PARA SU CORRECTA EJECUCIÓN.  </t>
  </si>
  <si>
    <t>C05</t>
  </si>
  <si>
    <t>EXTERIORES</t>
  </si>
  <si>
    <t>D</t>
  </si>
  <si>
    <t>CANCELERÍA ALUMINIO Y CRISTAL</t>
  </si>
  <si>
    <t>D01</t>
  </si>
  <si>
    <t>CANCELERÍA DE ALUMINIO</t>
  </si>
  <si>
    <t>D02</t>
  </si>
  <si>
    <t>CRISTAL</t>
  </si>
  <si>
    <t>CAN-004</t>
  </si>
  <si>
    <r>
      <rPr>
        <b/>
        <sz val="9"/>
        <rFont val="Arial"/>
        <family val="2"/>
      </rPr>
      <t xml:space="preserve">SUMINISTRO Y COLOCACIÓN DE LUNA ESPEJO DE 3 MM </t>
    </r>
    <r>
      <rPr>
        <sz val="9"/>
        <rFont val="Arial"/>
        <family val="2"/>
      </rPr>
      <t>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(ESPEJO DE 3MM. DE ESPESOR, CON CANTOS PULIDOS BRILLANTES DE 1.20 X 0.90 MTS. VER PLANO A-700).</t>
    </r>
  </si>
  <si>
    <t>D03</t>
  </si>
  <si>
    <t>PELÍCULA</t>
  </si>
  <si>
    <t>CAN-006</t>
  </si>
  <si>
    <r>
      <rPr>
        <b/>
        <sz val="9"/>
        <rFont val="Arial"/>
        <family val="2"/>
      </rPr>
      <t xml:space="preserve">SUMINISTRO Y COLOCACIÓN DE PELÍCULA 3M 7725-314 S/CAL ELECTROCUT DUSTED </t>
    </r>
    <r>
      <rPr>
        <sz val="9"/>
        <rFont val="Arial"/>
        <family val="2"/>
      </rPr>
      <t>1.22 DE ANCHO; INCLUYE: CORTES, DESPERDICIOS, TRAZO, LIMPIEZA PREVIA, LIMPIEZA DEL ÁREA DE TRABAJO Y RETIRO DE LOS MATERIALES SOBRANTES FUERA DE OBRA. MANO DE OBRA, MATERIAL, HERRAMIENTAS, ACARREOS INTERNOS Y EQUIPO. EN TRES FRANJAS, UNA DE 0.45 M DE ANCHO, OTRA DE 0.32 DE ANCHO Y OTRA DE 0.27 M DE ANCHO.</t>
    </r>
  </si>
  <si>
    <t>D04</t>
  </si>
  <si>
    <t>CAN-008</t>
  </si>
  <si>
    <t>PUERTA CORREDIZA AUTOMÁTICA MARCA –STANLEY- MODELO =ALL GLASS= DURA GLIDE TIPO O-X-X-O, DE 3.60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DIMENSION 3.60 X 2.30 MT. DE ALTURA, VER PLANO A-900.</t>
  </si>
  <si>
    <t>E</t>
  </si>
  <si>
    <t>E01</t>
  </si>
  <si>
    <t>CAR-002</t>
  </si>
  <si>
    <t xml:space="preserve">CONSTRUCCIÓN DE PUERTAS PARA TABLEROS EN MEDIDAS DE 0.90 X 2.25 M A BASE DE BASTIDOR DE MADERA DE PINO DE 1 ERA DE 1"X 1", FORRADAS CON TRIPLAY DE PINO DE 6MM POR AMBAS CARAS, ACABADO CON FORMICA COLOR GRIS ACERO. INCLUYE: MATERIALES, MANO DE OBRA, HERRAMIENTAS, EQUIPO, ACARREOS INTERNOS, TRAZO Y LIMPIEZA PROPIOS DEL CONCEPTO.  VER PLANO  A901 ( (FORRADO CON LAMINADO PLASTICO FORMAICA CLAVE 459-58 COLOR BRITE WHITE) PUERTAS DE 0.75 MTS. DE ANCHO X 2.10 MTS. DE ALTO) </t>
  </si>
  <si>
    <t>CAR-004</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</si>
  <si>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</si>
  <si>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CAR-005</t>
  </si>
  <si>
    <t xml:space="preserve">SUMINISTRO, FABRICACIÓN Y COLOCACIÓN DE PUERTA DE MADERA PARA REGISTRO TELEFÓNICO DE 0.60 X 0.60 M. EN MADERA DE PINO DE 1A. INCLUYE: CORTES, AJUSTES, PEGAMENTO, ELEMENTOS DE FIJACIÓN, RESANES, ACABADO EN BARNIZ A DOS CARAS, BISAGRAS, JALADORAS, RESBALONES, LIMPIEZA DEL ÁREA DE TRABAJO Y RETIRO DE SOBRANTES FUERA DE OBRA, ASÍ COMO LAS MANIOBRAS NECESARIAS PARA SU CORRECTA TERMINACIÓN. MATERIALES, MANO DE OBRA, HERRAMIENTAS, EQUIPO, ACARREOS INTERNOS, TRAZO Y LIMPIEZA PROPIOS DEL CONCEPTO. DIMENSION DE 0.60X0.35 MT. </t>
  </si>
  <si>
    <t>CAR-006</t>
  </si>
  <si>
    <t xml:space="preserve">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t>
  </si>
  <si>
    <t>CAR-007</t>
  </si>
  <si>
    <t xml:space="preserve">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t>
  </si>
  <si>
    <t>E02</t>
  </si>
  <si>
    <t>MUEBLES DE MADERA</t>
  </si>
  <si>
    <t>CAR-009</t>
  </si>
  <si>
    <t>SUMINISTRO Y COLOCACIÓN BASE DE TRIPLAY DE PINO DE 1A DE 3/4" PARA MEDIDORES Y TABLERO, INCLUYE: CORTES, AJUSTES, DESPERDICIOS, ACABADO EN ESMALTE, THINER, ESTOPA, ELEMENTOS DE FIJACIÓN, MANO DE OBRA, HERRAMIENTA, LIMPIEZA DEL ÁREA DE TRABAJO Y RETIRO DE SOBRANTES FUERA DE OBRA, ASÍ COMO LAS MANIOBRAS NECESARIAS PARA SU CORRECTA TERMINACIÓN. MATERIALES, ACARREOS INTERNOS Y TRAZO PROPIO DEL CONCEPTO. VER PLANO DE PARTICIONES.</t>
  </si>
  <si>
    <t>CAR-010</t>
  </si>
  <si>
    <t xml:space="preserve">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t>
  </si>
  <si>
    <t>CAR-013</t>
  </si>
  <si>
    <t>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(IMPRESIÓN Y APODERADO)</t>
  </si>
  <si>
    <t>CAR-014</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</si>
  <si>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</si>
  <si>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E03</t>
  </si>
  <si>
    <t>REGISTROS DE MADERA</t>
  </si>
  <si>
    <t>CAR-015</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</si>
  <si>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</si>
  <si>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F</t>
  </si>
  <si>
    <t>HERRERÍA Y ESTRUCTURA METÁLICA</t>
  </si>
  <si>
    <t>F01</t>
  </si>
  <si>
    <t>HERRERÍA ESTRUCTURAL</t>
  </si>
  <si>
    <t>HER-001</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</si>
  <si>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MOSTRADOR</t>
  </si>
  <si>
    <t>KG</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</si>
  <si>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CANCEL DIRECTOR</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</si>
  <si>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PORTICO</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</si>
  <si>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PUERTAS VLINDADAS, 2 PXAS</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</si>
  <si>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CANCEL BANCA PERSONAL</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</si>
  <si>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CANCEL DE ACCESO A SERVICIOS</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</si>
  <si>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TABLEROS ELECTRICOS</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</si>
  <si>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TABLEROS ON LINE</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</si>
  <si>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TELMEX EN ON LINE</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</si>
  <si>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ANCLAJES DE ATMS Y PCS</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</si>
  <si>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(REFUERZO, VER PLANO STE-01 , EST-02).</t>
  </si>
  <si>
    <t>F04</t>
  </si>
  <si>
    <t>MUROS METÁLICOS</t>
  </si>
  <si>
    <t>HER-003</t>
  </si>
  <si>
    <t>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(PARTIDA MS2)</t>
  </si>
  <si>
    <t>HER-004</t>
  </si>
  <si>
    <t>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(PARTIDA MS1)</t>
  </si>
  <si>
    <t>HER-005</t>
  </si>
  <si>
    <t xml:space="preserve">SUMINISTRO, FABRICACIÓN Y COLOCACIÓN DE REJA DE PROTECCIÓN HORIZONTAL A BASE DE MARCO DE PTR DE 2" X 2" COLOR VERDE Y PTR DE 1" X 1" COLOR VERDE SOLDADOS @ 15 CM. A CENTROS EN AMBOS SENTIDOS, ACABADO CON PRIMARIO ANTICORROSIVO Y PINTURA DE ESMALTE 100 COLOR GRIS ACERO. INCLUYE: CORDÓN DE SOLDADURA VERTICAL Y HORIZONTAL, EQUIPO DE OXICORTE, COMPUESTO PARA JUNTA REDIMIX Y PERFACINTA ARRESTAFLAMAS,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PROPIO DEL CONCEPTO.  </t>
  </si>
  <si>
    <t>F05</t>
  </si>
  <si>
    <t>BASES Y SOPORTERIA DE HERRERÍA</t>
  </si>
  <si>
    <t>HER-006</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</si>
  <si>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</si>
  <si>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HER-007</t>
  </si>
  <si>
    <t>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(SANITARIOS EMPLEADOS Y CLIENTES)</t>
  </si>
  <si>
    <t>HER-008</t>
  </si>
  <si>
    <t xml:space="preserve">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t>
  </si>
  <si>
    <t>HER-009</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</si>
  <si>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</si>
  <si>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G</t>
  </si>
  <si>
    <t>SUMINISTROS DEL CLIENTE Y COLOCACIONES</t>
  </si>
  <si>
    <t>G01</t>
  </si>
  <si>
    <t>INSTALACIÓN DE ATM´S</t>
  </si>
  <si>
    <t>VAR-001</t>
  </si>
  <si>
    <t>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SE CONSIDERA LA COLOCACIÓN DE ATM¨S.</t>
  </si>
  <si>
    <t>G03</t>
  </si>
  <si>
    <t>VAR-002</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</si>
  <si>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</si>
  <si>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JGO</t>
  </si>
  <si>
    <t>G04</t>
  </si>
  <si>
    <t>PUERTAS BLINDADAS, ESCLUSA Y TRANSFER</t>
  </si>
  <si>
    <t>VAR-003</t>
  </si>
  <si>
    <t xml:space="preserve">COLOCACIÓN DE CAJA DE TRANSFERENCIA Y VENTANILLA EN ÁREA DE DOTACIÓN; INCLUYE: COLOCACIÓN, FIJACIÓN, PLOMEADO, RESANES, LIMPIEZA, MANO DE OBRA, HERRAMIENTA Y TODO LO NECESARIO. </t>
  </si>
  <si>
    <t>VAR-004</t>
  </si>
  <si>
    <t xml:space="preserve">FIJACIÓN Y ANCLAJE DE ESCLUSA UNIPERSONAL; INCLUYE : ELEMENTOS DE FIJACIÓN, MANO DE OBRA Y TODO LO NECESARIO PARA SU CORRECTA EJECUCIÓN, ASÍ COMO EL ACARREOS. HERRAMIENTAS, EQUIPO, MATERIALES, LIMPIEZA PROPIA DEL CONCEPTO. </t>
  </si>
  <si>
    <t>VAR-005</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</si>
  <si>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</si>
  <si>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G05</t>
  </si>
  <si>
    <t>EXTINTORES Y SEGURIDAD</t>
  </si>
  <si>
    <t>VAR-006</t>
  </si>
  <si>
    <t xml:space="preserve">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</si>
  <si>
    <t>VAR-007</t>
  </si>
  <si>
    <t xml:space="preserve">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</si>
  <si>
    <t>G07</t>
  </si>
  <si>
    <t>MARQUETING</t>
  </si>
  <si>
    <t>H</t>
  </si>
  <si>
    <t>LIMPIEZA</t>
  </si>
  <si>
    <t>H01</t>
  </si>
  <si>
    <t>LIMPIEZA FINA</t>
  </si>
  <si>
    <t>LIMP-001</t>
  </si>
  <si>
    <t xml:space="preserve">LIMPIEZA Y MANTENIMIENTO DE TINACO EXISTENTE INCLUYE: HERRAMIENTA NECESARIA PARA SU EJECUCIÓN. MATERIAL, MANO DE OBRA, EQUIPO Y ACARREOS INTERNOS. </t>
  </si>
  <si>
    <t>LIMP-002</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</si>
  <si>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</si>
  <si>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LIMP-003</t>
  </si>
  <si>
    <t xml:space="preserve">LIMPIEZA Y PREPARACIÓN DE AZOTEA, INCLUYENDO EL RETIRO DE LA IMPERMEABILIZACIÓN ANTERIOR EN CASO DE QUE ESTA EXISTA, BARRIDO, MANO DE OBRA NECESARIA, HERRAMIENTA, PROTECCIÓN A LAS ÁREAS ADYACENTES, EQUIPO DE SEGURIDAD, EL ACOPIO Y ENCOSTALAMIENTO DE LOS MATERIALES SOBRANTES DE LA LIMPIEZA Y DEMOLICIÓN Y SU TRASLADO AL BANCO DE LA OBRA. </t>
  </si>
  <si>
    <t>H02</t>
  </si>
  <si>
    <t>PROTECCIONES</t>
  </si>
  <si>
    <t>LIMP-004</t>
  </si>
  <si>
    <t xml:space="preserve">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t>
  </si>
  <si>
    <t>I</t>
  </si>
  <si>
    <t>INSTALACIÓN HIDROSANITARIA</t>
  </si>
  <si>
    <t>I01</t>
  </si>
  <si>
    <t>IHS-003</t>
  </si>
  <si>
    <t>SUMINISTRO Y COLOCACIÓN DE CUBIERTA DE LAVABO EN SANITARIO DE CLIENTES A BASE DE SUPERFICIE SÓLIDA MARCA CORIAN, COLOR COCOA BROWN, DE DIMENSIONES 60 X 100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A-700 DETALLE DE SANITARIOS CLIENTES.</t>
  </si>
  <si>
    <t>IHS-004</t>
  </si>
  <si>
    <t>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(SANITARIOS EMPLEADOS) VER PLANO A700 (MOD. TROPIC CADET 3 FLOWSE NH EL)</t>
  </si>
  <si>
    <t>IHS-005</t>
  </si>
  <si>
    <t xml:space="preserve">SUMINISTRO Y COLOCACIÓN DE INODORO MOD. RODANO 1 TT1-2, EN COLOR BLANCO, ACABADO PORCELANIZADO DE ALTO BRILLO. INCLUYE: MANGUERA COFLEX, LLAVE ANGULAR, JUNTA PROHEL, PIJAS, ASIENTO PLUS MODELO AT-1 CON TAPA ELONGADO, FRENTE ABIERTO, CIERRE LENTO Y ANTIBACTERIAL, MANO DE OBRA, MATERIALES DE CONSUMO, EQUIPO DE SEGURIDAD, LIMPIEZA DEL ÁREA DE TRABAJO, RETIRO DE LOS MATERIALES SOBRANTES FUERA DE LA OBRA Y TODO LO NECESARIO PARA SU PERFECTA COLOCACIÓN Y FUNCIONAMIENTO.  (SANITARIOS CLIENTES) </t>
  </si>
  <si>
    <t>IHS-006</t>
  </si>
  <si>
    <t xml:space="preserve">SUMINISTRO Y COLOCACIÓN DE LAVABO DE 60 X 100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(SUPERFICIE SOLIDA MCA. LG HI MACS COLOR ARTIC WHITE CLAVE 1612), DIMENSIÓN DE 1.00X0.66 MT. </t>
  </si>
  <si>
    <t>IHS-008</t>
  </si>
  <si>
    <t xml:space="preserve">SUMINISTRO Y COLOCACIÓN DE LAVABO RECTANGULAR DE SOBREPONER PARA MONOMANDO CON REBOSADERO MCA HELVEX MOD. LUCERNA 1 LV-2-1P, COLOR BLANCO, INCLUYE CONTRA CON DESAGÜE TIPO HONGO FIJO MOD. TH-062, COLOR CROMO Y MONOMANDO MAGNA II CON DESAGÜE AUTOMÁTICO MOD. E-914 COLOR SATÍN, PERFORACIONES, RANURAS, RESANES, MANO DE OBRA, EQUIPO DE SEGURIDAD, LIMPIEZA DEL ÁREA DE TRABAJO, RETIRO DE MATERIALES SOBRANTES FUERA DE LA OBRA Y TODO LO NECESARIO PARA SU PERFECTA COLOCACIÓN Y FUNCIONAMIENTO.  (SANITARIOS CLIENTES) </t>
  </si>
  <si>
    <t>IHS-009</t>
  </si>
  <si>
    <t>SUMINISTRO Y COLOCACIÓN DE MINGITORIO DE DESCARGA DE AGUA IDEAL ESTÁNDAR NIÁGARA, INCLUYE: MATERIALES, MANO DE OBRA, HERRAMIENTAS, EQUIPO, ACARREOS INTERNOS, TRAZO Y LIMPIEZA PROPIOS DEL CONCEPTO.</t>
  </si>
  <si>
    <t>I02</t>
  </si>
  <si>
    <t>ACCESORIOS DE BAÑO</t>
  </si>
  <si>
    <t>IHS-012</t>
  </si>
  <si>
    <t xml:space="preserve">SUMINISTRO Y COLOCACIÓN DE GANCHO DOBLE DE P (SANITARIOS EMPLEADOS) VER PLANO AA701ARED CROMADO MCA. HELVEX MOD. A-31 INCLUYE: MATERIALES, MANO DE OBRA, HERRAMIENTAS, EQUIPO, ACARREOS INTERNOS, TRAZO Y LIMPIEZA PROPIOS DEL CONCEPTO.  (SANITARIOS EMPLEADOS) </t>
  </si>
  <si>
    <t>IHS-013</t>
  </si>
  <si>
    <t xml:space="preserve">SUMINISTRO Y COLOCACIÓN DE LLAVE ECONOMIZADORA MCA. HELVEX CON SEGURO ANTIRROBO TV-105, INCLUYE: MATERIAL, MANO DE OBRA, HERRAMIENTA, PRUEBAS, LIMPIEZA DEL ÁREA DE TRABAJO Y RETIRO DE LOS MATERIALES SOBRANTES FUERA DE OBRA, ASÍ COMO LAS MANIOBRAS NECESARIAS PARA SU CORRECTA TERMINACIÓN ACARREOS INTERNOS Y LIMPIEZA PROPIA DEL CONCEPTO.  (PARA OVALIN EN SANITARIOS EMPLEADOS) </t>
  </si>
  <si>
    <t>IHS-016</t>
  </si>
  <si>
    <t xml:space="preserve">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t>
  </si>
  <si>
    <t>IHS-017</t>
  </si>
  <si>
    <t xml:space="preserve">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t>
  </si>
  <si>
    <t>IHS-018</t>
  </si>
  <si>
    <t xml:space="preserve">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t>
  </si>
  <si>
    <t>IHS-020</t>
  </si>
  <si>
    <t xml:space="preserve">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t>
  </si>
  <si>
    <t>IHS-021</t>
  </si>
  <si>
    <t>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(LLAVE MONOMANDO MCA. HELVEX MOD. NOVUS E-34 COLOR CROMO)</t>
  </si>
  <si>
    <t>IHS-022</t>
  </si>
  <si>
    <t xml:space="preserve">SUMINISTRO Y COLOCACIÓN DE CESPOL PARA LAVABO SIN CONTRA MOD. TV-016, COLOR CROMO, INCLUYE: MATERIALES, MANO DE OBRA, HERRAMIENTAS, EQUIPO, ACARREOS INTERNOS, TRAZO Y LIMPIEZA PROPIOS DEL CONCEPTO. </t>
  </si>
  <si>
    <t>I03</t>
  </si>
  <si>
    <t>MAMPARAS DE BAÑO</t>
  </si>
  <si>
    <t>IHS-023</t>
  </si>
  <si>
    <t xml:space="preserve">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</si>
  <si>
    <t>I04</t>
  </si>
  <si>
    <t>PRUEBAS Y MANTENIMIENTO</t>
  </si>
  <si>
    <t>IHS-026</t>
  </si>
  <si>
    <t xml:space="preserve">MANTENIMIENTO A RED SANITARIA EXISTENTE, PARA LO CUAL SE REALIZARA LAS SIGUIENTES ACTIVIDADES: LIMPIEZA DE W. C, LAVABOS Y VERTEDERO DE ASEO CON ACIDO MURIÁTICO, DESAZOLVE DE TUBERÍAS Y LIMPIEZA DE REGISTROS. INCLUYE: MATERIALES, MANO DE OBRA, HERRAMIENTAS Y LIMPIEZA PROPIA DEL CONCEPTO. </t>
  </si>
  <si>
    <t>RED</t>
  </si>
  <si>
    <t>IHS-027</t>
  </si>
  <si>
    <t xml:space="preserve"> 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t>
  </si>
  <si>
    <t>PRUEBA</t>
  </si>
  <si>
    <t>IHS-028</t>
  </si>
  <si>
    <t xml:space="preserve"> PRUEBA DE TUBERÍAS SANITARIAS SOMETIDAS A UNA PRESIÓN DE AL MENOS 1, 5 KG. INCLUYE: EQUIPO, MANO DE OBRA ESPECIALIZADA, HERRAMIENTA, REQUERIMIENTOS DE SEGURIDAD EN OBRA, EQUIPO DE SEGURIDAD PERSONAL, INSTALACIÓN DE PROTECCIÓN A LAS ÁREAS ADYACENTES Y SU RETIRO DESPUÉS DE SU USO, RETIRO DE LOS MATERIALES SOBRANTES FUERA DE LA OBRA Y TODO LO NECESARIO PARA SU CORRECTA EJECUCIÓN. ) ACARREOS INTERNOS Y LIMPIEZA PROPIA DEL CONCEPTO. </t>
  </si>
  <si>
    <t>I05</t>
  </si>
  <si>
    <t>SALIDAS HIDROSANITARIAS</t>
  </si>
  <si>
    <t>IHS-031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</si>
  <si>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t>
  </si>
  <si>
    <t>IHS-032</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</si>
  <si>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</si>
  <si>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IHS-033</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</si>
  <si>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</si>
  <si>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IHS-034</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</si>
  <si>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t>
  </si>
  <si>
    <t>IHS-035</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</si>
  <si>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(CON TUBERIA DE 50 MM PVC DURALON).</t>
  </si>
  <si>
    <t>IHS-036</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</si>
  <si>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(CON TUBERIA DE 100 MM PVC DURALON).</t>
  </si>
  <si>
    <t>IHS-037</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</si>
  <si>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(CON TUBERIA DE 50 MM PVC DURALON).</t>
  </si>
  <si>
    <t>IHS-038</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</si>
  <si>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(CON TUBERIA DE 50 MM PVC DURALON).</t>
  </si>
  <si>
    <t>IHS-039</t>
  </si>
  <si>
    <t>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MARCA HELVEX, MODELO 1342-H.</t>
  </si>
  <si>
    <t>IHS-040</t>
  </si>
  <si>
    <t xml:space="preserve">SUMINISTRO Y COLOCACIÓN SALIDA SANITARIA PARA TAPÓN REGISTRO CON TAPA DE BRONCE, INCLUYENDO EL COSTO DIRECTO POR LOS MATERIALES, FLETE Y ACARREO HASTA EL SITIO DE SU UTILIZACIÓN, CONEXIONES Y TUBERÍA DE PVC SANITARIO MARCA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MATERIALES, HERRAMIENTA, ACARREOS INTERNOS Y LIMPIEZA PROPIA DEL CONCEPTO. </t>
  </si>
  <si>
    <t>I06</t>
  </si>
  <si>
    <t>TUBERÍA Y CONEXIONES DE COBRE DE ALIMENTACIÓN</t>
  </si>
  <si>
    <t>IHS-041</t>
  </si>
  <si>
    <t xml:space="preserve">SUMINISTRO Y COLOCACIÓN DE ALIMENTACIÓN HIDRÁULICA DE CISTERNA A TINACO CON TUBERÍA DE COBRE 3/4" (19MM) A  1" (25MM), HASTA 25 MTS DE DISTANCIA, INCLUYE: CODOS, COPLES, TEES, SOLDADURA, MATERIAL, MANO DE OBRA, HERRAMIENTA, DESPERDICIOS, Y TODO LO NECESARIO PARA SU CORRECTA EJECUCIÓN. </t>
  </si>
  <si>
    <t>IHS-044</t>
  </si>
  <si>
    <t xml:space="preserve">VÁLVULA DE COMPUERTA ROSCABLE VÁSTAGO NO ASCENDENTE FIGURA 83 DE 13 MM MARCA URREA  INCLUYE: SUMINISTRO E INSTALACIÓN, SOPORTERIA, LIMPIEZA DEL ÁREA DE TRABAJO, ASÍ COMO LAS MANIOBRAS NECESARIAS PARA SU CORRECTA TERMINACIÓN. </t>
  </si>
  <si>
    <t>IHS-045</t>
  </si>
  <si>
    <t xml:space="preserve">VÁLVULA DE COMPUERTA ROSCABLE VÁSTAGO NO ASCENDENTE FIGURA 83 DE 19 MM MARCA URREA  INCLUYE: SUMINISTRO E INSTALACIÓN, SOPORTERIA, LIMPIEZA DEL ÁREA DE TRABAJO, ASÍ COMO LAS MANIOBRAS NECESARIAS PARA SU CORRECTA TERMINACIÓN. </t>
  </si>
  <si>
    <t>IHS-046</t>
  </si>
  <si>
    <t xml:space="preserve">VÁLVULA DE COMPUERTA ROSCABLE VÁSTAGO NO ASCENDENTE FIGURA 83 DE 25 MM MARCA URREA  INCLUYE: SUMINISTRO E INSTALACIÓN, SOPORTERIA, LIMPIEZA DEL ÁREA DE TRABAJO, ASÍ COMO LAS MANIOBRAS NECESARIAS PARA SU CORRECTA TERMINACIÓN. </t>
  </si>
  <si>
    <t>IHS-048</t>
  </si>
  <si>
    <t xml:space="preserve">VÁLVULA DE ESFERA PARA CIERRE GENERAL DE SUMINISTRO DE AGUA A LA SUCURSAL DE 25 DE DIÁMETRO, PARA CONEXIÓN A RED DE DEL CENTRO COMERCIAL, INCLUYE; CINTA TEFLÓN, DESCONEXIÓN PROVISIONAL DE RED, CORTE DE TUBO ALIMENTADOR, CONECTORES CUERDA EXTERIOR DE COBRE, SOLDADURA Y LIMPIEZA DE TUBERÍA. </t>
  </si>
  <si>
    <t>IHS-049</t>
  </si>
  <si>
    <t xml:space="preserve">VÁLVULA FLOTADOR DE ALTA PRESIÓN COMPLETA DE 19 MM FIGURA 04 MARCA URREA  INCLUYE: SUMINISTRO E INSTALACIÓN, SOPORTERIA, LIMPIEZA DEL ÁREA DE TRABAJO, ASÍ COMO LAS MANIOBRAS NECESARIAS PARA SU CORRECTA TERMINACIÓN. </t>
  </si>
  <si>
    <t>I07</t>
  </si>
  <si>
    <t>TUBERÍA Y CONEXIONES DE FOFO O PVC DE DESCARGA</t>
  </si>
  <si>
    <t>I08</t>
  </si>
  <si>
    <t>EQUIPO DE BOMBEO HIDRÁULICO</t>
  </si>
  <si>
    <t>IHS-052</t>
  </si>
  <si>
    <t>SUMINISTRO E INSTALACIÓN DE BOMBA DE 3/4 HP MCA. PEDROLLO , INCLUYE; SUMINISTRO, INSTALACIÓN, PRUEBAS Y TODO LO NECESARIO PARA SU CORRECTA INSTALACIÓN</t>
  </si>
  <si>
    <t>IHS-057</t>
  </si>
  <si>
    <t xml:space="preserve">SUMINISTRO E INSTALACIÓN DE CABLE DE COBRE DESNUDO TRENZADO CLASE B, MARCA CONDUMEX  CALIBRE 12 AWG, INCLUYENDO: MATERIALES, CONEXIONES, ESTAÑADO DE EMPALMES, DESPERDICIO, MANO DE OBRA, HERRAMIENTA, EQUIPOS DE SEGURIDAD Y PROTECCIÓN Y TODO LO NECESARIO PARA SU CORRECTA INSTALACIÓN. </t>
  </si>
  <si>
    <t>IHS-058</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</si>
  <si>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</si>
  <si>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IHS-062</t>
  </si>
  <si>
    <t xml:space="preserve">SUMINISTRO E INSTALACIÓN DE ELECTRONIVEL PARA HIDRONEUMÁTICO DE ARRANQUE DIRECTO A MOTOR BIFÁSICO DE 1HP., SERIE LN5-200D., CON INTERRUPTOR DE PRESIÓN, MARCA. LH.,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</si>
  <si>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IHS-065</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</si>
  <si>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</si>
  <si>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t>
  </si>
  <si>
    <t>J01</t>
  </si>
  <si>
    <t>IE-362</t>
  </si>
  <si>
    <t>SUMINISTRO E INSTALACIÓN DE INTERRUPTOR DE SEGURIDAD SERVICIO GENERAL CLASE 3130 SIN PORTA FUSIBLE DE 2P-30AMP NEMA 3R CATALOGO DU221RB CON KIT PARA TIERRA FÍSICA CATALOGO PK3GTA1 MARCA SQUARE´D</t>
  </si>
  <si>
    <t>IE-003</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</si>
  <si>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</si>
  <si>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IE-007</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</si>
  <si>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</si>
  <si>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IE-025</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</si>
  <si>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</si>
  <si>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IE-026</t>
  </si>
  <si>
    <t xml:space="preserve">SUMINISTRO E INSTALACIÓN DE SENSOR DE PRESENCIA MARCA B-TICINO, WATT STOPPER, TECNOLOGÍA DUAL, MODELO W-1000, INCLUYE POWER PACK A 127 VCA, MARCA B-TICINO, EL CONCEPTO INCLUYE, CONEXIÓN, PRUEBAS DE FUNCIONAMIENTO, MANO DE OBRA CALIFICADA, HERRAMIENTA, EQUIPOS DE SEGURIDAD Y PROTECCIÓN Y TODO LO NECESARIO PARA SU CORRECTA INSTALACIÓN. </t>
  </si>
  <si>
    <t>IE-027</t>
  </si>
  <si>
    <t xml:space="preserve">SUMINISTRO E INSTALACIÓN DE SENSOR DE PRESENCIA ULTRASÓNICO, MARCA BTICIÑO, WATT STOPPER, TECNOLOGÍA DUAL, MODELO W2000-A, EL CONCEPTO INCLUYE, CONEXIÓN, PRUEBAS DE FUNCIONAMIENTO, MANO DE OBRA CALIFICADA, HERRAMIENTA, EQUIPOS DE SEGURIDAD Y PROTECCIÓN Y TODO LO NECESARIO PARA SU CORRECTA INSTALACIÓN. </t>
  </si>
  <si>
    <t>IE-356</t>
  </si>
  <si>
    <t>SUMINISTRO E INSTALACIÓN DE CONTACTOR MAGNÉTICO CLASE 8903 TIPO "S" CATALOGO SPG2-V03 EN CAJA NEMA 1 CON KIT PARA TIERRA FÍSICA CATALOGO PK3GTA1 MARCA SQUARE´D</t>
  </si>
  <si>
    <t>IE-020</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</si>
  <si>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</si>
  <si>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IE-046</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</si>
  <si>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</si>
  <si>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IE-364</t>
  </si>
  <si>
    <t xml:space="preserve">SUMINISTRO E INSTALACIÓN DE INTERRUPTOR DE SEGURIDAD TIPO CUCHILLAS, COMO MEDIO DE DESCONEXIÓN PARA EQUIPO DE BOMBEO EN INTERIOR SIN PORTAFUSIBLES, SERVICIO LIGERO, GABINETE NEMA 1 PARA INTERIOR, MARCA SQUARE D CATALOGO DU321N, 3 POLOS, 30 AMPERES, 240 VCA, EL CONCEPTO INCLUYE, COLOCACIÓN, FIJACIÓN, PEINADO DE CABLES CON CINTURÓN SUJETA CABLES DE PLÁSTICO DE 3 MM DE ANCHO Y 10.2 MM DE LONGITUD DE LA MARCA LEGRAND, ROTULACIÓN DE EQUIPO Y MEDIO DE DESCONEXIÓN, SUMINISTRO Y COLOCACIÓN DE CANDADO, MANO DE OBRA CALIFICADA, HERRAMIENTA, EQUIPOS DE SEGURIDAD Y PROTECCIÓN Y TODO LO NECESARIO PARA SU CORRECTA INSTALACIÓN. </t>
  </si>
  <si>
    <t>LUMINARIOS</t>
  </si>
  <si>
    <t>IE-009</t>
  </si>
  <si>
    <t xml:space="preserve">CONEXIÓN DE ANUNCIO LUMINOSO TIPO MARQUESINA PARA ATM, INCLUYE PARA SU CONEXIÓN TUBERÍA FLEXIBLE TIPO LIQUIT TIGHT DE 1/2" Ø EN UNA LONGITUD MÁXIMA DE 1.0 MTS, JUEGO DE CONECTORES PARA TUBERÍA FLEXIBLE, CABLE TIPO THW-LS CALIBRE 14 AWG Y CABLE DESNUDO CALIBRE 14, TERMINAL TIPO OJILLO PARA CONEXIÓN DE TIERRA FÍSICA EN GABINETE DE LUMINARIA, EQUIPOS DE SEGURIDAD Y PROTECCIÓN Y TODO LO NECESARIO PARA SU CORRECTA INSTALACIÓN. </t>
  </si>
  <si>
    <t>IE-013</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</si>
  <si>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</si>
  <si>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IE-014</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</si>
  <si>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</si>
  <si>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IE-015</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</si>
  <si>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</si>
  <si>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J02</t>
  </si>
  <si>
    <t>ALUMBRADO EN SERVICIO DE VELADORAS</t>
  </si>
  <si>
    <t>IE-030</t>
  </si>
  <si>
    <t>J03</t>
  </si>
  <si>
    <t>CONTACTOS EN SERVICIO NORMAL</t>
  </si>
  <si>
    <t>IE-036</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</si>
  <si>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</si>
  <si>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IE-038</t>
  </si>
  <si>
    <t>SUMINISTRO E INSTALACIÓN DE CONTACTO BIFÁSICO CON PROTECCIÓN DE FALLA A TIERRA A 220V. 2 F, 3H, 60HZ. CON TIERRA FÍSICA CON TAPA A PRUEBA DE INTEMPERIE MARCA "ARROW HART"</t>
  </si>
  <si>
    <t>IE-043</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</si>
  <si>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</si>
  <si>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IE-049</t>
  </si>
  <si>
    <t xml:space="preserve">SUMINISTRO E INSTALACIÓN DE RECEPTÁCULO DÚPLEX POLARIZADO CON CONEXIÓN DE PUESTA A TIERRA FÍSICA DESNUDA, Y PROTECCIÓN DE FALLA A TIERRA MARCA ARROW HART MODELO GF5342-I, NEMA 5-20R, 20 AMPERES, 127 VOLTS, 60 HZ., COLOR MARFIL Y PLACA EN COLOR CAFÉ, PARA SERVICIO DE VELADORAS, EL CONCEPTO INCLUYE, CAJA CHALUPA, COLOCACIÓN, CONEXIÓN, PRUEBA DE POLARIDAD, MANO DE OBRA CALIFICADA, HERRAMIENTA, EQUIPOS DE SEGURIDAD Y PROTECCIÓN Y TODO LO NECESARIO PARA SU CORRECTA INSTALACIÓN. </t>
  </si>
  <si>
    <t>J04</t>
  </si>
  <si>
    <t>CONTACTOS EN SERVICIO REGULADO</t>
  </si>
  <si>
    <t>IE-053</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</si>
  <si>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</si>
  <si>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IE-056</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</si>
  <si>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</si>
  <si>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IE-055</t>
  </si>
  <si>
    <t xml:space="preserve">SUMINISTRO E INSTALACIÓN DE CONTACTO DÚPLEX POLARIZADO CON CONEXIÓN DE PUESTA A TIERRA FÍSICA AISLADA, MARCA HUBBELL, MODELO IG2310A, NEMA 5-20R, 20 AMPERES, 127 VOLTS, 60 HZ., COLOR NARANJA PARA RACK, EL CONCEPTO INCLUYE, COLOCACIÓN, CONEXIÓN, PRUEBA DE POLARIDAD, MANO DE OBRA CALIFICADA, HERRAMIENTA, EQUIPOS DE SEGURIDAD Y PROTECCIÓN Y TODO LO NECESARIO PARA SU CORRECTA INSTALACIÓN. </t>
  </si>
  <si>
    <t>IE-073</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</si>
  <si>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</si>
  <si>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IE-084</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</si>
  <si>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</si>
  <si>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IE-078</t>
  </si>
  <si>
    <t xml:space="preserve">SUMINISTRO E INSTALACIÓN DE CABLE DE COBRE SUAVE VINANEL XXI ROHS CON AISLAMIENTO TIPO THW-LS 90°600 V MARCA CONDUMEX  CALIBRE 2 A. W. G. INCLUYE: SUMINISTRO E INSTALACIÓN, DESPERDICIOS, ESTAÑADO DE EMPALMES, CINTA AISLANTE, LIMPIEZA DEL ÁREA DE TRABAJO Y RETIRO DE LOS MATERIALES SOBRANTES FUERA DE LA OBRA CON TIRO LIBRE, ASÍ COMO LAS MANIOBRAS NECESARIAS PARA SU CORRECTA TERMINACIÓN. </t>
  </si>
  <si>
    <t>IE-072</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</si>
  <si>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</si>
  <si>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IE-082</t>
  </si>
  <si>
    <t xml:space="preserve">SUMINISTRO E INSTALACIÓN DE CABLE DE COBRE SUAVE VINANEL XXI ROHS CON AISLAMIENTO TIPO THW-LS 90°600 V MARCA CONDUMEX  CALIBRE 4/0 A. W. G. INCLUYE: SUMINISTRO E INSTALACIÓN, DESPERDICIOS, LIMPIEZA DEL ÁREA DE TRABAJO Y RETIRO DE LOS MATERIALES SOBRANTES FUERA DE LA OBRA CON TIRO LIBRE, ASÍ COMO LAS MANIOBRAS NECESARIAS PARA SU CORRECTA TERMINACIÓN. </t>
  </si>
  <si>
    <t>IE-083</t>
  </si>
  <si>
    <t xml:space="preserve">SUMINISTRO E INSTALACIÓN DE CABLE DE COBRE SUAVE VINANEL XXI ROHS CON AISLAMIENTO TIPO THW-LS 90°600 V MARCA CONDUMEX  CALIBRE 6 A. W. G. INCLUYE: SUMINISTRO E INSTALACIÓN, DESPERDICIOS, LIMPIEZA DEL ÁREA DE TRABAJO Y RETIRO DE LOS MATERIALES SOBRANTES FUERA DE LA OBRA CON TIRO LIBRE, ASÍ COMO LAS MANIOBRAS NECESARIAS PARA SU CORRECTA TERMINACIÓN. </t>
  </si>
  <si>
    <t>IE-063</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</si>
  <si>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</si>
  <si>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IE-062</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</si>
  <si>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</si>
  <si>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IE-071</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</si>
  <si>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</si>
  <si>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IE-070</t>
  </si>
  <si>
    <t xml:space="preserve">SUMINISTRO E INSTALACIÓN DE CABLE DE COBRE SUAVE DESNUDO CALIBRE 6 A. W. G MARCA CONDUMEX  INCLUYE: SUMINISTRO E INSTALACIÓN, DESPERDICIOS, PRUEBAS FINALES, LIMPIEZA DEL ÁREA DE TRABAJO Y RETIRO DE LOS MATERIALES SOBRANTES FUERA DE LA OBRA CON TIRO LIBRE, ASÍ COMO LAS MANIOBRAS NECESARIAS PARA SU CORRECTA TERMINACIÓN. </t>
  </si>
  <si>
    <t>IE-068</t>
  </si>
  <si>
    <t xml:space="preserve">SUMINISTRO E INSTALACIÓN DE CABLE DE COBRE SUAVE DESNUDO CALIBRE 4 A. W. G MARCA CONDUMEX  INCLUYE: SUMINISTRO E INSTALACIÓN, DESPERDICIOS, PRUEBAS FINALES, LIMPIEZA DEL ÁREA DE TRABAJO Y RETIRO DE LOS MATERIALES SOBRANTES FUERA DE LA OBRA CON TIRO LIBRE, ASÍ COMO LAS MANIOBRAS NECESARIAS PARA SU CORRECTA TERMINACIÓN. </t>
  </si>
  <si>
    <t>IE-103</t>
  </si>
  <si>
    <t xml:space="preserve">SUMINISTRO E INSTALACIÓN DE CABLE XLP CAL. 1/0 A. W. G. 15KVA; INCLUYE: SUMINISTRO E INSTALACIÓN, DESPERDICIOS, CINTAS AISLANTES, PRUEBAS, LIMPIEZA DEL ÁREA DE TRABAJO Y RETIRO DE LOS MATERIALES SOBRANTES FUERA DE OBRA, ASÍ COMO LAS MANIOBRAS NECESARIAS PARA SU CORRECTA TERMINACIÓN. </t>
  </si>
  <si>
    <t>IE-323</t>
  </si>
  <si>
    <t xml:space="preserve">SUMINISTRO E INSTALACIÓN DE TUBERÍA DE PAD DE 103 MM ( 4" Ø) DE DIÁMETRO PARA ALOJAR CONDUCTORES DE MEDIA TENSIÓN,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</si>
  <si>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IE-204</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</si>
  <si>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</si>
  <si>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IE-206</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</si>
  <si>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</si>
  <si>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IE-207</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</si>
  <si>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</si>
  <si>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IE-208</t>
  </si>
  <si>
    <t xml:space="preserve">SUMINISTRO E INSTALACIÓN DE TUBERÍA CONDUIT GALVANIZADA PARED GRUESA (CEDULA 20) DE 41 MM (1 1/2")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</si>
  <si>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IE-202</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</si>
  <si>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</si>
  <si>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IE-203</t>
  </si>
  <si>
    <t xml:space="preserve">SUMINISTRO E INSTALACIÓN DE TUBERÍA CONDUIT GALVANIZADA PARED GRUESA (CEDULA 20) DE 101 MM (4")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</si>
  <si>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IE-186</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</si>
  <si>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</si>
  <si>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IE-191</t>
  </si>
  <si>
    <t xml:space="preserve">SUMINISTRO E INSTALACIÓN DE CONDULET SERIE OVALADA MARCA CROUSE HINDS DOMEX CATALOGO LB-67, LL-67, LR-67 DE 53 MM (2"), EL CONCEPTO INCLUYE, TAPA Y EMPAQUE DE NEOPRENO, COLOCACIÓN, MANO DE OBRA CALIFICADA, HERRAMIENTA, EQUIPOS DE SEGURIDAD Y PROTECCIÓN Y TODO LO NECESARIO PARA SU CORRECTA INSTALACIÓN. </t>
  </si>
  <si>
    <t>IE-158</t>
  </si>
  <si>
    <t xml:space="preserve">SUMINISTRO E INSTALACIÓN DE DUCTO CUADRADO EMBISAGRADO DE 10 X 10 CM CATALOGO LD45 MARCA SQUARE´D DE INCLUYE: SUMINISTRO E INSTALACIÓN, SOPORTERIA, DESPERDICIOS, CORTES, PASOS EN MUROS Y LOSAS, LIMPIEZA DEL ÁREA DE TRABAJO Y RETIRO DE LOS MATERIALES SOBRANTES FUERA DE LA OBRA CON TIRO LIBRE, ASÍ COMO LAS MANIOBRAS NECESARIAS PARA SU CORRECTA TERMINACIÓN. </t>
  </si>
  <si>
    <t>IE-209</t>
  </si>
  <si>
    <t xml:space="preserve">SUMINISTRO E INSTALACIÓN DE TAPA CIERRE PARA DUCTO CUADRADO EMBIZAGRADO DE 10 X 10 CM CATALOGO LJB4CP MARCA SQUARE´D INCLUYE: SUMINISTRO E INSTALACIÓN, SOPORTERIA, DESPERDICIO, PASOS EN MUROS Y LOSAS, LIMPIEZA DEL ÁREA DE TRABAJO Y RETIRO DE LOS MATERIALES SOBRANTES FUERA DE LA OBRA CON TIRO LIBRE, ASÍ COMO LAS MANIOBRAS PARA SU CORRECTA TERMINACIÓN. </t>
  </si>
  <si>
    <t>IE-156</t>
  </si>
  <si>
    <t>SUMINISTRO E INSTALACIÓN DE DUCTO CUADRADO EMBISAGRADO MCA. SQUARE D DE 15 X 15 CM INCLUYE CORTES, HERRAJES, HERRAMIENTAS PARA SU INSTALACIÓN, LIMPIEZA DEL ÁREA DE TRABAJO Y RETIRO DE LOS MATERIALES SOBRANTES A TIRO LIBRE ASÍ LAS COMO MANIOBRAS NECESARIAS PARA SU CORRECTA TERMINACIÓN</t>
  </si>
  <si>
    <t>IE-210</t>
  </si>
  <si>
    <t xml:space="preserve">SUMINISTRO E INSTALACIÓN DE TAPA CIERRE PARA DUCTO CUADRADO EMBIZAGRADO DE 15X15CM CATALOGO LJB4CP MARCA SQUARE´D INCLUYE: SUMINISTRO E INSTALACIÓN, SOPORTERIA, DESPERDICIO, PASOS EN MUROS Y LOSAS, LIMPIEZA DEL ÁREA DE TRABAJO Y RETIRO DE LOS MATERIALES SOBRANTES FUERA DE LA OBRA CON TIRO LIBRE, ASÍ COMO LAS MANIOBRAS PARA SU CORRECTA TERMINACIÓN. CONSIDERAR EQUIPO DE SEGURIDAD NECESARIO Y CUMPLIMIENTO DE LA NORMA RESPECTIVA PARA LA CORRECTA EJECUCIÓN DEL CONCEPTO. </t>
  </si>
  <si>
    <t>J06</t>
  </si>
  <si>
    <t>IE-231</t>
  </si>
  <si>
    <t xml:space="preserve">SUMINISTRO E INSTALACIÓN DE AISLADOR DE PORCELANA TIPO ALFILER CATALOGO P-2851-A MARCA IUSA INCLUYE: SUMINISTRO, INSTALACIÓN, MONTAJE, PRUEBAS, LIMPIEZA DEL ÁREA DE TRABAJO Y RETIRO DE LOS MATERIALES SOBRANTES FUERA DE LA OBRA CON TIRO LIBRE, ASÍ COMO LAS MANIOBRAS NECESARIAS PARA SU CORRECTA TERMINACIÓN. </t>
  </si>
  <si>
    <t>IE-235</t>
  </si>
  <si>
    <t>SUMINISTRO E INSTALACIÓN DE BASE DE MEDICIÓN DE 7 TERMINALES 200 AMP CATALOGO MS2007J MARCA SQUARE´D INCLUYE: SUMINISTRO, INSTALACIÓN, FIJACIÓN, LIMPIEZA DEL ÁREA DE TRABAJO Y RETIRO DE LOS MATERIALES SOBRANTES FUERA DE LA OBRA CON TIRO LIBRE, ASÍ COMO LAS MANIOBRAS NECESARIAS PARA SU CORRECTA INSTALACIÓN</t>
  </si>
  <si>
    <t>IE-240</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</si>
  <si>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</si>
  <si>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IE-243</t>
  </si>
  <si>
    <t xml:space="preserve">SUMINISTRO E INSTALACIÓN DE CONECTOR PERICO 1/0-3/0 INCLUYE: SUMINISTRO, INSTALACIÓN, MONTAJE, PRUEBAS, LIMPIEZA DEL ÁREA DE TRABAJO Y RETIRO DE LOS MATERIALES SOBRANTES FUERA DE LA OBRA CON TIRO LIBRE, ASÍ COMO LAS MANIOBRAS NECESARIAS PARA SU CORRECTA TERMINACIÓN. </t>
  </si>
  <si>
    <t>IE-244</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</si>
  <si>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</si>
  <si>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IE-276</t>
  </si>
  <si>
    <t xml:space="preserve">SUMINISTRO E INSTALACIÓN DE CRUCETA PT-200, INCLUYE: ACARREOS, MATERIALES PARA FIJACIÓN, EQUIPO, HERRAMIENTA Y MANO DE OBRA. </t>
  </si>
  <si>
    <t xml:space="preserve">PZA
</t>
  </si>
  <si>
    <t>IE-266</t>
  </si>
  <si>
    <t xml:space="preserve">SUMINISTRO E INSTALACIÓN DE POSTE DE CONCRETO ARMADO CATALOGO PCR-12-750 INCLUYE: SUMINISTRO, INSTALACIÓN, MONTAJE, PRUEBAS EXCAVACIÓN, GRÚA, LIMPIEZA DEL ÁREA DE TRABAJO Y RETIRO DE LOS MATERIALES SOBRANTES FUERA DE LA OBRA CON TIRO LIBRE, ASÍ COMO LAS MANIOBRAS NECESARIAS PARA SU CORRECTA TERMINACIÓN. </t>
  </si>
  <si>
    <t>IE-280</t>
  </si>
  <si>
    <t xml:space="preserve">SUMINISTRO E INSTALACIÓN DE ABRAZADERA TIPO UL, INCLUYE: ACARREOS, MATERIALES PARA FIJACIÓN, EQUIPO, HERRAMIENTA Y MANO DE OBRA. </t>
  </si>
  <si>
    <t>IE-273</t>
  </si>
  <si>
    <t xml:space="preserve">SUMINISTRO E INSTALACIÓN DE DERIVADOR TIPO JUNCTION DE 3 VÍAS DE 200 A, J1 / 3-200 A (1 X FASE) MOD. 474-J3: MATERIALES, DESPERDICIOS, ACARREOS, HERRAMIENTA Y MANO DE OBRA. </t>
  </si>
  <si>
    <t>IE-239</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</si>
  <si>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</si>
  <si>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IE-270</t>
  </si>
  <si>
    <t>REGISTRO DE CONCRETO PARA MEDIA TENSIÓN EN BANQUETA C. F. E RMT-B3 INCLUYE SUMINISTRO, INSTALACIÓN, EXCAVACIÓN, ACARREO, GRÚA, PRUEBAS FINALES, LIMPIEZA DEL ÁREA DE TRABAJO Y RETIRO DE LOS MATERIALES SOBRANTES FUERA DE LA OBRA CON TIRO LIBRE, ASÍ COMO LAS MANIOBRAS NECESARIAS PARA SU CORRECTA INSTALACIÓN</t>
  </si>
  <si>
    <t>IE-271</t>
  </si>
  <si>
    <t xml:space="preserve">REGISTRO DE CONCRETO PARA TRANSFORMADOR MONOFÁSICO DE 1.16 X 1.60 X 1.16 MTS. MODELO TN-BT1FRMTB3 INC. MATERIAL, MANO DE OBRA, HERRAMIENTA Y EQUIPO. </t>
  </si>
  <si>
    <t>IE-306</t>
  </si>
  <si>
    <t xml:space="preserve">SUMINISTRO E INSTALACIÓN DE TERMINAL PREMOLDEADA PARA 25 KV, CAL. 1/0 AWG, CON BOTA TERMOCONTRACTIL, INCLUYE LIMPIEZA DEL ÁREA DE TRABAJO Y RETIRO DE LOS SOBRANTES AL BANCO DE LA OBRA, EQUIPOS DE SEGURIDAD Y PROTECCIÓN Y TODO LO NECESARIO PARA SU CORRECTA INSTALACIÓN. </t>
  </si>
  <si>
    <t>IE-304</t>
  </si>
  <si>
    <t xml:space="preserve">SUMINISTRO E INSTALACIÓN DE PLANTA GENERADORA DE ENERGÍA ELÉCTRICA MARCA IGSA,  CON CASETA ACÚSTICA, DE 30 KW / 37.5 KVA, EN SERVICIO DE EMERGENCIA, 3F, 4H, 220/127 V. EL CONCEPTO INCLUYE TABLERO DE TRANSFERENCIA AUTOMÁTICO, FLETE, MANIOBRAS Y GRÚA PARA SU COLOCACIÓN, ACARREO DE TODOS LOS MATERIALES HASTA EL SITIO DE SU UTILIZACIÓN, LAS HERRAMIENTAS, DESPERDICIOS, MATERIALES DE CONSUMO, MANO DE OBRA, LIMPIEZA PRELIMINAR Y EL RETIRO DE SOBRANTES AL BANCO DE LA OBRA, INCLUYE EQUIPOS DE SEGURIDAD Y PROTECCIÓN Y TODO LO NECESARIO PARA SU CORRECTA INSTALACIÓN. </t>
  </si>
  <si>
    <t>IE-295</t>
  </si>
  <si>
    <t xml:space="preserve">INSTALACIÓN DE PLANTA DE EMERGENCIA MARCA IGSA MODELO GSJD00025M 25 KW DE CAPACIDAD: 25KW; 1800 RPM; 60 HZ, PROTOCOLO DE PRUEBAS, ACCESORIOS PARA MONTAJE, TACONES DE NEOPRENO, AMORTIGUADORES, MANIOBRAS PARA MONTAJE, TABLERO DE TRANSFERENCIA, ARRANQUE Y PUESTA EN MARCHA, Y TODO LO NECESARIO PARA SU CORRECTA Y COMPLETA INSTALACIÓN, LIMPIEZA Y RETIRO DE LOS SOBRANTES AL BANCO DE LA OBRA, EQUIPOS DE SEGURIDAD Y PROTECCIÓN Y TODO LO NECESARIO PARA SU CORRECTA INSTALACIÓN. </t>
  </si>
  <si>
    <t>IE-289</t>
  </si>
  <si>
    <t xml:space="preserve">SUMINISTRO E INSTALACIÓN DE CABLE DE COBRE, CALIBRE 250 KCM, EL CONCEPTO INCLUYE, MATERIALES, CONEXIONES, AISLAMIENTO, ESTAÑADO DE EMPALMES, DESPERDICIO, MANO DE OBRA CALIFICADA, HERRAMIENTA, LIMPIEZA, EQUIPOS DE SEGURIDAD Y PROTECCIÓN Y TODO LO NECESARIO PARA SU CORRECTA INSTALACIÓN. </t>
  </si>
  <si>
    <t>J07</t>
  </si>
  <si>
    <t>SISTEMA DE TIERRAS</t>
  </si>
  <si>
    <t>IE-225</t>
  </si>
  <si>
    <t xml:space="preserve">SUMINISTRO E INSTALACIÓN DE CARGA CADWELL NUMERO 45 INCLUYE: SUMINISTRO Y COLOCACIÓN, AJUSTES, MANIOBRAS Y TODO LO NECESARIO PARA SU INSTALACIÓN. </t>
  </si>
  <si>
    <t>IE-226</t>
  </si>
  <si>
    <t xml:space="preserve">SUMINISTRO E INSTALACIÓN DE CARGA CADWELL NUMERO 90 INCLUYE: SUMINISTRO Y COLOCACIÓN, AJUSTES, MANIOBRAS Y TODO LO NECESARIO PARA SU INSTALACIÓN. </t>
  </si>
  <si>
    <t>IE-269</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</si>
  <si>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</si>
  <si>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IE-326</t>
  </si>
  <si>
    <t xml:space="preserve">SUMINISTRO E INSTALACIÓN DE BARRA DE COBRE ELECTROLÍTICO DE 1/4"X4"X12" CON DOS AISLADORES MOLDEADOS EN POLIÉSTER REFORZADO CON FIBRA DE VIDRIO CATALOGO P 500 A 21 MARCA PROEESA, CON SOPORTE TIPO OMEGA HECHO A BASE DE SOLERA DE 1"X1/8" FIJO EN MURO O BAJO PISO FALSO INCLUYE: SUMINISTRO Y COLOCACIÓN, MANIOBRAS Y TODO LO NECESARIO PARA SU INSTALACIÓN. </t>
  </si>
  <si>
    <t>IE-342</t>
  </si>
  <si>
    <t xml:space="preserve">SUMINISTRO E INSTALACIÓN DE ZAPATA PONCHABLE CAL, 2 CAT. YA2C INCLUYE: SUMINISTRO E INSTALACIÓN, DESPERDICIOS, PRUEBAS FINALES, LIMPIEZA DEL ÁREA DE TRABAJO Y RETIRO DE LOS MATERIALES SOBRANTES FUERA DE LA OBRA CON TIRO LIBRE, ASÍ COMO LAS MANIOBRAS NECESARIAS PARA SU CORRECTA TERMINACIÓN. </t>
  </si>
  <si>
    <t>IE-353</t>
  </si>
  <si>
    <t xml:space="preserve">SUMINISTRO E INSTALACIÓN DE ZAPATA PONCHABLE PARA CALIBRE 2/0, INCLUYE: SUMINISTRO, COLOCACIÓN, PRUEBAS, LIMPIEZA DEL ÁREA DE TRABAJO Y RETIRO DE LOS MATERIALES SOBRANTES FUERA DE OBRA, ASÍ COMO LAS MANIOBRAS NECESARIAS PARA SU CORRECTA TERMINACIÓN. </t>
  </si>
  <si>
    <t>IE-340</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</si>
  <si>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</si>
  <si>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IE-341</t>
  </si>
  <si>
    <t xml:space="preserve">SUMINISTRO E INSTALACIÓN DE ZAPATA MECÁNICA P/CABLE 3/0, INCLUYE: SUMINISTRO Y COLOCACIÓN, MANO DE OBRA, AJUSTES, PROTECCIÓN Y LIMPIEZA DE LOS MATERIALES SOBRANTES FUERA DE OBRA CON TIRO LIBRE, ASÍ COMO LAS MANIOBRAS NECESARIAS PARA SU CORRECTA TERMINACIÓN.. </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</si>
  <si>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</si>
  <si>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</si>
  <si>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</si>
  <si>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</si>
  <si>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</si>
  <si>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</si>
  <si>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</si>
  <si>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</si>
  <si>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</si>
  <si>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J08</t>
  </si>
  <si>
    <t>EQUIPO DE PROTECCIÓN, CONTROL Y DISTRIBUCIÓN</t>
  </si>
  <si>
    <t>IE-250</t>
  </si>
  <si>
    <t xml:space="preserve">ELABORACIÓN DE NICHO EMPOTRADO EN MURO DE 90 CM DE ANCHO, 180 CM DE ALTO Y 40 CM DE FONDO PARA UBICACIÓN DE EQUIPO DE MEDICIÓN E INTERRUPTOR PRINCIPAL, DE ACUERDO A COMO LO DICTE EL DETALLE, CONSTRUCCIÓN EN TABIQUE ROJO, ACABADO APLANADO CEMENTO ARENA Y PUERTAS METÁLICAS CON PORTA CANDADO, EL CUAL DEBERÁ DE CUMPLIR CON LAS ESPECIFICACIONES DE C. F. E., EN LA ZONA CORRESPONDIENTE. INCLUYE EQUIPOS DE SEGURIDAD Y PROTECCIÓN Y TODO LO NECESARIO PARA SU CORRECTA INSTALACIÓN. </t>
  </si>
  <si>
    <t>IE-399</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</si>
  <si>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</si>
  <si>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IE-400</t>
  </si>
  <si>
    <t>SUMINISTRO E INSTALACIÓN DE INTERRUPTOR TERMOMAGNETICO QOB DE 2P-15 AMP A 2P-50 AMP MARCA SQUARE´D</t>
  </si>
  <si>
    <t>IE-402</t>
  </si>
  <si>
    <t>SUMINISTRO E INSTALACIÓN DE INTERRUPTOR TERMOMAGNETICO QOB DE 3P-15 AMP A 3P-50 AMP MARCA SQUARE´D</t>
  </si>
  <si>
    <t>IE-462</t>
  </si>
  <si>
    <t xml:space="preserve">SUMINISTRO E INSTALACIÓN DE INTERRUPTOR TERMOMAGNÉTICO ATORNILLABLE MARCA SQUARE D, CATALOGO QOB-3100, 3 POLOS, 100 AMPERES, 240 VOLTS, EL CONCEPTO INCLUYE, CONEXIÓN, IDENTIFICACIÓN, LIMPIEZA, MANO DE OBRA CALIFICADA, HERRAMIENTA, EQUIPOS DE SEGURIDAD Y PROTECCIÓN Y TODO LO NECESARIO PARA SU CORRECTA INSTALACIÓN. </t>
  </si>
  <si>
    <t>IE-416</t>
  </si>
  <si>
    <t xml:space="preserve">SUMINISTRO E INSTALACIÓN DE CENTRO DE CARGA (TABLERO "A"), MARCA SQUARE D CATALOGO NQ18-4L10014-S DE SOBREPONER, 3 FASES, 4 HILOS, 240 VCA, CON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</si>
  <si>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IE-423</t>
  </si>
  <si>
    <t xml:space="preserve">SUMINISTRO E INSTALACIÓN DE CENTRO DE CARGA (TABLERO "B", "V"), MARCA SQUARE D CATALOGO NQ30-4L10014-S DE SOBREPONER, 3 FASES, 4 HILOS, 240 VCA, CON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</si>
  <si>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IE-424</t>
  </si>
  <si>
    <t xml:space="preserve">SUMINISTRO E INSTALACIÓN DE CENTRO DE CARGA (TABLERO "GUT"), MARCA SQUARE D CATALOGO QO-4-50-S DE SOBREPONER, 1 FASE, 3 HILOS, 240 VCA, CON ZAPATAS PRINCIPALES DE 50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</si>
  <si>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IE-443</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</si>
  <si>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</si>
  <si>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IE-492</t>
  </si>
  <si>
    <t xml:space="preserve">SUMINISTRO E INSTALACIÓN DE TABLERO GENERAL NORMAL DESENSAMBLADO (TABLERO "G"), MARCA SQUARE D CATALOGO I-LINE, 14" DE ANCHO, 3 FASES, 4 HILOS, 240 VCA, KIT PARA INTERRUPTOR JG141B COMO INTERRUPTOR PRINCIPAL Y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</si>
  <si>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IE-420</t>
  </si>
  <si>
    <t xml:space="preserve">SUMINISTRO E INSTALACIÓN DE CENTRO DE CARGA (TABLERO "A"), MARCA SQUARE D CATALOGO NQ42-4L225-S DE SOBREPONER, 3 FASES, 4 HILOS, 240 VCA, CON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</si>
  <si>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IE-514</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</si>
  <si>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</si>
  <si>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J10</t>
  </si>
  <si>
    <t>TRÁMITES GESTIONES Y PRUEBAS</t>
  </si>
  <si>
    <t>IE-515</t>
  </si>
  <si>
    <t>CERTIFICADO DE VERIFICACIÓN DE LA INSTALACIÓN ELÉCTRICA</t>
  </si>
  <si>
    <t>LOTE</t>
  </si>
  <si>
    <t>IE-516</t>
  </si>
  <si>
    <t>CONTRATO PROVISIONAL DE OBRA EN BAJA TENSIÓN ANTE C. F. E</t>
  </si>
  <si>
    <t>IE-517</t>
  </si>
  <si>
    <t>GESTIONES ANTE LA C. F. E PARA LA APERTURA DE LA SOLICITUD DE FACTIBILIDAD, PAGO DE APORTACIÓN, CONTRATACIÓN Y COORDINACIÓN DE CONEXIÓN DE MEDIDORES HASTA SU PUESTA EN OPERACIÓN</t>
  </si>
  <si>
    <t>IE-518</t>
  </si>
  <si>
    <t xml:space="preserve">PRUEBAS DE AISLAMIENTO A ALIMENTADORES CON EQUIPO CERTIFICADO Y ANEXAR COPIA DE CERTIFICADO, INCLUYE: EQUIPOS, MANO DE OBRA, HERRAMIENTA, ACARREOS, LIMPIEZA, EQUIPOS DE SEGURIDAD Y PROTECCIÓN Y TODO LO NECESARIO PARA SU CORRECTA OPERACIÓN. </t>
  </si>
  <si>
    <t>IE-519</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</si>
  <si>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</si>
  <si>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IE-520</t>
  </si>
  <si>
    <t xml:space="preserve">PRUEBAS DE SISTEMA DE TIERRAS, MEDICIONES CON EQUIPO CERTIFICADO Y ANEXAR COPIA DE CERTIFICADO, INCLUYE: EQUIPOS, MANO DE OBRA, HERRAMIENTA, ACARREOS, LIMPIEZA, EQUIPOS DE SEGURIDAD Y PROTECCIÓN Y TODO LO NECESARIO PARA SU CORRECTA OPERACIÓN. </t>
  </si>
  <si>
    <t>J11</t>
  </si>
  <si>
    <t>SOPORTERIA PARA TUBERÍA DE ALIMENTACIÓN</t>
  </si>
  <si>
    <t>IE-522</t>
  </si>
  <si>
    <t xml:space="preserve">SUMINISTRO E INSTALACIÓN DE SOPORTE UNICANAL DE 4 X 4 CM EN TRAMOS DE 3 MTS MCA. CLEVIS INCLUYE: HERRAJES, TUERCAS, RONDANAS, SUMINISTRO E INSTALACIÓN, DESPERDICIOS, CORTES, LIMPIEZA DEL ÁREA DE TRABAJO Y RETIRO DE LOS MATERIALES SOBRANTES FUERA DE LA OBRA CON TIRO LIBRE, ASÍ COMO LAS MANIOBRAS NECESARIAS PARA SU CORRECTA TERMINACIÓN. </t>
  </si>
  <si>
    <t>K</t>
  </si>
  <si>
    <t>FUERZA Y CONTROL</t>
  </si>
  <si>
    <t>K01</t>
  </si>
  <si>
    <t>CANALIZACIÓN ELÉCTRICA</t>
  </si>
  <si>
    <t>IE-205</t>
  </si>
  <si>
    <t xml:space="preserve">SUMINISTRO E INSTALACIÓN DE TUBERÍA CONDUIT GALVANIZADA PARED GRUESA (CEDULA 20) DE 21 MM (3/4")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</si>
  <si>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IE-075</t>
  </si>
  <si>
    <t xml:space="preserve">SUMINISTRO E INSTALACIÓN DE CABLE VINANEL CONDUMEX  THW/THW CAL. 14 A. W. G. INCLUYE: SUMINISTRO E INSTALACIÓN, CINTAS, MARCADORES, PRUEBAS FINALES Y RETIRO DE LOS MATERIALES SOBRANTES FUERA DE LA OBRA CON TIRO LIBRE, ASÍ COMO LAS MANIOBRAS NECESARIAS PARA SU CORRECTA TERMINACIÓN. </t>
  </si>
  <si>
    <t>IE-074</t>
  </si>
  <si>
    <t xml:space="preserve">SUMINISTRO E INSTALACIÓN DE CABLE DE COBRE SUAVE VINANEL XXI ROHS CON AISLAMIENTO TIPO THW-LS 90°600 V MARCA CONDUMEX  CALIBRE 12 A. W. G. INCLUYE: SUMINISTRO E INSTALACIÓN, DESPERDICIOS, LIMPIEZA DEL ÁREA DE TRABAJO Y RETIRO DE LOS MATERIALES SOBRANTES FUERA DE LA OBRA CON TIRO LIBRE, ASÍ COMO LAS MANIOBRAS NECESARIAS PARA SU CORRECTA TERMINACIÓN. </t>
  </si>
  <si>
    <t>IE-064</t>
  </si>
  <si>
    <t xml:space="preserve">SUMINISTRO E INSTALACIÓN DE CABLE DE COBRE SUAVE DESNUDO CALIBRE 14 A. W. G MARCA CONDUMEX  INCLUYE: SUMINISTRO E INSTALACIÓN, DESPERDICIOS, PRUEBAS FINALES, LIMPIEZA DEL ÁREA DE TRABAJO Y RETIRO DE LOS MATERIALES SOBRANTES FUERA DE LA OBRA CON TIRO LIBRE, ASÍ COMO LAS MANIOBRAS NECESARIAS PARA SU CORRECTA TERMINACIÓN. </t>
  </si>
  <si>
    <t>IE-192</t>
  </si>
  <si>
    <t xml:space="preserve">SUMINISTRO E INSTALACIÓN DE CONDULET SERIE OVALADA MARCA CROUSE HINDS DOMEX CATALOGO TEE-17 DE 16 MM (1/2"), EL CONCEPTO INCLUYE, TAPA Y EMPAQUE DE NEOPRENO, COLOCACIÓN, MANO DE OBRA CALIFICADA, HERRAMIENTA, EQUIPOS DE SEGURIDAD Y PROTECCIÓN Y TODO LO NECESARIO PARA SU CORRECTA INSTALACIÓN. </t>
  </si>
  <si>
    <t>IE-499</t>
  </si>
  <si>
    <t xml:space="preserve">SUMINISTRO Y CONEXIÓN DE INTERRUPTOR DE SEGURIDAD TIPO CUCHILLAS DE 3P-30 AMPS, MARCA SQUARE'D EN GABINETE NEMA 1, CAT. DU321, INCLUYE: FIJACIÓN, MATERIAL, MANO DE OBRA, HERRAMIENTA, EQUIPO, ANDAMIOS, ACARREOS, DESPERDICIOS, LIMPIEZA, EQUIPOS DE SEGURIDAD Y PROTECCIÓN Y TODO LO NECESARIO PARA SU CORRECTA INSTALACIÓN. SE DEBERÁ CANCELAR UNA DE LAS FASES. </t>
  </si>
  <si>
    <t>IE-363</t>
  </si>
  <si>
    <t>SUMINISTRO E INSTALACIÓN DE INTERRUPTOR DE SEGURIDAD SERVICIO GENERAL CLASE 3130 SIN PORTA FUSIBLE DE 3P-30AMP NEMA 3R CATALOGO DU321RB CON KIT PARA TIERRA FÍSICA CATALOGO PK3GTA1 MARCA SQUARE´D</t>
  </si>
  <si>
    <t>IE-182</t>
  </si>
  <si>
    <t xml:space="preserve">SUMINISTRO E INSTALACIÓN DE CONDULET SERIE CUADRADA MARCA CROUSE HINDS DOMEX CATALOGO FS-17, DE 16 MM (1/2"), PARA MONTAJE DE RECEPTÁCULO DÚPLEX EN INTEMPERIE (MANTENIMIENTO DE EQUIPOS DE A. A. ), EL CONCEPTO INCLUYE, TAPA Y EMPAQUE DE NEOPRENO, COLOCACIÓN, MANO DE OBRA CALIFICADA, HERRAMIENTA, EQUIPOS DE SEGURIDAD Y PROTECCIÓN Y TODO LO NECESARIO PARA SU CORRECTA INSTALACIÓN. </t>
  </si>
  <si>
    <t>IE-525</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</si>
  <si>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</si>
  <si>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IE-530</t>
  </si>
  <si>
    <t>SALIDA ELÉCTRICA PARA CONDENSADORA A BASE DE TUBO CONDUIT GALVANIZADO PG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</si>
  <si>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IE-533</t>
  </si>
  <si>
    <t>SALIDA ELÉCTRICA PARA EVAPORADORA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</si>
  <si>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IE-537</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</si>
  <si>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</si>
  <si>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AUTOMATIZACION</t>
  </si>
  <si>
    <t>IE-187</t>
  </si>
  <si>
    <t xml:space="preserve">SUMINISTRO E INSTALACIÓN DE CONDULET SERIE OVALADA MARCA CROUSE HINDS DOMEX CATALOGO LB-27, LL-27, LR-27 DE 21 MM (3/4"), EL CONCEPTO INCLUYE, TAPA Y EMPAQUE DE NEOPRENO, COLOCACIÓN, MANO DE OBRA CALIFICADA, HERRAMIENTA, EQUIPOS DE SEGURIDAD Y PROTECCIÓN Y TODO LO NECESARIO PARA SU CORRECTA INSTALACIÓN. </t>
  </si>
  <si>
    <t>IE-193</t>
  </si>
  <si>
    <t xml:space="preserve">SUMINISTRO E INSTALACIÓN DE CONDULET SERIE OVALADA MARCA CROUSE HINDS DOMEX CATALOGO TEE-27 DE 21 MM (3/4"), EL CONCEPTO INCLUYE, TAPA Y EMPAQUE DE NEOPRENO, COLOCACIÓN, MANO DE OBRA CALIFICADA, HERRAMIENTA, EQUIPOS DE SEGURIDAD Y PROTECCIÓN Y TODO LO NECESARIO PARA SU CORRECTA INSTALACIÓN N. </t>
  </si>
  <si>
    <t>IE-199</t>
  </si>
  <si>
    <t xml:space="preserve">SUMINISTRO E INSTALACIÓN DE REGISTRO ESPECIAL TIPO HIMEL MARCA FEDERAL PACIFIC ELECTRIC EN LAMINA GALVANIZADA CALIBRE 24 DE 40 X 30 X 20 CM, MODELO CRN-43/200, PARA AUTOMATIZACIÓN A FUTURO, EL CONCEPTO INCLUYE, COLOCACIÓN, FIJACIÓN A BASE DE UNICANAL DE 2 X 2 CM., Y VARILLA ROSCADA DE 1/4", ANCLA HILTI DE 1/4", COPLE HILTI DE 1/4", MANO DE OBRA CALIFICADA, HERRAMIENTA, LIMPIEZA, EQUIPO DE SEGURIDAD Y PROTECCIÓN Y TODO LO NECESARIO PARA SU CORRECTA INSTALACIÓN. </t>
  </si>
  <si>
    <t>K02</t>
  </si>
  <si>
    <t>DISTRIBUCIÓN DE AIRE</t>
  </si>
  <si>
    <t>DAA-015</t>
  </si>
  <si>
    <t xml:space="preserve">SUMINISTRO E INSTALACIÓN DE AISLAMIENTO TÉRMICO DE 1 " DE ESPESOR, MARCA VITROFIBRAS SERIE RF-3100 COLOCADO EN LA CARA EXTERIOR DE LOS DUCTOS DE INYECCIÓN Y RETORNO,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</si>
  <si>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DAA-016</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</si>
  <si>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</si>
  <si>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DAA-019</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</si>
  <si>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</si>
  <si>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DAA-020</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</si>
  <si>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</si>
  <si>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DAA-021</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</si>
  <si>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</si>
  <si>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DAA-024</t>
  </si>
  <si>
    <t xml:space="preserve">SUMINISTRO E INSTALACIÓN DE DIFUSOR PERFORADO DE RETORNO DE AIRE, DE 24" X 24", MARCA INNES, CON CUELLO REDONDO DE 12"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</si>
  <si>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DAA-025</t>
  </si>
  <si>
    <t xml:space="preserve">SUMINISTRO E INSTALACIÓN DE DIFUSOR PERFORADO DE RETORNO DE AIRE, DE 24" X 24", MARCA INNES, CON CUELLO REDONDO DE 14"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</si>
  <si>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DAA-028</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</si>
  <si>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</si>
  <si>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DAA-029</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</si>
  <si>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</si>
  <si>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DAA-030</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</si>
  <si>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</si>
  <si>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DAA-031</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</si>
  <si>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</si>
  <si>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DAA-032</t>
  </si>
  <si>
    <t xml:space="preserve">SUMINISTRO E INSTALACIÓN DE LAMINA LISA GALVANIZADA MARCA TERNIUM CALIBRE 26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</si>
  <si>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DAA-036</t>
  </si>
  <si>
    <t>SUMINISTRO E INSTALACIÓN DE SISTEMA ANTIVIBRATORIO A BASE DE VARILLA ROSCADA DE 3/8" Y TACONES DE NEOPRENO DE 1" DE ESPESOR, TAQUETE DE EXPANSIÓN (DEFINIDO POR EL PROYECTO ESTRUCTURAL), TUERCAS Y RONDANAS; PARA SOPORTAR UNIDAD FAN &amp; COIL EN LOSA NOTA: LA PARRILLA PARA LA UBICACIÓN Y MANTENIMIENTO DE LOS EQUIPOS SERÁ CALCULADA Y CONSTRUIDA POR OBRA CIVIL, INCLUYE EQUIPO DE PROTECCIÓN Y SEGURIDAD PARA TRABAJADORES Y LUGAR DE EJECUCIÓN. VER PLANO DE DETALLES AA-041.</t>
  </si>
  <si>
    <t>DAA-041</t>
  </si>
  <si>
    <t xml:space="preserve">SUMINISTRO E INSTALACIÓN DE REJILLA DE EXTRACCIÓN DE AIRE TIPO GHR DE 10" X 8", MARCA INNES MODELO GHR, INCLUYE EQUIPO DE PROTECCIÓN Y SEGURIDAD PARA TRABAJADORES Y LUGAR DE EJECUCIÓN. </t>
  </si>
  <si>
    <t>K03</t>
  </si>
  <si>
    <t>TUBERÍA DE AGUA HELADA Y REFRIGERACIÓN</t>
  </si>
  <si>
    <t>DAA-055</t>
  </si>
  <si>
    <t xml:space="preserve">SUMINISTRO E INSTALACIÓN DE FILTRO DESHIDRATADOR BIDIRECCIONAL SELLADO DE BLOQUE DESECANTE, DE 2.0 HASTA 3.0 TR PARA REFRIGERANTE R-410A MARCA EMERSON COD. 7564, MODELO BFK-053S DE 3/8" DE DIÁMETRO CONEXIÓN SOLDABLE PARA SISTEMAS CON BOMBA DE CALOR, INCLUYE MATERIALES MISCELÁNEOS, DE CONSUMO, Y TODO LO NECESARIO PARA SU CORRECTA EJECUCIÓN, ASÍ COMO EQUIPO DE PROTECCIÓN PERSONAL, HERRAMIENTA, ANDAMIOS, ELEVACIONES, CARGAS, DESCARGAS Y LIMPIEZA DEL LUGAR DE EJECUCIÓN. </t>
  </si>
  <si>
    <t>DAA-057</t>
  </si>
  <si>
    <t xml:space="preserve">SUMINISTRO E INSTALACIÓN DE FILTRO DESHIDRATADOR SELLADO DE BLOQUE DESECANTE, DE 1.0 HASTA 2.0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</si>
  <si>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DAA-058</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</si>
  <si>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</si>
  <si>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DAA-062</t>
  </si>
  <si>
    <t xml:space="preserve">SUMINISTRO E INSTALACIÓN DE TRAMPA DE AGUA PARA DRENAJE INCLUYE: SOLDADURA, TRAZOS, CORTES, NIVELACIÓN, CARGAS, DESCARGAS, ACARREOS, ANDAMIOS, HERRAMIENTA Y TODO LO NECESARIO PARA LA CORRECTA EJECUCIÓN DE LOS TRABAJOS. </t>
  </si>
  <si>
    <t>DAA-069</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</si>
  <si>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</si>
  <si>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K04</t>
  </si>
  <si>
    <t>EQUIPOS</t>
  </si>
  <si>
    <t>DAA-114</t>
  </si>
  <si>
    <t xml:space="preserve">SUMINISTRO E INSTALACIÓN DE VENTILADOR DE EXTRACCIÓN DE AIRE, MARCA SOLER &amp; PALAU, MODELO TD-350/125, MOTOR DE 60 W. A 127/1/60 HZ, INCLUYE PRUEBAS Y ARRANQUE DE LOS EQUIPOS, ASÍ COMO, EQUIPO DE PROTECCIÓN PERSONAL, HERRAMIENTA, ANDAMIOS, ELEVACIONES, CARGAS, DESCARGAS Y LIMPIEZA DEL LUGAR DE EJECUCIÓN. </t>
  </si>
  <si>
    <t>DAA-115</t>
  </si>
  <si>
    <t>SUMINISTRO E INSTALACIÓN DE VENTILADOR DE EXTRACCIÓN DE AIRE, MCA. SOLER &amp; PALAU, MODELO TD-500, MOTOR DE 68 W. A 127/1/60 HZ, INCLUYE PRUEBAS Y ARRANQUE DE LOS EQUIPOS, ASÍ COMO, EQUIPO DE PROTECCIÓN Y SEGURIDAD PARA TRABAJADORES Y LUGAR DE EJECUCIÓN. AA-000</t>
  </si>
  <si>
    <t>K05</t>
  </si>
  <si>
    <t>SUMINISTROS DE EQUIPOS CARRIER</t>
  </si>
  <si>
    <t>K06</t>
  </si>
  <si>
    <t>INSTALACIÓN DE EQUIPOS CARRIER</t>
  </si>
  <si>
    <t>DAA-180</t>
  </si>
  <si>
    <t xml:space="preserve">INSTALACIÓN DE UNIDAD DE AIRE ACONDICIONADO TIPO DIVIDIDO DE EXPANSIÓN DIRECTA CONSISTENTE EN UNIDAD EVAPORADORA TIPO FAN &amp; COIL CAPACIDAD NOMINAL DE 18, 000 BTU/HR, CERTIFICACIÓN ARI, CONTROLADOR ELECTRÓNICO DE PROTOCOLO ABIERTO PARA ENLACE CON SISTEMA DE AUTOMATIZACIÓN, TRES HILERAS, PARA MANEJAR 600 CFM, REFRIGERANTE R-410A CON MOTOR A 220V-1FASES-60HZ, CAJA PLENUM, FILTRO METÁLICO LAVABLE INCLUIDO, Y UNIDAD CONDENSADORA SOLO FRIO CAPACIDAD NOMINAL DE 18, 000 BTU/HR, CERTIFICACIÓN ARI, CONTROLADOR ELECTRÓNICO DE PROTOCOLO ABIERTO PARA ENLACE CON SISTEMA DE AUTOMATIZACIÓN, COMPRESOR SCROLL, EFICIENCIA 13 SEER REFRIGERANTE R-410A PARA OPERAR A 220V-1FASE-60HZ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</si>
  <si>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DAA-181</t>
  </si>
  <si>
    <r>
      <t xml:space="preserve">INSTALACIÓN DE UNIDAD DE AIRE ACONDICIONADO TIPO DIVIDIDO DE EXPANSIÓN DIRECTA CONSISTENTE EN UNIDAD EVAPORADORA TIPO FAN &amp; COIL CAPACIDAD NOMINAL DE 24, 000 BTU/HR, </t>
    </r>
    <r>
      <rPr>
        <b/>
        <sz val="9"/>
        <rFont val="Arial"/>
        <family val="2"/>
      </rPr>
      <t>MOD. FSHN4W2400A</t>
    </r>
    <r>
      <rPr>
        <sz val="9"/>
        <rFont val="Arial"/>
        <family val="2"/>
      </rPr>
      <t xml:space="preserve">, CERTIFICACIÓN ARI, CONTROLADOR ELECTRÓNICO DE PROTOCOLO ABIERTO PARA ENLACE CON SISTEMA DE AUTOMATIZACIÓN, TRES HILERAS, PARA MANEJAR 560 CFM, REFRIGERANTE R-410A CON MOTOR A 220V-1FASES-60HZ, CAJA PLENUM, FILTRO METÁLICO LAVABLE INCLUIDO, Y UNIDAD CONDENSADORA SOLO FRIO CAPACIDAD NOMINAL DE 24, 000 BTU/HR, </t>
    </r>
    <r>
      <rPr>
        <b/>
        <sz val="9"/>
        <rFont val="Arial"/>
        <family val="2"/>
      </rPr>
      <t>MOD. 24ABB330A0050,</t>
    </r>
    <r>
      <rPr>
        <sz val="9"/>
        <rFont val="Arial"/>
        <family val="2"/>
      </rPr>
      <t xml:space="preserve"> CERTIFICACIÓN ARI, CONTROLADOR ELECTRÓNICO DE PROTOCOLO ABIERTO PARA ENLACE CON SISTEMA DE AUTOMATIZACIÓN, COMPRESOR SCROLL, EFICIENCIA 13 SEER REFRIGERANTE R-410A PARA OPERAR A 220V-1FASE-60HZ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r>
  </si>
  <si>
    <t>DAA-182</t>
  </si>
  <si>
    <r>
      <t>INSTALACIÓN DE UNIDAD DE AIRE ACONDICIONADO TIPO DIVIDIDO DE EXPANSIÓN DIRECTA CONSISTENTE EN UNIDAD EVAPORADORA TIPO FAN &amp; COIL DE 30, 000 BTU/HR,</t>
    </r>
    <r>
      <rPr>
        <b/>
        <sz val="9"/>
        <rFont val="Arial"/>
        <family val="2"/>
      </rPr>
      <t xml:space="preserve"> MOD. FSHN4W3000A,</t>
    </r>
    <r>
      <rPr>
        <sz val="9"/>
        <rFont val="Arial"/>
        <family val="2"/>
      </rPr>
      <t xml:space="preserve"> CERTIFICACIÓN ARI, CONTROLADOR ELECTRÓNICO DE PROTOCOLO ABIERTO PARA ENLACE CON SISTEMA DE AUTOMATIZACIÓN, TRES HILERAS, PARA MANEJAR 1, 000 CFM, REFRIGERANTE R-410A CON MOTOR A 220V-1FASES-60HZ, CAJA PLENUM, FILTRO METÁLICO LAVABLE INCLUIDO, Y UNIDAD CONDENSADORA SOLO FRIO DE 30, 000 BTU/HR, </t>
    </r>
    <r>
      <rPr>
        <b/>
        <sz val="9"/>
        <rFont val="Arial"/>
        <family val="2"/>
      </rPr>
      <t>MOD. 24ABB330A0050</t>
    </r>
    <r>
      <rPr>
        <sz val="9"/>
        <rFont val="Arial"/>
        <family val="2"/>
      </rPr>
      <t xml:space="preserve">, CERTIFICACIÓN ARI, CONTROLADOR ELECTRÓNICO DE PROTOCOLO ABIERTO PARA ENLACE CON SISTEMA DE AUTOMATIZACIÓN, COMPRESOR SCROLL, EFICIENCIA 13 SEER REFRIGERANTE R-410A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r>
  </si>
  <si>
    <t>DAA-211</t>
  </si>
  <si>
    <t>MANIOBRAS DE IZAJE PARA EQUIPOS DE AIRE ACONDICIONADO EN AZOTEA HASTA 15 MTS DE ALTURA, INCLUYE, EQUIPO, MANO DE OBRA, SEÑALIZACIONES DE PRECAUCIÓN, MANO DE OBRA Y TODO LO NECESARIO PARA SU CORRECTA EJECUCIÓN</t>
  </si>
  <si>
    <t>K07</t>
  </si>
  <si>
    <t>TUBERÍA DE DRENAJE</t>
  </si>
  <si>
    <t>DAA-212</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</si>
  <si>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IS-001.)</t>
  </si>
  <si>
    <t>K08</t>
  </si>
  <si>
    <t>SOPORTERIA</t>
  </si>
  <si>
    <t>DAA-216</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</si>
  <si>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</si>
  <si>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DAA-217</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</si>
  <si>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</si>
  <si>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K09</t>
  </si>
  <si>
    <t>FLETES</t>
  </si>
  <si>
    <t>L</t>
  </si>
  <si>
    <t>INFRAESTRUCTURA</t>
  </si>
  <si>
    <t>L01</t>
  </si>
  <si>
    <t>CANALIZACIONES VACÍAS Y GUIADAS PARA VOZ Y DATOS</t>
  </si>
  <si>
    <t>CG-003</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</si>
  <si>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</si>
  <si>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CG-016</t>
  </si>
  <si>
    <t xml:space="preserve">SUMINISTRO E INSTALACIÓN DE MUFA PARA INTEMPERIE DE HIERRO COLADO, DE 53 MM (2") DE DIÁMETRO, MARCA CROUSE HINDS DOMEX, PARA ACOMETIDA TELEFÓNICA EL CONCEPTO INCLUYE, ANDAMIOS, NIVELACIÓN, GUÍA CON ALAMBRE GALVANIZADO CALIBRE NO. 14, FIJACIÓN, MANO DE OBRA CALIFICADA, HERRAMIENTA, LIMPIEZA, EQUIPOS DE SEGURIDAD Y PROTECCIÓN Y TODO LO NECESARIO PARA SU CORRECTA INSTALACIÓN. </t>
  </si>
  <si>
    <t>CG-013</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</si>
  <si>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</si>
  <si>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CG-007</t>
  </si>
  <si>
    <t xml:space="preserve">SUMINISTRO E INSTALACIÓN DE CURVA HORIZONTAL PARA CHAROLA DE ALUMINIO DE 6'' ( 15.5CMS) MARCA CROSS LINE, INCLUYE: SUMINISTRO E INSTALACIÓN, COPLES, SOPORTERIA, LIMPIEZA DEL ÁREA DE TRABAJO Y RETIRO DE LOS MATERIALES SOBRANTES FUERA DE OBRA, ASÍ COMO LAS MANIOBRAS NECESARIAS PARA SU CORRECTA TERMINACIÓN. </t>
  </si>
  <si>
    <t>CG-009</t>
  </si>
  <si>
    <t xml:space="preserve">SUMINISTRO E INSTALACIÓN DE CURVA VERTICAL PARA CHAROLA DE ALUMINIO DE 6'' ( 15.5CMS) MARCA CROSS LINE, INCLUYE: SUMINISTRO E INSTALACIÓN, COPLES, SOPORTERIA, LIMPIEZA DEL ÁREA DE TRABAJO Y RETIRO DE LOS MATERIALES SOBRANTES FUERA DE OBRA, ASÍ COMO LAS MANIOBRAS NECESARIAS PARA SU CORRECTA TERMINACIÓN. </t>
  </si>
  <si>
    <t>CG-018</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</si>
  <si>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</si>
  <si>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CG-005</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</si>
  <si>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</si>
  <si>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CG-006</t>
  </si>
  <si>
    <t xml:space="preserve">SUMINISTRO E INSTALACIÓN DE CAJA REGISTRO DE 56CM DE ALTO, 28CM DE ANCHO Y 19CM DE FONDO CON FONDO DE MADERA INCLUYE: SUMINISTRO E INSTALACIÓN, SOPORTERIA, LIMPIEZA DEL ÁREA DE TRABAJO Y RETIRO DE LOS MATERIALES SOBRANTES FUERA DE LA OBRA CON TIRO LIBRE, ASÍ COMO LAS MANIOBRAS NECESARIAS PARA SU CORRECTA TERMINACIÓN. </t>
  </si>
  <si>
    <t>L02</t>
  </si>
  <si>
    <t>CANALIZACIONES VACÍAS Y GUIADAS PARA ALARMAS</t>
  </si>
  <si>
    <t>CG-022</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</si>
  <si>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</si>
  <si>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CG-023</t>
  </si>
  <si>
    <t>SALIDA ELÉCTRICA PARA ALARMAS A BASE DE TUBO CONDUIT GALVANIZADO PG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</si>
  <si>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CG-024</t>
  </si>
  <si>
    <t>CG-025</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</si>
  <si>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</si>
  <si>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CG-026</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</si>
  <si>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</si>
  <si>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CG-027</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</si>
  <si>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</si>
  <si>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CG-029</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</si>
  <si>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</si>
  <si>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L03</t>
  </si>
  <si>
    <t>CANALIZACIONES VACÍAS Y GUIADAS PARA CONTRA INCENDIO</t>
  </si>
  <si>
    <t>CG-032</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</si>
  <si>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</si>
  <si>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CG-033</t>
  </si>
  <si>
    <t>SALIDA ELÉCTRICA PARA CONTRA INCENDIO A BASE DE TUBO CONDUIT GALVANIZADO PG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</si>
  <si>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L05</t>
  </si>
  <si>
    <t>CANALIZACIONES VACÍAS Y GUIADAS PARA MARQUETING Y PODIO</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</si>
  <si>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</si>
  <si>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</si>
  <si>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ADC-061</t>
  </si>
  <si>
    <t>SUMINISTRO E INSTALACIÓN DE TRANSFORMADOR DE DISTRIBUCIÓN TIPO PEDESTAL DE 75 KVAS, RADIAL, ENFRIAMIENTO "OA", CONEXIÓN DELTA EN EL PRIMARIO EN 3 FASES, 3 HILOS, 15 KV,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REF -IE-056</t>
  </si>
  <si>
    <t>CANCELERIA Y VIDRIOS</t>
  </si>
  <si>
    <t>ADC-037</t>
  </si>
  <si>
    <t>SUMINISTRO Y COLOCACIÓN DE CANCEL A BASE DE CRISTAL LAMINADO COMPUESTO POR DOS CRISTALES RECOCIDOS DE 6MM, MÁS PELÍCULA DE POLIVINIL BUTIRAL-PVB AL CENTRO DE 0.89 MM MCA. DUPONT,  ENMARCADO CON PERFILES DE ALUMINIO TIPO BOLSA, LINEA EUROVENT, SERIE 140.INCLUYENDO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
(VER PLANOS DE CANCELERIA A919-A919A)</t>
  </si>
  <si>
    <t>ADC-038</t>
  </si>
  <si>
    <t>SUMINISTRO Y COLOCACIÓN DE VENTANA CORREDIZA DIMENSIONES 2.50 X 1.29 MTS.,  A BASE DE UN FIJO Y UN MOVEDIZO,  DE 1.20 X 1.29 MTS CADA UNO, ENMARCADAS CON PERFILES DE ALUMINIO ANONIZADO NATURAL, LINEA EUROVENT, SERIE 100, CON CRISTAL  LAMINADO COMPUESTO POR DOS CRISTALES RECOCIDOS DE 6MM, MÁS PELÍCULA DE POLIVINIL BUTIRAL-PVB AL CENTRO DE 0.89 MM,  INCLUYENDO CERRO CHAPA, RIEL CABEZAL, CERCO TRASLAPE, ZOCLO CABEZAL, CIERRE BRIO, SUMINISTRO DE MATERIALES,  MATERIALES PARA FIJACIÓN, MANO DE OBRA ESPECIALIZADA, HERRAMIENTA, EQUIPO DE SEGURIDAD, ACARREO A CUALQUIER NIVEL DENTRO DE LA OBRA, LIMPIEZA DE  Y TODO LO NECESARIO PARA SU CORRECTA EJECUCIÓN. (VER PLANOS DE CANCELERIA A919C, A919D)</t>
  </si>
  <si>
    <t>BG-A</t>
  </si>
  <si>
    <t xml:space="preserve"> PRELIMINARES</t>
  </si>
  <si>
    <t>ADC-01</t>
  </si>
  <si>
    <t>DEMOLICIÓN DE MURO DE MAMPOSTERÍA DE 20cm DE ESPESOR, INCLUYE: PROTECCIÓN DEL AREA ADYACENTE, MANO DE OBRA, TRAZO Y NIVELACIÓN,  HERRAMIENTA MENOR Y EQUIPO DE SEGURIDAD, ACARREO DE MATERIALES A CENTRO DE ACOPIO, LIMPIEZA DEL AREA DE TRABAJO Y TODO LO NECESARIO PARA SU CORRECTA TERMINACIÓN. D-100</t>
  </si>
  <si>
    <t>ADC-02</t>
  </si>
  <si>
    <t>DESMONTAJE SIN RECUPERACIÓN DE PUERTA Y MARCO DE MADERA DE REGISTRO TELEFÓNICO DE 60 CMS. X 60 CMS. (EN MURO). INCLUYE: MANO DE OBRA ESPECIALIZADA, HERRAMIENTA,  REQUERIMIENTOS DE SEGURIDAD EN OBRA, EQUIPO DE SEGURIDAD PERSONAL, ANDAMIOS ESPECIFICADOS EN PLANOS A-111, COLOCACIÓN DE CINTA BARRICADA, INSTALACIÓN DE PROTECCIÓN A LAS ÁREAS ADYACENTES  Y SU RETIRO DESPUÉS DE SU USO, RETIRO AL LUGAR INDICADO POR LA SUPERVISIÓN DENTRO DE LA OBRA Y TODO LO NECESARIO PARA SU CORRECTA EJECUCIÓN.  VER PLANO D100</t>
  </si>
  <si>
    <t>ADC-03</t>
  </si>
  <si>
    <t>DESMONTAJE Y RETIRO DE ESCALERA MARINA  DE 2.73  MTS. DE ALTURA Y DE 0.75 MTS DE ANCHO. INCLUYE:  MANO DE OBRA ESPECIALIZADA, HERRAMIENTA,  REQUERIMIENTOS DE SEGURIDAD EN OBRA, EQUIPO DE SEGURIDAD PERSONAL,  EQUIPO DE OXICORTE, ANDAMIOS ESPECIFICADOS EN PLANOS A-11, RETIRO AL BANCO DE LA OBRA, LIMPIEZA DEL AREA DE TRABAJO Y TODO LO NECESARIO PARA SU CORRECTA EJECUCION. (VER PLANO D-101).</t>
  </si>
  <si>
    <t>ADC-04</t>
  </si>
  <si>
    <t>DESMONTAJE Y RETIRO DE ESCALERA DE CARACOL DE  1.18  MTS. DE DIAMETRO Y DE 6.13 MTS. DE ALTO. INCLUYE:  MANO DE OBRA ESPECIALIZADA, HERRAMIENTA,  REQUERIMIENTOS DE SEGURIDAD EN OBRA, EQUIPO DE SEGURIDAD PERSONAL,  EQUIPO DE OXICORTE, ANDAMIOS ESPECIFICADOS EN PLANOS A-11, RETIRO AL BANCO DE LA OBRA, LIMPIEZA DEL AREA DE TRABAJO Y TODO LO NECESARIO PARA SU CORRECTA EJECUCION. (VER PLANO D-100 Y D-101).</t>
  </si>
  <si>
    <t>ADC-05</t>
  </si>
  <si>
    <t>DEMOLICIÓN DE LOSA CATALANA, DE  DE 0.38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CONCEPTO.(VER PLANO D-102, PARA PASO DE ESCALERA DE CARACOL).</t>
  </si>
  <si>
    <t>ADC-06</t>
  </si>
  <si>
    <t>RETIRO Y DESINSLALACIÓN DE ANTENA PARABOLICA. INCLUYE: DEMOLICIÓN DE BASE DE CONCRETO DE 1.80 X 1.80 MTS.  MANO DE OBRA ESPECIALIZADA, HERRAMIENTA,  REQUERIMIENTOS DE SEGURIDAD EN OBRA, EQUIPO DE SEGURIDAD PERSONAL, RETIRO AL BANCO DE LA OBRA, LIMPIEZA DEL AREA DE TRABAJO Y TODO LO NECESARIO PARA SU CORRECTA EJECUCION. (VER PLANO D-102 ).</t>
  </si>
  <si>
    <t>ADC-07</t>
  </si>
  <si>
    <t>RETIRO Y DESMONTAJE DE COLADERAS EXISTENTES EN AZOTEA, CON PREPARACIÓN PARA RECIBIR NUEVAS, INCLUYE: LA MANO DE OBRA NECESARIA, EQUIPO, HERRAMIENTA, TENDIDOS, EQUIPO DE SEGURIDAD, LAS DESCONEXIONES Y RETIRO DE AISLAMIENTO QUE SE HAGA NECESARIO,  EL ACOPIO DE LOS MATERIALES SOBRANTES DEL DESMONTAJE Y SU TRASLADO AL SITIO QUE INDIQUE LA INSTITUCIÓN DENTRO Ò FUERA DE LA OBRA DESPUÉS DE REALIZAR LIMPIEZA. VER PLANO D100</t>
  </si>
  <si>
    <t>PIEZA</t>
  </si>
  <si>
    <t>ADC-008</t>
  </si>
  <si>
    <t>CONSTRUCCIÓN DE FIRME DE CONCRETO DE 15 CM DE ESPESOR CON MALLA ELECTROSOLDADA 6X6 10-10. CONCRETO F'C=250 KG/CM2, AGREGADO MÁXIMO DEL CONCRETO 3/4" Y REVENIMIENTO MÁXIMO 10 CM, INCLUYENDO: FLETE Y ACARREO DE TODOS LOS MATERIALES HASTA EL SITIO DE SU UTILIZACIÓN, TENDIDOS, HERRAMIENTA, MANO DE OBRA, DESPERDICIOS, TRAZO, NIVELACIÓN, LIMPIEZA EN GENERAL Y RETIRO DE SOBRANTES FUERA DE LA OBRA. MATERIAL, EQUIPO Y ACARREOS INTERNOS.CAJA DE TRANSFERENCIA VER PLANO A230. FC-4</t>
  </si>
  <si>
    <t>ADC-009</t>
  </si>
  <si>
    <t>CONSTRUCCIÓN DE FIRME DE CONCRETO DE 10 CM DE ESPESOR CON MALLA ELECTROSOLDADA 6X6 10-10. CONCRETO F'C=150 KG/CM2, AGREGADO MÁXIMO DEL CONCRETO 3/4" Y REVENIMIENTO MÁXIMO 10 CM,ACABADO PULIDO INCLUYENDO: FLETE Y ACARREO DE TODOS LOS MATERIALES HASTA EL SITIO DE SU UTILIZACIÓN, TENDIDOS, HERRAMIENTA, MANO DE OBRA, DESPERDICIOS, TRAZO, NIVELACIÓN, LIMPIEZA EN GENERAL Y RETIRO DE SOBRANTES FUERA DE LA OBRA. MATERIAL, EQUIPO Y ACARREOS INTERNOS.PARA PUERTA EXCLUSA, VER PLANO A230. FC-4</t>
  </si>
  <si>
    <t>ADC-010</t>
  </si>
  <si>
    <t>CADENA PERIMETRAL DE 0.15 X 0.20 MT  DE CONCRETO DE F´C= 150 KG/CM2 ARMADA CON 4 VARILLAS DEL N. 3 Y ESTRIBOS DEL N. 2 @15 CMS.  CON TUBO DE PVC 2 " PARA DESAGUE DE AGUA PLUVIAL.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PARA MURO DE PANEL W EN AZOTEA PLANO A 213</t>
  </si>
  <si>
    <t>ADC-011</t>
  </si>
  <si>
    <t>SUMINISTRO Y COLOCACIÓN DE BASE DE CONCRETO  PARA EQUIPO DE AIRE ACONDICIONADO Y TINACOS CON UN ESPESOR 10 CM. F´C= 200 KG/CM2., REFUERZO CON MALLA ELECTROSOLDADA 6X6/10-10, CHAFLAN EN TODO EL PERIMETRO, ACABADO COMUN PARA RECIBIR IMPERMEABILIZANTE A BASE DE MEMBRANA INTEGRAL MARCA AL-KOAT MOD PG-45 T SBS DE 4.5 MM DE ESPESOR, INCLUYE, PREPARACION DE LA SUPERFICIE, LIMPIEZA, TENDIDO, FLETE Y ACARREO HASTA EL SITIO DE SU UTILIZACIÓN,  MANO DE OBRA, MATERIALES DE CONSUMO, LIMPIEZA DEL ÁREA DE TRABAJO Y RETIRO DE SOBRANTES AL BANCO DE LA OBRA, ASÍ COMO EQUIPO DE PROTECCIÓN Y SEGURIDAD PARA LOS TRABAJADORES Y LUGAR DE EJECUCIÓN. HERRAMIENTAS, EQUIPO Y ACARREOS INTERNOS. VER PLANO A213.</t>
  </si>
  <si>
    <t>ADC-012</t>
  </si>
  <si>
    <t>SUMINISTRO Y COLOCACIÓN DE LOSA DE CONCRETO DE 1.00 X 2.30 MTS PARA SUBESTACION DE GENERADOR DE EMERGENCIA CON UN ESPESOR 10 CM. F´C= 250 KG/CM2., REFUERZO CON DOBLE ARMADO DE VARILLA No. 3 @ 15 CM. CADENA PERIMETRAL COLADA UNIFORMEMENTE DE 10X15 CM. CON 4 VAR. No. 3, ESTRIBOS No. 2 @ 15 CM. , ANCLAS CON 2 VARILLAS No. 3 @ 100 CM.  ACABADO COMUN PARA RECIBIR IMPERMEABILIZANTE A BASE DE MEMBRANA INTEGRAL MARCA AL-KOAT MOD PG-45 T SBS DE 4.5 MM DE ESPESOR, INCLUYE, PREPARACION DE LA SUPERFICIE, LIMPIEZA, TENDIDO, FLETE Y ACARREO HASTA EL SITIO DE SU UTILIZACIÓN,  MANO DE OBRA, MATERIALES DE CONSUMO, LIMPIEZA DEL ÁREA DE TRABAJO Y RETIRO DE SOBRANTES AL BANCO DE LA OBRA, ASÍ COMO EQUIPO DE PROTECCIÓN Y SEGURIDAD PARA LOS TRABAJADORES Y LUGAR DE EJECUCIÓN. HERRAMIENTAS, EQUIPO Y ACARREOS INTERNOS. VER PLANO A213</t>
  </si>
  <si>
    <t>ADC-013</t>
  </si>
  <si>
    <t>SUMINISTRO Y CONSTRUCCION DE DALA DE REMATE 0.15 X 0.25, CONCRETO F´C= 200 KG/CM2 ARMADA CON 4 VARILLAS DEL N. 4 Y ESTRIBOS DEL N. 3 @20 CMS.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EST-002</t>
  </si>
  <si>
    <t>ADC-014</t>
  </si>
  <si>
    <t>SUMINISTRO Y CONSTRUCCION DE LOSA DE CONCRETO F´C= 200 KG/CM2 ARMADA CON VARILLAS DEL N.3 @15 EN AMBOS SENTIDOS, ANCLADA A LOSA O DALA EXISTENTE CON PERNOS TIPO KWIK BOLT KB3  12-214 ANCLADOS EN LA LOSA O DALA EXISTENTE A CADA 30 CM DE SEPARACION,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A951</t>
  </si>
  <si>
    <t>ADC-015</t>
  </si>
  <si>
    <t>SUMINISTRO Y CONSTRUCCION DE CHAROLA PARA SANITARIOS A BASE DE CONCRETO F´C= 200 KG/CM2  DE 5 CMS DE ESPESOR, ARMADA CON MALLA ELECTROSOLDADA 6/6-10/10,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A951</t>
  </si>
  <si>
    <t>ADC-016</t>
  </si>
  <si>
    <t>SUMINISTRO Y CONSTRUCCION DE DALA PERIMETRAL 0.20 X 0.18, CONCRETO F´C= 200 KG/CM2 ARMADA CON 4 VARILLAS DEL N. 3 Y ESTRIBOS DEL N. 2 @15 CMS.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A951</t>
  </si>
  <si>
    <t>ADC-017</t>
  </si>
  <si>
    <t>SUMINISTRO Y CONSTRUCCION DE PLANTILLA DE CONCRETO POBRE F´C= 100 KG/CM2.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A952</t>
  </si>
  <si>
    <t>ADC-018</t>
  </si>
  <si>
    <t>CONSTRUCCIÓN DE LOSA TAPA DE CISTERNA DE CONCRETO DE 10 CM DE ESPESOR CON VARILLAS #3 A CADA 15CMS EN AMBOS SENTIDOS. CONCRETO F'C=250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A952</t>
  </si>
  <si>
    <t>ADC-019</t>
  </si>
  <si>
    <t>CONSTRUCCIÓN DE LOSA DE CISTERNA DE CONCRETO DE 10 CM DE ESPESOR CON VARILLAS #3 A CADA 15CMS EN AMBOS SENTIDOS. CONCRETO F'C=200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A952</t>
  </si>
  <si>
    <t>ADC-020</t>
  </si>
  <si>
    <t>SUMINISTRO Y CONSTRUCCION DE CADENA 0.15 X 0.20, CONCRETO F´C= 200 KG/CM2 ARMADA CON 4 VARILLAS DEL N. 3 Y ESTRIBOS DEL N. 3 @15 CMS.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A952</t>
  </si>
  <si>
    <t>ADC-021</t>
  </si>
  <si>
    <r>
      <t xml:space="preserve">CONSTRUCCIÓN DE TAPA PARA CISTERNA DE 0.70 X 0.70 M., A BASE DE CONCRETO F'c=100 Kg/cm2, MARCO Y CONTRAMARCO DE PERFILES DE 1 1/2" X 1 1/2",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r>
    <r>
      <rPr>
        <b/>
        <sz val="9"/>
        <rFont val="Arial"/>
        <family val="2"/>
      </rPr>
      <t>VER PLANO A952</t>
    </r>
  </si>
  <si>
    <t>ADC-026</t>
  </si>
  <si>
    <t>SUMINISTRO Y APLICACIÓN DOS MANO DE ESMALTE 100 COLOR GRIS ACERO, EN ELEMENTOS DE HERRERIAS DE SOPORTE Y FIJACIÓN, INCLUYE:  LIMPIEZA PREVIA DEL AREA, LIJADO, APLICACIÓN DE PRIMER ANTICORROSIVO MCA. COMEX, APLICACIÓN DE PINTURA  A DOS MANOS, MATERIAL, HERRAMIENTA, ANDAMIOS, EQUIPO, MANO DE OBRA, EQUIPO DE SEGURIDAD, LIMPIEZA DEL ÁREA DE TRABAJO, ACARREO DE DESPERDICIOS AL BANCO DE LA OBRA. VER PLANOS A941 AL 949, HERRERIAS</t>
  </si>
  <si>
    <t>TABLAROCA</t>
  </si>
  <si>
    <t>ADC-027</t>
  </si>
  <si>
    <t>SUMINISTRO Y COLOCACIÓN (MT1) DE MURO DE PANEL DE YESO UNA CARA DE 5/8" DE ESPESOR CON ESTRUCTURA METÁLICA 4.10 CAL. 20 A CADA 60 CM. TERMINADO CON COMPUESTO PARA JUNTAS REDIMIX, PERFACINTA USG, TAQUETES Y TORNILLOS PARA SU FIJACIÓN, PERFACINTA,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A-DT-DS-111, COLOCACIÓN DE CINTA BARRICADA, INSTALACIÓN DE PROTECCIÓN A LAS ÁREAS ADYACENTES  Y SU RETIRO DESPUÉS DE SU USO, RETIRO DE LOS MATERIALES SOBRANTES FUERA DE LA OBRA  Y TODO LO NECESARIO PARA SU CORRECTA EJECUCIÓN. (VER PLANOS A210 Y VER PLANO DE PARTICIONES) PARA RECIBIR ZOCLO CERÁMICO</t>
  </si>
  <si>
    <t>ADC-028</t>
  </si>
  <si>
    <t>SUMINISTRO Y COLOCACIÓN (MT3) DE MURO A BASE DE PANEL DE YESO A UNA CARA, DE 1/2" DE ESPESOR Y ESTRUCTURA METÁLICA 4.10 CAL. 20 @ 60 CM., INCLUYE: FLETE Y ACARREO DE LOS MATERIALES HASTA EL SITIO DE SU UTILIZACIÓN, LA MANO DE OBRA NECESARIA, HERRAMIENTA, TENDIDOS, EQUIPO DE SEGURIDAD, TAQUETES Y TORNILLOS PARA SU FIJACIÓN A PISO, TORNILLOS TIPO "S",  COMPUESTO PARA JUNTAS REDIMIX, PERFACINTA, ELEMENTOS DE ARRIOSTRAMIENTO Y/O ESTRUCTURA METÁLICA PARA SU FIJACIÓN EN CASO DE SER NECESARIO, LIMPIEZA DEL ÁREA DE TRABAJO Y RETIRO DE SOBRANTES AL BANCO DE LA OBRA.  VER PLANO A210 Y PLANO DE PARTICIONES</t>
  </si>
  <si>
    <t>ADC-029</t>
  </si>
  <si>
    <t>SUMINISTRO Y COLOCACIÓN (MT4) DE MURO DE PANEL YESO A DOS CARAS DE 5/8" DE ESPESOR Y MURO DE PANEL DE YESO DE 3/8", CON ESTRUCTURA METÁLICA 6.35 CALIBRE 20 A CADA 0.60 M, COMPUESTO PARA JUNTAS REDIMIX, PERFACINTA USG, TAQUETES Y TORNILLOS PARA SU FIJACIÓN,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A210 Y PLANO DE PARTICIONES. PARA RECIBIR ZOCLO DE ACERO.</t>
  </si>
  <si>
    <t>ADC-030</t>
  </si>
  <si>
    <t>SUMINISTRO Y COLOCACIÓN (MT4) DE MURO MIXTO A BASE DE PANEL YESO  DE 5/8" DE ESPESOR Y MURO DE PANEL DE YESO DE 1/2, CON ESTRUCTURA METÁLICA 6.35 CALIBRE 20 A CADA 0.60 M, COMPUESTO PARA JUNTAS REDIMIX, PERFACINTA USG, TAQUETES Y TORNILLOS PARA SU FIJACIÓN,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A210 Y PLANO DE PARTICIONES. PARA RECIBIR ZOCLO DE ACERO.</t>
  </si>
  <si>
    <t>ADC-031</t>
  </si>
  <si>
    <t>SUMINISTRO Y COLOCACIÓN (MT6) DE MURO A UNA CARA POR EL LADO SECO A BASE DE DUROK DE 12.7 MM Y ESTRUCTURA METÁLICA 6.35 CAL. 20 @ 60 CM., TERMINADO CON COMPUESTO PARA JUNTAS BASECOAT, CINTA DE REFUERZO DUROCK, TERMINADO CON BASEFLEX EN TODA LA SUPERFICIE,   TAQUETES Y TORNILLOS PARA SU FIJACIÓN,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A-DT-DS-111, COLOCACIÓN DE CINTA BARRICADA, INSTALACIÓN DE PROTECCIÓN A LAS ÁREAS ADYACENTES  Y SU RETIRO DESPUÉS DE SU USO, RETIRO DE LOS MATERIALES SOBRANTES FUERA DE LA OBRA  Y TODO LO NECESARIO PARA SU CORRECTA EJECUCIÓN. VER PLANO A210 Y PLANO DE PARTICIONES. PARA RECIBIR ZOCLO CERÁMICO SANITARIOS</t>
  </si>
  <si>
    <t>ADC-032</t>
  </si>
  <si>
    <t>SUMINISTRO Y COLOCACIÓN (MMIX) DE MURO MIXTO A DOS CARAS A BASE DE PANEL DE DUROCK 12.7 MM. DE ESPESOR POR EL LADO HUMEDO Y OTRA DE PANEL DE YESO  5/8" DE ESPESOR POR EL LADO SECO, SOBRE POSTES DE METAL GALVANIZADO 635 CAL. 20 COLOCADOS @ 60 CMS. INCLUYENDO, FLETE Y ACARREO DE LOS MATERIALES HASTA EL SITIO DE SU UTILIZACIÓN, LA MANO DE OBRA NECESARIA, HERRAMIENTA, TENDIDOS, EQUIPO DE SEGURIDAD,  TAQUETES Y TORNILLOS TIPO "S" PARA SU FIJACIÓN, COMPUESTO PARA JUNTAS REDIMIX, PERFACINTA, ELEMENTOS DE ARRIOSTRAMIENTO Y/O ESTRUCTURA, LIMPIEZA PRELIMINAR DEL ÁREA DE TRABAJO PROPIA DEL CONCEPTO Y RETIRO DE SOBRANTES AL BANCO DE LA OBRA. VER PLANO A210 Y PLANO DE PARTICIONES. EN SANITARIOS, ASEO Y CAFE.</t>
  </si>
  <si>
    <t>ADC-033</t>
  </si>
  <si>
    <t>SUMINISTRO Y COLOCACIÓN (LCWR) DE MURO DE PANEL DE YESO TIPO WR DE 1/2" DE ESPESOR SIN BASTIDOR METÁLICO TERMINADO CON COMPUESTO PARA JUNTAS REDIMIX, PERFACINTA USG, TAQUETES Y TORNILLOS PARA SU FIJACIÓN, PERFACINTA,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A-DT-DS-111, COLOCACIÓN DE CINTA BARRICADA, INSTALACIÓN DE PROTECCIÓN A LAS ÁREAS ADYACENTES  Y SU RETIRO DESPUÉS DE SU USO, RETIRO DE LOS MATERIALES SOBRANTES FUERA DE LA OBRA  Y TODO LO NECESARIO PARA SU CORRECTA EJECUCIÓN. (VER PLANO A210 Y VER PLANO DE PARTICIONES) EN AREA DE SANITARIOS Y ASEO.</t>
  </si>
  <si>
    <t>ADC-034</t>
  </si>
  <si>
    <t>ELABORACIÓN DE NICHO PARA ALOJAR T.V. DE 1.44 MTS. DE LARGO X 0.59 DE ALTO X 0.20 MTS. DE PROFUNDIDAD  A BASE DE PANEL DE YESO TABLAROCA USG NR DE 5/8" CON BASTIDOR METÁLICO MCA. USG 6.35 CALIBRE 20 A CADA 0.61 M, COMPUESTO PARA JUNTAS REDIMIX, PERFACINTA USG, TAQUETES Y TORNILLOS PARA SU FIJACIÓN, SELLADO CON CORDÓN DE SELLADOR ELÁSTICO NO ENDURECIBLE ACOUSTICAL SEALANT MARCA USG, ESQUINERO METÁLICO EN TODAS LAS ARISTAS EXPUESTAS, TORNILLOS TIPO S DE 1", INCLUYE: TRIPLAY DE 19 MM DE 3RA. PARA FIJAR T.V.,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A950 (EN ÁREA DE SALA DE ESPERA DE CLIENTES.)</t>
  </si>
  <si>
    <t>SUMINISTRO Y COLOCACIÓN ZOCLO DE 10 CMS. DE ALTO A BASE DE PANEL DE YESO DE 1/2" DE ESPESOR  SOBRE POSTE GALVANIZADO, INCLUYE: ANGULO DE ALUMINIO BLANCO DE 1/2" ADHERIDO CON PEGAMENTO DE CONTACTO, COMPUESTO PARA JUNTAS REDIMIX, PERFACINTA USG, TAQUETES Y TORNILLOS PARA SU FIJACIÓN,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A-DT-DS-111, COLOCACIÓN DE CINTA BARRICADA, INSTALACIÓN DE PROTECCIÓN A LAS ÁREAS ADYACENTES  Y SU RETIRO DESPUÉS DE SU USO, RETIRO DE LOS MATERIALES SOBRANTES FUERA DE LA OBRA  Y TODO LO NECESARIO PARA SU CORRECTA EJECUCIÓN. (VER PLANO A-231) EN MUROS DONDE VA EL ZOCLO CERÁMICO.</t>
  </si>
  <si>
    <t>SUMINISTRO Y COLOCACIÓN DE FALSO PLAFÓN LISO (PL-2) A UNA ALTURA DE  0.00 A 3.00MTS. S.N.P.T. HECHO A BASE DE TABLERO DE YESO TABLAROCA NR DE 1/2" DE ESPESOR, CON BASTIDOR METÁLICO A BASE DE CANALETA DE CARGA USG CALIBRE 22 A CADA 1.22 M Y CANAL LISTÓN USG CALIBRE 26 A CADA 0.61 M, COLGANTEADO CON ALAMBRE GALVANIZADO CALIBRE 22, COMPUESTO PARA JUNTAS REDIMIX, PERFACINTA USG, TAQUETES Y TORNILLOS PARA SU FIJACIÓN.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A300</t>
  </si>
  <si>
    <t>ADC-039</t>
  </si>
  <si>
    <t>SUMINISTRO, HABILITADO Y COLOCACIÓN DE PUERTA DE CRISTAL (EN OFICINA DE DIRECTOR) DE 0.915 MTS. X 2.40 MTS. DE ALTO A BASE DE ALUMINIO LINEA EUROVENT CLASICO SERIE 140, PERFIL DE CERCO DE ALUMINIO TIPO BOLSA DE 2" X 1 3/4" , PERFIL DE ZOCLO DE ALUMINIO TIPO BOLSA DE 3" X 1 1/2", PERFIL DE CABEZAL DE ALUMINIO TIPO BOLSA DE 2" X 1 1/2", CRISTAL LAMINADO COMPUESTO DE 2 CRISTALES RECOCIDOS DE 6MM Y PELICULA DE POLIVINIL BUTIRAL PVB AL CENTRO MCA. DUPONT, INCLUYE: CHAPA NO. 1 MCA. PHILLIP NO. 550 ADK, BISAGRA DE PIVOTE DECENTRADO MCA. PHILLIPS MOD. 3300 AN, JALADERA MARCA DORMA MOD. ARCOS 26,500 EN ACERO INOXIDABLE 39.8 CM,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A919A, DETALLE AL-2.</t>
  </si>
  <si>
    <t>ADC-040</t>
  </si>
  <si>
    <t>SUMINISTRO, HABILITADO Y COLOCACIÓN DE PUERTA DE CRISTAL (EN BANCA PERSONAL E IMPRESION) DE 0.915 MTS. X 2.20 MTS. DE ALTO A BASE DE ALUMINIO LINEA EUROVENT CLASICO SERIE 140, PERFIL DE CERCO DE ALUMINIO TIPO BOLSA DE 2" X 1 3/4" , PERFIL DE ZOCLO DE ALUMINIO TIPO BOLSA DE 3" X 1 1/2", PERFIL DE CABEZAL DE ALUMINIO TIPO BOLSA DE 2" X 1 1/2", CRISTAL LAMINADO COMPUESTO DE 2 CRISTALES RECOCIDOS DE 6MM Y PELICULA DE POLIVINIL BUTIRAL PVB AL CENTRO MCA. DUPONT, INCLUYE: CHAPA NO. 1 MCA. PHILLIP NO. 550 ADK, BISAGRA DE PIVOTE DECENTRADO MCA. PHILLIPS MOD. 3300 AN, JALADERA MARCA DORMA MOD. ARCOS 26,500 EN ACERO INOXIDABLE 39.8 CM,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A919B.</t>
  </si>
  <si>
    <t>ADC-041</t>
  </si>
  <si>
    <t>SUMINISTRO, HABILITADO Y COLOCACIÓN DE PUERTA DE CRISTAL (ACCESO A LA SUCURSAL) COMPUESTA EN HOJAS DE 0.915 X 2.37 MTS. DE ALTO A BASE DE ALUMINIO LINEA EUROVENT CLASICO SERIE 140, PERFIL DE CERCO DE ALUMINIO TIPO BOLSA DE 2" X 1 3/4" , PERFIL DE ZOCLO DE ALUMINIO TIPO BOLSA DE 3" X 1 1/2", PERFIL DE CABEZAL DE ALUMINIO TIPO BOLSA DE 2" X 1 1/2", CRISTAL LAMINADO COMPUESTO DE 2 CRISTALES RECOCIDOS DE 6MM Y PELICULA DE POLIVINIL BUTIRAL PVB AL CENTRO MCA. DUPONT, INCLUYE: CHAPA NO. 2 MCA. PHILLIP NO. 530 AN, BISAGRA DE PIVOTE DECENTRADO MCA. PHILLIPS MOD. 3300 AN, JALADERA MARCA DORMA MOD. ARCOS 26,500 EN ACERO INOXIDABLE 39.8 CM,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A919, DETALLE AL-1, VERIFICAR DIMENSIONES EN SITIO.</t>
  </si>
  <si>
    <t>ADC-042</t>
  </si>
  <si>
    <t>SUMINISTRO Y COLOCACION DE PUERTA TELESCOPICA CON DIMENSIONES DE 2.30 X3.66 MTS. A BASE DE JAMBA SERIE EUROVENT, CAT. 13579, CERCO CHAPA SERIE 100 EUROVENT, CAT. 14083,  TRASLAPE SERIE 100 EUROVENT, CAT. 13582,  RIEL CABEZAL PARA PUERTA CORREDIZA DE 1 3/4" SERIE 100 EUROVENT, CAT. 13578, CABEZAL PARA PUERTA PESADA DE 1 3/4" SERIE 100 EUROVENT, CAT. 14082,  CARRETILLA PARA RIEL, CRISTAL LAMINADO COMPUESTO DE 2 CRISTALES RECOCIDOS DE  6 MM. Y PELICULA DE POLIVINIL BUTIRAL- PVB AL CENTRO DE 0.89 MM. DE ESPESOR, MARCA DUPONT,  PASADOR MAROMA CUPRUM MOD. P-062 O P-066, CHAPA MCA. PHILLIPS MOD. X455 COLOCADA EN CERCO A MURO, CHAPA MCA. PHILLIPS MOD. 590 COLOCADA EN ZOCLO A PISO, INCLUYE:  EMPAQUES, FELPA, CALZAS,  SELLOS E HERMETICIDAD, SUMINISTRO DE MATERIALES, CORTES MECANICOS DE PRECISION, RANURAS EN PISO Y TRABE COLOCACIÓN A PLOMO, NIVEL Y ESCUADRA, SELLO DE VINIL, CALZA DE PLOMO, MATERIALES PARA FIJACION, MANO DE OBRA ESPECIALIZADA, HERRAMIENTA, EQUIPO DE SEGURIDAD, ACARREO A CUALQUIER NIVEL DENTRO DE LA OBRA A LA ESTACION DE OPERACION DETERMINADA Y LIMPIEZA DE CUALQUIER DESPERDICIO DEL AREA EN USO Y ADYACENTES. VER  PLANO A901.</t>
  </si>
  <si>
    <t>ADC-043</t>
  </si>
  <si>
    <t xml:space="preserve">SUMINISTRO, COLOCACIÓN Y FABRICACIÓN DE PUERTA DE MADERA EN SANITARIOS, CON REJILLA DE ALUMINIO MARCA STANDARD SERIE MA-200 DE 30x50CM ACABADO NATURAL,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2.20M. MATERIAL, MANO DE OBRA, HERRAMIENTAS, EQUIPO, ACARREOS INTERNOS Y TRAZO PROPIOS DEL CONCEPTO. </t>
  </si>
  <si>
    <t xml:space="preserve">MUEBLES </t>
  </si>
  <si>
    <t>ADC-044</t>
  </si>
  <si>
    <t>SUMINISTRO, HABILITADO Y COLOCADO DE CLOSET PARA EMPLEADOS 2.98 X 0.60 X2.00 ,INCLUYE: CUATRO PUERTAS DE CLOSET  DE 0.70 X 2.00 MTS , ELABORADAS CON BASTIDOR DE MADERA DE 1x1" FORRADAS CON TRIPLAY DE PINO DE 6MM POR AMBAS CARAS Y CANTOS TERMINADO EN LAMINADO PLASTICO MARCA FORMAICA CLAVE 459.58 BRITE WHITE ACABADO MATE, 2. SOPORTE CENTRAL PARA TUBO OVALADO NIQUEL MATE 1132000127 MARCA DUCASSE, BRIDA PARA TUBO OVALADO NIQUEL ALUMINIO MATE 11322000227 MARCA  DUCASSE, TUBO OVALADO CROMADO STANDAR CODIGO 1131000427, PANEL DE TABLAROCA DE 5/8" DE ESPESOR, PTR VERDE 2"X2"  CALIBRE 11, JALADERA, BISAGRA PERNO REMACHADO, MOD 125 E COLOR GRIS (2 1/2 X 113/16") MARCA PHILLIPS.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A921)</t>
  </si>
  <si>
    <t>HERRERIA</t>
  </si>
  <si>
    <t xml:space="preserve">BASES </t>
  </si>
  <si>
    <t>ADC-045</t>
  </si>
  <si>
    <t>SUMINISTRO E INSTALACIÓN DE PASAMANOS A BASE DE TUBO REDONDO DE ACERO INOXIDABLE DE  1 1/2" CAL.16 Y SOPORTES DE TUBO REDONDO DE ACERO INOXIDABLE  DE 3/4" CAL. 16 DE 0.10 CMS A CADA 1.01 MTS ., FIJADO A MURO A BASE DE PLACA DE ACERO INOXIDABLE DE 3" X 3" X 3/8" CON 2 PERNOS HILTI KB3 DE 1/2".INCLUYE: HABILITADO, SOLDADURA, COLOCACIÓN, MANO DE OBRA Y HERRAMIENTA NECESARIA PARA SU CORRECTA TERMINACIÓN. (VER PLANO A-949). EN ESCALERA A PRIMER NIVEL.</t>
  </si>
  <si>
    <t>ADC-046</t>
  </si>
  <si>
    <t>FORJADO DE ESCALERA DE CARACOL A  BASE DE POSTE TUBULAR DE ACERO DE 4" FIJADO CON PLACA METALICA  DE 30 X 30 CM  X 1/4" Y 4 BARRENOS DE 3/8"  A FIRME EXISTENTE ACABADO FINAL PINTURA DE ESMALTE MCA COMEX CALIDAD ESMALTE 100 COLOR BLANCO ACABADO MATE, (PV-6), ESCALONES DE BASTIDOR DE ANGULO "L" DE 2" X 2" AHOGADO EN CONCRETO PARA RECIBIR PISO DE LOSETA CERAMICA MAXIMA COBALT  DE 33 X 33 CMS, BARANDAL DE SOLERA DE  2" X 1" CON POSTES DE 1" ATORNILLADOS A ESCALON ACABADO PNTURA PV6 .  POSTE CENTRAL TUBULAR DE ACERO DE 4", ABRAZADERA DE ACERO DE 2" X 2/4" SOLDADA A TUBULAR.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A951 EN AREA PLANTA DE EMERGENCIA Y AREA DE CISTERNA Y ESCALERA DE CARACOL. VER PLANO A949A</t>
  </si>
  <si>
    <t>ADC-047</t>
  </si>
  <si>
    <t>SUMINISTRO Y COLOCACION DE CERCA FIJA CERCASEL, A BASE DE ALAMBRE GALVANIZADO PINTADA CON PINTURA ELECTROSTATICA COLORES DE LINEA. EN BLANCO POSTES DE 2" X 2" CAL 14 PERFIL CUADRADO, INTERMEDIO, ESQUINERO, SUPERIOR, 1 PTA EN DOS HOJAS  DE 0.98 MT CADA UNA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A949B</t>
  </si>
  <si>
    <t>ADC-048</t>
  </si>
  <si>
    <t>SUMINISTRO, HABILITADO Y FABRICACION E INSTALACION DE BASE PARA EQUIPOS DE AA DE DIMENSIONES 1.10 X 0.50 MTS A BASE DE ANGULO VERTICAL, HORIZONTAL  Y REFUERZOS DE 1 1/2" X 1/8"  FIJADA CON PLACA DE ACERO  DE 6" X 1/4"CON 4 PERNOS  HILTI TIPO KWIK BOLT KB3 12-214 ANCLADOS EN BASE DE CONCRETO, CON PRIMARIO ANTICORROSIVO Y ESMALTE PV-5, REJILLA TIPO DE 3/16" X 2" .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A945, A902).</t>
  </si>
  <si>
    <t>ADC-049</t>
  </si>
  <si>
    <t>SUMINISTRO, HABILITADO Y FABRICACION E INSTALACION DE BASE PARA EQUIPOS DE AA DE DIMENSIONES 3.95 X 0.65 MTS A BASE DE ANGULO VERTICAL, HORIZONTAL  Y REFUERZOS DE 1 1/2" X 1/8"  FIJADA CON PLACA DE ACERO  DE 6" X 1/4"CON 4 PERNOS  HILTI TIPO KWIK BOLT KB3 12-214 ANCLADOS EN BASE DE CONCRETO, CON PRIMARIO ANTICORROSIVO Y ESMALTE PV-5, REJILLA TIPO DE 3/16" X 2" .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A949, A902).</t>
  </si>
  <si>
    <t>ADC-050</t>
  </si>
  <si>
    <t>SUMINISTRO, HABILITADO Y FABRICACION E INSTALACION DE BASE PARA EQUIPOS DE AA DE DIMENSIONES 2.05 X 2.05 MTS A BASE DE ANGULO VERTICAL, HORIZONTAL  Y REFUERZOS DE 1 1/2" X 1/8"  FIJADA CON PLACA DE ACERO  DE 6" X 1/4"CON 4 PERNOS  HILTI TIPO KWIK BOLT KB3 12-214 ANCLADOS EN BASE DE CONCRETO, CON PRIMARIO ANTICORROSIVO Y ESMALTE PV-5, REJILLA TIPO DE 3/16" X 2" .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A945, A902).</t>
  </si>
  <si>
    <t>ADC-051</t>
  </si>
  <si>
    <t>SUMINISTRO, HABILITADO Y FABRICACION E INSTALACION DE BASE PARA EQUIPOS DE AA DE DIMENSIONES 1.00 X 2.05 MTS A BASE DE ANGULO VERTICAL, HORIZONTAL  Y REFUERZOS DE 1 1/2" X 1/8"  FIJADA CON PLACA DE ACERO  DE 6" X 1/4"CON 4 PERNOS  HILTI TIPO KWIK BOLT KB3 12-214 ANCLADOS EN BASE DE CONCRETO, CON PRIMARIO ANTICORROSIVO Y ESMALTE PV-5, REJILLA TIPO DE 3/16" X 2" .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A949, A902).</t>
  </si>
  <si>
    <t>ADC-052</t>
  </si>
  <si>
    <t>SUMINISTRO, HABILITADO Y FABRICACION E INSTALACION DE BASE PARA EQUIPOS DE AA DE DIMENSIONES 2.55 X 0.50 MTS A BASE DE ANGULO VERTICAL, HORIZONTAL  Y REFUERZOS DE 1 1/2" X 1/8"  FIJADA CON PLACA DE ACERO  DE 6" X 1/4"CON 4 PERNOS  HILTI TIPO KWIK BOLT KB3 12-214 ANCLADOS EN BASE DE CONCRETO, CON PRIMARIO ANTICORROSIVO Y ESMALTE PV-5, REJILLA TIPO DE 3/16" X 2" .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A949, A902).</t>
  </si>
  <si>
    <t>ADC-053</t>
  </si>
  <si>
    <t>SUMINISTRO, HABILITADO, FABRICACIÓN E INSTALACIÓN DE PUERTA METALICA DE 1.00 X 2.20 MTS PARA ACCESO A AZOTEA,CON DESMONTAJE DE LA EXISTENTE  E A BASE PLACA DE ACERO CALIBRE 3/16" EN AMBAS CARAS, PEINAZOS CON PTR DE 2"X1" CAL. 10 SOLDADO @ 40 CMS., ANCLAS CON ANGULO DE 2"X2"X1/4", 2 BISAGRAS TUBULAR DE 5/8", JALADERA DE ANGULO DE 2"X2"X1/4", CERRADURA DE SOBREPONER DE MONOPUNTO SERIE TS10 AC DE ACERO CROMADO, TERMINADO CON PRIMARIO ANTICORROSIVO Y PINTURA DE ESMALTE 100 MARCA COMEX COLOR BLANCO CHANTILLY INCLUYE: EQUIPO Y HERRAMIENTA ESPECIALIZADA, MANO DE OBRA ESPECIALIZADA, EQUIPO DE SEGURIDAD PARA OBREROS Y ÁREA DE TRABAJO, PROTECCIÓN A LAS ÁREAS ADYACENTES Y EL RETIRO DESPUÉS DE SU USO, TRAZO, ELEVACIONES A CUALQUIER NIVEL, TRANSPORTACIÓN VERTICAL Y HORIZONTAL DE LOS MATERIALES, LIMPIEZA GENERAL EN EL ÁREA DE TRABAJO, RETIRO DE SOBRANTES FUERA DE LA OBRA Y TODO LO NECESARIO PARA SU CORRECTA EJECUCIÓN. (VER PLANO A943).</t>
  </si>
  <si>
    <t>MUEBLES DE BAÑO Y ACCESORIOS</t>
  </si>
  <si>
    <t xml:space="preserve"> </t>
  </si>
  <si>
    <t>ADC-054</t>
  </si>
  <si>
    <t>SUMINISTRO Y COLOCACIÓN DE TARJA DE ACERO INOXIDABLE PULIDO  (TAR-01) MCA. TEKA MOD. 800.510  1C 1E DESAGUE DE 3 1/2" DE 3 AGUJERO PARA GRIFERÍA CERSIÓN IZQUIERDA, INCLUYE: CONTRACANASTA, MARCA HELVEX, MODELO H-8801,CESPOL PARA FREGADERO TV-030, MARCA HELVEX, ALIMENTADOR P/LAVABO-TARJA AL-A55, MARCA COFLEX, LLAVE DE CONTROL PARA TUBO DE COBRE ANGULAR IP-104 DE 1/2" X 1/2"  MARCA COFLEX, ACARREO DE LOS MATERIALES AL SITIO DE LA OBRA, TRANSPORTACIÓN VERTICAL Y HORIZONTAL A CUALQUIER NIVEL, TRAZO Y NIVELACIÓN, MATERIAL, DESPERDICIOS, MANO DE OBRA ESPECIALIZADA, PRUEBAS, HERRAMIENTA, SELLADO PERIMETRAL CON SILICÓN DOW CORNING,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IS001)</t>
  </si>
  <si>
    <t>ADC-055</t>
  </si>
  <si>
    <t>SUMINISTRO Y COLOCACIÓN DE TARJA EN ÁREA DE ASEO DE ACERO INOXIDABLE DE 41 X 41 CM SIN ESCURRIDERO, MARCA AMINOX, MODELO 40, TIPO 304 CAL. 20,  INCLUYE: CESPOL, PERFORACIONES, RANURAS, RESANES,, 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(VER PLANO IH 002)</t>
  </si>
  <si>
    <t>ADC-056</t>
  </si>
  <si>
    <t>SUMINISTRO, E INSTALACIÓN DE TANQUE DE ALMACENAMIENTO MARCA ROTOPLAS MOD. TAN-2800,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IH 000)</t>
  </si>
  <si>
    <t>EXTRAORDINARIOS DE ALUMBRADO SERVICIO NORMAL</t>
  </si>
  <si>
    <t>ADC-057</t>
  </si>
  <si>
    <t>SUMINISTRO E INSTALACION DE LUMINARIA DE SOBREPONER, MARCA CONSTRULITA, MODELO OF4063B, COLOR BLANCO, PARA 2 LAMPARAS FLUORESCENTES LINEAL, TIPO T5 DE 28 W, MARCA PHILIPS, 4000°K F.P 0.98, BALASTRO ELECTRONICO INTEGRADO DE 2X28 W, 127 VCA REF IE-000, IE-000A, IE-001, IE-00IA</t>
  </si>
  <si>
    <t xml:space="preserve">PZA </t>
  </si>
  <si>
    <t>EXTRAORDINARIOS DE ALIMENTADORES PRINCIPALES EN MEDIA TENSIÓN Y TRANSFORMACIÓN</t>
  </si>
  <si>
    <t>ADC-058</t>
  </si>
  <si>
    <t>SUMINISTRO E INSTALACIÓN DE TUBERÍA CONDUIT GALVANIZADA PARED GRUESA (CEDULA 10) DE 53MM (2")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REF IE-056</t>
  </si>
  <si>
    <t>ADC-059</t>
  </si>
  <si>
    <t>SUMINISTRO E INSTALACIÓN DE REGISTRO ESPECIAL TIPO HIMEL MARCA FEDERAL PACIFIC ELECTRIC EN LAMINA GALVANIZADA CALIBRE 24 DE 60 X 60 X 25 CM, MODELO CRN-66/250, EL CONCEPTO INCLUYE, COLOCACIÓN, FIJACIÓN A BASE DE UNICANAL DE 2 X 2 CM., Y VARILLA ROSCADA DE 1/4", ANCLA HILTI DE 1/4", COPLE HILTI DE 1/4", MANO DE OBRA CALIFICADA, HERRAMIENTA, LIMPIEZA, EQUIPO DE SEGURIDAD Y PROTECCIÓN Y TODO LO NECESARIO PARA SU CORRECTA INSTALACIÓN. REF IE 60 A,B</t>
  </si>
  <si>
    <t>ADC-060</t>
  </si>
  <si>
    <t>SUMINISTRO E INSTALACIÓN DE REGISTRO ESPECIAL TIPO HIMEL MARCA FEDERAL PACIFIC ELECTRIC EN LAMINA GALVANIZADA CALIBRE 24 DE 80 X 80 X 300 CM, MODELO CRN-88/300, EL CONCEPTO INCLUYE, COLOCACIÓN, FIJACIÓN A BASE DE UNICANAL DE 2 X 2 CM., Y VARILLA ROSCADA DE 1/4", ANCLA HILTI DE 1/4", COPLE HILTI DE 1/4", MANO DE OBRA CALIFICADA, HERRAMIENTA, LIMPIEZA, EQUIPO DE SEGURIDAD Y PROTECCIÓN Y TODO LO NECESARIO PARA SU CORRECTA INSTALACIÓN. REF IE 60 A,B</t>
  </si>
  <si>
    <t>EXTRAORDINARIOS DE SUBESTACIÓN Y PLANTA DE EMERGENCIA</t>
  </si>
  <si>
    <t>EXTRAORDINARIOS DE EQUIPO DE PROTECCIÓN, CONTROL Y DISTRIBUCIÓN</t>
  </si>
  <si>
    <t>ADC-062</t>
  </si>
  <si>
    <t>SUMINISTRO E INSTALACIÓN DE TABLERO , MARCA SQUARE D CATALOGO NQ30-4AB100-S DE SOBREPONER REF IE-051</t>
  </si>
  <si>
    <t>ADC-063</t>
  </si>
  <si>
    <t>SUMINISTRO E INSTALACIÓN DE INTERRUPTOR GENERAL MARCA SQUARE D CATALOGO JDL-36250 DE 3 POLOS, 250AMPERES REFIE-050</t>
  </si>
  <si>
    <t>ADC-064</t>
  </si>
  <si>
    <t>SUMINISTRO E INSTALACIÓN DE INTERRUPTOR TERMOMAGNÉTICO CATÁLOGO HDA36070, 3 POLOS, 70 AMPERES, EL CONCEPTO INCLUYE: MANO DE OBRA CALIFICADA, FIJACIÓN, PEINADO DE CABLES CON CINTURÓN SUJETA CABLES DE PLÁSTICO DE 3 MM DE ANCHO Y 10.2 MM DE LONGITUD DE LA MARCA LEGRAND, IDENTIFICACIÓN, HERRAMIENTA, EQUIPOS DE SEGURIDAD Y PROTECCIÓN, LIMPIEZA DEL AREA DE TRABAJO Y TODO LO NECESARIO PARA SU CORRECTA INSTALACIÓN. REF IE-050</t>
  </si>
  <si>
    <t>ADC-065</t>
  </si>
  <si>
    <t>SUMINISTRO E INSTALACIÓN DE INTERRUPTOR TERMOMAGNÉTICO ATORNILLABLE, CATALOGO HDA 3X100, MARCA SQUARE D, INCLUYE, CONEXIÓN, IDENTIFICACIÓN, LIMPIEZA, MANO DE OBRA CALIFICADA, HERRAMIENTA, EQUIPOS DE SEGURIDAD Y PROTECCIÓN Y TODO LO NECESARIO PARA SU CORRECTA INSTALACIÓN. REF IE-050</t>
  </si>
  <si>
    <t>ADC-066</t>
  </si>
  <si>
    <t>SUMINISTRO E INSTALACIÓN DE INTERRUPTOR TERMOMAGNÉTICO, CATÁLOGO HDA36020, 1 POLOS, 20  AMPERES REF IE-050</t>
  </si>
  <si>
    <t>EXTRAORDINARIOS DE AIRE ACONDICIONADO</t>
  </si>
  <si>
    <t>EXTRAORDINARIOS DE AUTOMATIZACION</t>
  </si>
  <si>
    <t>ADC-067</t>
  </si>
  <si>
    <t>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IE-031, A,B</t>
  </si>
  <si>
    <t xml:space="preserve">EXTRAS DE AIRE ACONDICIONADO  </t>
  </si>
  <si>
    <t>ADC-068</t>
  </si>
  <si>
    <t>SUMINISTRO E INSTALACIÓN DE DIFUSOR PERFORADO DE INYECCIÓN DE AIRE, DE 24" X 24", MARCA INNES, CON CUELLO REDONDO DE 8"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REF -AA-000,AA-001</t>
  </si>
  <si>
    <t>ADC-069</t>
  </si>
  <si>
    <t>SUMINISTRO E INSTALACIÓN DE DIFUSOR PERFORADO DE RETORNO DE AIRE, DE 24" X 24", MARCA INNES, CON CUELLO REDONDO DE 8"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REF AA-000</t>
  </si>
  <si>
    <t>ADC-070</t>
  </si>
  <si>
    <t>SUMINISTRO E INSTALACIÓN DE DUCTO FLEXIBLE CON AISLAMIENTO DE FIBRA DE VIDRIO Y CON FORRO EXTERIOR DE DOBLE PELÍCULA DE POLIÉSTER METALIZADO REFORZADA COMO BARRERA DE VAPOR (CONTRA LA CONDENSACIÓN) Y UN DUCTO INTERIOR DE DOBLE PELÍCULA DE POLIÉSTER METALIZADO Y REFORZADO DE 8"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REF AA-001,AA-000</t>
  </si>
  <si>
    <t xml:space="preserve">M </t>
  </si>
  <si>
    <t>ADC-071</t>
  </si>
  <si>
    <t>SUMINISTRO E INSTALACIÓN DE REJILLA DE TOMA DE AIRE NUEVO EXTERIOR DE 10" X 06", MARCA INNES MODELO GEK1, INCLUYE EQUIPO DE PROTECCIÓN Y SEGURIDAD PARA TRABAJADORES Y LUGAR DE EJECUCIÓN.REF AA-000,001</t>
  </si>
  <si>
    <t>ADC-072</t>
  </si>
  <si>
    <t>SUMINISTRO E INSTALACIÓN DE REJILLA DE TOMA DE AIRE NUEVO EXTERIOR DE 12" X 08", MARCA INNES MODELO GEK1, INCLUYE EQUIPO DE PROTECCIÓN Y SEGURIDAD PARA TRABAJADORES Y LUGAR DE EJECUCIÓN.REF AA-000</t>
  </si>
  <si>
    <t>ADC-073</t>
  </si>
  <si>
    <t>SUMINISTRO E INSTALACIÓN DE REJILLA DE EXTRACCIÓN DE AIRE  DE 10" X 6", MARCA INNES MODELO GSH, INCLUYE EQUIPO DE PROTECCIÓN Y SEGURIDAD PARA TRABAJADORES Y LUGAR DE EJECUCIÓN. REF AA-001</t>
  </si>
  <si>
    <t>ADC-074</t>
  </si>
  <si>
    <t>SUMINISTRO E INSTALACIÓN DE REJILLA DE PASO EN PUERTA DE 10" X 6", MARCA INNES MODELO GDY DOBLE MARCO DEFLEXIÓN A 45°, INCLUYE EQUIPO DE PROTECCIÓN Y SEGURIDAD PARA TRABAJADORES Y LUGAR DE EJECUCIÓN. REF AA-001</t>
  </si>
  <si>
    <t>ADC-075</t>
  </si>
  <si>
    <t>SUMINISTRO E INSTALACIÓN DE REJILLA DE PASO EN PUERTA DE 10" X 8", MARCA INNES MODELO GDY DOBLE MARCO DEFLEXIÓN A 45°, INCLUYE EQUIPO DE PROTECCIÓN Y SEGURIDAD PARA TRABAJADORES Y LUGAR DE EJECUCIÓN. REF AA-001</t>
  </si>
  <si>
    <t>ADC-076</t>
  </si>
  <si>
    <t>SUMINISTRO E INSTALACIÓN DE REJILLA DE PASO EN PUERTA DE 12" X 8", MARCA INNES MODELO GDY DOBLE MARCO DEFLEXIÓN A 45°, INCLUYE EQUIPO DE PROTECCIÓN Y SEGURIDAD PARA TRABAJADORES Y LUGAR DE EJECUCIÓN. REF AA-001</t>
  </si>
  <si>
    <t>ADC-077</t>
  </si>
  <si>
    <t>SUMINISTRO E INSTALACIÓN DE TUBO DE COBRE TIPO "L" FLEXIBLE MARCA NACOBRE  DE 3/8" DE Ø, COLOCADO A CUALQUIER ALTURA Y A CUALQUIER NIVEL, EL PRECIO INCLUYE; CODOS, COPLES, REDUCCIONES, TEES, YEES, TUERCA UNIÓN, AISLAMIENTO TÉRMICO TIPO INSULTUBE DE 3/4", PROTECCIÓN CONTRA INTEMPERIE A BASE DE LÁMINA CORRUGADA CAL. 32, FLEJE,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REF AA-010,011,012</t>
  </si>
  <si>
    <t>ADC-078</t>
  </si>
  <si>
    <t>SUMINISTRO E INSTALACIÓN DE TERMOSTATO DE CUARTO MARCA HONEYWELL MODELO TB6575B1000, PARA FAN AND COIL INCLUYE: PRUEBAS, HERRAMIENTA Y LIMPIEZA DEL LUGAR DE EJECUCIÓN. REF AA-040</t>
  </si>
  <si>
    <t>ADC-079</t>
  </si>
  <si>
    <r>
      <t>SUMINISTRO E INSTALACION DE TERMOSTATO FLOTANTE PARA CAJAS DE VOLUMEN VARIABLE MCA. HONEYWELL</t>
    </r>
    <r>
      <rPr>
        <b/>
        <sz val="9"/>
        <rFont val="Arial"/>
        <family val="2"/>
      </rPr>
      <t xml:space="preserve"> MODELO TB6980A1007</t>
    </r>
    <r>
      <rPr>
        <sz val="9"/>
        <rFont val="Arial"/>
        <family val="2"/>
      </rPr>
      <t>, SOLO ENFRIAMIENTO PARA OPERAR A 120/220 VOLTS, INCLUYE: GUARDA DE ACRILICO, FLETES SUPERVISION Y MANO DE OBRA.REF AA-040</t>
    </r>
  </si>
  <si>
    <t>ADC-080</t>
  </si>
  <si>
    <t>LIMPIEZA GENERAL CON HIDROLAVADORA  LIMP-1 PLANO A 230</t>
  </si>
  <si>
    <t>ADC-081</t>
  </si>
  <si>
    <t>SUMINISTRO Y COLOCACIÓN PISO DE PORCELANATO RECTIFICADO MICROSELLADO, MCA CASTEL MOD. TOSCANA, COLOR BEIGE, DE DIMENSIONES DE 60 X 60 CMS, LPO-1,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  (EN SANITARIOS CLIENTES) PLANO A 231</t>
  </si>
  <si>
    <t>ADC-082</t>
  </si>
  <si>
    <t>SUMINISTRO Y COLOCACIÓN DE PERFIL PARA ESCALÓN MCA BUTECH DE PORCELANOSA, MOD PRO STEP PVC 35 COLOR GRIS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 PLANO A 230</t>
  </si>
  <si>
    <t>ADC-084</t>
  </si>
  <si>
    <t>SUMINISTRO E INSTALACIÓN DE COLADERA DE CUPULA MODELO 4954 MARCA HELVEX PLANO A 232 INCLUYE; SUMINISTRO, INSTALACIÓN, PRUEBAS Y TODO LO NECESARIO PARA SU CORRECTA INSTALACIÓN</t>
  </si>
  <si>
    <t>ADC-087</t>
  </si>
  <si>
    <t>SUMINISTRO Y COLOCACIÓN DE MUEBLE DE CAFÉ PARA TARJA CON SECCIÓN DE 2.00M X 0.60M X 0.80M DE ALTURA CON 4 PUERTAS,  A EL MUEBLE ESTA FORMADO A BASE DE BASTIDOR DE MADERA DE PINO DE PRIMERA DE 2"X2" PARA RECIBIR TRIPLAY DE MADERA DE PINO DE 6 MM, ACABADO CON LAMINADO PLÁSTICO, COLOR BLANCO EN AMBAS CARAS, MÉNSULA DE TRIPLAY ACABADO LAMINADO PLÁSTICO COLOR BLANCO. INCLUYE: CUBIERTA LG COLOR ARMADILLO CORIAN, FLETES, ACARREO DE MATERIALES, HERRAMIENTA, MANO DE OBRA, LIMPIEZA Y RETIRO DE SOBRANTES FUERA DE LA OBRA, EQUIPO DE SEGURIDAD Y TODO LO NECESARIO PARA SU CORRECTA EJECUCIÓN. DIFERENTES DOMENSIONES PLANO A708 Y A709</t>
  </si>
  <si>
    <t>ADC-091</t>
  </si>
  <si>
    <t>DESMONTAJE DE MAMPARA EXISTENTES INCLUYE: ACARREO A UNA ESTACION DE 30 MTS, LIMPIEZA DEL AREA DE TRABAJO Y RETIRO DE LOS MATERIALES SOBRANTES FUERA DE OBRA, ASI COMO LAS MANIOBRAS NECESARIAS PARA SU CORRECTA TERMINACION.</t>
  </si>
  <si>
    <t>ADC-092</t>
  </si>
  <si>
    <t>DEMOLICIÓN DE CHAROLA SANITARIA, EN ÁREA DE SANITARIOS; INCLUYENDO LA MANO DE OBRA NECESARIA, EQUIPO, HERRAMIENTA,  LA INSTALACION DE PROTECCION A LAS AREAS ADYACENTES (CINTA DE PRECAUCION) Y SU RETIRO DESPUES DE SU USO, EL ACOPIO DE LOS MATERIALES SOBRANTES DE LA DEMOLICION Y SU TRASLADO AL BANCO DE LA OBRA DESPUES DE REALIZAR LIMPIEZA PRELIMINAR DEL AREA DE TRABAJO. INCLUYE EQUIPO DE SEGURIDAD (CASCO, BOTAS DE CASQUILLO, CHALECO, GUANTES Y GOGLES). VER PLANO D100</t>
  </si>
  <si>
    <t>ADC-094</t>
  </si>
  <si>
    <t>DESMONTAJE DE PASAMANOS ESTISTENTE</t>
  </si>
  <si>
    <t>ADC-095</t>
  </si>
  <si>
    <t>DESMONTAJE Y RETIRO DE MOBILIARIO EXISTENTE CON RECUPERACION, INCLUYE: ACARREO DE MATERIAL PRODUCTO DE DESMONTAJE FUERA DEL AREA DE TRABAJO, ASI COMO LAS MANIOBRAS NECESARIAS PARA SU CORRECTA TERMINACION (PRODUCTO A FAVOR DE LA INSTITUCION).</t>
  </si>
  <si>
    <t>ADC-098</t>
  </si>
  <si>
    <t>DESMONTAJE Y RETIRO DE PUERTA DE HERRERIA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</si>
  <si>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ADC-100</t>
  </si>
  <si>
    <t>MONTAJE Y REUBICACION DE MOBILIARIO EXISTENTE, INCLUYE: ACARREO DE MATERIAL PRODUCTO DE DESMONTAJE A SU POSICION FINAL, ASI COMO LAS MANIOBRAS NECESARIAS PARA SU CORRECTA TERMINACION .</t>
  </si>
  <si>
    <t>ADC-104</t>
  </si>
  <si>
    <t xml:space="preserve">HABILITADO DE VANO DE TRANSFER DIMENSIONES 57.00 X 0.60 X 0.38 MTS . INCLUYE TRAZO, HERRAMIENTAS, EQUIPO, MANO DE OBRA ESPECIALIZADA,EQUIPO DE SEGURIDAD, LIMPIEZA DEL ÁREA DE TRABAJO Y RETIRO DE SOBRANTES AL BANCO DE LA OBRA.VERIFICAR DIMENSIONES CON SUPERVISION EN SITIO   VER DETALLE A PLANO A-950 </t>
  </si>
  <si>
    <t>ADC-105</t>
  </si>
  <si>
    <t>RESANE EN PISO DE CONCRETO DE HASTA 15 CMS. DE ANCHO Y 5.00  CMS. DE ESPESOR. DE CONCRETO</t>
  </si>
  <si>
    <t>ADC-106</t>
  </si>
  <si>
    <t>BASE DE CONCRETO F'C= 250 KGS/CM2 PARA ANCLAJE CON RM16 15 CMS MINIMO. EL PRECIO INCLUYE: MATERIALES, ACARREO DE LOS MISMOS HASTA EL SITIO DE SU UTILIZACION, TENDIDOS, HERRAMIENTA, MANO DE OBRA, DESPERDICIOS, TRAZO, NIVELACION, LIMPIEZA EN GENERAL Y RETIRO DE SOBRANTES FUERA DE LA OBRA.</t>
  </si>
  <si>
    <t>ADC-109</t>
  </si>
  <si>
    <t>SUMINISTRO E INSTALACIÓN DE INTERRUPTOR TERMOMAGNETICO DE 3P-100 AMP CATALOGO HDL MARCA SQUARE´D</t>
  </si>
  <si>
    <t>ADC-110</t>
  </si>
  <si>
    <t>SUMINISTRO E INSTALACIÓN DE INTERRUPTOR TERMOMAGNETICO DE 3P-250 AMP CATALOGO JDL36250 MARCA SQUARE´D</t>
  </si>
  <si>
    <t>ADC-111</t>
  </si>
  <si>
    <t>SUMINISTRO E INSTALACION DE GABINETE PARA INTERRUPTOR NEMA 3R HDL Y JDL N/3R</t>
  </si>
  <si>
    <t>ADC-114</t>
  </si>
  <si>
    <t>SUMINISTRO E INSTALACION DE APARTARAYOS POLIMERICO 13.8 KV 3 FASES 3 HILOS ADOMC 12 370421</t>
  </si>
  <si>
    <t>ADC-116</t>
  </si>
  <si>
    <t>ADC-117</t>
  </si>
  <si>
    <t xml:space="preserve">SUMINISTRO E INSTALACIÓN DE ALAMBRE DE COBRE DESNUDO  CAL. 4, INCLUYE LIMPIEZA DEL ÁREA DE TRABAJO Y RETIRO DE LOS SOBRANTES AL BANCO DE LA OBRA, EQUIPOS DE SEGURIDAD Y PROTECCIÓN Y TODO LO NECESARIO PARA SU CORRECTA INSTALACIÓN.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</si>
</sst>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00"/>
    <numFmt numFmtId="165" formatCode="#,##0.00_ ;[Red]\-#,##0.00\ "/>
    <numFmt numFmtId="166" formatCode="[$$-80A]#,##0.00;[Red]\-[$$-80A]#,##0.00"/>
    <numFmt numFmtId="167" formatCode="[$$-80A]#,##0.0000;[Red]\-[$$-80A]#,##0.0000"/>
  </numFmts>
  <fonts count="11" x14ac:knownFonts="1">
    <font>
      <sz val="11"/>
      <color theme="1"/>
      <name val="Calibri"/>
      <family val="2"/>
      <scheme val="minor"/>
    </font>
    <font>
      <sz val="11"/>
      <color theme="1"/>
      <name val="Calibri"/>
      <family val="2"/>
      <scheme val="minor"/>
    </font>
    <font>
      <sz val="10"/>
      <name val="Arial"/>
      <family val="2"/>
    </font>
    <font>
      <b/>
      <sz val="9"/>
      <color theme="0"/>
      <name val="Arial"/>
      <family val="2"/>
    </font>
    <font>
      <b/>
      <sz val="9"/>
      <name val="Arial"/>
      <family val="2"/>
    </font>
    <font>
      <b/>
      <sz val="9"/>
      <color theme="1"/>
      <name val="Arial"/>
      <family val="2"/>
    </font>
    <font>
      <sz val="9"/>
      <name val="Arial"/>
      <family val="2"/>
    </font>
    <font>
      <b/>
      <sz val="9"/>
      <color rgb="FFFF0000"/>
      <name val="Arial"/>
      <family val="2"/>
    </font>
    <font>
      <sz val="9"/>
      <name val="Calibri"/>
      <family val="2"/>
      <scheme val="minor"/>
    </font>
    <font>
      <b/>
      <sz val="10"/>
      <name val="Calibri"/>
      <family val="2"/>
    </font>
    <font>
      <b/>
      <sz val="9"/>
      <color indexed="9"/>
      <name val="Arial"/>
      <family val="2"/>
    </font>
  </fonts>
  <fills count="7">
    <fill>
      <patternFill patternType="none"/>
    </fill>
    <fill>
      <patternFill patternType="gray125"/>
    </fill>
    <fill>
      <patternFill patternType="solid">
        <fgColor rgb="FF0070C0"/>
        <bgColor indexed="64"/>
      </patternFill>
    </fill>
    <fill>
      <patternFill patternType="solid">
        <fgColor rgb="FF00007E"/>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xf numFmtId="44" fontId="1" fillId="0" borderId="0" applyFont="0" applyFill="0" applyBorder="0" applyAlignment="0" applyProtection="0"/>
  </cellStyleXfs>
  <cellXfs count="79">
    <xf numFmtId="0" fontId="0" fillId="0" borderId="0" xfId="0"/>
    <xf numFmtId="0" fontId="3" fillId="2" borderId="1" xfId="3" applyFont="1" applyFill="1" applyBorder="1" applyAlignment="1" applyProtection="1">
      <alignment horizontal="center" vertical="center"/>
    </xf>
    <xf numFmtId="164" fontId="3" fillId="2" borderId="1" xfId="3" applyNumberFormat="1" applyFont="1" applyFill="1" applyBorder="1" applyAlignment="1" applyProtection="1">
      <alignment horizontal="center" vertical="center"/>
    </xf>
    <xf numFmtId="4" fontId="3" fillId="2" borderId="1" xfId="3" applyNumberFormat="1" applyFont="1" applyFill="1" applyBorder="1" applyAlignment="1" applyProtection="1">
      <alignment horizontal="center" vertical="center"/>
    </xf>
    <xf numFmtId="44" fontId="3" fillId="3" borderId="1" xfId="2" applyFont="1" applyFill="1" applyBorder="1" applyAlignment="1" applyProtection="1">
      <alignment horizontal="center" vertical="center" wrapText="1"/>
    </xf>
    <xf numFmtId="164" fontId="3" fillId="2" borderId="1" xfId="3" applyNumberFormat="1" applyFont="1" applyFill="1" applyBorder="1" applyAlignment="1" applyProtection="1">
      <alignment horizontal="center" vertical="center" wrapText="1"/>
    </xf>
    <xf numFmtId="0" fontId="4" fillId="4" borderId="1" xfId="0" applyFont="1" applyFill="1" applyBorder="1" applyAlignment="1">
      <alignment horizontal="left" vertical="center"/>
    </xf>
    <xf numFmtId="0" fontId="4" fillId="4" borderId="1" xfId="0" applyNumberFormat="1" applyFont="1" applyFill="1" applyBorder="1" applyAlignment="1">
      <alignment vertical="top"/>
    </xf>
    <xf numFmtId="0" fontId="4" fillId="4" borderId="1" xfId="0" applyNumberFormat="1" applyFont="1" applyFill="1" applyBorder="1" applyAlignment="1">
      <alignment horizontal="center" vertical="center"/>
    </xf>
    <xf numFmtId="165" fontId="4" fillId="4" borderId="1" xfId="0" applyNumberFormat="1" applyFont="1" applyFill="1" applyBorder="1" applyAlignment="1">
      <alignment horizontal="right" vertical="center"/>
    </xf>
    <xf numFmtId="166" fontId="4" fillId="4" borderId="1" xfId="0" applyNumberFormat="1" applyFont="1" applyFill="1" applyBorder="1" applyAlignment="1" applyProtection="1">
      <alignment horizontal="right" vertical="center"/>
    </xf>
    <xf numFmtId="166" fontId="4" fillId="4" borderId="1" xfId="0" applyNumberFormat="1" applyFont="1" applyFill="1" applyBorder="1" applyAlignment="1">
      <alignment horizontal="right" vertical="center"/>
    </xf>
    <xf numFmtId="0" fontId="5" fillId="0" borderId="0" xfId="0" applyFont="1" applyFill="1" applyBorder="1" applyAlignment="1" applyProtection="1">
      <alignment vertical="top"/>
    </xf>
    <xf numFmtId="166" fontId="6" fillId="4" borderId="1" xfId="2" applyNumberFormat="1" applyFont="1" applyFill="1" applyBorder="1" applyAlignment="1" applyProtection="1">
      <alignment horizontal="right" vertical="center"/>
    </xf>
    <xf numFmtId="0" fontId="4" fillId="5" borderId="1" xfId="0" applyFont="1" applyFill="1" applyBorder="1" applyAlignment="1">
      <alignment horizontal="left" vertical="center"/>
    </xf>
    <xf numFmtId="0" fontId="4" fillId="5" borderId="1" xfId="0" applyNumberFormat="1" applyFont="1" applyFill="1" applyBorder="1" applyAlignment="1">
      <alignment vertical="top"/>
    </xf>
    <xf numFmtId="0" fontId="4" fillId="5" borderId="1" xfId="0" applyNumberFormat="1" applyFont="1" applyFill="1" applyBorder="1" applyAlignment="1">
      <alignment horizontal="center" vertical="center"/>
    </xf>
    <xf numFmtId="165" fontId="7" fillId="5" borderId="1" xfId="0" applyNumberFormat="1" applyFont="1" applyFill="1" applyBorder="1" applyAlignment="1">
      <alignment horizontal="right" vertical="center"/>
    </xf>
    <xf numFmtId="166" fontId="4" fillId="5" borderId="1" xfId="0" applyNumberFormat="1" applyFont="1" applyFill="1" applyBorder="1" applyAlignment="1" applyProtection="1">
      <alignment horizontal="right" vertical="center"/>
    </xf>
    <xf numFmtId="166" fontId="6" fillId="5" borderId="1" xfId="2" applyNumberFormat="1" applyFont="1" applyFill="1" applyBorder="1" applyAlignment="1" applyProtection="1">
      <alignment horizontal="right" vertical="center"/>
    </xf>
    <xf numFmtId="165" fontId="7" fillId="4" borderId="1" xfId="0" applyNumberFormat="1" applyFont="1" applyFill="1" applyBorder="1" applyAlignment="1">
      <alignment horizontal="right" vertical="center"/>
    </xf>
    <xf numFmtId="167" fontId="4" fillId="4" borderId="1" xfId="2" applyNumberFormat="1" applyFont="1" applyFill="1" applyBorder="1" applyAlignment="1" applyProtection="1">
      <alignment horizontal="right" vertical="center"/>
    </xf>
    <xf numFmtId="0" fontId="6" fillId="0" borderId="1" xfId="0" applyFont="1" applyFill="1" applyBorder="1" applyAlignment="1">
      <alignment horizontal="left" vertical="center"/>
    </xf>
    <xf numFmtId="0" fontId="6" fillId="0" borderId="1" xfId="0" applyNumberFormat="1" applyFont="1" applyFill="1" applyBorder="1" applyAlignment="1">
      <alignment horizontal="justify" vertical="top" wrapText="1"/>
    </xf>
    <xf numFmtId="0" fontId="6" fillId="0" borderId="1" xfId="0" applyNumberFormat="1" applyFont="1" applyFill="1" applyBorder="1" applyAlignment="1">
      <alignment horizontal="center" vertical="center"/>
    </xf>
    <xf numFmtId="165" fontId="6" fillId="0" borderId="1" xfId="0" applyNumberFormat="1" applyFont="1" applyFill="1" applyBorder="1" applyAlignment="1">
      <alignment horizontal="right" vertical="center"/>
    </xf>
    <xf numFmtId="166" fontId="6" fillId="0" borderId="1" xfId="2" applyNumberFormat="1" applyFont="1" applyFill="1" applyBorder="1" applyAlignment="1" applyProtection="1">
      <alignment horizontal="right" vertical="center"/>
    </xf>
    <xf numFmtId="0" fontId="6" fillId="0" borderId="0" xfId="0" applyFont="1" applyFill="1" applyBorder="1" applyAlignment="1" applyProtection="1">
      <alignment vertical="top"/>
    </xf>
    <xf numFmtId="0" fontId="4" fillId="5" borderId="1" xfId="0" applyFont="1" applyFill="1" applyBorder="1" applyAlignment="1">
      <alignment vertical="center"/>
    </xf>
    <xf numFmtId="165" fontId="4" fillId="5" borderId="1" xfId="0" applyNumberFormat="1" applyFont="1" applyFill="1" applyBorder="1" applyAlignment="1">
      <alignment horizontal="right" vertical="center"/>
    </xf>
    <xf numFmtId="166" fontId="4" fillId="5" borderId="1" xfId="4" applyNumberFormat="1" applyFont="1" applyFill="1" applyBorder="1" applyAlignment="1" applyProtection="1">
      <alignment horizontal="right"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justify" vertical="top" wrapText="1"/>
    </xf>
    <xf numFmtId="0" fontId="6" fillId="0" borderId="1" xfId="0" applyNumberFormat="1" applyFont="1" applyFill="1" applyBorder="1" applyAlignment="1" applyProtection="1">
      <alignment horizontal="center" vertical="center"/>
    </xf>
    <xf numFmtId="166" fontId="8" fillId="5" borderId="1" xfId="4" applyNumberFormat="1" applyFont="1" applyFill="1" applyBorder="1" applyAlignment="1">
      <alignment horizontal="right" vertical="center"/>
    </xf>
    <xf numFmtId="167" fontId="4" fillId="5" borderId="1" xfId="2" applyNumberFormat="1" applyFont="1" applyFill="1" applyBorder="1" applyAlignment="1" applyProtection="1">
      <alignment horizontal="right" vertical="center"/>
    </xf>
    <xf numFmtId="167" fontId="4" fillId="5" borderId="1" xfId="0" applyNumberFormat="1" applyFont="1" applyFill="1" applyBorder="1" applyAlignment="1" applyProtection="1">
      <alignment horizontal="right" vertical="center"/>
    </xf>
    <xf numFmtId="0" fontId="6" fillId="0" borderId="1" xfId="0" applyFont="1" applyFill="1" applyBorder="1" applyAlignment="1">
      <alignment vertical="center"/>
    </xf>
    <xf numFmtId="166" fontId="6" fillId="0" borderId="1" xfId="4" applyNumberFormat="1" applyFont="1" applyFill="1" applyBorder="1" applyAlignment="1" applyProtection="1">
      <alignment horizontal="right" vertical="center"/>
      <protection locked="0"/>
    </xf>
    <xf numFmtId="166" fontId="8" fillId="0" borderId="1" xfId="4" applyNumberFormat="1" applyFont="1" applyFill="1" applyBorder="1" applyAlignment="1">
      <alignment horizontal="right" vertical="center"/>
    </xf>
    <xf numFmtId="165" fontId="6" fillId="0" borderId="1" xfId="0" applyNumberFormat="1" applyFont="1" applyFill="1" applyBorder="1" applyAlignment="1" applyProtection="1">
      <alignment horizontal="right" vertical="center"/>
    </xf>
    <xf numFmtId="0" fontId="4" fillId="4" borderId="1" xfId="0" applyNumberFormat="1" applyFont="1" applyFill="1" applyBorder="1" applyAlignment="1">
      <alignment horizontal="left" vertical="center"/>
    </xf>
    <xf numFmtId="0" fontId="4" fillId="6" borderId="1" xfId="0" applyFont="1" applyFill="1" applyBorder="1" applyAlignment="1">
      <alignment horizontal="left" vertical="center"/>
    </xf>
    <xf numFmtId="0" fontId="4" fillId="6" borderId="1" xfId="0" applyNumberFormat="1" applyFont="1" applyFill="1" applyBorder="1" applyAlignment="1">
      <alignment vertical="top"/>
    </xf>
    <xf numFmtId="0" fontId="4" fillId="6" borderId="1" xfId="0" applyNumberFormat="1" applyFont="1" applyFill="1" applyBorder="1" applyAlignment="1">
      <alignment horizontal="center" vertical="center"/>
    </xf>
    <xf numFmtId="165" fontId="4" fillId="6" borderId="1" xfId="0" applyNumberFormat="1" applyFont="1" applyFill="1" applyBorder="1" applyAlignment="1">
      <alignment horizontal="right" vertical="center"/>
    </xf>
    <xf numFmtId="166" fontId="4" fillId="6" borderId="1" xfId="0" applyNumberFormat="1" applyFont="1" applyFill="1" applyBorder="1" applyAlignment="1" applyProtection="1">
      <alignment horizontal="right" vertical="center"/>
    </xf>
    <xf numFmtId="166" fontId="4" fillId="6" borderId="1" xfId="0" applyNumberFormat="1" applyFont="1" applyFill="1" applyBorder="1" applyAlignment="1">
      <alignment horizontal="right" vertical="center"/>
    </xf>
    <xf numFmtId="166" fontId="4" fillId="5" borderId="1" xfId="0" applyNumberFormat="1" applyFont="1" applyFill="1" applyBorder="1" applyAlignment="1">
      <alignment horizontal="right" vertical="center"/>
    </xf>
    <xf numFmtId="166" fontId="6" fillId="0" borderId="1" xfId="2" applyNumberFormat="1" applyFont="1" applyFill="1" applyBorder="1" applyAlignment="1" applyProtection="1">
      <alignment horizontal="right" vertical="center"/>
      <protection locked="0"/>
    </xf>
    <xf numFmtId="165" fontId="6" fillId="5" borderId="1" xfId="0" applyNumberFormat="1" applyFont="1" applyFill="1" applyBorder="1" applyAlignment="1">
      <alignment horizontal="right" vertical="center"/>
    </xf>
    <xf numFmtId="166" fontId="6" fillId="6" borderId="1" xfId="2" applyNumberFormat="1" applyFont="1" applyFill="1" applyBorder="1" applyAlignment="1" applyProtection="1">
      <alignment horizontal="right" vertical="center"/>
    </xf>
    <xf numFmtId="0" fontId="6" fillId="0" borderId="0" xfId="0" applyFont="1" applyFill="1" applyBorder="1" applyAlignment="1" applyProtection="1">
      <alignment vertical="top" wrapText="1"/>
    </xf>
    <xf numFmtId="0" fontId="6" fillId="0" borderId="1" xfId="0" applyFont="1" applyFill="1" applyBorder="1" applyAlignment="1" applyProtection="1">
      <alignment horizontal="left" vertical="center"/>
    </xf>
    <xf numFmtId="0" fontId="4" fillId="0" borderId="0" xfId="0" applyFont="1" applyFill="1" applyBorder="1" applyAlignment="1" applyProtection="1">
      <alignment vertical="top"/>
    </xf>
    <xf numFmtId="165" fontId="7" fillId="6" borderId="1" xfId="0" applyNumberFormat="1" applyFont="1" applyFill="1" applyBorder="1" applyAlignment="1">
      <alignment horizontal="right" vertical="center"/>
    </xf>
    <xf numFmtId="0" fontId="4" fillId="0" borderId="1" xfId="0" applyFont="1" applyFill="1" applyBorder="1" applyAlignment="1">
      <alignment horizontal="left" vertical="center"/>
    </xf>
    <xf numFmtId="2" fontId="6" fillId="5" borderId="1" xfId="0" applyNumberFormat="1" applyFont="1" applyFill="1" applyBorder="1" applyAlignment="1" applyProtection="1">
      <alignment horizontal="left" vertical="center"/>
    </xf>
    <xf numFmtId="2" fontId="4" fillId="5" borderId="1" xfId="0" applyNumberFormat="1" applyFont="1" applyFill="1" applyBorder="1" applyAlignment="1" applyProtection="1">
      <alignment vertical="top"/>
    </xf>
    <xf numFmtId="0" fontId="6" fillId="5" borderId="1" xfId="0" applyNumberFormat="1" applyFont="1" applyFill="1" applyBorder="1" applyAlignment="1" applyProtection="1">
      <alignment horizontal="center" vertical="center"/>
    </xf>
    <xf numFmtId="165" fontId="6" fillId="5" borderId="1" xfId="0" applyNumberFormat="1" applyFont="1" applyFill="1" applyBorder="1" applyAlignment="1" applyProtection="1">
      <alignment horizontal="right" vertical="center"/>
    </xf>
    <xf numFmtId="166" fontId="8" fillId="0" borderId="1" xfId="4" applyNumberFormat="1" applyFont="1" applyFill="1" applyBorder="1" applyAlignment="1" applyProtection="1">
      <alignment horizontal="right" vertical="center"/>
    </xf>
    <xf numFmtId="0" fontId="4" fillId="6" borderId="1" xfId="0" applyFont="1" applyFill="1" applyBorder="1" applyAlignment="1" applyProtection="1">
      <alignment horizontal="left" vertical="center"/>
    </xf>
    <xf numFmtId="0" fontId="4" fillId="6" borderId="1" xfId="0" applyFont="1" applyFill="1" applyBorder="1" applyAlignment="1" applyProtection="1">
      <alignment vertical="top"/>
    </xf>
    <xf numFmtId="0" fontId="4" fillId="6" borderId="1" xfId="0" applyNumberFormat="1" applyFont="1" applyFill="1" applyBorder="1" applyAlignment="1" applyProtection="1">
      <alignment horizontal="center" vertical="center"/>
    </xf>
    <xf numFmtId="165" fontId="4" fillId="6" borderId="1" xfId="0" applyNumberFormat="1" applyFont="1" applyFill="1" applyBorder="1" applyAlignment="1" applyProtection="1">
      <alignment horizontal="right" vertical="center"/>
    </xf>
    <xf numFmtId="166" fontId="4" fillId="6" borderId="1" xfId="2" applyNumberFormat="1" applyFont="1" applyFill="1" applyBorder="1" applyAlignment="1" applyProtection="1">
      <alignment horizontal="right" vertical="center"/>
      <protection locked="0"/>
    </xf>
    <xf numFmtId="2" fontId="6" fillId="0" borderId="1" xfId="0" applyNumberFormat="1" applyFont="1" applyFill="1" applyBorder="1" applyAlignment="1" applyProtection="1">
      <alignment horizontal="justify" vertical="top" wrapText="1"/>
    </xf>
    <xf numFmtId="0" fontId="10" fillId="5" borderId="1" xfId="1" applyNumberFormat="1" applyFont="1" applyFill="1" applyBorder="1" applyAlignment="1" applyProtection="1">
      <alignment horizontal="left" vertical="center"/>
    </xf>
    <xf numFmtId="0" fontId="4" fillId="5" borderId="1" xfId="1" applyNumberFormat="1" applyFont="1" applyFill="1" applyBorder="1" applyAlignment="1" applyProtection="1">
      <alignment vertical="top"/>
    </xf>
    <xf numFmtId="0" fontId="10" fillId="5" borderId="1" xfId="1" applyNumberFormat="1" applyFont="1" applyFill="1" applyBorder="1" applyAlignment="1" applyProtection="1">
      <alignment horizontal="center" vertical="center"/>
    </xf>
    <xf numFmtId="165" fontId="10" fillId="5" borderId="1" xfId="1" applyNumberFormat="1" applyFont="1" applyFill="1" applyBorder="1" applyAlignment="1" applyProtection="1">
      <alignment horizontal="right" vertical="center"/>
    </xf>
    <xf numFmtId="167" fontId="10" fillId="5" borderId="1" xfId="1" applyNumberFormat="1" applyFont="1" applyFill="1" applyBorder="1" applyAlignment="1" applyProtection="1">
      <alignment horizontal="right" vertical="center"/>
    </xf>
    <xf numFmtId="166" fontId="6" fillId="0" borderId="1" xfId="2" applyNumberFormat="1" applyFont="1" applyFill="1" applyBorder="1" applyAlignment="1">
      <alignment horizontal="right" vertical="center"/>
    </xf>
    <xf numFmtId="166" fontId="10" fillId="5" borderId="1" xfId="1" applyNumberFormat="1" applyFont="1" applyFill="1" applyBorder="1" applyAlignment="1" applyProtection="1">
      <alignment horizontal="right" vertical="center"/>
    </xf>
    <xf numFmtId="2" fontId="6" fillId="0" borderId="1" xfId="0" applyNumberFormat="1" applyFont="1" applyFill="1" applyBorder="1" applyAlignment="1">
      <alignment horizontal="justify" vertical="top" wrapText="1"/>
    </xf>
    <xf numFmtId="166" fontId="8" fillId="0" borderId="1" xfId="4" applyNumberFormat="1" applyFont="1" applyFill="1" applyBorder="1" applyAlignment="1" applyProtection="1">
      <alignment horizontal="right" vertical="center"/>
      <protection locked="0"/>
    </xf>
    <xf numFmtId="166" fontId="6" fillId="0" borderId="1" xfId="0" applyNumberFormat="1" applyFont="1" applyFill="1" applyBorder="1" applyAlignment="1" applyProtection="1">
      <alignment horizontal="right" vertical="center"/>
    </xf>
    <xf numFmtId="0" fontId="6" fillId="0" borderId="0" xfId="0" applyFont="1" applyFill="1" applyBorder="1" applyAlignment="1" applyProtection="1">
      <alignment horizontal="center" vertical="center"/>
    </xf>
  </cellXfs>
  <cellStyles count="5">
    <cellStyle name="Millares" xfId="1" builtinId="3"/>
    <cellStyle name="Moneda" xfId="2" builtinId="4"/>
    <cellStyle name="Moneda 3" xfId="4"/>
    <cellStyle name="Normal" xfId="0" builtinId="0"/>
    <cellStyle name="Normal 10"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219075</xdr:colOff>
      <xdr:row>51</xdr:row>
      <xdr:rowOff>0</xdr:rowOff>
    </xdr:from>
    <xdr:to>
      <xdr:col>5</xdr:col>
      <xdr:colOff>219075</xdr:colOff>
      <xdr:row>51</xdr:row>
      <xdr:rowOff>0</xdr:rowOff>
    </xdr:to>
    <xdr:sp macro="" textlink="">
      <xdr:nvSpPr>
        <xdr:cNvPr id="8" name="Line 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 name="Line 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 name="Line 1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 name="Line 1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 name="Line 1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 name="Line 1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 name="Line 1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 name="Line 1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 name="Line 1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 name="Line 1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8" name="Line 1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9" name="Line 2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0" name="Line 2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1" name="Line 2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2" name="Line 2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3" name="Line 2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4" name="Line 2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5" name="Line 2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6" name="Line 2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7" name="Line 3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8" name="Line 3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29" name="Line 3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0" name="Line 3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1" name="Line 3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2" name="Line 3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3" name="Line 3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4" name="Line 3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5" name="Line 3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6" name="Line 4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7" name="Line 4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8" name="Line 4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39" name="Line 4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0" name="Line 4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1" name="Line 4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2" name="Line 4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3" name="Line 4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4" name="Line 4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5" name="Line 5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6" name="Line 5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7" name="Line 5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8" name="Line 5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49" name="Line 5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0" name="Line 5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1" name="Line 5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2" name="Line 5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3" name="Line 5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4" name="Line 5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5" name="Line 6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6" name="Line 6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7" name="Line 6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8" name="Line 6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59" name="Line 6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0" name="Line 6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1" name="Line 6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2" name="Line 6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3" name="Line 6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4" name="Line 6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5" name="Line 7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6" name="Line 7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7" name="Line 7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8" name="Line 7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69" name="Line 7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0" name="Line 7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1" name="Line 7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2" name="Line 7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3" name="Line 7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4" name="Line 7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5" name="Line 8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6" name="Line 8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7" name="Line 8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8" name="Line 8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79" name="Line 8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0" name="Line 8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1" name="Line 8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2" name="Line 8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3" name="Line 8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4" name="Line 8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5" name="Line 9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6" name="Line 9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7" name="Line 9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8" name="Line 9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89" name="Line 9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0" name="Line 9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1" name="Line 9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2" name="Line 9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3" name="Line 9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4" name="Line 9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5" name="Line 10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6" name="Line 10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7" name="Line 10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8" name="Line 10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99" name="Line 10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0" name="Line 10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1" name="Line 10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2" name="Line 10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3" name="Line 10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4" name="Line 10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5" name="Line 11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6" name="Line 11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7" name="Line 11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8" name="Line 11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09" name="Line 11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0" name="Line 11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1" name="Line 11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2" name="Line 11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3" name="Line 11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4" name="Line 11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5" name="Line 12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6" name="Line 12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7" name="Line 12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8" name="Line 12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19" name="Line 12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0" name="Line 12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1" name="Line 12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2" name="Line 12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3" name="Line 12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4" name="Line 12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5" name="Line 13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6" name="Line 13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7" name="Line 13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8" name="Line 13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29" name="Line 13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0" name="Line 13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1" name="Line 13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2" name="Line 13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3" name="Line 13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4" name="Line 13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5" name="Line 14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6" name="Line 14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7" name="Line 14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8" name="Line 14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39" name="Line 14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0" name="Line 14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1" name="Line 14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2" name="Line 14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3" name="Line 14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4" name="Line 14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5" name="Line 15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6" name="Line 15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7" name="Line 15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8" name="Line 15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49" name="Line 15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0" name="Line 15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1" name="Line 15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2" name="Line 15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3" name="Line 15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4" name="Line 15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5" name="Line 16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6" name="Line 16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7" name="Line 16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8" name="Line 16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59" name="Line 16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0" name="Line 16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1" name="Line 16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2" name="Line 16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3" name="Line 16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4" name="Line 16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5" name="Line 17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6" name="Line 17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7" name="Line 17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8" name="Line 17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69" name="Line 17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0" name="Line 17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1" name="Line 17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2" name="Line 17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3" name="Line 17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4" name="Line 179"/>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5" name="Line 180"/>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6" name="Line 181"/>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7" name="Line 182"/>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8" name="Line 183"/>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79" name="Line 184"/>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80" name="Line 185"/>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81" name="Line 186"/>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82" name="Line 187"/>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51</xdr:row>
      <xdr:rowOff>0</xdr:rowOff>
    </xdr:from>
    <xdr:to>
      <xdr:col>5</xdr:col>
      <xdr:colOff>219075</xdr:colOff>
      <xdr:row>51</xdr:row>
      <xdr:rowOff>0</xdr:rowOff>
    </xdr:to>
    <xdr:sp macro="" textlink="">
      <xdr:nvSpPr>
        <xdr:cNvPr id="183" name="Line 188"/>
        <xdr:cNvSpPr>
          <a:spLocks noChangeShapeType="1"/>
        </xdr:cNvSpPr>
      </xdr:nvSpPr>
      <xdr:spPr bwMode="auto">
        <a:xfrm>
          <a:off x="8124825" y="19907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84" name="Line 18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85" name="Line 19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5861</xdr:rowOff>
    </xdr:from>
    <xdr:to>
      <xdr:col>6</xdr:col>
      <xdr:colOff>0</xdr:colOff>
      <xdr:row>52</xdr:row>
      <xdr:rowOff>5861</xdr:rowOff>
    </xdr:to>
    <xdr:sp macro="" textlink="">
      <xdr:nvSpPr>
        <xdr:cNvPr id="186" name="Rectangle 191"/>
        <xdr:cNvSpPr>
          <a:spLocks noChangeArrowheads="1"/>
        </xdr:cNvSpPr>
      </xdr:nvSpPr>
      <xdr:spPr bwMode="auto">
        <a:xfrm>
          <a:off x="6248400" y="20065511"/>
          <a:ext cx="25050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COORDINACIÓN GENERAL DE  ADMINISTRACIO</a:t>
          </a:r>
        </a:p>
        <a:p>
          <a:pPr algn="l" rtl="1">
            <a:defRPr sz="1000"/>
          </a:pPr>
          <a:r>
            <a:rPr lang="es-MX" sz="1000" b="1" i="0" strike="noStrike">
              <a:solidFill>
                <a:srgbClr val="000000"/>
              </a:solidFill>
              <a:latin typeface="Arial"/>
              <a:cs typeface="Arial"/>
            </a:rPr>
            <a:t>SUBDIRECCION DE OBRAS Y CONTRATACION</a:t>
          </a:r>
        </a:p>
      </xdr:txBody>
    </xdr:sp>
    <xdr:clientData/>
  </xdr:twoCellAnchor>
  <xdr:twoCellAnchor>
    <xdr:from>
      <xdr:col>5</xdr:col>
      <xdr:colOff>219075</xdr:colOff>
      <xdr:row>52</xdr:row>
      <xdr:rowOff>0</xdr:rowOff>
    </xdr:from>
    <xdr:to>
      <xdr:col>5</xdr:col>
      <xdr:colOff>219075</xdr:colOff>
      <xdr:row>52</xdr:row>
      <xdr:rowOff>0</xdr:rowOff>
    </xdr:to>
    <xdr:sp macro="" textlink="">
      <xdr:nvSpPr>
        <xdr:cNvPr id="187" name="Line 19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88" name="Line 19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89" name="Line 19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0" name="Line 19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1" name="Line 19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2" name="Line 19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5861</xdr:rowOff>
    </xdr:from>
    <xdr:to>
      <xdr:col>6</xdr:col>
      <xdr:colOff>0</xdr:colOff>
      <xdr:row>52</xdr:row>
      <xdr:rowOff>5861</xdr:rowOff>
    </xdr:to>
    <xdr:sp macro="" textlink="">
      <xdr:nvSpPr>
        <xdr:cNvPr id="193" name="Rectangle 198"/>
        <xdr:cNvSpPr>
          <a:spLocks noChangeArrowheads="1"/>
        </xdr:cNvSpPr>
      </xdr:nvSpPr>
      <xdr:spPr bwMode="auto">
        <a:xfrm>
          <a:off x="6248400" y="20065511"/>
          <a:ext cx="25050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COORDINACIÓN GENERAL DE  ADMINISTRACIO</a:t>
          </a:r>
        </a:p>
        <a:p>
          <a:pPr algn="l" rtl="1">
            <a:defRPr sz="1000"/>
          </a:pPr>
          <a:r>
            <a:rPr lang="es-MX" sz="1000" b="1" i="0" strike="noStrike">
              <a:solidFill>
                <a:srgbClr val="000000"/>
              </a:solidFill>
              <a:latin typeface="Arial"/>
              <a:cs typeface="Arial"/>
            </a:rPr>
            <a:t>SUBDIRECCION DE OBRAS Y CONTRATACION</a:t>
          </a:r>
        </a:p>
      </xdr:txBody>
    </xdr:sp>
    <xdr:clientData/>
  </xdr:twoCellAnchor>
  <xdr:twoCellAnchor>
    <xdr:from>
      <xdr:col>5</xdr:col>
      <xdr:colOff>219075</xdr:colOff>
      <xdr:row>52</xdr:row>
      <xdr:rowOff>0</xdr:rowOff>
    </xdr:from>
    <xdr:to>
      <xdr:col>5</xdr:col>
      <xdr:colOff>219075</xdr:colOff>
      <xdr:row>52</xdr:row>
      <xdr:rowOff>0</xdr:rowOff>
    </xdr:to>
    <xdr:sp macro="" textlink="">
      <xdr:nvSpPr>
        <xdr:cNvPr id="194" name="Line 19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5" name="Line 20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6" name="Line 20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7" name="Line 20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8" name="Line 20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199" name="Line 20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5861</xdr:rowOff>
    </xdr:from>
    <xdr:to>
      <xdr:col>6</xdr:col>
      <xdr:colOff>0</xdr:colOff>
      <xdr:row>52</xdr:row>
      <xdr:rowOff>5861</xdr:rowOff>
    </xdr:to>
    <xdr:sp macro="" textlink="">
      <xdr:nvSpPr>
        <xdr:cNvPr id="200" name="Rectangle 205"/>
        <xdr:cNvSpPr>
          <a:spLocks noChangeArrowheads="1"/>
        </xdr:cNvSpPr>
      </xdr:nvSpPr>
      <xdr:spPr bwMode="auto">
        <a:xfrm>
          <a:off x="6248400" y="20065511"/>
          <a:ext cx="25050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COORDINACIÓN GENERAL DE  ADMINISTRACIO</a:t>
          </a:r>
        </a:p>
        <a:p>
          <a:pPr algn="l" rtl="1">
            <a:defRPr sz="1000"/>
          </a:pPr>
          <a:r>
            <a:rPr lang="es-MX" sz="1000" b="1" i="0" strike="noStrike">
              <a:solidFill>
                <a:srgbClr val="000000"/>
              </a:solidFill>
              <a:latin typeface="Arial"/>
              <a:cs typeface="Arial"/>
            </a:rPr>
            <a:t>SUBDIRECCION DE OBRAS Y CONTRATACION</a:t>
          </a:r>
        </a:p>
      </xdr:txBody>
    </xdr:sp>
    <xdr:clientData/>
  </xdr:twoCellAnchor>
  <xdr:twoCellAnchor>
    <xdr:from>
      <xdr:col>5</xdr:col>
      <xdr:colOff>219075</xdr:colOff>
      <xdr:row>52</xdr:row>
      <xdr:rowOff>0</xdr:rowOff>
    </xdr:from>
    <xdr:to>
      <xdr:col>5</xdr:col>
      <xdr:colOff>219075</xdr:colOff>
      <xdr:row>52</xdr:row>
      <xdr:rowOff>0</xdr:rowOff>
    </xdr:to>
    <xdr:sp macro="" textlink="">
      <xdr:nvSpPr>
        <xdr:cNvPr id="201" name="Line 20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02" name="Line 20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03" name="Line 20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04" name="Line 20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05" name="Line 21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06" name="Line 21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5861</xdr:rowOff>
    </xdr:from>
    <xdr:to>
      <xdr:col>6</xdr:col>
      <xdr:colOff>0</xdr:colOff>
      <xdr:row>52</xdr:row>
      <xdr:rowOff>5861</xdr:rowOff>
    </xdr:to>
    <xdr:sp macro="" textlink="">
      <xdr:nvSpPr>
        <xdr:cNvPr id="207" name="Rectangle 212"/>
        <xdr:cNvSpPr>
          <a:spLocks noChangeArrowheads="1"/>
        </xdr:cNvSpPr>
      </xdr:nvSpPr>
      <xdr:spPr bwMode="auto">
        <a:xfrm>
          <a:off x="6248400" y="20065511"/>
          <a:ext cx="25050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COORDINACIÓN GENERAL DE  ADMINISTRACIO</a:t>
          </a:r>
        </a:p>
        <a:p>
          <a:pPr algn="l" rtl="1">
            <a:defRPr sz="1000"/>
          </a:pPr>
          <a:r>
            <a:rPr lang="es-MX" sz="1000" b="1" i="0" strike="noStrike">
              <a:solidFill>
                <a:srgbClr val="000000"/>
              </a:solidFill>
              <a:latin typeface="Arial"/>
              <a:cs typeface="Arial"/>
            </a:rPr>
            <a:t>SUBDIRECCION DE OBRAS Y CONTRATACION</a:t>
          </a:r>
        </a:p>
      </xdr:txBody>
    </xdr:sp>
    <xdr:clientData/>
  </xdr:twoCellAnchor>
  <xdr:twoCellAnchor>
    <xdr:from>
      <xdr:col>5</xdr:col>
      <xdr:colOff>219075</xdr:colOff>
      <xdr:row>52</xdr:row>
      <xdr:rowOff>0</xdr:rowOff>
    </xdr:from>
    <xdr:to>
      <xdr:col>5</xdr:col>
      <xdr:colOff>219075</xdr:colOff>
      <xdr:row>52</xdr:row>
      <xdr:rowOff>0</xdr:rowOff>
    </xdr:to>
    <xdr:sp macro="" textlink="">
      <xdr:nvSpPr>
        <xdr:cNvPr id="208" name="Line 21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09" name="Line 21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0" name="Line 21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1" name="Line 21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2" name="Line 21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3" name="Line 21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5861</xdr:rowOff>
    </xdr:from>
    <xdr:to>
      <xdr:col>6</xdr:col>
      <xdr:colOff>0</xdr:colOff>
      <xdr:row>52</xdr:row>
      <xdr:rowOff>5861</xdr:rowOff>
    </xdr:to>
    <xdr:sp macro="" textlink="">
      <xdr:nvSpPr>
        <xdr:cNvPr id="214" name="Rectangle 219"/>
        <xdr:cNvSpPr>
          <a:spLocks noChangeArrowheads="1"/>
        </xdr:cNvSpPr>
      </xdr:nvSpPr>
      <xdr:spPr bwMode="auto">
        <a:xfrm>
          <a:off x="6248400" y="20065511"/>
          <a:ext cx="25050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COORDINACIÓN GENERAL DE  ADMINISTRACIO</a:t>
          </a:r>
        </a:p>
        <a:p>
          <a:pPr algn="l" rtl="1">
            <a:defRPr sz="1000"/>
          </a:pPr>
          <a:r>
            <a:rPr lang="es-MX" sz="1000" b="1" i="0" strike="noStrike">
              <a:solidFill>
                <a:srgbClr val="000000"/>
              </a:solidFill>
              <a:latin typeface="Arial"/>
              <a:cs typeface="Arial"/>
            </a:rPr>
            <a:t>SUBDIRECCION DE OBRAS Y CONTRATACION</a:t>
          </a:r>
        </a:p>
      </xdr:txBody>
    </xdr:sp>
    <xdr:clientData/>
  </xdr:twoCellAnchor>
  <xdr:twoCellAnchor>
    <xdr:from>
      <xdr:col>5</xdr:col>
      <xdr:colOff>219075</xdr:colOff>
      <xdr:row>52</xdr:row>
      <xdr:rowOff>0</xdr:rowOff>
    </xdr:from>
    <xdr:to>
      <xdr:col>5</xdr:col>
      <xdr:colOff>219075</xdr:colOff>
      <xdr:row>52</xdr:row>
      <xdr:rowOff>0</xdr:rowOff>
    </xdr:to>
    <xdr:sp macro="" textlink="">
      <xdr:nvSpPr>
        <xdr:cNvPr id="215" name="Line 22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6" name="Line 22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7" name="Line 22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8" name="Line 22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19" name="Line 22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0" name="Line 22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5861</xdr:rowOff>
    </xdr:from>
    <xdr:to>
      <xdr:col>6</xdr:col>
      <xdr:colOff>0</xdr:colOff>
      <xdr:row>52</xdr:row>
      <xdr:rowOff>5861</xdr:rowOff>
    </xdr:to>
    <xdr:sp macro="" textlink="">
      <xdr:nvSpPr>
        <xdr:cNvPr id="221" name="Rectangle 226"/>
        <xdr:cNvSpPr>
          <a:spLocks noChangeArrowheads="1"/>
        </xdr:cNvSpPr>
      </xdr:nvSpPr>
      <xdr:spPr bwMode="auto">
        <a:xfrm>
          <a:off x="6248400" y="20065511"/>
          <a:ext cx="25050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COORDINACIÓN GENERAL DE  ADMINISTRACIO</a:t>
          </a:r>
        </a:p>
        <a:p>
          <a:pPr algn="l" rtl="1">
            <a:defRPr sz="1000"/>
          </a:pPr>
          <a:r>
            <a:rPr lang="es-MX" sz="1000" b="1" i="0" strike="noStrike">
              <a:solidFill>
                <a:srgbClr val="000000"/>
              </a:solidFill>
              <a:latin typeface="Arial"/>
              <a:cs typeface="Arial"/>
            </a:rPr>
            <a:t>SUBDIRECCION DE OBRAS Y CONTRATACION</a:t>
          </a:r>
        </a:p>
      </xdr:txBody>
    </xdr:sp>
    <xdr:clientData/>
  </xdr:twoCellAnchor>
  <xdr:twoCellAnchor>
    <xdr:from>
      <xdr:col>5</xdr:col>
      <xdr:colOff>219075</xdr:colOff>
      <xdr:row>52</xdr:row>
      <xdr:rowOff>0</xdr:rowOff>
    </xdr:from>
    <xdr:to>
      <xdr:col>5</xdr:col>
      <xdr:colOff>219075</xdr:colOff>
      <xdr:row>52</xdr:row>
      <xdr:rowOff>0</xdr:rowOff>
    </xdr:to>
    <xdr:sp macro="" textlink="">
      <xdr:nvSpPr>
        <xdr:cNvPr id="222" name="Line 22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3" name="Line 22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4" name="Line 22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5" name="Line 23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6" name="Line 23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7" name="Line 23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8" name="Line 23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29" name="Line 23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0" name="Line 23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1" name="Line 23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2" name="Line 23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3" name="Line 23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4" name="Line 23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5" name="Line 24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6" name="Line 24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7" name="Line 24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8" name="Line 24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39" name="Line 24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0" name="Line 24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1" name="Line 24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2" name="Line 24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3" name="Line 24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4" name="Line 24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5" name="Line 25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6" name="Line 25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7" name="Line 25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8" name="Line 25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49" name="Line 25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0" name="Line 25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1" name="Line 25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2" name="Line 25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3" name="Line 25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4" name="Line 25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5" name="Line 26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6" name="Line 26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7" name="Line 26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8" name="Line 26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59" name="Line 26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0" name="Line 26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1" name="Line 26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2" name="Line 26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3" name="Line 26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4" name="Line 26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5" name="Line 27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6" name="Line 27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7" name="Line 27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8" name="Line 27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69" name="Line 27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0" name="Line 27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1" name="Line 27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2" name="Line 27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3" name="Line 27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4" name="Line 27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5" name="Line 28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6" name="Line 28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7" name="Line 28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8" name="Line 28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79" name="Line 28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0" name="Line 28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1" name="Line 28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2" name="Line 28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3" name="Line 28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4" name="Line 28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5" name="Line 29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6" name="Line 29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7" name="Line 29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8" name="Line 29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89" name="Line 29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0" name="Line 29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1" name="Line 29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2" name="Line 29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3" name="Line 29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4" name="Line 29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5" name="Line 30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6" name="Line 30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7" name="Line 30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8" name="Line 30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299" name="Line 30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0" name="Line 30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1" name="Line 30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2" name="Line 30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3" name="Line 30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4" name="Line 30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5" name="Line 31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6" name="Line 31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7" name="Line 31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8" name="Line 31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09" name="Line 31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0" name="Line 31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1" name="Line 31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2" name="Line 31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3" name="Line 31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4" name="Line 31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5" name="Line 32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6" name="Line 32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7" name="Line 32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8" name="Line 32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19" name="Line 32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0" name="Line 32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1" name="Line 32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2" name="Line 32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3" name="Line 32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4" name="Line 32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5" name="Line 33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6" name="Line 33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7" name="Line 33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8" name="Line 33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29" name="Line 33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0" name="Line 33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1" name="Line 33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2" name="Line 33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3" name="Line 33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4" name="Line 33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5" name="Line 34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6" name="Line 34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7" name="Line 34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8" name="Line 34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39" name="Line 34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0" name="Line 34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1" name="Line 34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2" name="Line 34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3" name="Line 34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4" name="Line 34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5" name="Line 35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6" name="Line 35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7" name="Line 35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8" name="Line 35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49" name="Line 35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0" name="Line 35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1" name="Line 35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2" name="Line 35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3" name="Line 35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4" name="Line 35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5" name="Line 36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6" name="Line 36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7" name="Line 36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8" name="Line 36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59" name="Line 36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0" name="Line 36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1" name="Line 36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2" name="Line 36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3" name="Line 36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4" name="Line 36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5" name="Line 37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6" name="Line 371"/>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7" name="Line 372"/>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8" name="Line 373"/>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69" name="Line 374"/>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70" name="Line 375"/>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71" name="Line 376"/>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72" name="Line 377"/>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73" name="Line 378"/>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74" name="Line 379"/>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219075</xdr:colOff>
      <xdr:row>52</xdr:row>
      <xdr:rowOff>0</xdr:rowOff>
    </xdr:from>
    <xdr:to>
      <xdr:col>5</xdr:col>
      <xdr:colOff>219075</xdr:colOff>
      <xdr:row>52</xdr:row>
      <xdr:rowOff>0</xdr:rowOff>
    </xdr:to>
    <xdr:sp macro="" textlink="">
      <xdr:nvSpPr>
        <xdr:cNvPr id="375" name="Line 380"/>
        <xdr:cNvSpPr>
          <a:spLocks noChangeShapeType="1"/>
        </xdr:cNvSpPr>
      </xdr:nvSpPr>
      <xdr:spPr bwMode="auto">
        <a:xfrm>
          <a:off x="8124825" y="20059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0"/>
  <sheetViews>
    <sheetView tabSelected="1" workbookViewId="0">
      <selection activeCell="B5" sqref="B5"/>
    </sheetView>
  </sheetViews>
  <sheetFormatPr baseColWidth="10" defaultRowHeight="15" x14ac:dyDescent="0.25"/>
  <cols>
    <col min="2" max="2" width="64" customWidth="1"/>
  </cols>
  <sheetData>
    <row r="1" spans="1:7" x14ac:dyDescent="0.25">
      <c r="A1" s="1" t="s">
        <v>0</v>
      </c>
      <c r="B1" s="2" t="s">
        <v>1</v>
      </c>
      <c r="C1" s="2" t="s">
        <v>2</v>
      </c>
      <c r="D1" s="3" t="s">
        <v>3</v>
      </c>
      <c r="E1" s="4" t="s">
        <v>4</v>
      </c>
      <c r="F1" s="5" t="s">
        <v>5</v>
      </c>
      <c r="G1" s="78" t="s">
        <v>6</v>
      </c>
    </row>
    <row r="2" spans="1:7" x14ac:dyDescent="0.25">
      <c r="A2" s="42" t="s">
        <v>87</v>
      </c>
      <c r="B2" s="43" t="s">
        <v>88</v>
      </c>
      <c r="C2" s="44"/>
      <c r="D2" s="45"/>
      <c r="E2" s="46"/>
      <c r="F2" s="47"/>
      <c r="G2" s="12">
        <v>1</v>
      </c>
    </row>
    <row r="3" spans="1:7" x14ac:dyDescent="0.25">
      <c r="A3" s="14" t="s">
        <v>89</v>
      </c>
      <c r="B3" s="15" t="s">
        <v>90</v>
      </c>
      <c r="C3" s="16"/>
      <c r="D3" s="29"/>
      <c r="E3" s="18"/>
      <c r="F3" s="48"/>
      <c r="G3" s="12">
        <v>2</v>
      </c>
    </row>
    <row r="4" spans="1:7" x14ac:dyDescent="0.25">
      <c r="A4" s="6" t="s">
        <v>7</v>
      </c>
      <c r="B4" s="7" t="s">
        <v>8</v>
      </c>
      <c r="C4" s="8"/>
      <c r="D4" s="9"/>
      <c r="E4" s="10"/>
      <c r="F4" s="11"/>
      <c r="G4" s="12">
        <v>3</v>
      </c>
    </row>
    <row r="5" spans="1:7" ht="409.5" customHeight="1" x14ac:dyDescent="0.25">
      <c r="A5" s="22" t="s">
        <v>91</v>
      </c>
      <c r="B5" s="23" t="s">
        <v>92</v>
      </c>
      <c r="C5" s="24" t="s">
        <v>61</v>
      </c>
      <c r="D5" s="25">
        <v>4</v>
      </c>
      <c r="E5" s="26">
        <v>181.42740000000001</v>
      </c>
      <c r="F5" s="26">
        <f>+ROUND(D5*E5,2)</f>
        <v>725.71</v>
      </c>
      <c r="G5" s="27"/>
    </row>
    <row r="6" spans="1:7" ht="409.5" customHeight="1" x14ac:dyDescent="0.25">
      <c r="A6" s="22" t="s">
        <v>93</v>
      </c>
      <c r="B6" s="23" t="s">
        <v>94</v>
      </c>
      <c r="C6" s="24" t="s">
        <v>61</v>
      </c>
      <c r="D6" s="25">
        <v>4</v>
      </c>
      <c r="E6" s="26">
        <v>166.72739999999999</v>
      </c>
      <c r="F6" s="26">
        <f t="shared" ref="F6:F69" si="0">+ROUND(D6*E6,2)</f>
        <v>666.91</v>
      </c>
      <c r="G6" s="27"/>
    </row>
    <row r="7" spans="1:7" ht="240" customHeight="1" x14ac:dyDescent="0.25">
      <c r="A7" s="22" t="s">
        <v>95</v>
      </c>
      <c r="B7" s="23" t="s">
        <v>96</v>
      </c>
      <c r="C7" s="24" t="s">
        <v>61</v>
      </c>
      <c r="D7" s="25">
        <v>12</v>
      </c>
      <c r="E7" s="26">
        <v>47.324199999999998</v>
      </c>
      <c r="F7" s="26">
        <f t="shared" si="0"/>
        <v>567.89</v>
      </c>
      <c r="G7" s="27"/>
    </row>
    <row r="8" spans="1:7" x14ac:dyDescent="0.25">
      <c r="A8" s="6" t="s">
        <v>9</v>
      </c>
      <c r="B8" s="7" t="s">
        <v>10</v>
      </c>
      <c r="C8" s="8"/>
      <c r="D8" s="9"/>
      <c r="E8" s="10"/>
      <c r="F8" s="13">
        <f t="shared" si="0"/>
        <v>0</v>
      </c>
      <c r="G8" s="12">
        <v>3</v>
      </c>
    </row>
    <row r="9" spans="1:7" ht="409.5" customHeight="1" x14ac:dyDescent="0.25">
      <c r="A9" s="22" t="s">
        <v>97</v>
      </c>
      <c r="B9" s="23" t="s">
        <v>98</v>
      </c>
      <c r="C9" s="24" t="s">
        <v>99</v>
      </c>
      <c r="D9" s="25">
        <v>22</v>
      </c>
      <c r="E9" s="26">
        <v>195.4512</v>
      </c>
      <c r="F9" s="26">
        <f t="shared" si="0"/>
        <v>4299.93</v>
      </c>
      <c r="G9" s="27"/>
    </row>
    <row r="10" spans="1:7" ht="409.5" customHeight="1" x14ac:dyDescent="0.25">
      <c r="A10" s="22" t="s">
        <v>100</v>
      </c>
      <c r="B10" s="23" t="s">
        <v>101</v>
      </c>
      <c r="C10" s="24" t="s">
        <v>61</v>
      </c>
      <c r="D10" s="25">
        <v>1</v>
      </c>
      <c r="E10" s="26">
        <v>206.2508</v>
      </c>
      <c r="F10" s="26">
        <f t="shared" si="0"/>
        <v>206.25</v>
      </c>
      <c r="G10" s="27"/>
    </row>
    <row r="11" spans="1:7" x14ac:dyDescent="0.25">
      <c r="A11" s="6" t="s">
        <v>11</v>
      </c>
      <c r="B11" s="7" t="s">
        <v>12</v>
      </c>
      <c r="C11" s="8"/>
      <c r="D11" s="9"/>
      <c r="E11" s="10"/>
      <c r="F11" s="13">
        <f t="shared" si="0"/>
        <v>0</v>
      </c>
      <c r="G11" s="12">
        <v>3</v>
      </c>
    </row>
    <row r="12" spans="1:7" ht="409.5" customHeight="1" x14ac:dyDescent="0.25">
      <c r="A12" s="22" t="s">
        <v>102</v>
      </c>
      <c r="B12" s="23" t="s">
        <v>103</v>
      </c>
      <c r="C12" s="24" t="s">
        <v>73</v>
      </c>
      <c r="D12" s="25">
        <v>473.29</v>
      </c>
      <c r="E12" s="26">
        <v>50.866900000000001</v>
      </c>
      <c r="F12" s="26">
        <f t="shared" si="0"/>
        <v>24074.799999999999</v>
      </c>
      <c r="G12" s="27"/>
    </row>
    <row r="13" spans="1:7" ht="409.5" customHeight="1" x14ac:dyDescent="0.25">
      <c r="A13" s="22" t="s">
        <v>104</v>
      </c>
      <c r="B13" s="23" t="s">
        <v>105</v>
      </c>
      <c r="C13" s="24" t="s">
        <v>61</v>
      </c>
      <c r="D13" s="25">
        <v>8</v>
      </c>
      <c r="E13" s="26">
        <v>680.01220000000001</v>
      </c>
      <c r="F13" s="26">
        <f t="shared" si="0"/>
        <v>5440.1</v>
      </c>
      <c r="G13" s="27"/>
    </row>
    <row r="14" spans="1:7" x14ac:dyDescent="0.25">
      <c r="A14" s="6" t="s">
        <v>13</v>
      </c>
      <c r="B14" s="7" t="s">
        <v>14</v>
      </c>
      <c r="C14" s="8"/>
      <c r="D14" s="9"/>
      <c r="E14" s="10"/>
      <c r="F14" s="13">
        <f t="shared" si="0"/>
        <v>0</v>
      </c>
      <c r="G14" s="12">
        <v>3</v>
      </c>
    </row>
    <row r="15" spans="1:7" ht="409.5" customHeight="1" x14ac:dyDescent="0.25">
      <c r="A15" s="22" t="s">
        <v>106</v>
      </c>
      <c r="B15" s="23" t="s">
        <v>107</v>
      </c>
      <c r="C15" s="24" t="s">
        <v>73</v>
      </c>
      <c r="D15" s="25">
        <v>22.04</v>
      </c>
      <c r="E15" s="26">
        <v>127.78219999999999</v>
      </c>
      <c r="F15" s="26">
        <f t="shared" si="0"/>
        <v>2816.32</v>
      </c>
      <c r="G15" s="27"/>
    </row>
    <row r="16" spans="1:7" ht="348" customHeight="1" x14ac:dyDescent="0.25">
      <c r="A16" s="22" t="s">
        <v>108</v>
      </c>
      <c r="B16" s="23" t="s">
        <v>109</v>
      </c>
      <c r="C16" s="24" t="s">
        <v>61</v>
      </c>
      <c r="D16" s="25">
        <v>1</v>
      </c>
      <c r="E16" s="26">
        <v>492.79300000000001</v>
      </c>
      <c r="F16" s="26">
        <f t="shared" si="0"/>
        <v>492.79</v>
      </c>
      <c r="G16" s="27"/>
    </row>
    <row r="17" spans="1:7" ht="409.5" customHeight="1" x14ac:dyDescent="0.25">
      <c r="A17" s="22" t="s">
        <v>110</v>
      </c>
      <c r="B17" s="23" t="s">
        <v>111</v>
      </c>
      <c r="C17" s="24" t="s">
        <v>61</v>
      </c>
      <c r="D17" s="25">
        <v>9</v>
      </c>
      <c r="E17" s="26">
        <v>383.07220000000001</v>
      </c>
      <c r="F17" s="26">
        <f t="shared" si="0"/>
        <v>3447.65</v>
      </c>
      <c r="G17" s="27"/>
    </row>
    <row r="18" spans="1:7" ht="409.5" customHeight="1" x14ac:dyDescent="0.25">
      <c r="A18" s="22" t="s">
        <v>112</v>
      </c>
      <c r="B18" s="23" t="s">
        <v>113</v>
      </c>
      <c r="C18" s="24" t="s">
        <v>61</v>
      </c>
      <c r="D18" s="25">
        <v>3</v>
      </c>
      <c r="E18" s="26">
        <v>114.67959999999999</v>
      </c>
      <c r="F18" s="26">
        <f t="shared" si="0"/>
        <v>344.04</v>
      </c>
      <c r="G18" s="27"/>
    </row>
    <row r="19" spans="1:7" x14ac:dyDescent="0.25">
      <c r="A19" s="6" t="s">
        <v>15</v>
      </c>
      <c r="B19" s="7" t="s">
        <v>16</v>
      </c>
      <c r="C19" s="8"/>
      <c r="D19" s="9"/>
      <c r="E19" s="10"/>
      <c r="F19" s="13">
        <f t="shared" si="0"/>
        <v>0</v>
      </c>
      <c r="G19" s="12">
        <v>3</v>
      </c>
    </row>
    <row r="20" spans="1:7" ht="409.5" customHeight="1" x14ac:dyDescent="0.25">
      <c r="A20" s="22" t="s">
        <v>114</v>
      </c>
      <c r="B20" s="23" t="s">
        <v>115</v>
      </c>
      <c r="C20" s="24" t="s">
        <v>73</v>
      </c>
      <c r="D20" s="25">
        <v>101.95</v>
      </c>
      <c r="E20" s="26">
        <v>84.902299999999997</v>
      </c>
      <c r="F20" s="26">
        <f t="shared" si="0"/>
        <v>8655.7900000000009</v>
      </c>
      <c r="G20" s="27"/>
    </row>
    <row r="21" spans="1:7" ht="300" customHeight="1" x14ac:dyDescent="0.25">
      <c r="A21" s="22" t="s">
        <v>116</v>
      </c>
      <c r="B21" s="23" t="s">
        <v>117</v>
      </c>
      <c r="C21" s="24" t="s">
        <v>61</v>
      </c>
      <c r="D21" s="25">
        <v>6</v>
      </c>
      <c r="E21" s="26">
        <v>45.736600000000003</v>
      </c>
      <c r="F21" s="26">
        <f t="shared" si="0"/>
        <v>274.42</v>
      </c>
      <c r="G21" s="27"/>
    </row>
    <row r="22" spans="1:7" x14ac:dyDescent="0.25">
      <c r="A22" s="6" t="s">
        <v>17</v>
      </c>
      <c r="B22" s="7" t="s">
        <v>18</v>
      </c>
      <c r="C22" s="8"/>
      <c r="D22" s="9"/>
      <c r="E22" s="10"/>
      <c r="F22" s="13">
        <f t="shared" si="0"/>
        <v>0</v>
      </c>
      <c r="G22" s="12">
        <v>3</v>
      </c>
    </row>
    <row r="23" spans="1:7" ht="372" customHeight="1" x14ac:dyDescent="0.25">
      <c r="A23" s="22" t="s">
        <v>118</v>
      </c>
      <c r="B23" s="23" t="s">
        <v>119</v>
      </c>
      <c r="C23" s="24" t="s">
        <v>61</v>
      </c>
      <c r="D23" s="25">
        <v>35</v>
      </c>
      <c r="E23" s="26">
        <v>112.8372</v>
      </c>
      <c r="F23" s="26">
        <f t="shared" si="0"/>
        <v>3949.3</v>
      </c>
      <c r="G23" s="27"/>
    </row>
    <row r="24" spans="1:7" ht="409.5" customHeight="1" x14ac:dyDescent="0.25">
      <c r="A24" s="22" t="s">
        <v>120</v>
      </c>
      <c r="B24" s="23" t="s">
        <v>121</v>
      </c>
      <c r="C24" s="24" t="s">
        <v>61</v>
      </c>
      <c r="D24" s="25">
        <v>13</v>
      </c>
      <c r="E24" s="26">
        <v>171.4118</v>
      </c>
      <c r="F24" s="26">
        <f t="shared" si="0"/>
        <v>2228.35</v>
      </c>
      <c r="G24" s="27"/>
    </row>
    <row r="25" spans="1:7" x14ac:dyDescent="0.25">
      <c r="A25" s="6" t="s">
        <v>19</v>
      </c>
      <c r="B25" s="7" t="s">
        <v>20</v>
      </c>
      <c r="C25" s="8"/>
      <c r="D25" s="9"/>
      <c r="E25" s="10"/>
      <c r="F25" s="13">
        <f t="shared" si="0"/>
        <v>0</v>
      </c>
      <c r="G25" s="12">
        <v>3</v>
      </c>
    </row>
    <row r="26" spans="1:7" ht="409.5" customHeight="1" x14ac:dyDescent="0.25">
      <c r="A26" s="22" t="s">
        <v>122</v>
      </c>
      <c r="B26" s="23" t="s">
        <v>123</v>
      </c>
      <c r="C26" s="24" t="s">
        <v>61</v>
      </c>
      <c r="D26" s="25">
        <v>10</v>
      </c>
      <c r="E26" s="26">
        <v>95.746000000000009</v>
      </c>
      <c r="F26" s="26">
        <f t="shared" si="0"/>
        <v>957.46</v>
      </c>
      <c r="G26" s="27"/>
    </row>
    <row r="27" spans="1:7" x14ac:dyDescent="0.25">
      <c r="A27" s="6" t="s">
        <v>21</v>
      </c>
      <c r="B27" s="7" t="s">
        <v>22</v>
      </c>
      <c r="C27" s="8"/>
      <c r="D27" s="9"/>
      <c r="E27" s="10"/>
      <c r="F27" s="13">
        <f t="shared" si="0"/>
        <v>0</v>
      </c>
      <c r="G27" s="12">
        <v>3</v>
      </c>
    </row>
    <row r="28" spans="1:7" ht="409.5" customHeight="1" x14ac:dyDescent="0.25">
      <c r="A28" s="22" t="s">
        <v>124</v>
      </c>
      <c r="B28" s="23" t="s">
        <v>125</v>
      </c>
      <c r="C28" s="24" t="s">
        <v>61</v>
      </c>
      <c r="D28" s="25">
        <v>4</v>
      </c>
      <c r="E28" s="49">
        <v>1392.241554</v>
      </c>
      <c r="F28" s="26">
        <f t="shared" si="0"/>
        <v>5568.97</v>
      </c>
      <c r="G28" s="27"/>
    </row>
    <row r="29" spans="1:7" ht="409.5" customHeight="1" x14ac:dyDescent="0.25">
      <c r="A29" s="22" t="s">
        <v>126</v>
      </c>
      <c r="B29" s="23" t="s">
        <v>127</v>
      </c>
      <c r="C29" s="24" t="s">
        <v>61</v>
      </c>
      <c r="D29" s="25">
        <v>2</v>
      </c>
      <c r="E29" s="49">
        <v>2023.3916999999999</v>
      </c>
      <c r="F29" s="26">
        <f t="shared" si="0"/>
        <v>4046.78</v>
      </c>
      <c r="G29" s="27"/>
    </row>
    <row r="30" spans="1:7" ht="409.5" customHeight="1" x14ac:dyDescent="0.25">
      <c r="A30" s="22" t="s">
        <v>128</v>
      </c>
      <c r="B30" s="23" t="s">
        <v>129</v>
      </c>
      <c r="C30" s="24" t="s">
        <v>73</v>
      </c>
      <c r="D30" s="25">
        <v>473.29</v>
      </c>
      <c r="E30" s="26">
        <v>33.163200000000003</v>
      </c>
      <c r="F30" s="26">
        <f t="shared" si="0"/>
        <v>15695.81</v>
      </c>
      <c r="G30" s="27"/>
    </row>
    <row r="31" spans="1:7" x14ac:dyDescent="0.25">
      <c r="A31" s="6" t="s">
        <v>23</v>
      </c>
      <c r="B31" s="7" t="s">
        <v>24</v>
      </c>
      <c r="C31" s="8"/>
      <c r="D31" s="9"/>
      <c r="E31" s="10"/>
      <c r="F31" s="13">
        <f t="shared" si="0"/>
        <v>0</v>
      </c>
      <c r="G31" s="12">
        <v>3</v>
      </c>
    </row>
    <row r="32" spans="1:7" ht="192" customHeight="1" x14ac:dyDescent="0.25">
      <c r="A32" s="22" t="s">
        <v>130</v>
      </c>
      <c r="B32" s="23" t="s">
        <v>131</v>
      </c>
      <c r="C32" s="24" t="s">
        <v>73</v>
      </c>
      <c r="D32" s="25">
        <v>48.73</v>
      </c>
      <c r="E32" s="26">
        <v>80.933299999999988</v>
      </c>
      <c r="F32" s="26">
        <f t="shared" si="0"/>
        <v>3943.88</v>
      </c>
      <c r="G32" s="27"/>
    </row>
    <row r="33" spans="1:7" x14ac:dyDescent="0.25">
      <c r="A33" s="6" t="s">
        <v>25</v>
      </c>
      <c r="B33" s="7" t="s">
        <v>26</v>
      </c>
      <c r="C33" s="8"/>
      <c r="D33" s="9"/>
      <c r="E33" s="10"/>
      <c r="F33" s="13">
        <f t="shared" si="0"/>
        <v>0</v>
      </c>
      <c r="G33" s="12">
        <v>3</v>
      </c>
    </row>
    <row r="34" spans="1:7" ht="409.5" customHeight="1" x14ac:dyDescent="0.25">
      <c r="A34" s="22" t="s">
        <v>132</v>
      </c>
      <c r="B34" s="23" t="s">
        <v>133</v>
      </c>
      <c r="C34" s="24" t="s">
        <v>73</v>
      </c>
      <c r="D34" s="25">
        <v>193.12</v>
      </c>
      <c r="E34" s="26">
        <v>27.508600000000001</v>
      </c>
      <c r="F34" s="26">
        <f t="shared" si="0"/>
        <v>5312.46</v>
      </c>
      <c r="G34" s="27"/>
    </row>
    <row r="35" spans="1:7" x14ac:dyDescent="0.25">
      <c r="A35" s="6" t="s">
        <v>27</v>
      </c>
      <c r="B35" s="7" t="s">
        <v>28</v>
      </c>
      <c r="C35" s="8"/>
      <c r="D35" s="9"/>
      <c r="E35" s="10"/>
      <c r="F35" s="13">
        <f t="shared" si="0"/>
        <v>0</v>
      </c>
      <c r="G35" s="12">
        <v>3</v>
      </c>
    </row>
    <row r="36" spans="1:7" ht="409.5" customHeight="1" x14ac:dyDescent="0.25">
      <c r="A36" s="22" t="s">
        <v>134</v>
      </c>
      <c r="B36" s="23" t="s">
        <v>135</v>
      </c>
      <c r="C36" s="24" t="s">
        <v>61</v>
      </c>
      <c r="D36" s="25">
        <v>1</v>
      </c>
      <c r="E36" s="26">
        <v>588.65659999999991</v>
      </c>
      <c r="F36" s="26">
        <f t="shared" si="0"/>
        <v>588.66</v>
      </c>
      <c r="G36" s="27"/>
    </row>
    <row r="37" spans="1:7" ht="409.5" customHeight="1" x14ac:dyDescent="0.25">
      <c r="A37" s="22" t="s">
        <v>136</v>
      </c>
      <c r="B37" s="23" t="s">
        <v>137</v>
      </c>
      <c r="C37" s="24" t="s">
        <v>61</v>
      </c>
      <c r="D37" s="25">
        <v>2</v>
      </c>
      <c r="E37" s="26">
        <v>1014.0452</v>
      </c>
      <c r="F37" s="26">
        <f t="shared" si="0"/>
        <v>2028.09</v>
      </c>
      <c r="G37" s="27"/>
    </row>
    <row r="38" spans="1:7" x14ac:dyDescent="0.25">
      <c r="A38" s="6" t="s">
        <v>29</v>
      </c>
      <c r="B38" s="7" t="s">
        <v>30</v>
      </c>
      <c r="C38" s="8"/>
      <c r="D38" s="9"/>
      <c r="E38" s="10"/>
      <c r="F38" s="13">
        <f t="shared" si="0"/>
        <v>0</v>
      </c>
      <c r="G38" s="12">
        <v>3</v>
      </c>
    </row>
    <row r="39" spans="1:7" ht="312" customHeight="1" x14ac:dyDescent="0.25">
      <c r="A39" s="22" t="s">
        <v>138</v>
      </c>
      <c r="B39" s="23" t="s">
        <v>139</v>
      </c>
      <c r="C39" s="24" t="s">
        <v>61</v>
      </c>
      <c r="D39" s="25">
        <v>1</v>
      </c>
      <c r="E39" s="26">
        <v>571.96719999999993</v>
      </c>
      <c r="F39" s="26">
        <f t="shared" si="0"/>
        <v>571.97</v>
      </c>
      <c r="G39" s="27"/>
    </row>
    <row r="40" spans="1:7" ht="409.5" customHeight="1" x14ac:dyDescent="0.25">
      <c r="A40" s="22" t="s">
        <v>140</v>
      </c>
      <c r="B40" s="23" t="s">
        <v>141</v>
      </c>
      <c r="C40" s="24" t="s">
        <v>61</v>
      </c>
      <c r="D40" s="25">
        <v>1</v>
      </c>
      <c r="E40" s="26">
        <v>399.02660000000003</v>
      </c>
      <c r="F40" s="26">
        <f t="shared" si="0"/>
        <v>399.03</v>
      </c>
      <c r="G40" s="27"/>
    </row>
    <row r="41" spans="1:7" ht="409.5" customHeight="1" x14ac:dyDescent="0.25">
      <c r="A41" s="22" t="s">
        <v>142</v>
      </c>
      <c r="B41" s="23" t="s">
        <v>143</v>
      </c>
      <c r="C41" s="24" t="s">
        <v>61</v>
      </c>
      <c r="D41" s="25">
        <v>3</v>
      </c>
      <c r="E41" s="26">
        <v>464.2946</v>
      </c>
      <c r="F41" s="26">
        <f t="shared" si="0"/>
        <v>1392.88</v>
      </c>
      <c r="G41" s="27"/>
    </row>
    <row r="42" spans="1:7" ht="409.5" customHeight="1" x14ac:dyDescent="0.25">
      <c r="A42" s="22" t="s">
        <v>144</v>
      </c>
      <c r="B42" s="23" t="s">
        <v>145</v>
      </c>
      <c r="C42" s="24" t="s">
        <v>61</v>
      </c>
      <c r="D42" s="25">
        <v>3</v>
      </c>
      <c r="E42" s="26">
        <v>573.88800000000003</v>
      </c>
      <c r="F42" s="26">
        <f t="shared" si="0"/>
        <v>1721.66</v>
      </c>
      <c r="G42" s="27"/>
    </row>
    <row r="43" spans="1:7" ht="409.5" customHeight="1" x14ac:dyDescent="0.25">
      <c r="A43" s="22" t="s">
        <v>146</v>
      </c>
      <c r="B43" s="23" t="s">
        <v>147</v>
      </c>
      <c r="C43" s="24" t="s">
        <v>61</v>
      </c>
      <c r="D43" s="25">
        <v>1</v>
      </c>
      <c r="E43" s="26">
        <v>514.89689999999996</v>
      </c>
      <c r="F43" s="26">
        <f t="shared" si="0"/>
        <v>514.9</v>
      </c>
      <c r="G43" s="27"/>
    </row>
    <row r="44" spans="1:7" ht="409.5" customHeight="1" x14ac:dyDescent="0.25">
      <c r="A44" s="22" t="s">
        <v>148</v>
      </c>
      <c r="B44" s="23" t="s">
        <v>149</v>
      </c>
      <c r="C44" s="24" t="s">
        <v>61</v>
      </c>
      <c r="D44" s="25">
        <v>1</v>
      </c>
      <c r="E44" s="26">
        <v>659.86340000000007</v>
      </c>
      <c r="F44" s="26">
        <f t="shared" si="0"/>
        <v>659.86</v>
      </c>
      <c r="G44" s="27"/>
    </row>
    <row r="45" spans="1:7" x14ac:dyDescent="0.25">
      <c r="A45" s="6" t="s">
        <v>31</v>
      </c>
      <c r="B45" s="7" t="s">
        <v>32</v>
      </c>
      <c r="C45" s="8"/>
      <c r="D45" s="9"/>
      <c r="E45" s="10"/>
      <c r="F45" s="13">
        <f t="shared" si="0"/>
        <v>0</v>
      </c>
      <c r="G45" s="12">
        <v>3</v>
      </c>
    </row>
    <row r="46" spans="1:7" ht="409.5" customHeight="1" x14ac:dyDescent="0.25">
      <c r="A46" s="22" t="s">
        <v>150</v>
      </c>
      <c r="B46" s="23" t="s">
        <v>151</v>
      </c>
      <c r="C46" s="24" t="s">
        <v>152</v>
      </c>
      <c r="D46" s="25">
        <v>6</v>
      </c>
      <c r="E46" s="26">
        <v>359.59140000000002</v>
      </c>
      <c r="F46" s="26">
        <f t="shared" si="0"/>
        <v>2157.5500000000002</v>
      </c>
      <c r="G46" s="27"/>
    </row>
    <row r="47" spans="1:7" ht="409.5" customHeight="1" x14ac:dyDescent="0.25">
      <c r="A47" s="22" t="s">
        <v>153</v>
      </c>
      <c r="B47" s="23" t="s">
        <v>154</v>
      </c>
      <c r="C47" s="24" t="s">
        <v>155</v>
      </c>
      <c r="D47" s="25">
        <v>1</v>
      </c>
      <c r="E47" s="26">
        <v>1188.6469000000002</v>
      </c>
      <c r="F47" s="26">
        <f t="shared" si="0"/>
        <v>1188.6500000000001</v>
      </c>
      <c r="G47" s="27"/>
    </row>
    <row r="48" spans="1:7" ht="336" customHeight="1" x14ac:dyDescent="0.25">
      <c r="A48" s="22" t="s">
        <v>156</v>
      </c>
      <c r="B48" s="23" t="s">
        <v>157</v>
      </c>
      <c r="C48" s="24" t="s">
        <v>61</v>
      </c>
      <c r="D48" s="25">
        <v>6</v>
      </c>
      <c r="E48" s="26">
        <v>288.46790000000004</v>
      </c>
      <c r="F48" s="26">
        <f t="shared" si="0"/>
        <v>1730.81</v>
      </c>
      <c r="G48" s="27"/>
    </row>
    <row r="49" spans="1:7" ht="409.5" customHeight="1" x14ac:dyDescent="0.25">
      <c r="A49" s="22" t="s">
        <v>158</v>
      </c>
      <c r="B49" s="23" t="s">
        <v>159</v>
      </c>
      <c r="C49" s="24" t="s">
        <v>61</v>
      </c>
      <c r="D49" s="25">
        <v>1</v>
      </c>
      <c r="E49" s="26">
        <v>394.68428113556138</v>
      </c>
      <c r="F49" s="26">
        <f t="shared" si="0"/>
        <v>394.68</v>
      </c>
      <c r="G49" s="27"/>
    </row>
    <row r="50" spans="1:7" ht="409.5" customHeight="1" x14ac:dyDescent="0.25">
      <c r="A50" s="22" t="s">
        <v>160</v>
      </c>
      <c r="B50" s="23" t="s">
        <v>161</v>
      </c>
      <c r="C50" s="24" t="s">
        <v>61</v>
      </c>
      <c r="D50" s="25">
        <v>4</v>
      </c>
      <c r="E50" s="26">
        <v>31.796099999999999</v>
      </c>
      <c r="F50" s="26">
        <f t="shared" si="0"/>
        <v>127.18</v>
      </c>
      <c r="G50" s="27"/>
    </row>
    <row r="51" spans="1:7" ht="409.5" customHeight="1" x14ac:dyDescent="0.25">
      <c r="A51" s="22" t="s">
        <v>162</v>
      </c>
      <c r="B51" s="23" t="s">
        <v>163</v>
      </c>
      <c r="C51" s="24" t="s">
        <v>164</v>
      </c>
      <c r="D51" s="25">
        <v>9</v>
      </c>
      <c r="E51" s="26">
        <v>186.35679999999999</v>
      </c>
      <c r="F51" s="26">
        <f t="shared" si="0"/>
        <v>1677.21</v>
      </c>
      <c r="G51" s="27"/>
    </row>
    <row r="52" spans="1:7" x14ac:dyDescent="0.25">
      <c r="A52" s="14" t="s">
        <v>165</v>
      </c>
      <c r="B52" s="15" t="s">
        <v>166</v>
      </c>
      <c r="C52" s="16"/>
      <c r="D52" s="29"/>
      <c r="E52" s="18"/>
      <c r="F52" s="19">
        <f t="shared" si="0"/>
        <v>0</v>
      </c>
      <c r="G52" s="12">
        <v>2</v>
      </c>
    </row>
    <row r="53" spans="1:7" x14ac:dyDescent="0.25">
      <c r="A53" s="6" t="s">
        <v>33</v>
      </c>
      <c r="B53" s="7" t="s">
        <v>34</v>
      </c>
      <c r="C53" s="8"/>
      <c r="D53" s="9"/>
      <c r="E53" s="10"/>
      <c r="F53" s="13">
        <f t="shared" si="0"/>
        <v>0</v>
      </c>
      <c r="G53" s="12">
        <v>3</v>
      </c>
    </row>
    <row r="54" spans="1:7" ht="409.5" customHeight="1" x14ac:dyDescent="0.25">
      <c r="A54" s="22" t="s">
        <v>167</v>
      </c>
      <c r="B54" s="23" t="s">
        <v>168</v>
      </c>
      <c r="C54" s="24" t="s">
        <v>73</v>
      </c>
      <c r="D54" s="25">
        <v>10.56</v>
      </c>
      <c r="E54" s="26">
        <v>24.686199999999999</v>
      </c>
      <c r="F54" s="26">
        <f t="shared" si="0"/>
        <v>260.69</v>
      </c>
      <c r="G54" s="27"/>
    </row>
    <row r="55" spans="1:7" ht="409.5" customHeight="1" x14ac:dyDescent="0.25">
      <c r="A55" s="22" t="s">
        <v>169</v>
      </c>
      <c r="B55" s="23" t="s">
        <v>170</v>
      </c>
      <c r="C55" s="24" t="s">
        <v>73</v>
      </c>
      <c r="D55" s="25">
        <v>453.17</v>
      </c>
      <c r="E55" s="26">
        <v>39.440100000000001</v>
      </c>
      <c r="F55" s="26">
        <f t="shared" si="0"/>
        <v>17873.07</v>
      </c>
      <c r="G55" s="27"/>
    </row>
    <row r="56" spans="1:7" ht="408" customHeight="1" x14ac:dyDescent="0.25">
      <c r="A56" s="22" t="s">
        <v>171</v>
      </c>
      <c r="B56" s="23" t="s">
        <v>172</v>
      </c>
      <c r="C56" s="24" t="s">
        <v>173</v>
      </c>
      <c r="D56" s="25">
        <v>227.83</v>
      </c>
      <c r="E56" s="26">
        <v>19.521600000000003</v>
      </c>
      <c r="F56" s="26">
        <f t="shared" si="0"/>
        <v>4447.6099999999997</v>
      </c>
      <c r="G56" s="27"/>
    </row>
    <row r="57" spans="1:7" x14ac:dyDescent="0.25">
      <c r="A57" s="6" t="s">
        <v>35</v>
      </c>
      <c r="B57" s="7" t="s">
        <v>36</v>
      </c>
      <c r="C57" s="8"/>
      <c r="D57" s="9"/>
      <c r="E57" s="10"/>
      <c r="F57" s="13">
        <f t="shared" si="0"/>
        <v>0</v>
      </c>
      <c r="G57" s="12">
        <v>3</v>
      </c>
    </row>
    <row r="58" spans="1:7" ht="409.5" customHeight="1" x14ac:dyDescent="0.25">
      <c r="A58" s="22" t="s">
        <v>174</v>
      </c>
      <c r="B58" s="23" t="s">
        <v>175</v>
      </c>
      <c r="C58" s="24" t="s">
        <v>176</v>
      </c>
      <c r="D58" s="25">
        <v>0.5</v>
      </c>
      <c r="E58" s="26">
        <v>251.15439999999998</v>
      </c>
      <c r="F58" s="26">
        <f t="shared" si="0"/>
        <v>125.58</v>
      </c>
      <c r="G58" s="27"/>
    </row>
    <row r="59" spans="1:7" ht="409.5" customHeight="1" x14ac:dyDescent="0.25">
      <c r="A59" s="22" t="s">
        <v>177</v>
      </c>
      <c r="B59" s="23" t="s">
        <v>178</v>
      </c>
      <c r="C59" s="24" t="s">
        <v>61</v>
      </c>
      <c r="D59" s="25">
        <v>1</v>
      </c>
      <c r="E59" s="26">
        <v>222.99900000000002</v>
      </c>
      <c r="F59" s="26">
        <f t="shared" si="0"/>
        <v>223</v>
      </c>
      <c r="G59" s="27"/>
    </row>
    <row r="60" spans="1:7" ht="409.5" customHeight="1" x14ac:dyDescent="0.25">
      <c r="A60" s="22" t="s">
        <v>179</v>
      </c>
      <c r="B60" s="23" t="s">
        <v>180</v>
      </c>
      <c r="C60" s="24" t="s">
        <v>73</v>
      </c>
      <c r="D60" s="25">
        <v>24.03</v>
      </c>
      <c r="E60" s="26">
        <v>59.216500000000003</v>
      </c>
      <c r="F60" s="26">
        <f t="shared" si="0"/>
        <v>1422.97</v>
      </c>
      <c r="G60" s="27"/>
    </row>
    <row r="61" spans="1:7" ht="336" customHeight="1" x14ac:dyDescent="0.25">
      <c r="A61" s="22" t="s">
        <v>181</v>
      </c>
      <c r="B61" s="23" t="s">
        <v>182</v>
      </c>
      <c r="C61" s="24" t="s">
        <v>176</v>
      </c>
      <c r="D61" s="25">
        <v>34.29</v>
      </c>
      <c r="E61" s="26">
        <v>99.293599999999998</v>
      </c>
      <c r="F61" s="26">
        <f t="shared" si="0"/>
        <v>3404.78</v>
      </c>
      <c r="G61" s="27"/>
    </row>
    <row r="62" spans="1:7" x14ac:dyDescent="0.25">
      <c r="A62" s="6" t="s">
        <v>37</v>
      </c>
      <c r="B62" s="7" t="s">
        <v>38</v>
      </c>
      <c r="C62" s="8"/>
      <c r="D62" s="9"/>
      <c r="E62" s="10"/>
      <c r="F62" s="13">
        <f t="shared" si="0"/>
        <v>0</v>
      </c>
      <c r="G62" s="12">
        <v>3</v>
      </c>
    </row>
    <row r="63" spans="1:7" ht="409.5" customHeight="1" x14ac:dyDescent="0.25">
      <c r="A63" s="22" t="s">
        <v>183</v>
      </c>
      <c r="B63" s="23" t="s">
        <v>184</v>
      </c>
      <c r="C63" s="24" t="s">
        <v>185</v>
      </c>
      <c r="D63" s="25">
        <v>6</v>
      </c>
      <c r="E63" s="26">
        <v>226.0076</v>
      </c>
      <c r="F63" s="26">
        <f t="shared" si="0"/>
        <v>1356.05</v>
      </c>
      <c r="G63" s="27"/>
    </row>
    <row r="64" spans="1:7" ht="409.5" customHeight="1" x14ac:dyDescent="0.25">
      <c r="A64" s="22" t="s">
        <v>186</v>
      </c>
      <c r="B64" s="23" t="s">
        <v>187</v>
      </c>
      <c r="C64" s="24" t="s">
        <v>73</v>
      </c>
      <c r="D64" s="25">
        <v>257.24</v>
      </c>
      <c r="E64" s="26">
        <v>29.7136</v>
      </c>
      <c r="F64" s="26">
        <f t="shared" si="0"/>
        <v>7643.53</v>
      </c>
      <c r="G64" s="27"/>
    </row>
    <row r="65" spans="1:7" ht="409.5" customHeight="1" x14ac:dyDescent="0.25">
      <c r="A65" s="22" t="s">
        <v>188</v>
      </c>
      <c r="B65" s="23" t="s">
        <v>189</v>
      </c>
      <c r="C65" s="24" t="s">
        <v>73</v>
      </c>
      <c r="D65" s="25">
        <v>45.98</v>
      </c>
      <c r="E65" s="26">
        <v>25.813199999999998</v>
      </c>
      <c r="F65" s="26">
        <f t="shared" si="0"/>
        <v>1186.8900000000001</v>
      </c>
      <c r="G65" s="27"/>
    </row>
    <row r="66" spans="1:7" ht="409.5" customHeight="1" x14ac:dyDescent="0.25">
      <c r="A66" s="22" t="s">
        <v>190</v>
      </c>
      <c r="B66" s="23" t="s">
        <v>191</v>
      </c>
      <c r="C66" s="24" t="s">
        <v>73</v>
      </c>
      <c r="D66" s="25">
        <v>113.28</v>
      </c>
      <c r="E66" s="26">
        <v>28.861000000000004</v>
      </c>
      <c r="F66" s="26">
        <f t="shared" si="0"/>
        <v>3269.37</v>
      </c>
      <c r="G66" s="27"/>
    </row>
    <row r="67" spans="1:7" x14ac:dyDescent="0.25">
      <c r="A67" s="14" t="s">
        <v>192</v>
      </c>
      <c r="B67" s="15" t="s">
        <v>193</v>
      </c>
      <c r="C67" s="16"/>
      <c r="D67" s="50"/>
      <c r="E67" s="18"/>
      <c r="F67" s="19">
        <f t="shared" si="0"/>
        <v>0</v>
      </c>
      <c r="G67" s="12">
        <v>2</v>
      </c>
    </row>
    <row r="68" spans="1:7" x14ac:dyDescent="0.25">
      <c r="A68" s="6" t="s">
        <v>39</v>
      </c>
      <c r="B68" s="7" t="s">
        <v>40</v>
      </c>
      <c r="C68" s="8"/>
      <c r="D68" s="9"/>
      <c r="E68" s="10"/>
      <c r="F68" s="13">
        <f t="shared" si="0"/>
        <v>0</v>
      </c>
      <c r="G68" s="12">
        <v>3</v>
      </c>
    </row>
    <row r="69" spans="1:7" ht="408" customHeight="1" x14ac:dyDescent="0.25">
      <c r="A69" s="22" t="s">
        <v>194</v>
      </c>
      <c r="B69" s="23" t="s">
        <v>195</v>
      </c>
      <c r="C69" s="24" t="s">
        <v>176</v>
      </c>
      <c r="D69" s="25">
        <v>96.67</v>
      </c>
      <c r="E69" s="26">
        <v>92.977500000000006</v>
      </c>
      <c r="F69" s="26">
        <f t="shared" si="0"/>
        <v>8988.1299999999992</v>
      </c>
      <c r="G69" s="27"/>
    </row>
    <row r="70" spans="1:7" ht="409.5" customHeight="1" x14ac:dyDescent="0.25">
      <c r="A70" s="22" t="s">
        <v>196</v>
      </c>
      <c r="B70" s="23" t="s">
        <v>197</v>
      </c>
      <c r="C70" s="24" t="s">
        <v>176</v>
      </c>
      <c r="D70" s="25">
        <v>96.67</v>
      </c>
      <c r="E70" s="26">
        <v>251.51699999999997</v>
      </c>
      <c r="F70" s="26">
        <f t="shared" ref="F70:F133" si="1">+ROUND(D70*E70,2)</f>
        <v>24314.15</v>
      </c>
      <c r="G70" s="27"/>
    </row>
    <row r="71" spans="1:7" x14ac:dyDescent="0.25">
      <c r="A71" s="14" t="s">
        <v>198</v>
      </c>
      <c r="B71" s="15" t="s">
        <v>199</v>
      </c>
      <c r="C71" s="16"/>
      <c r="D71" s="29"/>
      <c r="E71" s="18"/>
      <c r="F71" s="19">
        <f t="shared" si="1"/>
        <v>0</v>
      </c>
      <c r="G71" s="12">
        <v>2</v>
      </c>
    </row>
    <row r="72" spans="1:7" x14ac:dyDescent="0.25">
      <c r="A72" s="6" t="s">
        <v>41</v>
      </c>
      <c r="B72" s="7" t="s">
        <v>42</v>
      </c>
      <c r="C72" s="8"/>
      <c r="D72" s="9"/>
      <c r="E72" s="10"/>
      <c r="F72" s="13">
        <f t="shared" si="1"/>
        <v>0</v>
      </c>
      <c r="G72" s="12">
        <v>3</v>
      </c>
    </row>
    <row r="73" spans="1:7" ht="409.5" customHeight="1" x14ac:dyDescent="0.25">
      <c r="A73" s="22" t="s">
        <v>200</v>
      </c>
      <c r="B73" s="23" t="s">
        <v>201</v>
      </c>
      <c r="C73" s="24" t="s">
        <v>73</v>
      </c>
      <c r="D73" s="25">
        <v>473.29</v>
      </c>
      <c r="E73" s="26">
        <v>6.9971999999999994</v>
      </c>
      <c r="F73" s="26">
        <f t="shared" si="1"/>
        <v>3311.7</v>
      </c>
      <c r="G73" s="27"/>
    </row>
    <row r="74" spans="1:7" x14ac:dyDescent="0.25">
      <c r="A74" s="6" t="s">
        <v>43</v>
      </c>
      <c r="B74" s="7" t="s">
        <v>44</v>
      </c>
      <c r="C74" s="8"/>
      <c r="D74" s="9"/>
      <c r="E74" s="10"/>
      <c r="F74" s="13">
        <f t="shared" si="1"/>
        <v>0</v>
      </c>
      <c r="G74" s="12">
        <v>3</v>
      </c>
    </row>
    <row r="75" spans="1:7" ht="409.5" customHeight="1" x14ac:dyDescent="0.25">
      <c r="A75" s="22" t="s">
        <v>202</v>
      </c>
      <c r="B75" s="23" t="s">
        <v>203</v>
      </c>
      <c r="C75" s="24" t="s">
        <v>61</v>
      </c>
      <c r="D75" s="25">
        <v>3</v>
      </c>
      <c r="E75" s="26">
        <v>202.59539999999998</v>
      </c>
      <c r="F75" s="26">
        <f t="shared" si="1"/>
        <v>607.79</v>
      </c>
      <c r="G75" s="27"/>
    </row>
    <row r="76" spans="1:7" ht="384" customHeight="1" x14ac:dyDescent="0.25">
      <c r="A76" s="22" t="s">
        <v>204</v>
      </c>
      <c r="B76" s="23" t="s">
        <v>205</v>
      </c>
      <c r="C76" s="24" t="s">
        <v>73</v>
      </c>
      <c r="D76" s="25">
        <v>473.29</v>
      </c>
      <c r="E76" s="26">
        <v>17.698799999999999</v>
      </c>
      <c r="F76" s="26">
        <f t="shared" si="1"/>
        <v>8376.67</v>
      </c>
      <c r="G76" s="27"/>
    </row>
    <row r="77" spans="1:7" ht="409.5" customHeight="1" x14ac:dyDescent="0.25">
      <c r="A77" s="22" t="s">
        <v>206</v>
      </c>
      <c r="B77" s="23" t="s">
        <v>207</v>
      </c>
      <c r="C77" s="24" t="s">
        <v>73</v>
      </c>
      <c r="D77" s="25">
        <v>27.13</v>
      </c>
      <c r="E77" s="26">
        <v>183.38739999999999</v>
      </c>
      <c r="F77" s="26">
        <f t="shared" si="1"/>
        <v>4975.3</v>
      </c>
      <c r="G77" s="27"/>
    </row>
    <row r="78" spans="1:7" ht="409.5" customHeight="1" x14ac:dyDescent="0.25">
      <c r="A78" s="22" t="s">
        <v>208</v>
      </c>
      <c r="B78" s="23" t="s">
        <v>209</v>
      </c>
      <c r="C78" s="24" t="s">
        <v>73</v>
      </c>
      <c r="D78" s="25">
        <v>82.5</v>
      </c>
      <c r="E78" s="26">
        <v>265.72699999999998</v>
      </c>
      <c r="F78" s="26">
        <f t="shared" si="1"/>
        <v>21922.48</v>
      </c>
      <c r="G78" s="27"/>
    </row>
    <row r="79" spans="1:7" x14ac:dyDescent="0.25">
      <c r="A79" s="6" t="s">
        <v>45</v>
      </c>
      <c r="B79" s="7" t="s">
        <v>46</v>
      </c>
      <c r="C79" s="8"/>
      <c r="D79" s="9"/>
      <c r="E79" s="10"/>
      <c r="F79" s="13">
        <f t="shared" si="1"/>
        <v>0</v>
      </c>
      <c r="G79" s="12">
        <v>3</v>
      </c>
    </row>
    <row r="80" spans="1:7" ht="409.5" customHeight="1" x14ac:dyDescent="0.25">
      <c r="A80" s="22" t="s">
        <v>210</v>
      </c>
      <c r="B80" s="23" t="s">
        <v>211</v>
      </c>
      <c r="C80" s="24" t="s">
        <v>176</v>
      </c>
      <c r="D80" s="25">
        <v>10</v>
      </c>
      <c r="E80" s="26">
        <v>141.64919999999998</v>
      </c>
      <c r="F80" s="26">
        <f t="shared" si="1"/>
        <v>1416.49</v>
      </c>
      <c r="G80" s="27"/>
    </row>
    <row r="81" spans="1:7" ht="216" customHeight="1" x14ac:dyDescent="0.25">
      <c r="A81" s="22" t="s">
        <v>212</v>
      </c>
      <c r="B81" s="23" t="s">
        <v>213</v>
      </c>
      <c r="C81" s="24" t="s">
        <v>61</v>
      </c>
      <c r="D81" s="25">
        <v>4</v>
      </c>
      <c r="E81" s="26">
        <v>196</v>
      </c>
      <c r="F81" s="26">
        <f t="shared" si="1"/>
        <v>784</v>
      </c>
      <c r="G81" s="27"/>
    </row>
    <row r="82" spans="1:7" ht="409.5" customHeight="1" x14ac:dyDescent="0.25">
      <c r="A82" s="22" t="s">
        <v>214</v>
      </c>
      <c r="B82" s="23" t="s">
        <v>215</v>
      </c>
      <c r="C82" s="24" t="s">
        <v>216</v>
      </c>
      <c r="D82" s="25">
        <v>1</v>
      </c>
      <c r="E82" s="26">
        <v>3071.4326999999998</v>
      </c>
      <c r="F82" s="26">
        <f t="shared" si="1"/>
        <v>3071.43</v>
      </c>
      <c r="G82" s="27"/>
    </row>
    <row r="83" spans="1:7" ht="409.5" customHeight="1" x14ac:dyDescent="0.25">
      <c r="A83" s="22" t="s">
        <v>217</v>
      </c>
      <c r="B83" s="23" t="s">
        <v>218</v>
      </c>
      <c r="C83" s="24" t="s">
        <v>216</v>
      </c>
      <c r="D83" s="25">
        <v>1</v>
      </c>
      <c r="E83" s="26">
        <v>4690.5690999999997</v>
      </c>
      <c r="F83" s="26">
        <f t="shared" si="1"/>
        <v>4690.57</v>
      </c>
      <c r="G83" s="27"/>
    </row>
    <row r="84" spans="1:7" ht="409.5" customHeight="1" x14ac:dyDescent="0.25">
      <c r="A84" s="22" t="s">
        <v>219</v>
      </c>
      <c r="B84" s="23" t="s">
        <v>220</v>
      </c>
      <c r="C84" s="24" t="s">
        <v>216</v>
      </c>
      <c r="D84" s="25">
        <v>1</v>
      </c>
      <c r="E84" s="26">
        <v>3308.0536999999995</v>
      </c>
      <c r="F84" s="26">
        <f t="shared" si="1"/>
        <v>3308.05</v>
      </c>
      <c r="G84" s="27"/>
    </row>
    <row r="85" spans="1:7" x14ac:dyDescent="0.25">
      <c r="A85" s="42" t="s">
        <v>221</v>
      </c>
      <c r="B85" s="43" t="s">
        <v>222</v>
      </c>
      <c r="C85" s="44"/>
      <c r="D85" s="45"/>
      <c r="E85" s="46"/>
      <c r="F85" s="51">
        <f t="shared" si="1"/>
        <v>0</v>
      </c>
      <c r="G85" s="12">
        <v>1</v>
      </c>
    </row>
    <row r="86" spans="1:7" x14ac:dyDescent="0.25">
      <c r="A86" s="14" t="s">
        <v>223</v>
      </c>
      <c r="B86" s="15" t="s">
        <v>224</v>
      </c>
      <c r="C86" s="16"/>
      <c r="D86" s="29"/>
      <c r="E86" s="18"/>
      <c r="F86" s="19">
        <f t="shared" si="1"/>
        <v>0</v>
      </c>
      <c r="G86" s="12">
        <v>2</v>
      </c>
    </row>
    <row r="87" spans="1:7" ht="409.5" customHeight="1" x14ac:dyDescent="0.25">
      <c r="A87" s="22" t="s">
        <v>225</v>
      </c>
      <c r="B87" s="23" t="s">
        <v>226</v>
      </c>
      <c r="C87" s="24" t="s">
        <v>73</v>
      </c>
      <c r="D87" s="25">
        <v>3.16</v>
      </c>
      <c r="E87" s="26">
        <v>302.69749999999999</v>
      </c>
      <c r="F87" s="26">
        <f t="shared" si="1"/>
        <v>956.52</v>
      </c>
      <c r="G87" s="27"/>
    </row>
    <row r="88" spans="1:7" ht="409.5" customHeight="1" x14ac:dyDescent="0.25">
      <c r="A88" s="22" t="s">
        <v>227</v>
      </c>
      <c r="B88" s="23" t="s">
        <v>228</v>
      </c>
      <c r="C88" s="24" t="s">
        <v>73</v>
      </c>
      <c r="D88" s="25">
        <f>111.85+2.16</f>
        <v>114.00999999999999</v>
      </c>
      <c r="E88" s="26">
        <v>222.08760000000001</v>
      </c>
      <c r="F88" s="26">
        <f t="shared" si="1"/>
        <v>25320.21</v>
      </c>
      <c r="G88" s="27"/>
    </row>
    <row r="89" spans="1:7" ht="409.5" customHeight="1" x14ac:dyDescent="0.25">
      <c r="A89" s="22" t="s">
        <v>229</v>
      </c>
      <c r="B89" s="23" t="s">
        <v>230</v>
      </c>
      <c r="C89" s="24" t="s">
        <v>73</v>
      </c>
      <c r="D89" s="25">
        <v>10.56</v>
      </c>
      <c r="E89" s="26">
        <v>38.837400000000002</v>
      </c>
      <c r="F89" s="26">
        <f t="shared" si="1"/>
        <v>410.12</v>
      </c>
      <c r="G89" s="27"/>
    </row>
    <row r="90" spans="1:7" ht="409.5" customHeight="1" x14ac:dyDescent="0.25">
      <c r="A90" s="22" t="s">
        <v>231</v>
      </c>
      <c r="B90" s="23" t="s">
        <v>232</v>
      </c>
      <c r="C90" s="24" t="s">
        <v>61</v>
      </c>
      <c r="D90" s="25">
        <v>2</v>
      </c>
      <c r="E90" s="26">
        <v>1603.0937999999999</v>
      </c>
      <c r="F90" s="26">
        <f t="shared" si="1"/>
        <v>3206.19</v>
      </c>
      <c r="G90" s="27"/>
    </row>
    <row r="91" spans="1:7" ht="409.5" customHeight="1" x14ac:dyDescent="0.25">
      <c r="A91" s="22" t="s">
        <v>233</v>
      </c>
      <c r="B91" s="23" t="s">
        <v>234</v>
      </c>
      <c r="C91" s="24" t="s">
        <v>176</v>
      </c>
      <c r="D91" s="25">
        <v>5.1100000000000003</v>
      </c>
      <c r="E91" s="26">
        <v>360.66449999999998</v>
      </c>
      <c r="F91" s="26">
        <f t="shared" si="1"/>
        <v>1843</v>
      </c>
      <c r="G91" s="27"/>
    </row>
    <row r="92" spans="1:7" x14ac:dyDescent="0.25">
      <c r="A92" s="14" t="s">
        <v>235</v>
      </c>
      <c r="B92" s="15" t="s">
        <v>236</v>
      </c>
      <c r="C92" s="16"/>
      <c r="D92" s="29"/>
      <c r="E92" s="18"/>
      <c r="F92" s="19">
        <f t="shared" si="1"/>
        <v>0</v>
      </c>
      <c r="G92" s="12">
        <v>2</v>
      </c>
    </row>
    <row r="93" spans="1:7" ht="409.5" customHeight="1" x14ac:dyDescent="0.25">
      <c r="A93" s="22" t="s">
        <v>237</v>
      </c>
      <c r="B93" s="23" t="s">
        <v>238</v>
      </c>
      <c r="C93" s="24" t="s">
        <v>173</v>
      </c>
      <c r="D93" s="25">
        <v>0.95</v>
      </c>
      <c r="E93" s="26">
        <v>232.62260000000001</v>
      </c>
      <c r="F93" s="26">
        <f t="shared" si="1"/>
        <v>220.99</v>
      </c>
      <c r="G93" s="27"/>
    </row>
    <row r="94" spans="1:7" ht="409.5" customHeight="1" x14ac:dyDescent="0.25">
      <c r="A94" s="22" t="s">
        <v>239</v>
      </c>
      <c r="B94" s="23" t="s">
        <v>240</v>
      </c>
      <c r="C94" s="24" t="s">
        <v>173</v>
      </c>
      <c r="D94" s="25">
        <v>7.56</v>
      </c>
      <c r="E94" s="26">
        <v>215.16390000000001</v>
      </c>
      <c r="F94" s="26">
        <f t="shared" si="1"/>
        <v>1626.64</v>
      </c>
      <c r="G94" s="27"/>
    </row>
    <row r="95" spans="1:7" x14ac:dyDescent="0.25">
      <c r="A95" s="14" t="s">
        <v>241</v>
      </c>
      <c r="B95" s="15" t="s">
        <v>242</v>
      </c>
      <c r="C95" s="16"/>
      <c r="D95" s="29"/>
      <c r="E95" s="18"/>
      <c r="F95" s="19">
        <f t="shared" si="1"/>
        <v>0</v>
      </c>
      <c r="G95" s="12">
        <v>2</v>
      </c>
    </row>
    <row r="96" spans="1:7" ht="409.5" customHeight="1" x14ac:dyDescent="0.25">
      <c r="A96" s="22" t="s">
        <v>243</v>
      </c>
      <c r="B96" s="23" t="s">
        <v>244</v>
      </c>
      <c r="C96" s="24" t="s">
        <v>73</v>
      </c>
      <c r="D96" s="25">
        <v>245.25</v>
      </c>
      <c r="E96" s="26">
        <v>231.37800000000001</v>
      </c>
      <c r="F96" s="26">
        <f t="shared" si="1"/>
        <v>56745.45</v>
      </c>
      <c r="G96" s="27"/>
    </row>
    <row r="97" spans="1:7" x14ac:dyDescent="0.25">
      <c r="A97" s="42" t="s">
        <v>245</v>
      </c>
      <c r="B97" s="43" t="s">
        <v>246</v>
      </c>
      <c r="C97" s="44"/>
      <c r="D97" s="45"/>
      <c r="E97" s="46"/>
      <c r="F97" s="51">
        <f t="shared" si="1"/>
        <v>0</v>
      </c>
      <c r="G97" s="12">
        <v>1</v>
      </c>
    </row>
    <row r="98" spans="1:7" x14ac:dyDescent="0.25">
      <c r="A98" s="14" t="s">
        <v>247</v>
      </c>
      <c r="B98" s="15" t="s">
        <v>224</v>
      </c>
      <c r="C98" s="16"/>
      <c r="D98" s="29"/>
      <c r="E98" s="18"/>
      <c r="F98" s="19">
        <f t="shared" si="1"/>
        <v>0</v>
      </c>
      <c r="G98" s="12">
        <v>2</v>
      </c>
    </row>
    <row r="99" spans="1:7" ht="409.5" customHeight="1" x14ac:dyDescent="0.25">
      <c r="A99" s="22" t="s">
        <v>248</v>
      </c>
      <c r="B99" s="23" t="s">
        <v>249</v>
      </c>
      <c r="C99" s="24" t="s">
        <v>73</v>
      </c>
      <c r="D99" s="25">
        <v>111.85</v>
      </c>
      <c r="E99" s="26">
        <v>613.05859999999996</v>
      </c>
      <c r="F99" s="26">
        <f t="shared" si="1"/>
        <v>68570.600000000006</v>
      </c>
      <c r="G99" s="27"/>
    </row>
    <row r="100" spans="1:7" ht="409.5" customHeight="1" x14ac:dyDescent="0.25">
      <c r="A100" s="22" t="s">
        <v>250</v>
      </c>
      <c r="B100" s="23" t="s">
        <v>251</v>
      </c>
      <c r="C100" s="24" t="s">
        <v>73</v>
      </c>
      <c r="D100" s="25">
        <v>15</v>
      </c>
      <c r="E100" s="26">
        <v>93.531199999999998</v>
      </c>
      <c r="F100" s="26">
        <f t="shared" si="1"/>
        <v>1402.97</v>
      </c>
      <c r="G100" s="27"/>
    </row>
    <row r="101" spans="1:7" ht="409.5" customHeight="1" x14ac:dyDescent="0.25">
      <c r="A101" s="22" t="s">
        <v>252</v>
      </c>
      <c r="B101" s="23" t="s">
        <v>253</v>
      </c>
      <c r="C101" s="24" t="s">
        <v>73</v>
      </c>
      <c r="D101" s="25">
        <v>135.05000000000001</v>
      </c>
      <c r="E101" s="49">
        <v>755.5086</v>
      </c>
      <c r="F101" s="26">
        <f t="shared" si="1"/>
        <v>102031.44</v>
      </c>
      <c r="G101" s="27"/>
    </row>
    <row r="102" spans="1:7" ht="409.5" customHeight="1" x14ac:dyDescent="0.25">
      <c r="A102" s="22" t="s">
        <v>254</v>
      </c>
      <c r="B102" s="23" t="s">
        <v>255</v>
      </c>
      <c r="C102" s="24" t="s">
        <v>73</v>
      </c>
      <c r="D102" s="25">
        <v>13.11</v>
      </c>
      <c r="E102" s="26">
        <v>1646.8312000000001</v>
      </c>
      <c r="F102" s="26">
        <f t="shared" si="1"/>
        <v>21589.96</v>
      </c>
      <c r="G102" s="27"/>
    </row>
    <row r="103" spans="1:7" ht="409.5" customHeight="1" x14ac:dyDescent="0.25">
      <c r="A103" s="22" t="s">
        <v>256</v>
      </c>
      <c r="B103" s="23" t="s">
        <v>257</v>
      </c>
      <c r="C103" s="24" t="s">
        <v>173</v>
      </c>
      <c r="D103" s="25">
        <v>15.46</v>
      </c>
      <c r="E103" s="26">
        <v>119.59920000000001</v>
      </c>
      <c r="F103" s="26">
        <f t="shared" si="1"/>
        <v>1849</v>
      </c>
      <c r="G103" s="27"/>
    </row>
    <row r="104" spans="1:7" ht="396" customHeight="1" x14ac:dyDescent="0.25">
      <c r="A104" s="22" t="s">
        <v>258</v>
      </c>
      <c r="B104" s="23" t="s">
        <v>259</v>
      </c>
      <c r="C104" s="24" t="s">
        <v>173</v>
      </c>
      <c r="D104" s="25">
        <v>218.6</v>
      </c>
      <c r="E104" s="26">
        <v>100.3177</v>
      </c>
      <c r="F104" s="26">
        <f t="shared" si="1"/>
        <v>21929.45</v>
      </c>
      <c r="G104" s="27"/>
    </row>
    <row r="105" spans="1:7" ht="409.5" customHeight="1" x14ac:dyDescent="0.25">
      <c r="A105" s="22" t="s">
        <v>260</v>
      </c>
      <c r="B105" s="23" t="s">
        <v>261</v>
      </c>
      <c r="C105" s="24" t="s">
        <v>173</v>
      </c>
      <c r="D105" s="25">
        <v>165</v>
      </c>
      <c r="E105" s="26">
        <v>142.7174</v>
      </c>
      <c r="F105" s="26">
        <f t="shared" si="1"/>
        <v>23548.37</v>
      </c>
      <c r="G105" s="27"/>
    </row>
    <row r="106" spans="1:7" ht="409.5" customHeight="1" x14ac:dyDescent="0.25">
      <c r="A106" s="22" t="s">
        <v>262</v>
      </c>
      <c r="B106" s="23" t="s">
        <v>263</v>
      </c>
      <c r="C106" s="24" t="s">
        <v>173</v>
      </c>
      <c r="D106" s="25">
        <v>14</v>
      </c>
      <c r="E106" s="26">
        <v>66.179400000000001</v>
      </c>
      <c r="F106" s="26">
        <f t="shared" si="1"/>
        <v>926.51</v>
      </c>
      <c r="G106" s="27"/>
    </row>
    <row r="107" spans="1:7" ht="409.5" customHeight="1" x14ac:dyDescent="0.25">
      <c r="A107" s="22" t="s">
        <v>264</v>
      </c>
      <c r="B107" s="23" t="s">
        <v>265</v>
      </c>
      <c r="C107" s="24" t="s">
        <v>73</v>
      </c>
      <c r="D107" s="25">
        <v>155</v>
      </c>
      <c r="E107" s="49">
        <v>382.88304153000001</v>
      </c>
      <c r="F107" s="26">
        <f t="shared" si="1"/>
        <v>59346.87</v>
      </c>
      <c r="G107" s="27"/>
    </row>
    <row r="108" spans="1:7" x14ac:dyDescent="0.25">
      <c r="A108" s="14" t="s">
        <v>266</v>
      </c>
      <c r="B108" s="15" t="s">
        <v>236</v>
      </c>
      <c r="C108" s="16"/>
      <c r="D108" s="29"/>
      <c r="E108" s="18"/>
      <c r="F108" s="19">
        <f t="shared" si="1"/>
        <v>0</v>
      </c>
      <c r="G108" s="12">
        <v>2</v>
      </c>
    </row>
    <row r="109" spans="1:7" ht="409.5" customHeight="1" x14ac:dyDescent="0.25">
      <c r="A109" s="22" t="s">
        <v>267</v>
      </c>
      <c r="B109" s="23" t="s">
        <v>268</v>
      </c>
      <c r="C109" s="24" t="s">
        <v>173</v>
      </c>
      <c r="D109" s="25">
        <v>115.45</v>
      </c>
      <c r="E109" s="26">
        <v>42.982799999999997</v>
      </c>
      <c r="F109" s="26">
        <f t="shared" si="1"/>
        <v>4962.3599999999997</v>
      </c>
      <c r="G109" s="27"/>
    </row>
    <row r="110" spans="1:7" ht="409.5" customHeight="1" x14ac:dyDescent="0.25">
      <c r="A110" s="22" t="s">
        <v>269</v>
      </c>
      <c r="B110" s="23" t="s">
        <v>270</v>
      </c>
      <c r="C110" s="24" t="s">
        <v>61</v>
      </c>
      <c r="D110" s="25">
        <v>4</v>
      </c>
      <c r="E110" s="26">
        <v>339.85419999999999</v>
      </c>
      <c r="F110" s="26">
        <f t="shared" si="1"/>
        <v>1359.42</v>
      </c>
      <c r="G110" s="27"/>
    </row>
    <row r="111" spans="1:7" ht="409.5" customHeight="1" x14ac:dyDescent="0.25">
      <c r="A111" s="22" t="s">
        <v>271</v>
      </c>
      <c r="B111" s="23" t="s">
        <v>272</v>
      </c>
      <c r="C111" s="24" t="s">
        <v>61</v>
      </c>
      <c r="D111" s="25">
        <v>2</v>
      </c>
      <c r="E111" s="26">
        <v>382.2</v>
      </c>
      <c r="F111" s="26">
        <f t="shared" si="1"/>
        <v>764.4</v>
      </c>
      <c r="G111" s="27"/>
    </row>
    <row r="112" spans="1:7" ht="409.5" customHeight="1" x14ac:dyDescent="0.25">
      <c r="A112" s="22" t="s">
        <v>273</v>
      </c>
      <c r="B112" s="23" t="s">
        <v>274</v>
      </c>
      <c r="C112" s="24" t="s">
        <v>73</v>
      </c>
      <c r="D112" s="25">
        <v>11</v>
      </c>
      <c r="E112" s="26">
        <v>262.77719999999999</v>
      </c>
      <c r="F112" s="26">
        <f t="shared" si="1"/>
        <v>2890.55</v>
      </c>
      <c r="G112" s="27"/>
    </row>
    <row r="113" spans="1:7" ht="409.5" customHeight="1" x14ac:dyDescent="0.25">
      <c r="A113" s="22" t="s">
        <v>275</v>
      </c>
      <c r="B113" s="23" t="s">
        <v>276</v>
      </c>
      <c r="C113" s="24" t="s">
        <v>73</v>
      </c>
      <c r="D113" s="25">
        <v>5.23</v>
      </c>
      <c r="E113" s="26">
        <v>437.7072</v>
      </c>
      <c r="F113" s="26">
        <f t="shared" si="1"/>
        <v>2289.21</v>
      </c>
      <c r="G113" s="27"/>
    </row>
    <row r="114" spans="1:7" ht="409.5" customHeight="1" x14ac:dyDescent="0.25">
      <c r="A114" s="22" t="s">
        <v>277</v>
      </c>
      <c r="B114" s="23" t="s">
        <v>278</v>
      </c>
      <c r="C114" s="24" t="s">
        <v>73</v>
      </c>
      <c r="D114" s="25">
        <f>3.45+16.5</f>
        <v>19.95</v>
      </c>
      <c r="E114" s="26">
        <v>560.74129999999991</v>
      </c>
      <c r="F114" s="26">
        <f t="shared" si="1"/>
        <v>11186.79</v>
      </c>
      <c r="G114" s="27"/>
    </row>
    <row r="115" spans="1:7" ht="409.5" customHeight="1" x14ac:dyDescent="0.25">
      <c r="A115" s="22" t="s">
        <v>279</v>
      </c>
      <c r="B115" s="23" t="s">
        <v>280</v>
      </c>
      <c r="C115" s="24" t="s">
        <v>61</v>
      </c>
      <c r="D115" s="25">
        <v>3</v>
      </c>
      <c r="E115" s="26">
        <v>347.57660000000004</v>
      </c>
      <c r="F115" s="26">
        <f t="shared" si="1"/>
        <v>1042.73</v>
      </c>
      <c r="G115" s="27"/>
    </row>
    <row r="116" spans="1:7" ht="409.5" customHeight="1" x14ac:dyDescent="0.25">
      <c r="A116" s="22" t="s">
        <v>281</v>
      </c>
      <c r="B116" s="23" t="s">
        <v>282</v>
      </c>
      <c r="C116" s="24" t="s">
        <v>73</v>
      </c>
      <c r="D116" s="25">
        <v>40.380000000000003</v>
      </c>
      <c r="E116" s="26">
        <v>1924.4946</v>
      </c>
      <c r="F116" s="26">
        <f t="shared" si="1"/>
        <v>77711.09</v>
      </c>
      <c r="G116" s="27"/>
    </row>
    <row r="117" spans="1:7" ht="409.5" customHeight="1" x14ac:dyDescent="0.25">
      <c r="A117" s="22" t="s">
        <v>283</v>
      </c>
      <c r="B117" s="23" t="s">
        <v>284</v>
      </c>
      <c r="C117" s="24" t="s">
        <v>73</v>
      </c>
      <c r="D117" s="25">
        <v>421.68</v>
      </c>
      <c r="E117" s="26">
        <v>66.414599999999993</v>
      </c>
      <c r="F117" s="26">
        <f t="shared" si="1"/>
        <v>28005.71</v>
      </c>
      <c r="G117" s="27"/>
    </row>
    <row r="118" spans="1:7" ht="409.5" customHeight="1" x14ac:dyDescent="0.25">
      <c r="A118" s="22" t="s">
        <v>285</v>
      </c>
      <c r="B118" s="23" t="s">
        <v>286</v>
      </c>
      <c r="C118" s="24" t="s">
        <v>73</v>
      </c>
      <c r="D118" s="25">
        <v>130.88999999999999</v>
      </c>
      <c r="E118" s="26">
        <v>58.898000000000003</v>
      </c>
      <c r="F118" s="26">
        <f t="shared" si="1"/>
        <v>7709.16</v>
      </c>
      <c r="G118" s="27"/>
    </row>
    <row r="119" spans="1:7" ht="409.5" customHeight="1" x14ac:dyDescent="0.25">
      <c r="A119" s="22" t="s">
        <v>287</v>
      </c>
      <c r="B119" s="23" t="s">
        <v>288</v>
      </c>
      <c r="C119" s="24" t="s">
        <v>173</v>
      </c>
      <c r="D119" s="25">
        <v>28</v>
      </c>
      <c r="E119" s="26">
        <v>387.76150000000001</v>
      </c>
      <c r="F119" s="26">
        <f t="shared" si="1"/>
        <v>10857.32</v>
      </c>
      <c r="G119" s="27"/>
    </row>
    <row r="120" spans="1:7" ht="409.5" customHeight="1" x14ac:dyDescent="0.25">
      <c r="A120" s="22" t="s">
        <v>289</v>
      </c>
      <c r="B120" s="23" t="s">
        <v>290</v>
      </c>
      <c r="C120" s="24" t="s">
        <v>73</v>
      </c>
      <c r="D120" s="25">
        <v>11.59</v>
      </c>
      <c r="E120" s="49">
        <v>554.31901800000003</v>
      </c>
      <c r="F120" s="26">
        <f t="shared" si="1"/>
        <v>6424.56</v>
      </c>
      <c r="G120" s="27"/>
    </row>
    <row r="121" spans="1:7" x14ac:dyDescent="0.25">
      <c r="A121" s="14" t="s">
        <v>291</v>
      </c>
      <c r="B121" s="15" t="s">
        <v>292</v>
      </c>
      <c r="C121" s="16"/>
      <c r="D121" s="29"/>
      <c r="E121" s="18"/>
      <c r="F121" s="19">
        <f t="shared" si="1"/>
        <v>0</v>
      </c>
      <c r="G121" s="12">
        <v>2</v>
      </c>
    </row>
    <row r="122" spans="1:7" ht="408" customHeight="1" x14ac:dyDescent="0.25">
      <c r="A122" s="22" t="s">
        <v>293</v>
      </c>
      <c r="B122" s="23" t="s">
        <v>294</v>
      </c>
      <c r="C122" s="24" t="s">
        <v>61</v>
      </c>
      <c r="D122" s="25">
        <v>25</v>
      </c>
      <c r="E122" s="26">
        <v>81.568711459452203</v>
      </c>
      <c r="F122" s="26">
        <f t="shared" si="1"/>
        <v>2039.22</v>
      </c>
      <c r="G122" s="27"/>
    </row>
    <row r="123" spans="1:7" ht="409.5" customHeight="1" x14ac:dyDescent="0.25">
      <c r="A123" s="22" t="s">
        <v>295</v>
      </c>
      <c r="B123" s="23" t="s">
        <v>296</v>
      </c>
      <c r="C123" s="24" t="s">
        <v>61</v>
      </c>
      <c r="D123" s="25">
        <v>38</v>
      </c>
      <c r="E123" s="26">
        <v>50.038800000000002</v>
      </c>
      <c r="F123" s="26">
        <f t="shared" si="1"/>
        <v>1901.47</v>
      </c>
      <c r="G123" s="27"/>
    </row>
    <row r="124" spans="1:7" ht="348" customHeight="1" x14ac:dyDescent="0.25">
      <c r="A124" s="22" t="s">
        <v>297</v>
      </c>
      <c r="B124" s="23" t="s">
        <v>298</v>
      </c>
      <c r="C124" s="24" t="s">
        <v>61</v>
      </c>
      <c r="D124" s="25">
        <v>13</v>
      </c>
      <c r="E124" s="26">
        <v>71.909222918904376</v>
      </c>
      <c r="F124" s="26">
        <f t="shared" si="1"/>
        <v>934.82</v>
      </c>
      <c r="G124" s="27"/>
    </row>
    <row r="125" spans="1:7" ht="372" customHeight="1" x14ac:dyDescent="0.25">
      <c r="A125" s="22" t="s">
        <v>299</v>
      </c>
      <c r="B125" s="23" t="s">
        <v>300</v>
      </c>
      <c r="C125" s="24" t="s">
        <v>61</v>
      </c>
      <c r="D125" s="25">
        <v>4</v>
      </c>
      <c r="E125" s="26">
        <v>50.336456043233071</v>
      </c>
      <c r="F125" s="26">
        <f t="shared" si="1"/>
        <v>201.35</v>
      </c>
      <c r="G125" s="27"/>
    </row>
    <row r="126" spans="1:7" ht="409.5" customHeight="1" x14ac:dyDescent="0.25">
      <c r="A126" s="22" t="s">
        <v>301</v>
      </c>
      <c r="B126" s="23" t="s">
        <v>302</v>
      </c>
      <c r="C126" s="24" t="s">
        <v>173</v>
      </c>
      <c r="D126" s="25">
        <v>7.6</v>
      </c>
      <c r="E126" s="26">
        <v>295.4504</v>
      </c>
      <c r="F126" s="26">
        <f t="shared" si="1"/>
        <v>2245.42</v>
      </c>
      <c r="G126" s="27"/>
    </row>
    <row r="127" spans="1:7" ht="409.5" customHeight="1" x14ac:dyDescent="0.25">
      <c r="A127" s="22" t="s">
        <v>303</v>
      </c>
      <c r="B127" s="23" t="s">
        <v>304</v>
      </c>
      <c r="C127" s="24" t="s">
        <v>73</v>
      </c>
      <c r="D127" s="25">
        <v>194.12</v>
      </c>
      <c r="E127" s="26">
        <v>60.867800000000003</v>
      </c>
      <c r="F127" s="26">
        <f t="shared" si="1"/>
        <v>11815.66</v>
      </c>
      <c r="G127" s="27"/>
    </row>
    <row r="128" spans="1:7" ht="409.5" customHeight="1" x14ac:dyDescent="0.25">
      <c r="A128" s="22" t="s">
        <v>305</v>
      </c>
      <c r="B128" s="23" t="s">
        <v>306</v>
      </c>
      <c r="C128" s="24" t="s">
        <v>173</v>
      </c>
      <c r="D128" s="25">
        <v>188</v>
      </c>
      <c r="E128" s="26">
        <v>209.64160000000001</v>
      </c>
      <c r="F128" s="26">
        <f t="shared" si="1"/>
        <v>39412.620000000003</v>
      </c>
      <c r="G128" s="27"/>
    </row>
    <row r="129" spans="1:7" ht="409.5" customHeight="1" x14ac:dyDescent="0.25">
      <c r="A129" s="22" t="s">
        <v>307</v>
      </c>
      <c r="B129" s="23" t="s">
        <v>308</v>
      </c>
      <c r="C129" s="24" t="s">
        <v>73</v>
      </c>
      <c r="D129" s="25">
        <v>109</v>
      </c>
      <c r="E129" s="26">
        <v>549.55949999999996</v>
      </c>
      <c r="F129" s="26">
        <f t="shared" si="1"/>
        <v>59901.99</v>
      </c>
      <c r="G129" s="27"/>
    </row>
    <row r="130" spans="1:7" ht="409.5" customHeight="1" x14ac:dyDescent="0.25">
      <c r="A130" s="22" t="s">
        <v>309</v>
      </c>
      <c r="B130" s="23" t="s">
        <v>310</v>
      </c>
      <c r="C130" s="24" t="s">
        <v>73</v>
      </c>
      <c r="D130" s="25">
        <v>110</v>
      </c>
      <c r="E130" s="26">
        <v>427.7749</v>
      </c>
      <c r="F130" s="26">
        <f t="shared" si="1"/>
        <v>47055.24</v>
      </c>
      <c r="G130" s="27"/>
    </row>
    <row r="131" spans="1:7" ht="409.5" customHeight="1" x14ac:dyDescent="0.25">
      <c r="A131" s="22" t="s">
        <v>311</v>
      </c>
      <c r="B131" s="23" t="s">
        <v>312</v>
      </c>
      <c r="C131" s="24" t="s">
        <v>73</v>
      </c>
      <c r="D131" s="25">
        <v>32</v>
      </c>
      <c r="E131" s="26">
        <v>468.28320000000002</v>
      </c>
      <c r="F131" s="26">
        <f t="shared" si="1"/>
        <v>14985.06</v>
      </c>
      <c r="G131" s="27"/>
    </row>
    <row r="132" spans="1:7" ht="360" customHeight="1" x14ac:dyDescent="0.25">
      <c r="A132" s="22" t="s">
        <v>313</v>
      </c>
      <c r="B132" s="23" t="s">
        <v>314</v>
      </c>
      <c r="C132" s="24" t="s">
        <v>73</v>
      </c>
      <c r="D132" s="25">
        <v>10.050000000000001</v>
      </c>
      <c r="E132" s="49">
        <v>934.64909999999998</v>
      </c>
      <c r="F132" s="26">
        <f t="shared" si="1"/>
        <v>9393.2199999999993</v>
      </c>
      <c r="G132" s="27"/>
    </row>
    <row r="133" spans="1:7" x14ac:dyDescent="0.25">
      <c r="A133" s="14" t="s">
        <v>315</v>
      </c>
      <c r="B133" s="15" t="s">
        <v>316</v>
      </c>
      <c r="C133" s="16"/>
      <c r="D133" s="29"/>
      <c r="E133" s="18"/>
      <c r="F133" s="19">
        <f t="shared" si="1"/>
        <v>0</v>
      </c>
      <c r="G133" s="12">
        <v>2</v>
      </c>
    </row>
    <row r="134" spans="1:7" x14ac:dyDescent="0.25">
      <c r="A134" s="42" t="s">
        <v>317</v>
      </c>
      <c r="B134" s="43" t="s">
        <v>318</v>
      </c>
      <c r="C134" s="44"/>
      <c r="D134" s="45"/>
      <c r="E134" s="46"/>
      <c r="F134" s="51">
        <f t="shared" ref="F134:F197" si="2">+ROUND(D134*E134,2)</f>
        <v>0</v>
      </c>
      <c r="G134" s="12">
        <v>1</v>
      </c>
    </row>
    <row r="135" spans="1:7" x14ac:dyDescent="0.25">
      <c r="A135" s="14" t="s">
        <v>319</v>
      </c>
      <c r="B135" s="15" t="s">
        <v>320</v>
      </c>
      <c r="C135" s="16"/>
      <c r="D135" s="29"/>
      <c r="E135" s="18"/>
      <c r="F135" s="19">
        <f t="shared" si="2"/>
        <v>0</v>
      </c>
      <c r="G135" s="12">
        <v>2</v>
      </c>
    </row>
    <row r="136" spans="1:7" x14ac:dyDescent="0.25">
      <c r="A136" s="14" t="s">
        <v>321</v>
      </c>
      <c r="B136" s="15" t="s">
        <v>322</v>
      </c>
      <c r="C136" s="16"/>
      <c r="D136" s="29"/>
      <c r="E136" s="18"/>
      <c r="F136" s="19">
        <f t="shared" si="2"/>
        <v>0</v>
      </c>
      <c r="G136" s="12">
        <v>2</v>
      </c>
    </row>
    <row r="137" spans="1:7" ht="409.5" customHeight="1" x14ac:dyDescent="0.25">
      <c r="A137" s="22" t="s">
        <v>323</v>
      </c>
      <c r="B137" s="23" t="s">
        <v>324</v>
      </c>
      <c r="C137" s="24" t="s">
        <v>61</v>
      </c>
      <c r="D137" s="25">
        <v>3</v>
      </c>
      <c r="E137" s="26">
        <v>810.02879999999993</v>
      </c>
      <c r="F137" s="26">
        <f t="shared" si="2"/>
        <v>2430.09</v>
      </c>
      <c r="G137" s="27"/>
    </row>
    <row r="138" spans="1:7" x14ac:dyDescent="0.25">
      <c r="A138" s="14" t="s">
        <v>325</v>
      </c>
      <c r="B138" s="15" t="s">
        <v>326</v>
      </c>
      <c r="C138" s="16"/>
      <c r="D138" s="29"/>
      <c r="E138" s="18"/>
      <c r="F138" s="19">
        <f t="shared" si="2"/>
        <v>0</v>
      </c>
      <c r="G138" s="12">
        <v>2</v>
      </c>
    </row>
    <row r="139" spans="1:7" ht="409.5" customHeight="1" x14ac:dyDescent="0.25">
      <c r="A139" s="22" t="s">
        <v>327</v>
      </c>
      <c r="B139" s="23" t="s">
        <v>328</v>
      </c>
      <c r="C139" s="24" t="s">
        <v>73</v>
      </c>
      <c r="D139" s="25">
        <v>6.69</v>
      </c>
      <c r="E139" s="26">
        <v>517.49879999999996</v>
      </c>
      <c r="F139" s="26">
        <f t="shared" si="2"/>
        <v>3462.07</v>
      </c>
      <c r="G139" s="27"/>
    </row>
    <row r="140" spans="1:7" x14ac:dyDescent="0.25">
      <c r="A140" s="14" t="s">
        <v>329</v>
      </c>
      <c r="B140" s="15" t="s">
        <v>76</v>
      </c>
      <c r="C140" s="16"/>
      <c r="D140" s="29"/>
      <c r="E140" s="35"/>
      <c r="F140" s="19"/>
      <c r="G140" s="12">
        <v>2</v>
      </c>
    </row>
    <row r="141" spans="1:7" ht="409.5" customHeight="1" x14ac:dyDescent="0.25">
      <c r="A141" s="22" t="s">
        <v>330</v>
      </c>
      <c r="B141" s="23" t="s">
        <v>331</v>
      </c>
      <c r="C141" s="24" t="s">
        <v>61</v>
      </c>
      <c r="D141" s="25">
        <v>1</v>
      </c>
      <c r="E141" s="26">
        <f>((6293)*15.3837)*1.075</f>
        <v>104070.3459075</v>
      </c>
      <c r="F141" s="26">
        <f t="shared" si="2"/>
        <v>104070.35</v>
      </c>
      <c r="G141" s="27"/>
    </row>
    <row r="142" spans="1:7" x14ac:dyDescent="0.25">
      <c r="A142" s="42" t="s">
        <v>332</v>
      </c>
      <c r="B142" s="43" t="s">
        <v>18</v>
      </c>
      <c r="C142" s="44"/>
      <c r="D142" s="45"/>
      <c r="E142" s="46"/>
      <c r="F142" s="51">
        <f t="shared" si="2"/>
        <v>0</v>
      </c>
      <c r="G142" s="12">
        <v>1</v>
      </c>
    </row>
    <row r="143" spans="1:7" x14ac:dyDescent="0.25">
      <c r="A143" s="14" t="s">
        <v>333</v>
      </c>
      <c r="B143" s="15" t="s">
        <v>76</v>
      </c>
      <c r="C143" s="16"/>
      <c r="D143" s="29"/>
      <c r="E143" s="18"/>
      <c r="F143" s="19">
        <f t="shared" si="2"/>
        <v>0</v>
      </c>
      <c r="G143" s="12">
        <v>2</v>
      </c>
    </row>
    <row r="144" spans="1:7" ht="409.5" customHeight="1" x14ac:dyDescent="0.25">
      <c r="A144" s="22" t="s">
        <v>334</v>
      </c>
      <c r="B144" s="23" t="s">
        <v>335</v>
      </c>
      <c r="C144" s="24" t="s">
        <v>61</v>
      </c>
      <c r="D144" s="25">
        <v>4</v>
      </c>
      <c r="E144" s="26">
        <v>5105.2708000000002</v>
      </c>
      <c r="F144" s="26">
        <f t="shared" si="2"/>
        <v>20421.080000000002</v>
      </c>
      <c r="G144" s="27"/>
    </row>
    <row r="145" spans="1:7" ht="409.5" customHeight="1" x14ac:dyDescent="0.25">
      <c r="A145" s="22" t="s">
        <v>336</v>
      </c>
      <c r="B145" s="23" t="s">
        <v>337</v>
      </c>
      <c r="C145" s="24" t="s">
        <v>61</v>
      </c>
      <c r="D145" s="25">
        <v>4</v>
      </c>
      <c r="E145" s="26">
        <v>785.21519999999998</v>
      </c>
      <c r="F145" s="26">
        <f t="shared" si="2"/>
        <v>3140.86</v>
      </c>
      <c r="G145" s="27"/>
    </row>
    <row r="146" spans="1:7" ht="409.5" customHeight="1" x14ac:dyDescent="0.25">
      <c r="A146" s="22" t="s">
        <v>338</v>
      </c>
      <c r="B146" s="23" t="s">
        <v>339</v>
      </c>
      <c r="C146" s="24" t="s">
        <v>61</v>
      </c>
      <c r="D146" s="25">
        <v>1</v>
      </c>
      <c r="E146" s="26">
        <v>990.74080000000004</v>
      </c>
      <c r="F146" s="26">
        <f t="shared" si="2"/>
        <v>990.74</v>
      </c>
      <c r="G146" s="27"/>
    </row>
    <row r="147" spans="1:7" ht="409.5" customHeight="1" x14ac:dyDescent="0.25">
      <c r="A147" s="22" t="s">
        <v>340</v>
      </c>
      <c r="B147" s="23" t="s">
        <v>341</v>
      </c>
      <c r="C147" s="24" t="s">
        <v>61</v>
      </c>
      <c r="D147" s="25">
        <v>12</v>
      </c>
      <c r="E147" s="26">
        <v>5195.6365999999998</v>
      </c>
      <c r="F147" s="26">
        <f t="shared" si="2"/>
        <v>62347.64</v>
      </c>
      <c r="G147" s="27"/>
    </row>
    <row r="148" spans="1:7" ht="409.5" customHeight="1" x14ac:dyDescent="0.25">
      <c r="A148" s="22" t="s">
        <v>342</v>
      </c>
      <c r="B148" s="23" t="s">
        <v>343</v>
      </c>
      <c r="C148" s="24" t="s">
        <v>61</v>
      </c>
      <c r="D148" s="25">
        <v>1</v>
      </c>
      <c r="E148" s="26">
        <v>1227.1118999999999</v>
      </c>
      <c r="F148" s="26">
        <f t="shared" si="2"/>
        <v>1227.1099999999999</v>
      </c>
      <c r="G148" s="27"/>
    </row>
    <row r="149" spans="1:7" x14ac:dyDescent="0.25">
      <c r="A149" s="14" t="s">
        <v>344</v>
      </c>
      <c r="B149" s="15" t="s">
        <v>345</v>
      </c>
      <c r="C149" s="16"/>
      <c r="D149" s="29"/>
      <c r="E149" s="18"/>
      <c r="F149" s="19">
        <f t="shared" si="2"/>
        <v>0</v>
      </c>
      <c r="G149" s="12">
        <v>2</v>
      </c>
    </row>
    <row r="150" spans="1:7" ht="409.5" customHeight="1" x14ac:dyDescent="0.25">
      <c r="A150" s="22" t="s">
        <v>346</v>
      </c>
      <c r="B150" s="23" t="s">
        <v>347</v>
      </c>
      <c r="C150" s="24" t="s">
        <v>73</v>
      </c>
      <c r="D150" s="25">
        <v>7.15</v>
      </c>
      <c r="E150" s="26">
        <v>359.43459999999999</v>
      </c>
      <c r="F150" s="26">
        <f t="shared" si="2"/>
        <v>2569.96</v>
      </c>
      <c r="G150" s="27"/>
    </row>
    <row r="151" spans="1:7" ht="409.5" customHeight="1" x14ac:dyDescent="0.25">
      <c r="A151" s="22" t="s">
        <v>348</v>
      </c>
      <c r="B151" s="23" t="s">
        <v>349</v>
      </c>
      <c r="C151" s="24" t="s">
        <v>61</v>
      </c>
      <c r="D151" s="25">
        <v>1</v>
      </c>
      <c r="E151" s="26">
        <v>4376.4153999999999</v>
      </c>
      <c r="F151" s="26">
        <f t="shared" si="2"/>
        <v>4376.42</v>
      </c>
      <c r="G151" s="27"/>
    </row>
    <row r="152" spans="1:7" ht="409.5" customHeight="1" x14ac:dyDescent="0.25">
      <c r="A152" s="22" t="s">
        <v>350</v>
      </c>
      <c r="B152" s="23" t="s">
        <v>351</v>
      </c>
      <c r="C152" s="24" t="s">
        <v>61</v>
      </c>
      <c r="D152" s="25">
        <v>3</v>
      </c>
      <c r="E152" s="26">
        <v>14089.9696</v>
      </c>
      <c r="F152" s="26">
        <f t="shared" si="2"/>
        <v>42269.91</v>
      </c>
      <c r="G152" s="27"/>
    </row>
    <row r="153" spans="1:7" ht="409.5" customHeight="1" x14ac:dyDescent="0.25">
      <c r="A153" s="22" t="s">
        <v>352</v>
      </c>
      <c r="B153" s="23" t="s">
        <v>353</v>
      </c>
      <c r="C153" s="24" t="s">
        <v>61</v>
      </c>
      <c r="D153" s="25">
        <v>1</v>
      </c>
      <c r="E153" s="49">
        <v>7020.2286000000004</v>
      </c>
      <c r="F153" s="26">
        <f t="shared" si="2"/>
        <v>7020.23</v>
      </c>
      <c r="G153" s="27"/>
    </row>
    <row r="154" spans="1:7" x14ac:dyDescent="0.25">
      <c r="A154" s="14" t="s">
        <v>354</v>
      </c>
      <c r="B154" s="15" t="s">
        <v>355</v>
      </c>
      <c r="C154" s="16"/>
      <c r="D154" s="29"/>
      <c r="E154" s="18"/>
      <c r="F154" s="19">
        <f t="shared" si="2"/>
        <v>0</v>
      </c>
      <c r="G154" s="12">
        <v>2</v>
      </c>
    </row>
    <row r="155" spans="1:7" ht="409.5" customHeight="1" x14ac:dyDescent="0.25">
      <c r="A155" s="22" t="s">
        <v>356</v>
      </c>
      <c r="B155" s="23" t="s">
        <v>357</v>
      </c>
      <c r="C155" s="24" t="s">
        <v>61</v>
      </c>
      <c r="D155" s="25">
        <v>1</v>
      </c>
      <c r="E155" s="26">
        <v>2151.6487999999999</v>
      </c>
      <c r="F155" s="26">
        <f t="shared" si="2"/>
        <v>2151.65</v>
      </c>
      <c r="G155" s="27"/>
    </row>
    <row r="156" spans="1:7" x14ac:dyDescent="0.25">
      <c r="A156" s="42" t="s">
        <v>358</v>
      </c>
      <c r="B156" s="43" t="s">
        <v>359</v>
      </c>
      <c r="C156" s="44"/>
      <c r="D156" s="45"/>
      <c r="E156" s="46"/>
      <c r="F156" s="51">
        <f t="shared" si="2"/>
        <v>0</v>
      </c>
      <c r="G156" s="12">
        <v>1</v>
      </c>
    </row>
    <row r="157" spans="1:7" x14ac:dyDescent="0.25">
      <c r="A157" s="14" t="s">
        <v>360</v>
      </c>
      <c r="B157" s="15" t="s">
        <v>361</v>
      </c>
      <c r="C157" s="16"/>
      <c r="D157" s="29"/>
      <c r="E157" s="18"/>
      <c r="F157" s="19">
        <f t="shared" si="2"/>
        <v>0</v>
      </c>
      <c r="G157" s="12">
        <v>2</v>
      </c>
    </row>
    <row r="158" spans="1:7" ht="409.5" customHeight="1" x14ac:dyDescent="0.25">
      <c r="A158" s="22" t="s">
        <v>362</v>
      </c>
      <c r="B158" s="23" t="s">
        <v>363</v>
      </c>
      <c r="C158" s="24" t="s">
        <v>364</v>
      </c>
      <c r="D158" s="25">
        <v>291.54000000000002</v>
      </c>
      <c r="E158" s="26">
        <v>44.009966423487136</v>
      </c>
      <c r="F158" s="26">
        <f t="shared" si="2"/>
        <v>12830.67</v>
      </c>
      <c r="G158" s="27"/>
    </row>
    <row r="159" spans="1:7" ht="409.5" customHeight="1" x14ac:dyDescent="0.25">
      <c r="A159" s="22" t="s">
        <v>362</v>
      </c>
      <c r="B159" s="23" t="s">
        <v>365</v>
      </c>
      <c r="C159" s="24" t="s">
        <v>364</v>
      </c>
      <c r="D159" s="25">
        <v>87</v>
      </c>
      <c r="E159" s="26">
        <v>44.009966423487136</v>
      </c>
      <c r="F159" s="26">
        <f t="shared" si="2"/>
        <v>3828.87</v>
      </c>
      <c r="G159" s="27"/>
    </row>
    <row r="160" spans="1:7" ht="409.5" customHeight="1" x14ac:dyDescent="0.25">
      <c r="A160" s="22" t="s">
        <v>362</v>
      </c>
      <c r="B160" s="23" t="s">
        <v>366</v>
      </c>
      <c r="C160" s="24" t="s">
        <v>364</v>
      </c>
      <c r="D160" s="25">
        <v>269.38</v>
      </c>
      <c r="E160" s="26">
        <v>44.009966423487136</v>
      </c>
      <c r="F160" s="26">
        <f t="shared" si="2"/>
        <v>11855.4</v>
      </c>
      <c r="G160" s="27"/>
    </row>
    <row r="161" spans="1:7" ht="409.5" customHeight="1" x14ac:dyDescent="0.25">
      <c r="A161" s="22" t="s">
        <v>362</v>
      </c>
      <c r="B161" s="23" t="s">
        <v>367</v>
      </c>
      <c r="C161" s="24" t="s">
        <v>364</v>
      </c>
      <c r="D161" s="25">
        <v>13.52</v>
      </c>
      <c r="E161" s="26">
        <v>44.009966423487136</v>
      </c>
      <c r="F161" s="26">
        <f t="shared" si="2"/>
        <v>595.01</v>
      </c>
      <c r="G161" s="27"/>
    </row>
    <row r="162" spans="1:7" ht="409.5" customHeight="1" x14ac:dyDescent="0.25">
      <c r="A162" s="22" t="s">
        <v>362</v>
      </c>
      <c r="B162" s="23" t="s">
        <v>368</v>
      </c>
      <c r="C162" s="24" t="s">
        <v>364</v>
      </c>
      <c r="D162" s="25">
        <v>79.25</v>
      </c>
      <c r="E162" s="26">
        <v>44.009966423487136</v>
      </c>
      <c r="F162" s="26">
        <f t="shared" si="2"/>
        <v>3487.79</v>
      </c>
      <c r="G162" s="27"/>
    </row>
    <row r="163" spans="1:7" ht="409.5" customHeight="1" x14ac:dyDescent="0.25">
      <c r="A163" s="22" t="s">
        <v>362</v>
      </c>
      <c r="B163" s="23" t="s">
        <v>369</v>
      </c>
      <c r="C163" s="24" t="s">
        <v>364</v>
      </c>
      <c r="D163" s="25">
        <v>45.85</v>
      </c>
      <c r="E163" s="26">
        <v>44.009966423487136</v>
      </c>
      <c r="F163" s="26">
        <f t="shared" si="2"/>
        <v>2017.86</v>
      </c>
      <c r="G163" s="27"/>
    </row>
    <row r="164" spans="1:7" ht="409.5" customHeight="1" x14ac:dyDescent="0.25">
      <c r="A164" s="22" t="s">
        <v>362</v>
      </c>
      <c r="B164" s="23" t="s">
        <v>370</v>
      </c>
      <c r="C164" s="24" t="s">
        <v>364</v>
      </c>
      <c r="D164" s="25">
        <v>165.7</v>
      </c>
      <c r="E164" s="26">
        <v>44.009966423487136</v>
      </c>
      <c r="F164" s="26">
        <f t="shared" si="2"/>
        <v>7292.45</v>
      </c>
      <c r="G164" s="27"/>
    </row>
    <row r="165" spans="1:7" ht="409.5" customHeight="1" x14ac:dyDescent="0.25">
      <c r="A165" s="22" t="s">
        <v>362</v>
      </c>
      <c r="B165" s="23" t="s">
        <v>371</v>
      </c>
      <c r="C165" s="24" t="s">
        <v>364</v>
      </c>
      <c r="D165" s="25">
        <v>71.91</v>
      </c>
      <c r="E165" s="26">
        <v>44.009966423487136</v>
      </c>
      <c r="F165" s="26">
        <f t="shared" si="2"/>
        <v>3164.76</v>
      </c>
      <c r="G165" s="27"/>
    </row>
    <row r="166" spans="1:7" ht="409.5" customHeight="1" x14ac:dyDescent="0.25">
      <c r="A166" s="22" t="s">
        <v>362</v>
      </c>
      <c r="B166" s="23" t="s">
        <v>372</v>
      </c>
      <c r="C166" s="24" t="s">
        <v>364</v>
      </c>
      <c r="D166" s="25">
        <v>57.47</v>
      </c>
      <c r="E166" s="26">
        <v>44.009966423487136</v>
      </c>
      <c r="F166" s="26">
        <f t="shared" si="2"/>
        <v>2529.25</v>
      </c>
      <c r="G166" s="27"/>
    </row>
    <row r="167" spans="1:7" ht="409.5" customHeight="1" x14ac:dyDescent="0.25">
      <c r="A167" s="22" t="s">
        <v>362</v>
      </c>
      <c r="B167" s="23" t="s">
        <v>373</v>
      </c>
      <c r="C167" s="24" t="s">
        <v>364</v>
      </c>
      <c r="D167" s="25">
        <v>824.77</v>
      </c>
      <c r="E167" s="26">
        <v>44.009966423487136</v>
      </c>
      <c r="F167" s="26">
        <f t="shared" si="2"/>
        <v>36298.1</v>
      </c>
      <c r="G167" s="27"/>
    </row>
    <row r="168" spans="1:7" ht="409.5" customHeight="1" x14ac:dyDescent="0.25">
      <c r="A168" s="22" t="s">
        <v>362</v>
      </c>
      <c r="B168" s="23" t="s">
        <v>374</v>
      </c>
      <c r="C168" s="24" t="s">
        <v>364</v>
      </c>
      <c r="D168" s="25">
        <v>702.74</v>
      </c>
      <c r="E168" s="26">
        <v>44.009966423487136</v>
      </c>
      <c r="F168" s="26">
        <f t="shared" si="2"/>
        <v>30927.56</v>
      </c>
      <c r="G168" s="27"/>
    </row>
    <row r="169" spans="1:7" x14ac:dyDescent="0.25">
      <c r="A169" s="14" t="s">
        <v>375</v>
      </c>
      <c r="B169" s="15" t="s">
        <v>376</v>
      </c>
      <c r="C169" s="16"/>
      <c r="D169" s="29"/>
      <c r="E169" s="18"/>
      <c r="F169" s="19">
        <f t="shared" si="2"/>
        <v>0</v>
      </c>
      <c r="G169" s="12">
        <v>2</v>
      </c>
    </row>
    <row r="170" spans="1:7" ht="409.5" customHeight="1" x14ac:dyDescent="0.25">
      <c r="A170" s="22" t="s">
        <v>377</v>
      </c>
      <c r="B170" s="23" t="s">
        <v>378</v>
      </c>
      <c r="C170" s="24" t="s">
        <v>73</v>
      </c>
      <c r="D170" s="25">
        <v>67.599999999999994</v>
      </c>
      <c r="E170" s="49">
        <v>3315.94</v>
      </c>
      <c r="F170" s="26">
        <f t="shared" si="2"/>
        <v>224157.54</v>
      </c>
      <c r="G170" s="27"/>
    </row>
    <row r="171" spans="1:7" ht="409.5" customHeight="1" x14ac:dyDescent="0.25">
      <c r="A171" s="22" t="s">
        <v>379</v>
      </c>
      <c r="B171" s="23" t="s">
        <v>380</v>
      </c>
      <c r="C171" s="24" t="s">
        <v>73</v>
      </c>
      <c r="D171" s="25">
        <v>13.34</v>
      </c>
      <c r="E171" s="49">
        <v>2721.08</v>
      </c>
      <c r="F171" s="26">
        <f t="shared" si="2"/>
        <v>36299.21</v>
      </c>
      <c r="G171" s="27"/>
    </row>
    <row r="172" spans="1:7" ht="409.5" customHeight="1" x14ac:dyDescent="0.25">
      <c r="A172" s="22" t="s">
        <v>381</v>
      </c>
      <c r="B172" s="23" t="s">
        <v>382</v>
      </c>
      <c r="C172" s="24" t="s">
        <v>73</v>
      </c>
      <c r="D172" s="25">
        <v>39.979999999999997</v>
      </c>
      <c r="E172" s="26">
        <v>1176.6762000000001</v>
      </c>
      <c r="F172" s="26">
        <f t="shared" si="2"/>
        <v>47043.51</v>
      </c>
      <c r="G172" s="27"/>
    </row>
    <row r="173" spans="1:7" x14ac:dyDescent="0.25">
      <c r="A173" s="14" t="s">
        <v>383</v>
      </c>
      <c r="B173" s="15" t="s">
        <v>384</v>
      </c>
      <c r="C173" s="16"/>
      <c r="D173" s="29"/>
      <c r="E173" s="18"/>
      <c r="F173" s="19">
        <f t="shared" si="2"/>
        <v>0</v>
      </c>
      <c r="G173" s="12">
        <v>2</v>
      </c>
    </row>
    <row r="174" spans="1:7" ht="408" customHeight="1" x14ac:dyDescent="0.25">
      <c r="A174" s="22" t="s">
        <v>385</v>
      </c>
      <c r="B174" s="23" t="s">
        <v>386</v>
      </c>
      <c r="C174" s="24" t="s">
        <v>61</v>
      </c>
      <c r="D174" s="25">
        <v>1</v>
      </c>
      <c r="E174" s="26">
        <v>621.72179999999992</v>
      </c>
      <c r="F174" s="26">
        <f t="shared" si="2"/>
        <v>621.72</v>
      </c>
      <c r="G174" s="27"/>
    </row>
    <row r="175" spans="1:7" ht="409.5" customHeight="1" x14ac:dyDescent="0.25">
      <c r="A175" s="22" t="s">
        <v>387</v>
      </c>
      <c r="B175" s="23" t="s">
        <v>388</v>
      </c>
      <c r="C175" s="24" t="s">
        <v>61</v>
      </c>
      <c r="D175" s="25">
        <v>3</v>
      </c>
      <c r="E175" s="26">
        <v>1313.4155999999998</v>
      </c>
      <c r="F175" s="26">
        <f t="shared" si="2"/>
        <v>3940.25</v>
      </c>
      <c r="G175" s="27"/>
    </row>
    <row r="176" spans="1:7" ht="409.5" customHeight="1" x14ac:dyDescent="0.25">
      <c r="A176" s="22" t="s">
        <v>389</v>
      </c>
      <c r="B176" s="23" t="s">
        <v>390</v>
      </c>
      <c r="C176" s="24" t="s">
        <v>61</v>
      </c>
      <c r="D176" s="25">
        <v>1</v>
      </c>
      <c r="E176" s="26">
        <v>1149.1872000000001</v>
      </c>
      <c r="F176" s="26">
        <f t="shared" si="2"/>
        <v>1149.19</v>
      </c>
      <c r="G176" s="27"/>
    </row>
    <row r="177" spans="1:7" ht="409.5" customHeight="1" x14ac:dyDescent="0.25">
      <c r="A177" s="22" t="s">
        <v>391</v>
      </c>
      <c r="B177" s="23" t="s">
        <v>392</v>
      </c>
      <c r="C177" s="24" t="s">
        <v>61</v>
      </c>
      <c r="D177" s="25">
        <v>4</v>
      </c>
      <c r="E177" s="26">
        <v>782.66719999999998</v>
      </c>
      <c r="F177" s="26">
        <f t="shared" si="2"/>
        <v>3130.67</v>
      </c>
      <c r="G177" s="27"/>
    </row>
    <row r="178" spans="1:7" x14ac:dyDescent="0.25">
      <c r="A178" s="42" t="s">
        <v>393</v>
      </c>
      <c r="B178" s="43" t="s">
        <v>394</v>
      </c>
      <c r="C178" s="44"/>
      <c r="D178" s="45"/>
      <c r="E178" s="46"/>
      <c r="F178" s="51">
        <f t="shared" si="2"/>
        <v>0</v>
      </c>
      <c r="G178" s="12">
        <v>1</v>
      </c>
    </row>
    <row r="179" spans="1:7" x14ac:dyDescent="0.25">
      <c r="A179" s="14" t="s">
        <v>395</v>
      </c>
      <c r="B179" s="15" t="s">
        <v>396</v>
      </c>
      <c r="C179" s="16"/>
      <c r="D179" s="29"/>
      <c r="E179" s="18"/>
      <c r="F179" s="19">
        <f t="shared" si="2"/>
        <v>0</v>
      </c>
      <c r="G179" s="12">
        <v>2</v>
      </c>
    </row>
    <row r="180" spans="1:7" ht="409.5" customHeight="1" x14ac:dyDescent="0.25">
      <c r="A180" s="22" t="s">
        <v>397</v>
      </c>
      <c r="B180" s="23" t="s">
        <v>398</v>
      </c>
      <c r="C180" s="24" t="s">
        <v>61</v>
      </c>
      <c r="D180" s="25">
        <v>6</v>
      </c>
      <c r="E180" s="26">
        <v>299.1891</v>
      </c>
      <c r="F180" s="26">
        <f t="shared" si="2"/>
        <v>1795.13</v>
      </c>
      <c r="G180" s="27"/>
    </row>
    <row r="181" spans="1:7" x14ac:dyDescent="0.25">
      <c r="A181" s="14" t="s">
        <v>399</v>
      </c>
      <c r="B181" s="15" t="s">
        <v>20</v>
      </c>
      <c r="C181" s="16"/>
      <c r="D181" s="29"/>
      <c r="E181" s="18"/>
      <c r="F181" s="19">
        <f t="shared" si="2"/>
        <v>0</v>
      </c>
      <c r="G181" s="12">
        <v>2</v>
      </c>
    </row>
    <row r="182" spans="1:7" ht="409.5" customHeight="1" x14ac:dyDescent="0.25">
      <c r="A182" s="22" t="s">
        <v>400</v>
      </c>
      <c r="B182" s="23" t="s">
        <v>401</v>
      </c>
      <c r="C182" s="24" t="s">
        <v>402</v>
      </c>
      <c r="D182" s="25">
        <v>1</v>
      </c>
      <c r="E182" s="26">
        <v>54.409600000000005</v>
      </c>
      <c r="F182" s="26">
        <f t="shared" si="2"/>
        <v>54.41</v>
      </c>
      <c r="G182" s="27"/>
    </row>
    <row r="183" spans="1:7" x14ac:dyDescent="0.25">
      <c r="A183" s="14" t="s">
        <v>403</v>
      </c>
      <c r="B183" s="15" t="s">
        <v>404</v>
      </c>
      <c r="C183" s="16"/>
      <c r="D183" s="29"/>
      <c r="E183" s="18"/>
      <c r="F183" s="19">
        <f t="shared" si="2"/>
        <v>0</v>
      </c>
      <c r="G183" s="12">
        <v>2</v>
      </c>
    </row>
    <row r="184" spans="1:7" ht="240" customHeight="1" x14ac:dyDescent="0.25">
      <c r="A184" s="22" t="s">
        <v>405</v>
      </c>
      <c r="B184" s="23" t="s">
        <v>406</v>
      </c>
      <c r="C184" s="24" t="s">
        <v>61</v>
      </c>
      <c r="D184" s="25">
        <v>1</v>
      </c>
      <c r="E184" s="26">
        <v>1322.3679</v>
      </c>
      <c r="F184" s="26">
        <f t="shared" si="2"/>
        <v>1322.37</v>
      </c>
      <c r="G184" s="27"/>
    </row>
    <row r="185" spans="1:7" ht="312" customHeight="1" x14ac:dyDescent="0.25">
      <c r="A185" s="22" t="s">
        <v>407</v>
      </c>
      <c r="B185" s="23" t="s">
        <v>408</v>
      </c>
      <c r="C185" s="24" t="s">
        <v>61</v>
      </c>
      <c r="D185" s="25">
        <v>1</v>
      </c>
      <c r="E185" s="26">
        <v>1633.5522000000001</v>
      </c>
      <c r="F185" s="26">
        <f t="shared" si="2"/>
        <v>1633.55</v>
      </c>
      <c r="G185" s="27"/>
    </row>
    <row r="186" spans="1:7" ht="409.5" customHeight="1" x14ac:dyDescent="0.25">
      <c r="A186" s="22" t="s">
        <v>409</v>
      </c>
      <c r="B186" s="23" t="s">
        <v>410</v>
      </c>
      <c r="C186" s="24" t="s">
        <v>61</v>
      </c>
      <c r="D186" s="25">
        <v>2</v>
      </c>
      <c r="E186" s="26">
        <v>1509.8566000000001</v>
      </c>
      <c r="F186" s="26">
        <f t="shared" si="2"/>
        <v>3019.71</v>
      </c>
      <c r="G186" s="27"/>
    </row>
    <row r="187" spans="1:7" x14ac:dyDescent="0.25">
      <c r="A187" s="14" t="s">
        <v>411</v>
      </c>
      <c r="B187" s="15" t="s">
        <v>412</v>
      </c>
      <c r="C187" s="16"/>
      <c r="D187" s="29"/>
      <c r="E187" s="18"/>
      <c r="F187" s="19">
        <f t="shared" si="2"/>
        <v>0</v>
      </c>
      <c r="G187" s="12">
        <v>2</v>
      </c>
    </row>
    <row r="188" spans="1:7" ht="409.5" customHeight="1" x14ac:dyDescent="0.25">
      <c r="A188" s="22" t="s">
        <v>413</v>
      </c>
      <c r="B188" s="23" t="s">
        <v>414</v>
      </c>
      <c r="C188" s="24" t="s">
        <v>61</v>
      </c>
      <c r="D188" s="25">
        <v>1</v>
      </c>
      <c r="E188" s="26">
        <v>245</v>
      </c>
      <c r="F188" s="26">
        <f t="shared" si="2"/>
        <v>245</v>
      </c>
      <c r="G188" s="27"/>
    </row>
    <row r="189" spans="1:7" ht="409.5" customHeight="1" x14ac:dyDescent="0.25">
      <c r="A189" s="22" t="s">
        <v>415</v>
      </c>
      <c r="B189" s="23" t="s">
        <v>416</v>
      </c>
      <c r="C189" s="24" t="s">
        <v>61</v>
      </c>
      <c r="D189" s="25">
        <v>4</v>
      </c>
      <c r="E189" s="26">
        <v>147</v>
      </c>
      <c r="F189" s="26">
        <f t="shared" si="2"/>
        <v>588</v>
      </c>
      <c r="G189" s="27"/>
    </row>
    <row r="190" spans="1:7" x14ac:dyDescent="0.25">
      <c r="A190" s="14" t="s">
        <v>417</v>
      </c>
      <c r="B190" s="15" t="s">
        <v>418</v>
      </c>
      <c r="C190" s="16"/>
      <c r="D190" s="29"/>
      <c r="E190" s="18"/>
      <c r="F190" s="19">
        <f t="shared" si="2"/>
        <v>0</v>
      </c>
      <c r="G190" s="12">
        <v>2</v>
      </c>
    </row>
    <row r="191" spans="1:7" x14ac:dyDescent="0.25">
      <c r="A191" s="42" t="s">
        <v>419</v>
      </c>
      <c r="B191" s="43" t="s">
        <v>420</v>
      </c>
      <c r="C191" s="44"/>
      <c r="D191" s="45"/>
      <c r="E191" s="46"/>
      <c r="F191" s="51">
        <f t="shared" si="2"/>
        <v>0</v>
      </c>
      <c r="G191" s="12">
        <v>1</v>
      </c>
    </row>
    <row r="192" spans="1:7" x14ac:dyDescent="0.25">
      <c r="A192" s="14" t="s">
        <v>421</v>
      </c>
      <c r="B192" s="15" t="s">
        <v>422</v>
      </c>
      <c r="C192" s="16"/>
      <c r="D192" s="29"/>
      <c r="E192" s="18"/>
      <c r="F192" s="19">
        <f t="shared" si="2"/>
        <v>0</v>
      </c>
      <c r="G192" s="12">
        <v>2</v>
      </c>
    </row>
    <row r="193" spans="1:7" ht="204" customHeight="1" x14ac:dyDescent="0.25">
      <c r="A193" s="31" t="s">
        <v>423</v>
      </c>
      <c r="B193" s="23" t="s">
        <v>424</v>
      </c>
      <c r="C193" s="24" t="s">
        <v>61</v>
      </c>
      <c r="D193" s="25">
        <v>1</v>
      </c>
      <c r="E193" s="26">
        <v>363.5702</v>
      </c>
      <c r="F193" s="26">
        <f t="shared" si="2"/>
        <v>363.57</v>
      </c>
      <c r="G193" s="52"/>
    </row>
    <row r="194" spans="1:7" ht="409.5" customHeight="1" x14ac:dyDescent="0.25">
      <c r="A194" s="31" t="s">
        <v>425</v>
      </c>
      <c r="B194" s="23" t="s">
        <v>426</v>
      </c>
      <c r="C194" s="24" t="s">
        <v>73</v>
      </c>
      <c r="D194" s="25">
        <v>473.29</v>
      </c>
      <c r="E194" s="26">
        <v>17.860500000000002</v>
      </c>
      <c r="F194" s="26">
        <f t="shared" si="2"/>
        <v>8453.2000000000007</v>
      </c>
      <c r="G194" s="52"/>
    </row>
    <row r="195" spans="1:7" ht="409.5" customHeight="1" x14ac:dyDescent="0.25">
      <c r="A195" s="31" t="s">
        <v>427</v>
      </c>
      <c r="B195" s="23" t="s">
        <v>428</v>
      </c>
      <c r="C195" s="24" t="s">
        <v>73</v>
      </c>
      <c r="D195" s="25">
        <v>245.25</v>
      </c>
      <c r="E195" s="26">
        <v>22.2803</v>
      </c>
      <c r="F195" s="26">
        <f t="shared" si="2"/>
        <v>5464.24</v>
      </c>
      <c r="G195" s="52"/>
    </row>
    <row r="196" spans="1:7" x14ac:dyDescent="0.25">
      <c r="A196" s="14" t="s">
        <v>429</v>
      </c>
      <c r="B196" s="15" t="s">
        <v>430</v>
      </c>
      <c r="C196" s="16"/>
      <c r="D196" s="29"/>
      <c r="E196" s="18"/>
      <c r="F196" s="19">
        <f t="shared" si="2"/>
        <v>0</v>
      </c>
      <c r="G196" s="12">
        <v>2</v>
      </c>
    </row>
    <row r="197" spans="1:7" ht="408" customHeight="1" x14ac:dyDescent="0.25">
      <c r="A197" s="22" t="s">
        <v>431</v>
      </c>
      <c r="B197" s="23" t="s">
        <v>432</v>
      </c>
      <c r="C197" s="24" t="s">
        <v>73</v>
      </c>
      <c r="D197" s="25">
        <v>114.01</v>
      </c>
      <c r="E197" s="26">
        <v>23.353399999999997</v>
      </c>
      <c r="F197" s="26">
        <f t="shared" si="2"/>
        <v>2662.52</v>
      </c>
      <c r="G197" s="27"/>
    </row>
    <row r="198" spans="1:7" x14ac:dyDescent="0.25">
      <c r="A198" s="42" t="s">
        <v>433</v>
      </c>
      <c r="B198" s="43" t="s">
        <v>434</v>
      </c>
      <c r="C198" s="44"/>
      <c r="D198" s="45"/>
      <c r="E198" s="46"/>
      <c r="F198" s="51">
        <f t="shared" ref="F198:F261" si="3">+ROUND(D198*E198,2)</f>
        <v>0</v>
      </c>
      <c r="G198" s="12">
        <v>1</v>
      </c>
    </row>
    <row r="199" spans="1:7" x14ac:dyDescent="0.25">
      <c r="A199" s="14" t="s">
        <v>435</v>
      </c>
      <c r="B199" s="15" t="s">
        <v>8</v>
      </c>
      <c r="C199" s="16"/>
      <c r="D199" s="29"/>
      <c r="E199" s="18"/>
      <c r="F199" s="19">
        <f t="shared" si="3"/>
        <v>0</v>
      </c>
      <c r="G199" s="12">
        <v>2</v>
      </c>
    </row>
    <row r="200" spans="1:7" ht="409.5" customHeight="1" x14ac:dyDescent="0.25">
      <c r="A200" s="31" t="s">
        <v>436</v>
      </c>
      <c r="B200" s="23" t="s">
        <v>437</v>
      </c>
      <c r="C200" s="24" t="s">
        <v>61</v>
      </c>
      <c r="D200" s="25">
        <v>1</v>
      </c>
      <c r="E200" s="49">
        <v>7970.8086471667502</v>
      </c>
      <c r="F200" s="26">
        <f t="shared" si="3"/>
        <v>7970.81</v>
      </c>
      <c r="G200" s="52"/>
    </row>
    <row r="201" spans="1:7" ht="409.5" customHeight="1" x14ac:dyDescent="0.25">
      <c r="A201" s="31" t="s">
        <v>438</v>
      </c>
      <c r="B201" s="23" t="s">
        <v>439</v>
      </c>
      <c r="C201" s="24" t="s">
        <v>61</v>
      </c>
      <c r="D201" s="25">
        <v>4</v>
      </c>
      <c r="E201" s="26">
        <v>3385.3806</v>
      </c>
      <c r="F201" s="26">
        <f t="shared" si="3"/>
        <v>13541.52</v>
      </c>
      <c r="G201" s="52"/>
    </row>
    <row r="202" spans="1:7" ht="409.5" customHeight="1" x14ac:dyDescent="0.25">
      <c r="A202" s="31" t="s">
        <v>440</v>
      </c>
      <c r="B202" s="23" t="s">
        <v>441</v>
      </c>
      <c r="C202" s="24" t="s">
        <v>61</v>
      </c>
      <c r="D202" s="25">
        <v>1</v>
      </c>
      <c r="E202" s="49">
        <v>3336.1440481006944</v>
      </c>
      <c r="F202" s="26">
        <f t="shared" si="3"/>
        <v>3336.14</v>
      </c>
      <c r="G202" s="52"/>
    </row>
    <row r="203" spans="1:7" ht="409.5" customHeight="1" x14ac:dyDescent="0.25">
      <c r="A203" s="31" t="s">
        <v>442</v>
      </c>
      <c r="B203" s="23" t="s">
        <v>443</v>
      </c>
      <c r="C203" s="24" t="s">
        <v>61</v>
      </c>
      <c r="D203" s="25">
        <v>2</v>
      </c>
      <c r="E203" s="26">
        <v>4827.7004999999999</v>
      </c>
      <c r="F203" s="26">
        <f t="shared" si="3"/>
        <v>9655.4</v>
      </c>
      <c r="G203" s="52"/>
    </row>
    <row r="204" spans="1:7" ht="409.5" customHeight="1" x14ac:dyDescent="0.25">
      <c r="A204" s="31" t="s">
        <v>444</v>
      </c>
      <c r="B204" s="23" t="s">
        <v>445</v>
      </c>
      <c r="C204" s="24" t="s">
        <v>61</v>
      </c>
      <c r="D204" s="25">
        <v>1</v>
      </c>
      <c r="E204" s="49">
        <v>5810.2156629000001</v>
      </c>
      <c r="F204" s="26">
        <f t="shared" si="3"/>
        <v>5810.22</v>
      </c>
      <c r="G204" s="52"/>
    </row>
    <row r="205" spans="1:7" ht="300" customHeight="1" x14ac:dyDescent="0.25">
      <c r="A205" s="31" t="s">
        <v>446</v>
      </c>
      <c r="B205" s="23" t="s">
        <v>447</v>
      </c>
      <c r="C205" s="24" t="s">
        <v>61</v>
      </c>
      <c r="D205" s="25">
        <v>1</v>
      </c>
      <c r="E205" s="26">
        <v>2703.8690000000001</v>
      </c>
      <c r="F205" s="26">
        <f t="shared" si="3"/>
        <v>2703.87</v>
      </c>
      <c r="G205" s="52"/>
    </row>
    <row r="206" spans="1:7" x14ac:dyDescent="0.25">
      <c r="A206" s="14" t="s">
        <v>448</v>
      </c>
      <c r="B206" s="15" t="s">
        <v>449</v>
      </c>
      <c r="C206" s="16"/>
      <c r="D206" s="29"/>
      <c r="E206" s="18"/>
      <c r="F206" s="19">
        <f t="shared" si="3"/>
        <v>0</v>
      </c>
      <c r="G206" s="12">
        <v>2</v>
      </c>
    </row>
    <row r="207" spans="1:7" ht="408" customHeight="1" x14ac:dyDescent="0.25">
      <c r="A207" s="22" t="s">
        <v>450</v>
      </c>
      <c r="B207" s="23" t="s">
        <v>451</v>
      </c>
      <c r="C207" s="24" t="s">
        <v>61</v>
      </c>
      <c r="D207" s="25">
        <v>5</v>
      </c>
      <c r="E207" s="26">
        <v>356.8229</v>
      </c>
      <c r="F207" s="26">
        <f t="shared" si="3"/>
        <v>1784.11</v>
      </c>
      <c r="G207" s="27"/>
    </row>
    <row r="208" spans="1:7" ht="409.5" customHeight="1" x14ac:dyDescent="0.25">
      <c r="A208" s="22" t="s">
        <v>452</v>
      </c>
      <c r="B208" s="23" t="s">
        <v>453</v>
      </c>
      <c r="C208" s="24" t="s">
        <v>61</v>
      </c>
      <c r="D208" s="25">
        <v>3</v>
      </c>
      <c r="E208" s="26">
        <v>1345.4811999999999</v>
      </c>
      <c r="F208" s="26">
        <f t="shared" si="3"/>
        <v>4036.44</v>
      </c>
      <c r="G208" s="27"/>
    </row>
    <row r="209" spans="1:7" ht="409.5" customHeight="1" x14ac:dyDescent="0.25">
      <c r="A209" s="22" t="s">
        <v>454</v>
      </c>
      <c r="B209" s="23" t="s">
        <v>455</v>
      </c>
      <c r="C209" s="24" t="s">
        <v>61</v>
      </c>
      <c r="D209" s="25">
        <v>3</v>
      </c>
      <c r="E209" s="26">
        <v>555.05023432739995</v>
      </c>
      <c r="F209" s="26">
        <f t="shared" si="3"/>
        <v>1665.15</v>
      </c>
      <c r="G209" s="27"/>
    </row>
    <row r="210" spans="1:7" ht="409.5" customHeight="1" x14ac:dyDescent="0.25">
      <c r="A210" s="22" t="s">
        <v>456</v>
      </c>
      <c r="B210" s="23" t="s">
        <v>457</v>
      </c>
      <c r="C210" s="24" t="s">
        <v>61</v>
      </c>
      <c r="D210" s="25">
        <v>5</v>
      </c>
      <c r="E210" s="26">
        <v>672.66219999999998</v>
      </c>
      <c r="F210" s="26">
        <f t="shared" si="3"/>
        <v>3363.31</v>
      </c>
      <c r="G210" s="27"/>
    </row>
    <row r="211" spans="1:7" ht="409.5" customHeight="1" x14ac:dyDescent="0.25">
      <c r="A211" s="22" t="s">
        <v>458</v>
      </c>
      <c r="B211" s="23" t="s">
        <v>459</v>
      </c>
      <c r="C211" s="24" t="s">
        <v>61</v>
      </c>
      <c r="D211" s="25">
        <v>3</v>
      </c>
      <c r="E211" s="26">
        <v>647.00580000000002</v>
      </c>
      <c r="F211" s="26">
        <f t="shared" si="3"/>
        <v>1941.02</v>
      </c>
      <c r="G211" s="27"/>
    </row>
    <row r="212" spans="1:7" ht="409.5" customHeight="1" x14ac:dyDescent="0.25">
      <c r="A212" s="22" t="s">
        <v>460</v>
      </c>
      <c r="B212" s="23" t="s">
        <v>461</v>
      </c>
      <c r="C212" s="24" t="s">
        <v>61</v>
      </c>
      <c r="D212" s="25">
        <v>2</v>
      </c>
      <c r="E212" s="26">
        <v>175.86099999999999</v>
      </c>
      <c r="F212" s="26">
        <f t="shared" si="3"/>
        <v>351.72</v>
      </c>
      <c r="G212" s="27"/>
    </row>
    <row r="213" spans="1:7" ht="409.5" customHeight="1" x14ac:dyDescent="0.25">
      <c r="A213" s="22" t="s">
        <v>462</v>
      </c>
      <c r="B213" s="23" t="s">
        <v>463</v>
      </c>
      <c r="C213" s="24" t="s">
        <v>61</v>
      </c>
      <c r="D213" s="25">
        <v>1</v>
      </c>
      <c r="E213" s="26">
        <v>1432.9952000000001</v>
      </c>
      <c r="F213" s="26">
        <f t="shared" si="3"/>
        <v>1433</v>
      </c>
      <c r="G213" s="27"/>
    </row>
    <row r="214" spans="1:7" ht="300" customHeight="1" x14ac:dyDescent="0.25">
      <c r="A214" s="22" t="s">
        <v>464</v>
      </c>
      <c r="B214" s="23" t="s">
        <v>465</v>
      </c>
      <c r="C214" s="24" t="s">
        <v>61</v>
      </c>
      <c r="D214" s="25">
        <v>5</v>
      </c>
      <c r="E214" s="49">
        <v>445.28219999999999</v>
      </c>
      <c r="F214" s="26">
        <f t="shared" si="3"/>
        <v>2226.41</v>
      </c>
      <c r="G214" s="27"/>
    </row>
    <row r="215" spans="1:7" x14ac:dyDescent="0.25">
      <c r="A215" s="14" t="s">
        <v>466</v>
      </c>
      <c r="B215" s="15" t="s">
        <v>467</v>
      </c>
      <c r="C215" s="16"/>
      <c r="D215" s="29"/>
      <c r="E215" s="18"/>
      <c r="F215" s="19">
        <f t="shared" si="3"/>
        <v>0</v>
      </c>
      <c r="G215" s="12">
        <v>2</v>
      </c>
    </row>
    <row r="216" spans="1:7" ht="409.5" customHeight="1" x14ac:dyDescent="0.25">
      <c r="A216" s="22" t="s">
        <v>468</v>
      </c>
      <c r="B216" s="23" t="s">
        <v>469</v>
      </c>
      <c r="C216" s="24" t="s">
        <v>73</v>
      </c>
      <c r="D216" s="25">
        <v>13.44</v>
      </c>
      <c r="E216" s="26">
        <v>4645.3176000000003</v>
      </c>
      <c r="F216" s="26">
        <f t="shared" si="3"/>
        <v>62433.07</v>
      </c>
      <c r="G216" s="27"/>
    </row>
    <row r="217" spans="1:7" x14ac:dyDescent="0.25">
      <c r="A217" s="14" t="s">
        <v>470</v>
      </c>
      <c r="B217" s="15" t="s">
        <v>471</v>
      </c>
      <c r="C217" s="16"/>
      <c r="D217" s="29"/>
      <c r="E217" s="18"/>
      <c r="F217" s="19">
        <f t="shared" si="3"/>
        <v>0</v>
      </c>
      <c r="G217" s="12">
        <v>2</v>
      </c>
    </row>
    <row r="218" spans="1:7" ht="372" customHeight="1" x14ac:dyDescent="0.25">
      <c r="A218" s="22" t="s">
        <v>472</v>
      </c>
      <c r="B218" s="23" t="s">
        <v>473</v>
      </c>
      <c r="C218" s="24" t="s">
        <v>474</v>
      </c>
      <c r="D218" s="25">
        <v>1</v>
      </c>
      <c r="E218" s="26">
        <v>1174.9906000000001</v>
      </c>
      <c r="F218" s="26">
        <f t="shared" si="3"/>
        <v>1174.99</v>
      </c>
      <c r="G218" s="27"/>
    </row>
    <row r="219" spans="1:7" ht="409.5" customHeight="1" x14ac:dyDescent="0.25">
      <c r="A219" s="22" t="s">
        <v>475</v>
      </c>
      <c r="B219" s="23" t="s">
        <v>476</v>
      </c>
      <c r="C219" s="24" t="s">
        <v>477</v>
      </c>
      <c r="D219" s="25">
        <v>1</v>
      </c>
      <c r="E219" s="26">
        <v>1245.1438999999998</v>
      </c>
      <c r="F219" s="26">
        <f t="shared" si="3"/>
        <v>1245.1400000000001</v>
      </c>
      <c r="G219" s="27"/>
    </row>
    <row r="220" spans="1:7" ht="409.5" customHeight="1" x14ac:dyDescent="0.25">
      <c r="A220" s="22" t="s">
        <v>478</v>
      </c>
      <c r="B220" s="23" t="s">
        <v>479</v>
      </c>
      <c r="C220" s="24" t="s">
        <v>477</v>
      </c>
      <c r="D220" s="25">
        <v>1</v>
      </c>
      <c r="E220" s="26">
        <v>1189.0829999999999</v>
      </c>
      <c r="F220" s="26">
        <f t="shared" si="3"/>
        <v>1189.08</v>
      </c>
      <c r="G220" s="27"/>
    </row>
    <row r="221" spans="1:7" x14ac:dyDescent="0.25">
      <c r="A221" s="14" t="s">
        <v>480</v>
      </c>
      <c r="B221" s="15" t="s">
        <v>481</v>
      </c>
      <c r="C221" s="16"/>
      <c r="D221" s="29"/>
      <c r="E221" s="18"/>
      <c r="F221" s="19">
        <f t="shared" si="3"/>
        <v>0</v>
      </c>
      <c r="G221" s="12">
        <v>2</v>
      </c>
    </row>
    <row r="222" spans="1:7" ht="409.5" customHeight="1" x14ac:dyDescent="0.25">
      <c r="A222" s="22" t="s">
        <v>482</v>
      </c>
      <c r="B222" s="23" t="s">
        <v>483</v>
      </c>
      <c r="C222" s="24" t="s">
        <v>99</v>
      </c>
      <c r="D222" s="25">
        <v>5</v>
      </c>
      <c r="E222" s="26">
        <v>957.95</v>
      </c>
      <c r="F222" s="26">
        <f t="shared" si="3"/>
        <v>4789.75</v>
      </c>
      <c r="G222" s="27"/>
    </row>
    <row r="223" spans="1:7" ht="409.5" customHeight="1" x14ac:dyDescent="0.25">
      <c r="A223" s="22" t="s">
        <v>484</v>
      </c>
      <c r="B223" s="23" t="s">
        <v>485</v>
      </c>
      <c r="C223" s="24" t="s">
        <v>99</v>
      </c>
      <c r="D223" s="25">
        <v>3</v>
      </c>
      <c r="E223" s="26">
        <v>993.09280000000001</v>
      </c>
      <c r="F223" s="26">
        <f t="shared" si="3"/>
        <v>2979.28</v>
      </c>
      <c r="G223" s="27"/>
    </row>
    <row r="224" spans="1:7" ht="409.5" customHeight="1" x14ac:dyDescent="0.25">
      <c r="A224" s="22" t="s">
        <v>486</v>
      </c>
      <c r="B224" s="23" t="s">
        <v>487</v>
      </c>
      <c r="C224" s="24" t="s">
        <v>99</v>
      </c>
      <c r="D224" s="25">
        <v>1</v>
      </c>
      <c r="E224" s="26">
        <v>830.92240000000004</v>
      </c>
      <c r="F224" s="26">
        <f t="shared" si="3"/>
        <v>830.92</v>
      </c>
      <c r="G224" s="27"/>
    </row>
    <row r="225" spans="1:7" ht="409.5" customHeight="1" x14ac:dyDescent="0.25">
      <c r="A225" s="22" t="s">
        <v>488</v>
      </c>
      <c r="B225" s="23" t="s">
        <v>489</v>
      </c>
      <c r="C225" s="24" t="s">
        <v>99</v>
      </c>
      <c r="D225" s="25">
        <v>2</v>
      </c>
      <c r="E225" s="26">
        <v>1125.1183999999998</v>
      </c>
      <c r="F225" s="26">
        <f t="shared" si="3"/>
        <v>2250.2399999999998</v>
      </c>
      <c r="G225" s="27"/>
    </row>
    <row r="226" spans="1:7" ht="409.5" customHeight="1" x14ac:dyDescent="0.25">
      <c r="A226" s="22" t="s">
        <v>490</v>
      </c>
      <c r="B226" s="23" t="s">
        <v>491</v>
      </c>
      <c r="C226" s="24" t="s">
        <v>99</v>
      </c>
      <c r="D226" s="25">
        <v>1</v>
      </c>
      <c r="E226" s="26">
        <v>492.62639999999999</v>
      </c>
      <c r="F226" s="26">
        <f t="shared" si="3"/>
        <v>492.63</v>
      </c>
      <c r="G226" s="27"/>
    </row>
    <row r="227" spans="1:7" ht="409.5" customHeight="1" x14ac:dyDescent="0.25">
      <c r="A227" s="22" t="s">
        <v>492</v>
      </c>
      <c r="B227" s="23" t="s">
        <v>493</v>
      </c>
      <c r="C227" s="24" t="s">
        <v>99</v>
      </c>
      <c r="D227" s="25">
        <v>5</v>
      </c>
      <c r="E227" s="26">
        <v>857.71559999999999</v>
      </c>
      <c r="F227" s="26">
        <f t="shared" si="3"/>
        <v>4288.58</v>
      </c>
      <c r="G227" s="27"/>
    </row>
    <row r="228" spans="1:7" ht="409.5" customHeight="1" x14ac:dyDescent="0.25">
      <c r="A228" s="22" t="s">
        <v>494</v>
      </c>
      <c r="B228" s="23" t="s">
        <v>495</v>
      </c>
      <c r="C228" s="24" t="s">
        <v>99</v>
      </c>
      <c r="D228" s="25">
        <v>3</v>
      </c>
      <c r="E228" s="26">
        <v>786.8175</v>
      </c>
      <c r="F228" s="26">
        <f t="shared" si="3"/>
        <v>2360.4499999999998</v>
      </c>
      <c r="G228" s="27"/>
    </row>
    <row r="229" spans="1:7" ht="409.5" customHeight="1" x14ac:dyDescent="0.25">
      <c r="A229" s="22" t="s">
        <v>496</v>
      </c>
      <c r="B229" s="23" t="s">
        <v>497</v>
      </c>
      <c r="C229" s="24" t="s">
        <v>99</v>
      </c>
      <c r="D229" s="25">
        <v>2</v>
      </c>
      <c r="E229" s="26">
        <v>813.61559999999997</v>
      </c>
      <c r="F229" s="26">
        <f t="shared" si="3"/>
        <v>1627.23</v>
      </c>
      <c r="G229" s="27"/>
    </row>
    <row r="230" spans="1:7" ht="409.5" customHeight="1" x14ac:dyDescent="0.25">
      <c r="A230" s="22" t="s">
        <v>498</v>
      </c>
      <c r="B230" s="23" t="s">
        <v>499</v>
      </c>
      <c r="C230" s="24" t="s">
        <v>61</v>
      </c>
      <c r="D230" s="25">
        <v>3</v>
      </c>
      <c r="E230" s="26">
        <v>1421.8721999999998</v>
      </c>
      <c r="F230" s="26">
        <f t="shared" si="3"/>
        <v>4265.62</v>
      </c>
      <c r="G230" s="27"/>
    </row>
    <row r="231" spans="1:7" ht="409.5" customHeight="1" x14ac:dyDescent="0.25">
      <c r="A231" s="22" t="s">
        <v>500</v>
      </c>
      <c r="B231" s="23" t="s">
        <v>501</v>
      </c>
      <c r="C231" s="24" t="s">
        <v>61</v>
      </c>
      <c r="D231" s="25">
        <v>3</v>
      </c>
      <c r="E231" s="26">
        <v>433.24329999999998</v>
      </c>
      <c r="F231" s="26">
        <f t="shared" si="3"/>
        <v>1299.73</v>
      </c>
      <c r="G231" s="27"/>
    </row>
    <row r="232" spans="1:7" x14ac:dyDescent="0.25">
      <c r="A232" s="14" t="s">
        <v>502</v>
      </c>
      <c r="B232" s="15" t="s">
        <v>503</v>
      </c>
      <c r="C232" s="16"/>
      <c r="D232" s="29"/>
      <c r="E232" s="18"/>
      <c r="F232" s="19">
        <f t="shared" si="3"/>
        <v>0</v>
      </c>
      <c r="G232" s="12">
        <v>2</v>
      </c>
    </row>
    <row r="233" spans="1:7" ht="409.5" customHeight="1" x14ac:dyDescent="0.25">
      <c r="A233" s="22" t="s">
        <v>504</v>
      </c>
      <c r="B233" s="23" t="s">
        <v>505</v>
      </c>
      <c r="C233" s="24" t="s">
        <v>99</v>
      </c>
      <c r="D233" s="25">
        <v>1</v>
      </c>
      <c r="E233" s="26">
        <v>5402.5243999999993</v>
      </c>
      <c r="F233" s="26">
        <f t="shared" si="3"/>
        <v>5402.52</v>
      </c>
      <c r="G233" s="27"/>
    </row>
    <row r="234" spans="1:7" ht="348" customHeight="1" x14ac:dyDescent="0.25">
      <c r="A234" s="22" t="s">
        <v>506</v>
      </c>
      <c r="B234" s="23" t="s">
        <v>507</v>
      </c>
      <c r="C234" s="24" t="s">
        <v>61</v>
      </c>
      <c r="D234" s="25">
        <v>1</v>
      </c>
      <c r="E234" s="26">
        <v>207.42189999999999</v>
      </c>
      <c r="F234" s="26">
        <f t="shared" si="3"/>
        <v>207.42</v>
      </c>
      <c r="G234" s="27"/>
    </row>
    <row r="235" spans="1:7" ht="348" customHeight="1" x14ac:dyDescent="0.25">
      <c r="A235" s="22" t="s">
        <v>508</v>
      </c>
      <c r="B235" s="23" t="s">
        <v>509</v>
      </c>
      <c r="C235" s="24" t="s">
        <v>61</v>
      </c>
      <c r="D235" s="25">
        <v>5</v>
      </c>
      <c r="E235" s="26">
        <v>207.81880000000001</v>
      </c>
      <c r="F235" s="26">
        <f t="shared" si="3"/>
        <v>1039.0899999999999</v>
      </c>
      <c r="G235" s="27"/>
    </row>
    <row r="236" spans="1:7" ht="348" customHeight="1" x14ac:dyDescent="0.25">
      <c r="A236" s="22" t="s">
        <v>510</v>
      </c>
      <c r="B236" s="23" t="s">
        <v>511</v>
      </c>
      <c r="C236" s="24" t="s">
        <v>61</v>
      </c>
      <c r="D236" s="25">
        <v>2</v>
      </c>
      <c r="E236" s="26">
        <v>339.40339999999998</v>
      </c>
      <c r="F236" s="26">
        <f t="shared" si="3"/>
        <v>678.81</v>
      </c>
      <c r="G236" s="27"/>
    </row>
    <row r="237" spans="1:7" ht="409.5" customHeight="1" x14ac:dyDescent="0.25">
      <c r="A237" s="22" t="s">
        <v>512</v>
      </c>
      <c r="B237" s="23" t="s">
        <v>513</v>
      </c>
      <c r="C237" s="24" t="s">
        <v>61</v>
      </c>
      <c r="D237" s="25">
        <v>1</v>
      </c>
      <c r="E237" s="26">
        <v>309.31740000000002</v>
      </c>
      <c r="F237" s="26">
        <f t="shared" si="3"/>
        <v>309.32</v>
      </c>
      <c r="G237" s="27"/>
    </row>
    <row r="238" spans="1:7" ht="324" customHeight="1" x14ac:dyDescent="0.25">
      <c r="A238" s="22" t="s">
        <v>514</v>
      </c>
      <c r="B238" s="23" t="s">
        <v>515</v>
      </c>
      <c r="C238" s="24" t="s">
        <v>61</v>
      </c>
      <c r="D238" s="25">
        <v>1</v>
      </c>
      <c r="E238" s="26">
        <v>171.50749012931803</v>
      </c>
      <c r="F238" s="26">
        <f t="shared" si="3"/>
        <v>171.51</v>
      </c>
      <c r="G238" s="27"/>
    </row>
    <row r="239" spans="1:7" x14ac:dyDescent="0.25">
      <c r="A239" s="14" t="s">
        <v>516</v>
      </c>
      <c r="B239" s="15" t="s">
        <v>517</v>
      </c>
      <c r="C239" s="16"/>
      <c r="D239" s="29"/>
      <c r="E239" s="18"/>
      <c r="F239" s="19">
        <f t="shared" si="3"/>
        <v>0</v>
      </c>
      <c r="G239" s="12">
        <v>2</v>
      </c>
    </row>
    <row r="240" spans="1:7" x14ac:dyDescent="0.25">
      <c r="A240" s="14" t="s">
        <v>518</v>
      </c>
      <c r="B240" s="15" t="s">
        <v>519</v>
      </c>
      <c r="C240" s="16"/>
      <c r="D240" s="29"/>
      <c r="E240" s="18"/>
      <c r="F240" s="19">
        <f t="shared" si="3"/>
        <v>0</v>
      </c>
      <c r="G240" s="12">
        <v>2</v>
      </c>
    </row>
    <row r="241" spans="1:7" ht="216" customHeight="1" x14ac:dyDescent="0.25">
      <c r="A241" s="22" t="s">
        <v>520</v>
      </c>
      <c r="B241" s="23" t="s">
        <v>521</v>
      </c>
      <c r="C241" s="24" t="s">
        <v>61</v>
      </c>
      <c r="D241" s="25">
        <v>1</v>
      </c>
      <c r="E241" s="49">
        <v>2177.1387</v>
      </c>
      <c r="F241" s="26">
        <f t="shared" si="3"/>
        <v>2177.14</v>
      </c>
      <c r="G241" s="27"/>
    </row>
    <row r="242" spans="1:7" ht="409.5" customHeight="1" x14ac:dyDescent="0.25">
      <c r="A242" s="22" t="s">
        <v>522</v>
      </c>
      <c r="B242" s="23" t="s">
        <v>523</v>
      </c>
      <c r="C242" s="24" t="s">
        <v>173</v>
      </c>
      <c r="D242" s="25">
        <v>12</v>
      </c>
      <c r="E242" s="26">
        <v>11.446400000000001</v>
      </c>
      <c r="F242" s="26">
        <f t="shared" si="3"/>
        <v>137.36000000000001</v>
      </c>
      <c r="G242" s="27"/>
    </row>
    <row r="243" spans="1:7" ht="409.5" customHeight="1" x14ac:dyDescent="0.25">
      <c r="A243" s="22" t="s">
        <v>524</v>
      </c>
      <c r="B243" s="23" t="s">
        <v>525</v>
      </c>
      <c r="C243" s="24" t="s">
        <v>173</v>
      </c>
      <c r="D243" s="25">
        <v>24</v>
      </c>
      <c r="E243" s="26">
        <v>19.943000000000001</v>
      </c>
      <c r="F243" s="26">
        <f t="shared" si="3"/>
        <v>478.63</v>
      </c>
      <c r="G243" s="27"/>
    </row>
    <row r="244" spans="1:7" ht="409.5" customHeight="1" x14ac:dyDescent="0.25">
      <c r="A244" s="22" t="s">
        <v>526</v>
      </c>
      <c r="B244" s="23" t="s">
        <v>527</v>
      </c>
      <c r="C244" s="24" t="s">
        <v>61</v>
      </c>
      <c r="D244" s="25">
        <v>1</v>
      </c>
      <c r="E244" s="26">
        <v>1986.3227999999999</v>
      </c>
      <c r="F244" s="26">
        <f t="shared" si="3"/>
        <v>1986.32</v>
      </c>
      <c r="G244" s="27"/>
    </row>
    <row r="245" spans="1:7" ht="409.5" customHeight="1" x14ac:dyDescent="0.25">
      <c r="A245" s="22" t="s">
        <v>528</v>
      </c>
      <c r="B245" s="23" t="s">
        <v>529</v>
      </c>
      <c r="C245" s="24" t="s">
        <v>173</v>
      </c>
      <c r="D245" s="25">
        <v>12</v>
      </c>
      <c r="E245" s="26">
        <v>57.810200000000002</v>
      </c>
      <c r="F245" s="26">
        <f t="shared" si="3"/>
        <v>693.72</v>
      </c>
      <c r="G245" s="27"/>
    </row>
    <row r="246" spans="1:7" x14ac:dyDescent="0.25">
      <c r="A246" s="42" t="s">
        <v>530</v>
      </c>
      <c r="B246" s="43" t="s">
        <v>12</v>
      </c>
      <c r="C246" s="44"/>
      <c r="D246" s="45"/>
      <c r="E246" s="46"/>
      <c r="F246" s="51">
        <f t="shared" si="3"/>
        <v>0</v>
      </c>
      <c r="G246" s="12">
        <v>1</v>
      </c>
    </row>
    <row r="247" spans="1:7" x14ac:dyDescent="0.25">
      <c r="A247" s="14" t="s">
        <v>531</v>
      </c>
      <c r="B247" s="15"/>
      <c r="C247" s="16"/>
      <c r="D247" s="29"/>
      <c r="E247" s="18"/>
      <c r="F247" s="19">
        <f t="shared" si="3"/>
        <v>0</v>
      </c>
      <c r="G247" s="12">
        <v>2</v>
      </c>
    </row>
    <row r="248" spans="1:7" ht="288" customHeight="1" x14ac:dyDescent="0.25">
      <c r="A248" s="22" t="s">
        <v>532</v>
      </c>
      <c r="B248" s="23" t="s">
        <v>533</v>
      </c>
      <c r="C248" s="24" t="s">
        <v>61</v>
      </c>
      <c r="D248" s="25">
        <v>1</v>
      </c>
      <c r="E248" s="26">
        <v>805.38656912262525</v>
      </c>
      <c r="F248" s="26">
        <f t="shared" si="3"/>
        <v>805.39</v>
      </c>
      <c r="G248" s="27"/>
    </row>
    <row r="249" spans="1:7" ht="409.5" customHeight="1" x14ac:dyDescent="0.25">
      <c r="A249" s="22" t="s">
        <v>534</v>
      </c>
      <c r="B249" s="23" t="s">
        <v>535</v>
      </c>
      <c r="C249" s="24" t="s">
        <v>99</v>
      </c>
      <c r="D249" s="25">
        <v>74</v>
      </c>
      <c r="E249" s="49">
        <v>619.09649999999999</v>
      </c>
      <c r="F249" s="26">
        <f t="shared" si="3"/>
        <v>45813.14</v>
      </c>
      <c r="G249" s="27"/>
    </row>
    <row r="250" spans="1:7" ht="409.5" customHeight="1" x14ac:dyDescent="0.25">
      <c r="A250" s="22" t="s">
        <v>536</v>
      </c>
      <c r="B250" s="23" t="s">
        <v>537</v>
      </c>
      <c r="C250" s="24" t="s">
        <v>61</v>
      </c>
      <c r="D250" s="25">
        <v>5</v>
      </c>
      <c r="E250" s="26">
        <v>103.6448</v>
      </c>
      <c r="F250" s="26">
        <f t="shared" si="3"/>
        <v>518.22</v>
      </c>
      <c r="G250" s="27"/>
    </row>
    <row r="251" spans="1:7" ht="409.5" customHeight="1" x14ac:dyDescent="0.25">
      <c r="A251" s="53" t="s">
        <v>538</v>
      </c>
      <c r="B251" s="23" t="s">
        <v>539</v>
      </c>
      <c r="C251" s="33" t="s">
        <v>61</v>
      </c>
      <c r="D251" s="25">
        <v>13</v>
      </c>
      <c r="E251" s="26">
        <v>3550.4321999999997</v>
      </c>
      <c r="F251" s="26">
        <f t="shared" si="3"/>
        <v>46155.62</v>
      </c>
      <c r="G251" s="27"/>
    </row>
    <row r="252" spans="1:7" ht="409.5" customHeight="1" x14ac:dyDescent="0.25">
      <c r="A252" s="53" t="s">
        <v>540</v>
      </c>
      <c r="B252" s="23" t="s">
        <v>541</v>
      </c>
      <c r="C252" s="33" t="s">
        <v>61</v>
      </c>
      <c r="D252" s="25">
        <v>4</v>
      </c>
      <c r="E252" s="26">
        <v>2050.5275000000001</v>
      </c>
      <c r="F252" s="26">
        <f t="shared" si="3"/>
        <v>8202.11</v>
      </c>
      <c r="G252" s="54"/>
    </row>
    <row r="253" spans="1:7" ht="409.5" customHeight="1" x14ac:dyDescent="0.25">
      <c r="A253" s="53" t="s">
        <v>542</v>
      </c>
      <c r="B253" s="23" t="s">
        <v>543</v>
      </c>
      <c r="C253" s="33" t="s">
        <v>61</v>
      </c>
      <c r="D253" s="25">
        <v>2</v>
      </c>
      <c r="E253" s="26">
        <v>2170.0727999999999</v>
      </c>
      <c r="F253" s="26">
        <f t="shared" si="3"/>
        <v>4340.1499999999996</v>
      </c>
      <c r="G253" s="27"/>
    </row>
    <row r="254" spans="1:7" ht="240" customHeight="1" x14ac:dyDescent="0.25">
      <c r="A254" s="22" t="s">
        <v>544</v>
      </c>
      <c r="B254" s="23" t="s">
        <v>545</v>
      </c>
      <c r="C254" s="24" t="s">
        <v>61</v>
      </c>
      <c r="D254" s="25">
        <v>1</v>
      </c>
      <c r="E254" s="26">
        <v>4598.6696000000002</v>
      </c>
      <c r="F254" s="26">
        <f t="shared" si="3"/>
        <v>4598.67</v>
      </c>
      <c r="G254" s="27"/>
    </row>
    <row r="255" spans="1:7" ht="409.5" customHeight="1" x14ac:dyDescent="0.25">
      <c r="A255" s="22" t="s">
        <v>546</v>
      </c>
      <c r="B255" s="23" t="s">
        <v>547</v>
      </c>
      <c r="C255" s="24" t="s">
        <v>61</v>
      </c>
      <c r="D255" s="25">
        <v>1</v>
      </c>
      <c r="E255" s="26">
        <v>6120.982</v>
      </c>
      <c r="F255" s="26">
        <f t="shared" si="3"/>
        <v>6120.98</v>
      </c>
      <c r="G255" s="27"/>
    </row>
    <row r="256" spans="1:7" ht="409.5" customHeight="1" x14ac:dyDescent="0.25">
      <c r="A256" s="22" t="s">
        <v>548</v>
      </c>
      <c r="B256" s="23" t="s">
        <v>549</v>
      </c>
      <c r="C256" s="24" t="s">
        <v>61</v>
      </c>
      <c r="D256" s="25">
        <v>2</v>
      </c>
      <c r="E256" s="26">
        <v>1058.1696999999999</v>
      </c>
      <c r="F256" s="26">
        <f t="shared" si="3"/>
        <v>2116.34</v>
      </c>
      <c r="G256" s="27"/>
    </row>
    <row r="257" spans="1:7" ht="409.5" customHeight="1" x14ac:dyDescent="0.25">
      <c r="A257" s="22" t="s">
        <v>550</v>
      </c>
      <c r="B257" s="23" t="s">
        <v>551</v>
      </c>
      <c r="C257" s="24" t="s">
        <v>61</v>
      </c>
      <c r="D257" s="25">
        <v>3</v>
      </c>
      <c r="E257" s="26">
        <v>1089.4316999999999</v>
      </c>
      <c r="F257" s="26">
        <f t="shared" si="3"/>
        <v>3268.3</v>
      </c>
      <c r="G257" s="27"/>
    </row>
    <row r="258" spans="1:7" x14ac:dyDescent="0.25">
      <c r="A258" s="14" t="s">
        <v>531</v>
      </c>
      <c r="B258" s="15" t="s">
        <v>552</v>
      </c>
      <c r="C258" s="16"/>
      <c r="D258" s="17"/>
      <c r="E258" s="18"/>
      <c r="F258" s="19">
        <f t="shared" si="3"/>
        <v>0</v>
      </c>
      <c r="G258" s="12">
        <v>2</v>
      </c>
    </row>
    <row r="259" spans="1:7" ht="409.5" customHeight="1" x14ac:dyDescent="0.25">
      <c r="A259" s="53" t="s">
        <v>553</v>
      </c>
      <c r="B259" s="23" t="s">
        <v>554</v>
      </c>
      <c r="C259" s="33" t="s">
        <v>61</v>
      </c>
      <c r="D259" s="25">
        <v>2</v>
      </c>
      <c r="E259" s="26">
        <v>406.95479999999998</v>
      </c>
      <c r="F259" s="26">
        <f t="shared" si="3"/>
        <v>813.91</v>
      </c>
      <c r="G259" s="27"/>
    </row>
    <row r="260" spans="1:7" ht="409.5" customHeight="1" x14ac:dyDescent="0.25">
      <c r="A260" s="53" t="s">
        <v>555</v>
      </c>
      <c r="B260" s="23" t="s">
        <v>556</v>
      </c>
      <c r="C260" s="33" t="s">
        <v>61</v>
      </c>
      <c r="D260" s="25">
        <v>54</v>
      </c>
      <c r="E260" s="26">
        <v>904.22640000000001</v>
      </c>
      <c r="F260" s="26">
        <f t="shared" si="3"/>
        <v>48828.23</v>
      </c>
      <c r="G260" s="27"/>
    </row>
    <row r="261" spans="1:7" ht="409.5" customHeight="1" x14ac:dyDescent="0.25">
      <c r="A261" s="53" t="s">
        <v>557</v>
      </c>
      <c r="B261" s="23" t="s">
        <v>558</v>
      </c>
      <c r="C261" s="33" t="s">
        <v>61</v>
      </c>
      <c r="D261" s="25">
        <v>49</v>
      </c>
      <c r="E261" s="26">
        <v>1511.1851631473801</v>
      </c>
      <c r="F261" s="26">
        <f t="shared" si="3"/>
        <v>74048.070000000007</v>
      </c>
      <c r="G261" s="27"/>
    </row>
    <row r="262" spans="1:7" ht="409.5" customHeight="1" x14ac:dyDescent="0.25">
      <c r="A262" s="53" t="s">
        <v>559</v>
      </c>
      <c r="B262" s="23" t="s">
        <v>560</v>
      </c>
      <c r="C262" s="33" t="s">
        <v>61</v>
      </c>
      <c r="D262" s="25">
        <v>13</v>
      </c>
      <c r="E262" s="26">
        <v>2082.8136</v>
      </c>
      <c r="F262" s="26">
        <f t="shared" ref="F262:F325" si="4">+ROUND(D262*E262,2)</f>
        <v>27076.58</v>
      </c>
      <c r="G262" s="27"/>
    </row>
    <row r="263" spans="1:7" x14ac:dyDescent="0.25">
      <c r="A263" s="14" t="s">
        <v>561</v>
      </c>
      <c r="B263" s="15" t="s">
        <v>562</v>
      </c>
      <c r="C263" s="16"/>
      <c r="D263" s="17"/>
      <c r="E263" s="18"/>
      <c r="F263" s="19">
        <f t="shared" si="4"/>
        <v>0</v>
      </c>
      <c r="G263" s="12">
        <v>2</v>
      </c>
    </row>
    <row r="264" spans="1:7" ht="409.5" customHeight="1" x14ac:dyDescent="0.25">
      <c r="A264" s="22" t="s">
        <v>563</v>
      </c>
      <c r="B264" s="23" t="s">
        <v>535</v>
      </c>
      <c r="C264" s="24" t="s">
        <v>99</v>
      </c>
      <c r="D264" s="25">
        <v>47</v>
      </c>
      <c r="E264" s="49">
        <v>695.05920000000003</v>
      </c>
      <c r="F264" s="26">
        <f t="shared" si="4"/>
        <v>32667.78</v>
      </c>
      <c r="G264" s="27"/>
    </row>
    <row r="265" spans="1:7" x14ac:dyDescent="0.25">
      <c r="A265" s="14" t="s">
        <v>564</v>
      </c>
      <c r="B265" s="15" t="s">
        <v>565</v>
      </c>
      <c r="C265" s="16"/>
      <c r="D265" s="17"/>
      <c r="E265" s="18"/>
      <c r="F265" s="19">
        <f t="shared" si="4"/>
        <v>0</v>
      </c>
      <c r="G265" s="12">
        <v>2</v>
      </c>
    </row>
    <row r="266" spans="1:7" ht="409.5" customHeight="1" x14ac:dyDescent="0.25">
      <c r="A266" s="22" t="s">
        <v>566</v>
      </c>
      <c r="B266" s="23" t="s">
        <v>567</v>
      </c>
      <c r="C266" s="24" t="s">
        <v>99</v>
      </c>
      <c r="D266" s="25">
        <v>63</v>
      </c>
      <c r="E266" s="49">
        <v>1160.4582</v>
      </c>
      <c r="F266" s="26">
        <f t="shared" si="4"/>
        <v>73108.87</v>
      </c>
      <c r="G266" s="27"/>
    </row>
    <row r="267" spans="1:7" ht="240" customHeight="1" x14ac:dyDescent="0.25">
      <c r="A267" s="22" t="s">
        <v>568</v>
      </c>
      <c r="B267" s="23" t="s">
        <v>569</v>
      </c>
      <c r="C267" s="24" t="s">
        <v>61</v>
      </c>
      <c r="D267" s="25">
        <v>2</v>
      </c>
      <c r="E267" s="26">
        <v>292.77499999999998</v>
      </c>
      <c r="F267" s="26">
        <f t="shared" si="4"/>
        <v>585.54999999999995</v>
      </c>
      <c r="G267" s="27"/>
    </row>
    <row r="268" spans="1:7" ht="409.5" customHeight="1" x14ac:dyDescent="0.25">
      <c r="A268" s="22" t="s">
        <v>570</v>
      </c>
      <c r="B268" s="23" t="s">
        <v>571</v>
      </c>
      <c r="C268" s="24" t="s">
        <v>61</v>
      </c>
      <c r="D268" s="25">
        <v>55</v>
      </c>
      <c r="E268" s="26">
        <v>150.822</v>
      </c>
      <c r="F268" s="26">
        <f t="shared" si="4"/>
        <v>8295.2099999999991</v>
      </c>
      <c r="G268" s="27"/>
    </row>
    <row r="269" spans="1:7" ht="409.5" customHeight="1" x14ac:dyDescent="0.25">
      <c r="A269" s="22" t="s">
        <v>572</v>
      </c>
      <c r="B269" s="23" t="s">
        <v>573</v>
      </c>
      <c r="C269" s="24" t="s">
        <v>61</v>
      </c>
      <c r="D269" s="25">
        <v>6</v>
      </c>
      <c r="E269" s="26">
        <v>272.3175</v>
      </c>
      <c r="F269" s="26">
        <f t="shared" si="4"/>
        <v>1633.91</v>
      </c>
      <c r="G269" s="27"/>
    </row>
    <row r="270" spans="1:7" x14ac:dyDescent="0.25">
      <c r="A270" s="14" t="s">
        <v>574</v>
      </c>
      <c r="B270" s="15" t="s">
        <v>575</v>
      </c>
      <c r="C270" s="16"/>
      <c r="D270" s="29"/>
      <c r="E270" s="18"/>
      <c r="F270" s="19">
        <f t="shared" si="4"/>
        <v>0</v>
      </c>
      <c r="G270" s="12">
        <v>2</v>
      </c>
    </row>
    <row r="271" spans="1:7" ht="409.5" customHeight="1" x14ac:dyDescent="0.25">
      <c r="A271" s="22" t="s">
        <v>576</v>
      </c>
      <c r="B271" s="23" t="s">
        <v>577</v>
      </c>
      <c r="C271" s="24" t="s">
        <v>99</v>
      </c>
      <c r="D271" s="25">
        <v>51</v>
      </c>
      <c r="E271" s="49">
        <v>1105.335</v>
      </c>
      <c r="F271" s="26">
        <f t="shared" si="4"/>
        <v>56372.09</v>
      </c>
      <c r="G271" s="27"/>
    </row>
    <row r="272" spans="1:7" ht="409.5" customHeight="1" x14ac:dyDescent="0.25">
      <c r="A272" s="22" t="s">
        <v>578</v>
      </c>
      <c r="B272" s="23" t="s">
        <v>579</v>
      </c>
      <c r="C272" s="24" t="s">
        <v>61</v>
      </c>
      <c r="D272" s="25">
        <v>38</v>
      </c>
      <c r="E272" s="26">
        <v>169.47615263053515</v>
      </c>
      <c r="F272" s="26">
        <f t="shared" si="4"/>
        <v>6440.09</v>
      </c>
      <c r="G272" s="27"/>
    </row>
    <row r="273" spans="1:7" ht="409.5" customHeight="1" x14ac:dyDescent="0.25">
      <c r="A273" s="22" t="s">
        <v>580</v>
      </c>
      <c r="B273" s="23" t="s">
        <v>581</v>
      </c>
      <c r="C273" s="24" t="s">
        <v>61</v>
      </c>
      <c r="D273" s="25">
        <v>13</v>
      </c>
      <c r="E273" s="26">
        <v>169.47615263053515</v>
      </c>
      <c r="F273" s="26">
        <f t="shared" si="4"/>
        <v>2203.19</v>
      </c>
      <c r="G273" s="27"/>
    </row>
    <row r="274" spans="1:7" x14ac:dyDescent="0.25">
      <c r="A274" s="14" t="s">
        <v>47</v>
      </c>
      <c r="B274" s="15" t="s">
        <v>48</v>
      </c>
      <c r="C274" s="16"/>
      <c r="D274" s="17"/>
      <c r="E274" s="18"/>
      <c r="F274" s="19">
        <f t="shared" si="4"/>
        <v>0</v>
      </c>
      <c r="G274" s="12">
        <v>2</v>
      </c>
    </row>
    <row r="275" spans="1:7" x14ac:dyDescent="0.25">
      <c r="A275" s="6" t="s">
        <v>49</v>
      </c>
      <c r="B275" s="7" t="s">
        <v>50</v>
      </c>
      <c r="C275" s="8"/>
      <c r="D275" s="20"/>
      <c r="E275" s="10"/>
      <c r="F275" s="13">
        <f t="shared" si="4"/>
        <v>0</v>
      </c>
      <c r="G275" s="12">
        <v>3</v>
      </c>
    </row>
    <row r="276" spans="1:7" ht="409.5" customHeight="1" x14ac:dyDescent="0.25">
      <c r="A276" s="22" t="s">
        <v>582</v>
      </c>
      <c r="B276" s="23" t="s">
        <v>583</v>
      </c>
      <c r="C276" s="24" t="s">
        <v>173</v>
      </c>
      <c r="D276" s="25">
        <f>24+10</f>
        <v>34</v>
      </c>
      <c r="E276" s="26">
        <v>19.943000000000001</v>
      </c>
      <c r="F276" s="26">
        <f t="shared" si="4"/>
        <v>678.06</v>
      </c>
      <c r="G276" s="27"/>
    </row>
    <row r="277" spans="1:7" ht="409.5" customHeight="1" x14ac:dyDescent="0.25">
      <c r="A277" s="22" t="s">
        <v>584</v>
      </c>
      <c r="B277" s="23" t="s">
        <v>585</v>
      </c>
      <c r="C277" s="24" t="s">
        <v>173</v>
      </c>
      <c r="D277" s="25">
        <v>51</v>
      </c>
      <c r="E277" s="26">
        <v>26.8324</v>
      </c>
      <c r="F277" s="26">
        <f t="shared" si="4"/>
        <v>1368.45</v>
      </c>
      <c r="G277" s="27"/>
    </row>
    <row r="278" spans="1:7" ht="409.5" customHeight="1" x14ac:dyDescent="0.25">
      <c r="A278" s="22" t="s">
        <v>586</v>
      </c>
      <c r="B278" s="23" t="s">
        <v>587</v>
      </c>
      <c r="C278" s="24" t="s">
        <v>173</v>
      </c>
      <c r="D278" s="25">
        <f>18+6</f>
        <v>24</v>
      </c>
      <c r="E278" s="26">
        <v>91.3703</v>
      </c>
      <c r="F278" s="26">
        <f t="shared" si="4"/>
        <v>2192.89</v>
      </c>
      <c r="G278" s="27"/>
    </row>
    <row r="279" spans="1:7" ht="409.5" customHeight="1" x14ac:dyDescent="0.25">
      <c r="A279" s="22" t="s">
        <v>588</v>
      </c>
      <c r="B279" s="23" t="s">
        <v>589</v>
      </c>
      <c r="C279" s="24" t="s">
        <v>173</v>
      </c>
      <c r="D279" s="25">
        <f>75+25+75+25+100</f>
        <v>300</v>
      </c>
      <c r="E279" s="26">
        <v>141.46299999999999</v>
      </c>
      <c r="F279" s="26">
        <f t="shared" si="4"/>
        <v>42438.9</v>
      </c>
      <c r="G279" s="27"/>
    </row>
    <row r="280" spans="1:7" ht="409.5" customHeight="1" x14ac:dyDescent="0.25">
      <c r="A280" s="22" t="s">
        <v>590</v>
      </c>
      <c r="B280" s="23" t="s">
        <v>591</v>
      </c>
      <c r="C280" s="24" t="s">
        <v>173</v>
      </c>
      <c r="D280" s="25">
        <v>42</v>
      </c>
      <c r="E280" s="26">
        <v>193.3246</v>
      </c>
      <c r="F280" s="26">
        <f t="shared" si="4"/>
        <v>8119.63</v>
      </c>
      <c r="G280" s="27"/>
    </row>
    <row r="281" spans="1:7" ht="409.5" customHeight="1" x14ac:dyDescent="0.25">
      <c r="A281" s="22" t="s">
        <v>592</v>
      </c>
      <c r="B281" s="23" t="s">
        <v>593</v>
      </c>
      <c r="C281" s="24" t="s">
        <v>173</v>
      </c>
      <c r="D281" s="25">
        <v>52</v>
      </c>
      <c r="E281" s="26">
        <v>38.141600000000004</v>
      </c>
      <c r="F281" s="26">
        <f t="shared" si="4"/>
        <v>1983.36</v>
      </c>
      <c r="G281" s="27"/>
    </row>
    <row r="282" spans="1:7" ht="409.5" customHeight="1" x14ac:dyDescent="0.25">
      <c r="A282" s="22" t="s">
        <v>594</v>
      </c>
      <c r="B282" s="23" t="s">
        <v>595</v>
      </c>
      <c r="C282" s="24" t="s">
        <v>173</v>
      </c>
      <c r="D282" s="25">
        <f>12+21</f>
        <v>33</v>
      </c>
      <c r="E282" s="26">
        <v>11.446400000000001</v>
      </c>
      <c r="F282" s="26">
        <f t="shared" si="4"/>
        <v>377.73</v>
      </c>
      <c r="G282" s="27"/>
    </row>
    <row r="283" spans="1:7" ht="409.5" customHeight="1" x14ac:dyDescent="0.25">
      <c r="A283" s="22" t="s">
        <v>596</v>
      </c>
      <c r="B283" s="23" t="s">
        <v>597</v>
      </c>
      <c r="C283" s="24" t="s">
        <v>173</v>
      </c>
      <c r="D283" s="25">
        <v>3</v>
      </c>
      <c r="E283" s="26">
        <v>15.5036</v>
      </c>
      <c r="F283" s="26">
        <f t="shared" si="4"/>
        <v>46.51</v>
      </c>
      <c r="G283" s="27"/>
    </row>
    <row r="284" spans="1:7" ht="409.5" customHeight="1" x14ac:dyDescent="0.25">
      <c r="A284" s="22" t="s">
        <v>598</v>
      </c>
      <c r="B284" s="23" t="s">
        <v>599</v>
      </c>
      <c r="C284" s="24" t="s">
        <v>173</v>
      </c>
      <c r="D284" s="25">
        <v>6</v>
      </c>
      <c r="E284" s="26">
        <v>21.265999999999998</v>
      </c>
      <c r="F284" s="26">
        <f t="shared" si="4"/>
        <v>127.6</v>
      </c>
      <c r="G284" s="27"/>
    </row>
    <row r="285" spans="1:7" ht="409.5" customHeight="1" x14ac:dyDescent="0.25">
      <c r="A285" s="22" t="s">
        <v>600</v>
      </c>
      <c r="B285" s="23" t="s">
        <v>601</v>
      </c>
      <c r="C285" s="24" t="s">
        <v>173</v>
      </c>
      <c r="D285" s="25">
        <v>75</v>
      </c>
      <c r="E285" s="26">
        <v>32.810399999999994</v>
      </c>
      <c r="F285" s="26">
        <f t="shared" si="4"/>
        <v>2460.7800000000002</v>
      </c>
      <c r="G285" s="27"/>
    </row>
    <row r="286" spans="1:7" ht="409.5" customHeight="1" x14ac:dyDescent="0.25">
      <c r="A286" s="22" t="s">
        <v>602</v>
      </c>
      <c r="B286" s="23" t="s">
        <v>603</v>
      </c>
      <c r="C286" s="24" t="s">
        <v>173</v>
      </c>
      <c r="D286" s="25">
        <v>27</v>
      </c>
      <c r="E286" s="26">
        <v>50.96</v>
      </c>
      <c r="F286" s="26">
        <f t="shared" si="4"/>
        <v>1375.92</v>
      </c>
      <c r="G286" s="27"/>
    </row>
    <row r="287" spans="1:7" ht="384" customHeight="1" x14ac:dyDescent="0.25">
      <c r="A287" s="22" t="s">
        <v>604</v>
      </c>
      <c r="B287" s="23" t="s">
        <v>605</v>
      </c>
      <c r="C287" s="24" t="s">
        <v>173</v>
      </c>
      <c r="D287" s="25">
        <v>88.95</v>
      </c>
      <c r="E287" s="49">
        <v>220.28182496250002</v>
      </c>
      <c r="F287" s="26">
        <f t="shared" si="4"/>
        <v>19594.07</v>
      </c>
      <c r="G287" s="27"/>
    </row>
    <row r="288" spans="1:7" x14ac:dyDescent="0.25">
      <c r="A288" s="6" t="s">
        <v>51</v>
      </c>
      <c r="B288" s="7" t="s">
        <v>52</v>
      </c>
      <c r="C288" s="8"/>
      <c r="D288" s="20"/>
      <c r="E288" s="10"/>
      <c r="F288" s="13">
        <f t="shared" si="4"/>
        <v>0</v>
      </c>
      <c r="G288" s="12">
        <v>3</v>
      </c>
    </row>
    <row r="289" spans="1:7" ht="409.5" customHeight="1" x14ac:dyDescent="0.25">
      <c r="A289" s="22" t="s">
        <v>606</v>
      </c>
      <c r="B289" s="23" t="s">
        <v>607</v>
      </c>
      <c r="C289" s="24" t="s">
        <v>173</v>
      </c>
      <c r="D289" s="25">
        <v>5</v>
      </c>
      <c r="E289" s="26">
        <v>636.91179999999997</v>
      </c>
      <c r="F289" s="26">
        <f t="shared" si="4"/>
        <v>3184.56</v>
      </c>
      <c r="G289" s="27"/>
    </row>
    <row r="290" spans="1:7" ht="409.5" customHeight="1" x14ac:dyDescent="0.25">
      <c r="A290" s="22" t="s">
        <v>528</v>
      </c>
      <c r="B290" s="23" t="s">
        <v>529</v>
      </c>
      <c r="C290" s="24" t="s">
        <v>173</v>
      </c>
      <c r="D290" s="25">
        <v>12</v>
      </c>
      <c r="E290" s="26">
        <v>57.810200000000002</v>
      </c>
      <c r="F290" s="26">
        <f t="shared" si="4"/>
        <v>693.72</v>
      </c>
      <c r="G290" s="27"/>
    </row>
    <row r="291" spans="1:7" ht="409.5" customHeight="1" x14ac:dyDescent="0.25">
      <c r="A291" s="22" t="s">
        <v>608</v>
      </c>
      <c r="B291" s="23" t="s">
        <v>609</v>
      </c>
      <c r="C291" s="24" t="s">
        <v>173</v>
      </c>
      <c r="D291" s="25">
        <v>21</v>
      </c>
      <c r="E291" s="26">
        <v>53.125799999999998</v>
      </c>
      <c r="F291" s="26">
        <f t="shared" si="4"/>
        <v>1115.6400000000001</v>
      </c>
      <c r="G291" s="27"/>
    </row>
    <row r="292" spans="1:7" ht="409.5" customHeight="1" x14ac:dyDescent="0.25">
      <c r="A292" s="22" t="s">
        <v>610</v>
      </c>
      <c r="B292" s="23" t="s">
        <v>611</v>
      </c>
      <c r="C292" s="24" t="s">
        <v>173</v>
      </c>
      <c r="D292" s="25">
        <v>3</v>
      </c>
      <c r="E292" s="26">
        <v>86.5732</v>
      </c>
      <c r="F292" s="26">
        <f t="shared" si="4"/>
        <v>259.72000000000003</v>
      </c>
      <c r="G292" s="27"/>
    </row>
    <row r="293" spans="1:7" ht="409.5" customHeight="1" x14ac:dyDescent="0.25">
      <c r="A293" s="22" t="s">
        <v>612</v>
      </c>
      <c r="B293" s="23" t="s">
        <v>613</v>
      </c>
      <c r="C293" s="24" t="s">
        <v>173</v>
      </c>
      <c r="D293" s="25">
        <v>3</v>
      </c>
      <c r="E293" s="26">
        <v>112.5432</v>
      </c>
      <c r="F293" s="26">
        <f t="shared" si="4"/>
        <v>337.63</v>
      </c>
      <c r="G293" s="27"/>
    </row>
    <row r="294" spans="1:7" ht="409.5" customHeight="1" x14ac:dyDescent="0.25">
      <c r="A294" s="22" t="s">
        <v>614</v>
      </c>
      <c r="B294" s="23" t="s">
        <v>615</v>
      </c>
      <c r="C294" s="24" t="s">
        <v>173</v>
      </c>
      <c r="D294" s="25">
        <v>3</v>
      </c>
      <c r="E294" s="26">
        <v>129.84020000000001</v>
      </c>
      <c r="F294" s="26">
        <f t="shared" si="4"/>
        <v>389.52</v>
      </c>
      <c r="G294" s="27"/>
    </row>
    <row r="295" spans="1:7" ht="409.5" customHeight="1" x14ac:dyDescent="0.25">
      <c r="A295" s="22" t="s">
        <v>616</v>
      </c>
      <c r="B295" s="23" t="s">
        <v>617</v>
      </c>
      <c r="C295" s="24" t="s">
        <v>173</v>
      </c>
      <c r="D295" s="25">
        <v>24</v>
      </c>
      <c r="E295" s="26">
        <v>365.67719999999997</v>
      </c>
      <c r="F295" s="26">
        <f t="shared" si="4"/>
        <v>8776.25</v>
      </c>
      <c r="G295" s="27"/>
    </row>
    <row r="296" spans="1:7" ht="409.5" customHeight="1" x14ac:dyDescent="0.25">
      <c r="A296" s="22" t="s">
        <v>618</v>
      </c>
      <c r="B296" s="23" t="s">
        <v>619</v>
      </c>
      <c r="C296" s="24" t="s">
        <v>173</v>
      </c>
      <c r="D296" s="25">
        <v>13.6</v>
      </c>
      <c r="E296" s="26">
        <v>409.66449999999998</v>
      </c>
      <c r="F296" s="26">
        <f t="shared" si="4"/>
        <v>5571.44</v>
      </c>
      <c r="G296" s="27"/>
    </row>
    <row r="297" spans="1:7" ht="409.5" customHeight="1" x14ac:dyDescent="0.25">
      <c r="A297" s="22" t="s">
        <v>620</v>
      </c>
      <c r="B297" s="23" t="s">
        <v>621</v>
      </c>
      <c r="C297" s="24" t="s">
        <v>61</v>
      </c>
      <c r="D297" s="25">
        <v>4</v>
      </c>
      <c r="E297" s="26">
        <v>210.27369999999999</v>
      </c>
      <c r="F297" s="26">
        <f t="shared" si="4"/>
        <v>841.09</v>
      </c>
      <c r="G297" s="27"/>
    </row>
    <row r="298" spans="1:7" ht="409.5" customHeight="1" x14ac:dyDescent="0.25">
      <c r="A298" s="22" t="s">
        <v>622</v>
      </c>
      <c r="B298" s="23" t="s">
        <v>623</v>
      </c>
      <c r="C298" s="24" t="s">
        <v>61</v>
      </c>
      <c r="D298" s="25">
        <v>2</v>
      </c>
      <c r="E298" s="26">
        <v>702.24839999999995</v>
      </c>
      <c r="F298" s="26">
        <f t="shared" si="4"/>
        <v>1404.5</v>
      </c>
      <c r="G298" s="27"/>
    </row>
    <row r="299" spans="1:7" ht="409.5" customHeight="1" x14ac:dyDescent="0.25">
      <c r="A299" s="22" t="s">
        <v>624</v>
      </c>
      <c r="B299" s="23" t="s">
        <v>625</v>
      </c>
      <c r="C299" s="24" t="s">
        <v>61</v>
      </c>
      <c r="D299" s="25">
        <v>1</v>
      </c>
      <c r="E299" s="26">
        <v>750.2047</v>
      </c>
      <c r="F299" s="26">
        <f t="shared" si="4"/>
        <v>750.2</v>
      </c>
      <c r="G299" s="27"/>
    </row>
    <row r="300" spans="1:7" ht="409.5" customHeight="1" x14ac:dyDescent="0.25">
      <c r="A300" s="22" t="s">
        <v>626</v>
      </c>
      <c r="B300" s="23" t="s">
        <v>627</v>
      </c>
      <c r="C300" s="24" t="s">
        <v>61</v>
      </c>
      <c r="D300" s="25">
        <v>2</v>
      </c>
      <c r="E300" s="26">
        <v>261.24349999999998</v>
      </c>
      <c r="F300" s="26">
        <f t="shared" si="4"/>
        <v>522.49</v>
      </c>
      <c r="G300" s="27"/>
    </row>
    <row r="301" spans="1:7" ht="396" customHeight="1" x14ac:dyDescent="0.25">
      <c r="A301" s="22" t="s">
        <v>628</v>
      </c>
      <c r="B301" s="23" t="s">
        <v>629</v>
      </c>
      <c r="C301" s="24" t="s">
        <v>61</v>
      </c>
      <c r="D301" s="25">
        <v>2</v>
      </c>
      <c r="E301" s="26">
        <v>665.74340000000007</v>
      </c>
      <c r="F301" s="26">
        <f t="shared" si="4"/>
        <v>1331.49</v>
      </c>
      <c r="G301" s="27"/>
    </row>
    <row r="302" spans="1:7" ht="409.5" customHeight="1" x14ac:dyDescent="0.25">
      <c r="A302" s="22" t="s">
        <v>630</v>
      </c>
      <c r="B302" s="23" t="s">
        <v>631</v>
      </c>
      <c r="C302" s="24" t="s">
        <v>61</v>
      </c>
      <c r="D302" s="25">
        <v>2</v>
      </c>
      <c r="E302" s="26">
        <v>159.1618</v>
      </c>
      <c r="F302" s="26">
        <f t="shared" si="4"/>
        <v>318.32</v>
      </c>
      <c r="G302" s="27"/>
    </row>
    <row r="303" spans="1:7" x14ac:dyDescent="0.25">
      <c r="A303" s="14" t="s">
        <v>632</v>
      </c>
      <c r="B303" s="15" t="s">
        <v>80</v>
      </c>
      <c r="C303" s="16"/>
      <c r="D303" s="17"/>
      <c r="E303" s="18"/>
      <c r="F303" s="19">
        <f t="shared" si="4"/>
        <v>0</v>
      </c>
      <c r="G303" s="12">
        <v>2</v>
      </c>
    </row>
    <row r="304" spans="1:7" x14ac:dyDescent="0.25">
      <c r="A304" s="6" t="s">
        <v>53</v>
      </c>
      <c r="B304" s="7" t="s">
        <v>54</v>
      </c>
      <c r="C304" s="8"/>
      <c r="D304" s="20"/>
      <c r="E304" s="10"/>
      <c r="F304" s="13">
        <f t="shared" si="4"/>
        <v>0</v>
      </c>
      <c r="G304" s="12">
        <v>3</v>
      </c>
    </row>
    <row r="305" spans="1:7" ht="409.5" customHeight="1" x14ac:dyDescent="0.25">
      <c r="A305" s="22" t="s">
        <v>633</v>
      </c>
      <c r="B305" s="23" t="s">
        <v>634</v>
      </c>
      <c r="C305" s="24" t="s">
        <v>61</v>
      </c>
      <c r="D305" s="25">
        <v>3</v>
      </c>
      <c r="E305" s="26">
        <v>553.73919999999998</v>
      </c>
      <c r="F305" s="26">
        <f t="shared" si="4"/>
        <v>1661.22</v>
      </c>
      <c r="G305" s="27"/>
    </row>
    <row r="306" spans="1:7" ht="409.5" customHeight="1" x14ac:dyDescent="0.25">
      <c r="A306" s="22" t="s">
        <v>635</v>
      </c>
      <c r="B306" s="23" t="s">
        <v>636</v>
      </c>
      <c r="C306" s="24" t="s">
        <v>61</v>
      </c>
      <c r="D306" s="25">
        <v>1</v>
      </c>
      <c r="E306" s="26">
        <v>1409.8868</v>
      </c>
      <c r="F306" s="26">
        <f t="shared" si="4"/>
        <v>1409.89</v>
      </c>
      <c r="G306" s="27"/>
    </row>
    <row r="307" spans="1:7" ht="372" customHeight="1" x14ac:dyDescent="0.25">
      <c r="A307" s="22" t="s">
        <v>637</v>
      </c>
      <c r="B307" s="23" t="s">
        <v>638</v>
      </c>
      <c r="C307" s="24" t="s">
        <v>61</v>
      </c>
      <c r="D307" s="25">
        <v>3</v>
      </c>
      <c r="E307" s="26">
        <v>331.20570000000004</v>
      </c>
      <c r="F307" s="26">
        <f t="shared" si="4"/>
        <v>993.62</v>
      </c>
      <c r="G307" s="27"/>
    </row>
    <row r="308" spans="1:7" ht="372" customHeight="1" x14ac:dyDescent="0.25">
      <c r="A308" s="22" t="s">
        <v>639</v>
      </c>
      <c r="B308" s="23" t="s">
        <v>640</v>
      </c>
      <c r="C308" s="24" t="s">
        <v>61</v>
      </c>
      <c r="D308" s="25">
        <v>3</v>
      </c>
      <c r="E308" s="26">
        <v>211.4546</v>
      </c>
      <c r="F308" s="26">
        <f t="shared" si="4"/>
        <v>634.36</v>
      </c>
      <c r="G308" s="27"/>
    </row>
    <row r="309" spans="1:7" ht="409.5" customHeight="1" x14ac:dyDescent="0.25">
      <c r="A309" s="22" t="s">
        <v>641</v>
      </c>
      <c r="B309" s="23" t="s">
        <v>642</v>
      </c>
      <c r="C309" s="24" t="s">
        <v>61</v>
      </c>
      <c r="D309" s="25">
        <v>3</v>
      </c>
      <c r="E309" s="26">
        <v>4262.8676999999998</v>
      </c>
      <c r="F309" s="26">
        <f t="shared" si="4"/>
        <v>12788.6</v>
      </c>
      <c r="G309" s="27"/>
    </row>
    <row r="310" spans="1:7" ht="180" customHeight="1" x14ac:dyDescent="0.25">
      <c r="A310" s="53" t="s">
        <v>643</v>
      </c>
      <c r="B310" s="23" t="s">
        <v>644</v>
      </c>
      <c r="C310" s="24" t="s">
        <v>645</v>
      </c>
      <c r="D310" s="25">
        <v>2</v>
      </c>
      <c r="E310" s="49">
        <v>681.64469999999994</v>
      </c>
      <c r="F310" s="26">
        <f t="shared" si="4"/>
        <v>1363.29</v>
      </c>
      <c r="G310" s="27"/>
    </row>
    <row r="311" spans="1:7" ht="409.5" customHeight="1" x14ac:dyDescent="0.25">
      <c r="A311" s="22" t="s">
        <v>646</v>
      </c>
      <c r="B311" s="23" t="s">
        <v>647</v>
      </c>
      <c r="C311" s="24" t="s">
        <v>61</v>
      </c>
      <c r="D311" s="25">
        <v>1</v>
      </c>
      <c r="E311" s="26">
        <v>13144.0491</v>
      </c>
      <c r="F311" s="26">
        <f t="shared" si="4"/>
        <v>13144.05</v>
      </c>
      <c r="G311" s="27"/>
    </row>
    <row r="312" spans="1:7" ht="180" customHeight="1" x14ac:dyDescent="0.25">
      <c r="A312" s="53" t="s">
        <v>648</v>
      </c>
      <c r="B312" s="23" t="s">
        <v>649</v>
      </c>
      <c r="C312" s="24" t="s">
        <v>645</v>
      </c>
      <c r="D312" s="25">
        <v>2</v>
      </c>
      <c r="E312" s="49">
        <v>80.605800000000002</v>
      </c>
      <c r="F312" s="26">
        <f t="shared" si="4"/>
        <v>161.21</v>
      </c>
      <c r="G312" s="27"/>
    </row>
    <row r="313" spans="1:7" ht="240" customHeight="1" x14ac:dyDescent="0.25">
      <c r="A313" s="53" t="s">
        <v>650</v>
      </c>
      <c r="B313" s="23" t="s">
        <v>651</v>
      </c>
      <c r="C313" s="24" t="s">
        <v>61</v>
      </c>
      <c r="D313" s="25">
        <v>3</v>
      </c>
      <c r="E313" s="49">
        <v>6112.3883977894739</v>
      </c>
      <c r="F313" s="26">
        <f t="shared" si="4"/>
        <v>18337.169999999998</v>
      </c>
      <c r="G313" s="27"/>
    </row>
    <row r="314" spans="1:7" ht="409.5" customHeight="1" x14ac:dyDescent="0.25">
      <c r="A314" s="22" t="s">
        <v>652</v>
      </c>
      <c r="B314" s="23" t="s">
        <v>653</v>
      </c>
      <c r="C314" s="24" t="s">
        <v>61</v>
      </c>
      <c r="D314" s="25">
        <v>3</v>
      </c>
      <c r="E314" s="26">
        <v>7608.8424999999997</v>
      </c>
      <c r="F314" s="26">
        <f t="shared" si="4"/>
        <v>22826.53</v>
      </c>
      <c r="G314" s="27"/>
    </row>
    <row r="315" spans="1:7" ht="409.5" customHeight="1" x14ac:dyDescent="0.25">
      <c r="A315" s="22" t="s">
        <v>654</v>
      </c>
      <c r="B315" s="23" t="s">
        <v>655</v>
      </c>
      <c r="C315" s="24" t="s">
        <v>61</v>
      </c>
      <c r="D315" s="25">
        <v>2</v>
      </c>
      <c r="E315" s="26">
        <v>9065.0931</v>
      </c>
      <c r="F315" s="26">
        <f t="shared" si="4"/>
        <v>18130.189999999999</v>
      </c>
      <c r="G315" s="27"/>
    </row>
    <row r="316" spans="1:7" ht="228" customHeight="1" x14ac:dyDescent="0.25">
      <c r="A316" s="22" t="s">
        <v>656</v>
      </c>
      <c r="B316" s="23" t="s">
        <v>657</v>
      </c>
      <c r="C316" s="24" t="s">
        <v>61</v>
      </c>
      <c r="D316" s="25">
        <v>1</v>
      </c>
      <c r="E316" s="26">
        <v>7239.4560000000001</v>
      </c>
      <c r="F316" s="26">
        <f t="shared" si="4"/>
        <v>7239.46</v>
      </c>
      <c r="G316" s="27"/>
    </row>
    <row r="317" spans="1:7" ht="396" customHeight="1" x14ac:dyDescent="0.25">
      <c r="A317" s="22" t="s">
        <v>658</v>
      </c>
      <c r="B317" s="23" t="s">
        <v>659</v>
      </c>
      <c r="C317" s="24" t="s">
        <v>61</v>
      </c>
      <c r="D317" s="25">
        <v>1</v>
      </c>
      <c r="E317" s="26">
        <v>1452.3354999999999</v>
      </c>
      <c r="F317" s="26">
        <f t="shared" si="4"/>
        <v>1452.34</v>
      </c>
      <c r="G317" s="27"/>
    </row>
    <row r="318" spans="1:7" x14ac:dyDescent="0.25">
      <c r="A318" s="6" t="s">
        <v>55</v>
      </c>
      <c r="B318" s="7" t="s">
        <v>56</v>
      </c>
      <c r="C318" s="8"/>
      <c r="D318" s="9"/>
      <c r="E318" s="21"/>
      <c r="F318" s="13"/>
      <c r="G318" s="12">
        <v>3</v>
      </c>
    </row>
    <row r="319" spans="1:7" ht="409.5" customHeight="1" x14ac:dyDescent="0.25">
      <c r="A319" s="22" t="s">
        <v>660</v>
      </c>
      <c r="B319" s="23" t="s">
        <v>661</v>
      </c>
      <c r="C319" s="24" t="s">
        <v>61</v>
      </c>
      <c r="D319" s="25">
        <v>1</v>
      </c>
      <c r="E319" s="26">
        <f>((9876.85+1464.31+2022.97)*15.3837)*1.075</f>
        <v>221008.99918207497</v>
      </c>
      <c r="F319" s="26">
        <f t="shared" si="4"/>
        <v>221009</v>
      </c>
      <c r="G319" s="27"/>
    </row>
    <row r="320" spans="1:7" ht="409.5" customHeight="1" x14ac:dyDescent="0.25">
      <c r="A320" s="22" t="s">
        <v>662</v>
      </c>
      <c r="B320" s="23" t="s">
        <v>663</v>
      </c>
      <c r="C320" s="24" t="s">
        <v>645</v>
      </c>
      <c r="D320" s="25">
        <v>1</v>
      </c>
      <c r="E320" s="26">
        <v>16706.897261999999</v>
      </c>
      <c r="F320" s="26">
        <f t="shared" si="4"/>
        <v>16706.900000000001</v>
      </c>
      <c r="G320" s="27"/>
    </row>
    <row r="321" spans="1:7" ht="409.5" customHeight="1" x14ac:dyDescent="0.25">
      <c r="A321" s="22" t="s">
        <v>664</v>
      </c>
      <c r="B321" s="23" t="s">
        <v>665</v>
      </c>
      <c r="C321" s="24" t="s">
        <v>173</v>
      </c>
      <c r="D321" s="25">
        <f>81+27</f>
        <v>108</v>
      </c>
      <c r="E321" s="26">
        <v>304.70160000000004</v>
      </c>
      <c r="F321" s="26">
        <f t="shared" si="4"/>
        <v>32907.769999999997</v>
      </c>
      <c r="G321" s="27"/>
    </row>
    <row r="322" spans="1:7" x14ac:dyDescent="0.25">
      <c r="A322" s="14" t="s">
        <v>666</v>
      </c>
      <c r="B322" s="15" t="s">
        <v>667</v>
      </c>
      <c r="C322" s="16"/>
      <c r="D322" s="17"/>
      <c r="E322" s="18"/>
      <c r="F322" s="19">
        <f t="shared" si="4"/>
        <v>0</v>
      </c>
      <c r="G322" s="12">
        <v>2</v>
      </c>
    </row>
    <row r="323" spans="1:7" ht="204" customHeight="1" x14ac:dyDescent="0.25">
      <c r="A323" s="22" t="s">
        <v>668</v>
      </c>
      <c r="B323" s="23" t="s">
        <v>669</v>
      </c>
      <c r="C323" s="24" t="s">
        <v>61</v>
      </c>
      <c r="D323" s="25">
        <v>2</v>
      </c>
      <c r="E323" s="26">
        <v>153.25101179163423</v>
      </c>
      <c r="F323" s="26">
        <f t="shared" si="4"/>
        <v>306.5</v>
      </c>
      <c r="G323" s="27"/>
    </row>
    <row r="324" spans="1:7" ht="204" customHeight="1" x14ac:dyDescent="0.25">
      <c r="A324" s="22" t="s">
        <v>670</v>
      </c>
      <c r="B324" s="23" t="s">
        <v>671</v>
      </c>
      <c r="C324" s="24" t="s">
        <v>61</v>
      </c>
      <c r="D324" s="25">
        <v>10</v>
      </c>
      <c r="E324" s="26">
        <v>153.25101179163423</v>
      </c>
      <c r="F324" s="26">
        <f t="shared" si="4"/>
        <v>1532.51</v>
      </c>
      <c r="G324" s="27"/>
    </row>
    <row r="325" spans="1:7" ht="396" customHeight="1" x14ac:dyDescent="0.25">
      <c r="A325" s="22" t="s">
        <v>672</v>
      </c>
      <c r="B325" s="23" t="s">
        <v>673</v>
      </c>
      <c r="C325" s="24" t="s">
        <v>173</v>
      </c>
      <c r="D325" s="25">
        <v>6</v>
      </c>
      <c r="E325" s="26">
        <v>1462.6107999999999</v>
      </c>
      <c r="F325" s="26">
        <f t="shared" si="4"/>
        <v>8775.66</v>
      </c>
      <c r="G325" s="27"/>
    </row>
    <row r="326" spans="1:7" ht="409.5" customHeight="1" x14ac:dyDescent="0.25">
      <c r="A326" s="22" t="s">
        <v>674</v>
      </c>
      <c r="B326" s="23" t="s">
        <v>675</v>
      </c>
      <c r="C326" s="24" t="s">
        <v>61</v>
      </c>
      <c r="D326" s="25">
        <v>3</v>
      </c>
      <c r="E326" s="26">
        <v>1160.2758999999999</v>
      </c>
      <c r="F326" s="26">
        <f t="shared" ref="F326:F389" si="5">+ROUND(D326*E326,2)</f>
        <v>3480.83</v>
      </c>
      <c r="G326" s="27"/>
    </row>
    <row r="327" spans="1:7" ht="409.5" customHeight="1" x14ac:dyDescent="0.25">
      <c r="A327" s="22" t="s">
        <v>676</v>
      </c>
      <c r="B327" s="23" t="s">
        <v>677</v>
      </c>
      <c r="C327" s="24" t="s">
        <v>61</v>
      </c>
      <c r="D327" s="25">
        <v>1</v>
      </c>
      <c r="E327" s="26">
        <v>88.062799999999996</v>
      </c>
      <c r="F327" s="26">
        <f t="shared" si="5"/>
        <v>88.06</v>
      </c>
      <c r="G327" s="27"/>
    </row>
    <row r="328" spans="1:7" ht="372" customHeight="1" x14ac:dyDescent="0.25">
      <c r="A328" s="22" t="s">
        <v>678</v>
      </c>
      <c r="B328" s="23" t="s">
        <v>679</v>
      </c>
      <c r="C328" s="24" t="s">
        <v>61</v>
      </c>
      <c r="D328" s="25">
        <v>3</v>
      </c>
      <c r="E328" s="49">
        <v>111.32550000000001</v>
      </c>
      <c r="F328" s="26">
        <f t="shared" si="5"/>
        <v>333.98</v>
      </c>
      <c r="G328" s="27"/>
    </row>
    <row r="329" spans="1:7" ht="409.5" customHeight="1" x14ac:dyDescent="0.25">
      <c r="A329" s="22" t="s">
        <v>680</v>
      </c>
      <c r="B329" s="23" t="s">
        <v>681</v>
      </c>
      <c r="C329" s="24" t="s">
        <v>61</v>
      </c>
      <c r="D329" s="25">
        <v>7</v>
      </c>
      <c r="E329" s="26">
        <v>963.24199999999996</v>
      </c>
      <c r="F329" s="26">
        <f t="shared" si="5"/>
        <v>6742.69</v>
      </c>
      <c r="G329" s="27"/>
    </row>
    <row r="330" spans="1:7" ht="372" customHeight="1" x14ac:dyDescent="0.25">
      <c r="A330" s="22" t="s">
        <v>682</v>
      </c>
      <c r="B330" s="23" t="s">
        <v>683</v>
      </c>
      <c r="C330" s="24" t="s">
        <v>61</v>
      </c>
      <c r="D330" s="25">
        <v>4</v>
      </c>
      <c r="E330" s="49">
        <v>143.04510000000002</v>
      </c>
      <c r="F330" s="26">
        <f t="shared" si="5"/>
        <v>572.17999999999995</v>
      </c>
      <c r="G330" s="27"/>
    </row>
    <row r="331" spans="1:7" ht="324" customHeight="1" x14ac:dyDescent="0.25">
      <c r="A331" s="22" t="s">
        <v>684</v>
      </c>
      <c r="B331" s="23" t="s">
        <v>685</v>
      </c>
      <c r="C331" s="24" t="s">
        <v>686</v>
      </c>
      <c r="D331" s="25">
        <v>7</v>
      </c>
      <c r="E331" s="26">
        <v>701.41539999999998</v>
      </c>
      <c r="F331" s="26">
        <f t="shared" si="5"/>
        <v>4909.91</v>
      </c>
      <c r="G331" s="27"/>
    </row>
    <row r="332" spans="1:7" ht="312" customHeight="1" x14ac:dyDescent="0.25">
      <c r="A332" s="22" t="s">
        <v>687</v>
      </c>
      <c r="B332" s="23" t="s">
        <v>688</v>
      </c>
      <c r="C332" s="24" t="s">
        <v>364</v>
      </c>
      <c r="D332" s="25">
        <v>7</v>
      </c>
      <c r="E332" s="26">
        <v>254.73140000000001</v>
      </c>
      <c r="F332" s="26">
        <f t="shared" si="5"/>
        <v>1783.12</v>
      </c>
      <c r="G332" s="27"/>
    </row>
    <row r="333" spans="1:7" ht="312" customHeight="1" x14ac:dyDescent="0.25">
      <c r="A333" s="22" t="s">
        <v>689</v>
      </c>
      <c r="B333" s="23" t="s">
        <v>690</v>
      </c>
      <c r="C333" s="24" t="s">
        <v>364</v>
      </c>
      <c r="D333" s="25">
        <v>7</v>
      </c>
      <c r="E333" s="26">
        <v>165.0222</v>
      </c>
      <c r="F333" s="26">
        <f t="shared" si="5"/>
        <v>1155.1600000000001</v>
      </c>
      <c r="G333" s="27"/>
    </row>
    <row r="334" spans="1:7" ht="336" customHeight="1" x14ac:dyDescent="0.25">
      <c r="A334" s="22" t="s">
        <v>691</v>
      </c>
      <c r="B334" s="23" t="s">
        <v>692</v>
      </c>
      <c r="C334" s="24" t="s">
        <v>364</v>
      </c>
      <c r="D334" s="25">
        <v>7</v>
      </c>
      <c r="E334" s="26">
        <v>550.62279999999998</v>
      </c>
      <c r="F334" s="26">
        <f t="shared" si="5"/>
        <v>3854.36</v>
      </c>
      <c r="G334" s="27"/>
    </row>
    <row r="335" spans="1:7" x14ac:dyDescent="0.25">
      <c r="A335" s="14" t="s">
        <v>693</v>
      </c>
      <c r="B335" s="15" t="s">
        <v>694</v>
      </c>
      <c r="C335" s="16"/>
      <c r="D335" s="17"/>
      <c r="E335" s="18"/>
      <c r="F335" s="19">
        <f t="shared" si="5"/>
        <v>0</v>
      </c>
      <c r="G335" s="12">
        <v>2</v>
      </c>
    </row>
    <row r="336" spans="1:7" x14ac:dyDescent="0.25">
      <c r="A336" s="6" t="s">
        <v>57</v>
      </c>
      <c r="B336" s="7" t="s">
        <v>58</v>
      </c>
      <c r="C336" s="8"/>
      <c r="D336" s="20"/>
      <c r="E336" s="10"/>
      <c r="F336" s="13">
        <f t="shared" si="5"/>
        <v>0</v>
      </c>
      <c r="G336" s="12">
        <v>3</v>
      </c>
    </row>
    <row r="337" spans="1:7" ht="409.5" customHeight="1" x14ac:dyDescent="0.25">
      <c r="A337" s="22" t="s">
        <v>695</v>
      </c>
      <c r="B337" s="23" t="s">
        <v>696</v>
      </c>
      <c r="C337" s="24" t="s">
        <v>61</v>
      </c>
      <c r="D337" s="25">
        <v>1</v>
      </c>
      <c r="E337" s="26">
        <v>1891.2529999999999</v>
      </c>
      <c r="F337" s="26">
        <f t="shared" si="5"/>
        <v>1891.25</v>
      </c>
      <c r="G337" s="27"/>
    </row>
    <row r="338" spans="1:7" ht="409.5" customHeight="1" x14ac:dyDescent="0.25">
      <c r="A338" s="22" t="s">
        <v>697</v>
      </c>
      <c r="B338" s="23" t="s">
        <v>698</v>
      </c>
      <c r="C338" s="24" t="s">
        <v>61</v>
      </c>
      <c r="D338" s="25">
        <f>7+25+22+3+4+3+1+1</f>
        <v>66</v>
      </c>
      <c r="E338" s="26">
        <v>137.25880000000001</v>
      </c>
      <c r="F338" s="26">
        <f t="shared" si="5"/>
        <v>9059.08</v>
      </c>
      <c r="G338" s="27"/>
    </row>
    <row r="339" spans="1:7" ht="156" customHeight="1" x14ac:dyDescent="0.25">
      <c r="A339" s="22" t="s">
        <v>699</v>
      </c>
      <c r="B339" s="23" t="s">
        <v>700</v>
      </c>
      <c r="C339" s="24" t="s">
        <v>61</v>
      </c>
      <c r="D339" s="25">
        <f>1+2+2+3+5</f>
        <v>13</v>
      </c>
      <c r="E339" s="26">
        <v>332.82677438268962</v>
      </c>
      <c r="F339" s="26">
        <f t="shared" si="5"/>
        <v>4326.75</v>
      </c>
      <c r="G339" s="27"/>
    </row>
    <row r="340" spans="1:7" ht="156" customHeight="1" x14ac:dyDescent="0.25">
      <c r="A340" s="22" t="s">
        <v>701</v>
      </c>
      <c r="B340" s="23" t="s">
        <v>702</v>
      </c>
      <c r="C340" s="24" t="s">
        <v>61</v>
      </c>
      <c r="D340" s="25">
        <f>3+2+1+1+2</f>
        <v>9</v>
      </c>
      <c r="E340" s="26">
        <v>927.40340000000003</v>
      </c>
      <c r="F340" s="26">
        <f t="shared" si="5"/>
        <v>8346.6299999999992</v>
      </c>
      <c r="G340" s="27"/>
    </row>
    <row r="341" spans="1:7" ht="409.5" customHeight="1" x14ac:dyDescent="0.25">
      <c r="A341" s="22" t="s">
        <v>703</v>
      </c>
      <c r="B341" s="23" t="s">
        <v>704</v>
      </c>
      <c r="C341" s="24" t="s">
        <v>61</v>
      </c>
      <c r="D341" s="25">
        <v>2</v>
      </c>
      <c r="E341" s="26">
        <v>1522.2536</v>
      </c>
      <c r="F341" s="26">
        <f t="shared" si="5"/>
        <v>3044.51</v>
      </c>
      <c r="G341" s="27"/>
    </row>
    <row r="342" spans="1:7" ht="409.5" customHeight="1" x14ac:dyDescent="0.25">
      <c r="A342" s="22" t="s">
        <v>59</v>
      </c>
      <c r="B342" s="23" t="s">
        <v>60</v>
      </c>
      <c r="C342" s="24" t="s">
        <v>61</v>
      </c>
      <c r="D342" s="25">
        <v>1</v>
      </c>
      <c r="E342" s="26">
        <v>3910.2979999999998</v>
      </c>
      <c r="F342" s="26">
        <f t="shared" si="5"/>
        <v>3910.3</v>
      </c>
      <c r="G342" s="27"/>
    </row>
    <row r="343" spans="1:7" x14ac:dyDescent="0.25">
      <c r="A343" s="6" t="s">
        <v>62</v>
      </c>
      <c r="B343" s="7" t="s">
        <v>63</v>
      </c>
      <c r="C343" s="8"/>
      <c r="D343" s="20"/>
      <c r="E343" s="10"/>
      <c r="F343" s="13">
        <f t="shared" si="5"/>
        <v>0</v>
      </c>
      <c r="G343" s="12">
        <v>3</v>
      </c>
    </row>
    <row r="344" spans="1:7" ht="409.5" customHeight="1" x14ac:dyDescent="0.25">
      <c r="A344" s="22" t="s">
        <v>705</v>
      </c>
      <c r="B344" s="23" t="s">
        <v>706</v>
      </c>
      <c r="C344" s="24" t="s">
        <v>61</v>
      </c>
      <c r="D344" s="25">
        <v>1</v>
      </c>
      <c r="E344" s="26">
        <v>9409.8521999999994</v>
      </c>
      <c r="F344" s="26">
        <f t="shared" si="5"/>
        <v>9409.85</v>
      </c>
      <c r="G344" s="27"/>
    </row>
    <row r="345" spans="1:7" ht="409.5" customHeight="1" x14ac:dyDescent="0.25">
      <c r="A345" s="22" t="s">
        <v>707</v>
      </c>
      <c r="B345" s="23" t="s">
        <v>708</v>
      </c>
      <c r="C345" s="24" t="s">
        <v>61</v>
      </c>
      <c r="D345" s="25">
        <v>2</v>
      </c>
      <c r="E345" s="26">
        <v>11550.735699999999</v>
      </c>
      <c r="F345" s="26">
        <f t="shared" si="5"/>
        <v>23101.47</v>
      </c>
      <c r="G345" s="27"/>
    </row>
    <row r="346" spans="1:7" ht="409.5" customHeight="1" x14ac:dyDescent="0.25">
      <c r="A346" s="22" t="s">
        <v>709</v>
      </c>
      <c r="B346" s="23" t="s">
        <v>710</v>
      </c>
      <c r="C346" s="24" t="s">
        <v>61</v>
      </c>
      <c r="D346" s="25">
        <v>1</v>
      </c>
      <c r="E346" s="26">
        <v>1451.2673</v>
      </c>
      <c r="F346" s="26">
        <f t="shared" si="5"/>
        <v>1451.27</v>
      </c>
      <c r="G346" s="27"/>
    </row>
    <row r="347" spans="1:7" ht="409.5" customHeight="1" x14ac:dyDescent="0.25">
      <c r="A347" s="22" t="s">
        <v>711</v>
      </c>
      <c r="B347" s="23" t="s">
        <v>712</v>
      </c>
      <c r="C347" s="24" t="s">
        <v>61</v>
      </c>
      <c r="D347" s="25">
        <v>1</v>
      </c>
      <c r="E347" s="26">
        <v>3926.223</v>
      </c>
      <c r="F347" s="26">
        <f t="shared" si="5"/>
        <v>3926.22</v>
      </c>
      <c r="G347" s="27"/>
    </row>
    <row r="348" spans="1:7" ht="409.5" customHeight="1" x14ac:dyDescent="0.25">
      <c r="A348" s="22" t="s">
        <v>713</v>
      </c>
      <c r="B348" s="23" t="s">
        <v>714</v>
      </c>
      <c r="C348" s="24" t="s">
        <v>61</v>
      </c>
      <c r="D348" s="25">
        <v>1</v>
      </c>
      <c r="E348" s="26">
        <v>35615.434399999998</v>
      </c>
      <c r="F348" s="26">
        <f t="shared" si="5"/>
        <v>35615.43</v>
      </c>
      <c r="G348" s="27"/>
    </row>
    <row r="349" spans="1:7" ht="409.5" customHeight="1" x14ac:dyDescent="0.25">
      <c r="A349" s="22" t="s">
        <v>715</v>
      </c>
      <c r="B349" s="23" t="s">
        <v>716</v>
      </c>
      <c r="C349" s="24" t="s">
        <v>61</v>
      </c>
      <c r="D349" s="25">
        <v>1</v>
      </c>
      <c r="E349" s="26">
        <v>7677.3690000000006</v>
      </c>
      <c r="F349" s="26">
        <f t="shared" si="5"/>
        <v>7677.37</v>
      </c>
      <c r="G349" s="27"/>
    </row>
    <row r="350" spans="1:7" ht="409.5" customHeight="1" x14ac:dyDescent="0.25">
      <c r="A350" s="22" t="s">
        <v>717</v>
      </c>
      <c r="B350" s="23" t="s">
        <v>718</v>
      </c>
      <c r="C350" s="24" t="s">
        <v>61</v>
      </c>
      <c r="D350" s="25">
        <v>1</v>
      </c>
      <c r="E350" s="26">
        <v>14448.649600000001</v>
      </c>
      <c r="F350" s="26">
        <f t="shared" si="5"/>
        <v>14448.65</v>
      </c>
      <c r="G350" s="27"/>
    </row>
    <row r="351" spans="1:7" x14ac:dyDescent="0.25">
      <c r="A351" s="14" t="s">
        <v>719</v>
      </c>
      <c r="B351" s="15" t="s">
        <v>720</v>
      </c>
      <c r="C351" s="16"/>
      <c r="D351" s="17"/>
      <c r="E351" s="18"/>
      <c r="F351" s="19">
        <f t="shared" si="5"/>
        <v>0</v>
      </c>
      <c r="G351" s="12">
        <v>2</v>
      </c>
    </row>
    <row r="352" spans="1:7" ht="84" customHeight="1" x14ac:dyDescent="0.25">
      <c r="A352" s="22" t="s">
        <v>721</v>
      </c>
      <c r="B352" s="23" t="s">
        <v>722</v>
      </c>
      <c r="C352" s="24" t="s">
        <v>723</v>
      </c>
      <c r="D352" s="25">
        <v>1</v>
      </c>
      <c r="E352" s="26">
        <v>14700</v>
      </c>
      <c r="F352" s="26">
        <f t="shared" si="5"/>
        <v>14700</v>
      </c>
      <c r="G352" s="27"/>
    </row>
    <row r="353" spans="1:7" ht="72" customHeight="1" x14ac:dyDescent="0.25">
      <c r="A353" s="22" t="s">
        <v>724</v>
      </c>
      <c r="B353" s="23" t="s">
        <v>725</v>
      </c>
      <c r="C353" s="24" t="s">
        <v>723</v>
      </c>
      <c r="D353" s="25">
        <v>1</v>
      </c>
      <c r="E353" s="26">
        <v>13142.686899999999</v>
      </c>
      <c r="F353" s="26">
        <f t="shared" si="5"/>
        <v>13142.69</v>
      </c>
      <c r="G353" s="27"/>
    </row>
    <row r="354" spans="1:7" ht="252" customHeight="1" x14ac:dyDescent="0.25">
      <c r="A354" s="22" t="s">
        <v>726</v>
      </c>
      <c r="B354" s="23" t="s">
        <v>727</v>
      </c>
      <c r="C354" s="24" t="s">
        <v>723</v>
      </c>
      <c r="D354" s="25">
        <v>1</v>
      </c>
      <c r="E354" s="26">
        <v>18724.379799999999</v>
      </c>
      <c r="F354" s="26">
        <f t="shared" si="5"/>
        <v>18724.38</v>
      </c>
      <c r="G354" s="27"/>
    </row>
    <row r="355" spans="1:7" ht="372" customHeight="1" x14ac:dyDescent="0.25">
      <c r="A355" s="22" t="s">
        <v>728</v>
      </c>
      <c r="B355" s="23" t="s">
        <v>729</v>
      </c>
      <c r="C355" s="24" t="s">
        <v>723</v>
      </c>
      <c r="D355" s="25">
        <v>1</v>
      </c>
      <c r="E355" s="26">
        <v>3084.0992000000001</v>
      </c>
      <c r="F355" s="26">
        <f t="shared" si="5"/>
        <v>3084.1</v>
      </c>
      <c r="G355" s="27"/>
    </row>
    <row r="356" spans="1:7" ht="409.5" customHeight="1" x14ac:dyDescent="0.25">
      <c r="A356" s="22" t="s">
        <v>730</v>
      </c>
      <c r="B356" s="23" t="s">
        <v>731</v>
      </c>
      <c r="C356" s="24" t="s">
        <v>723</v>
      </c>
      <c r="D356" s="25">
        <v>1</v>
      </c>
      <c r="E356" s="26">
        <v>2662.9148</v>
      </c>
      <c r="F356" s="26">
        <f t="shared" si="5"/>
        <v>2662.91</v>
      </c>
      <c r="G356" s="27"/>
    </row>
    <row r="357" spans="1:7" ht="372" customHeight="1" x14ac:dyDescent="0.25">
      <c r="A357" s="22" t="s">
        <v>732</v>
      </c>
      <c r="B357" s="23" t="s">
        <v>733</v>
      </c>
      <c r="C357" s="24" t="s">
        <v>723</v>
      </c>
      <c r="D357" s="25">
        <v>1</v>
      </c>
      <c r="E357" s="26">
        <v>2853.4071999999996</v>
      </c>
      <c r="F357" s="26">
        <f t="shared" si="5"/>
        <v>2853.41</v>
      </c>
      <c r="G357" s="27"/>
    </row>
    <row r="358" spans="1:7" x14ac:dyDescent="0.25">
      <c r="A358" s="14" t="s">
        <v>734</v>
      </c>
      <c r="B358" s="15" t="s">
        <v>735</v>
      </c>
      <c r="C358" s="16"/>
      <c r="D358" s="17"/>
      <c r="E358" s="18"/>
      <c r="F358" s="19">
        <f t="shared" si="5"/>
        <v>0</v>
      </c>
      <c r="G358" s="12">
        <v>2</v>
      </c>
    </row>
    <row r="359" spans="1:7" ht="409.5" customHeight="1" x14ac:dyDescent="0.25">
      <c r="A359" s="22" t="s">
        <v>736</v>
      </c>
      <c r="B359" s="23" t="s">
        <v>737</v>
      </c>
      <c r="C359" s="24" t="s">
        <v>61</v>
      </c>
      <c r="D359" s="25">
        <v>20</v>
      </c>
      <c r="E359" s="26">
        <v>410.78660000000002</v>
      </c>
      <c r="F359" s="26">
        <f t="shared" si="5"/>
        <v>8215.73</v>
      </c>
      <c r="G359" s="27"/>
    </row>
    <row r="360" spans="1:7" x14ac:dyDescent="0.25">
      <c r="A360" s="42" t="s">
        <v>738</v>
      </c>
      <c r="B360" s="43" t="s">
        <v>22</v>
      </c>
      <c r="C360" s="44"/>
      <c r="D360" s="55"/>
      <c r="E360" s="46"/>
      <c r="F360" s="51">
        <f t="shared" si="5"/>
        <v>0</v>
      </c>
      <c r="G360" s="12">
        <v>1</v>
      </c>
    </row>
    <row r="361" spans="1:7" x14ac:dyDescent="0.25">
      <c r="A361" s="42"/>
      <c r="B361" s="43" t="s">
        <v>739</v>
      </c>
      <c r="C361" s="44"/>
      <c r="D361" s="55"/>
      <c r="E361" s="46"/>
      <c r="F361" s="51">
        <f t="shared" si="5"/>
        <v>0</v>
      </c>
      <c r="G361" s="12">
        <v>1</v>
      </c>
    </row>
    <row r="362" spans="1:7" x14ac:dyDescent="0.25">
      <c r="A362" s="14" t="s">
        <v>740</v>
      </c>
      <c r="B362" s="15" t="s">
        <v>741</v>
      </c>
      <c r="C362" s="16"/>
      <c r="D362" s="17"/>
      <c r="E362" s="18"/>
      <c r="F362" s="19">
        <f t="shared" si="5"/>
        <v>0</v>
      </c>
      <c r="G362" s="12">
        <v>2</v>
      </c>
    </row>
    <row r="363" spans="1:7" ht="409.5" customHeight="1" x14ac:dyDescent="0.25">
      <c r="A363" s="22" t="s">
        <v>528</v>
      </c>
      <c r="B363" s="23" t="s">
        <v>529</v>
      </c>
      <c r="C363" s="24" t="s">
        <v>173</v>
      </c>
      <c r="D363" s="25">
        <f>375.45+44.3</f>
        <v>419.75</v>
      </c>
      <c r="E363" s="26">
        <v>57.810200000000002</v>
      </c>
      <c r="F363" s="26">
        <f t="shared" si="5"/>
        <v>24265.83</v>
      </c>
      <c r="G363" s="27"/>
    </row>
    <row r="364" spans="1:7" ht="409.5" customHeight="1" x14ac:dyDescent="0.25">
      <c r="A364" s="22" t="s">
        <v>608</v>
      </c>
      <c r="B364" s="23" t="s">
        <v>609</v>
      </c>
      <c r="C364" s="24" t="s">
        <v>173</v>
      </c>
      <c r="D364" s="25">
        <v>15</v>
      </c>
      <c r="E364" s="26">
        <v>53.125799999999998</v>
      </c>
      <c r="F364" s="26">
        <f t="shared" si="5"/>
        <v>796.89</v>
      </c>
      <c r="G364" s="27"/>
    </row>
    <row r="365" spans="1:7" ht="409.5" customHeight="1" x14ac:dyDescent="0.25">
      <c r="A365" s="22" t="s">
        <v>742</v>
      </c>
      <c r="B365" s="23" t="s">
        <v>743</v>
      </c>
      <c r="C365" s="24" t="s">
        <v>173</v>
      </c>
      <c r="D365" s="25">
        <v>38.520000000000003</v>
      </c>
      <c r="E365" s="26">
        <v>86.5732</v>
      </c>
      <c r="F365" s="26">
        <f t="shared" si="5"/>
        <v>3334.8</v>
      </c>
      <c r="G365" s="27"/>
    </row>
    <row r="366" spans="1:7" ht="384" customHeight="1" x14ac:dyDescent="0.25">
      <c r="A366" s="22" t="s">
        <v>744</v>
      </c>
      <c r="B366" s="23" t="s">
        <v>745</v>
      </c>
      <c r="C366" s="24" t="s">
        <v>173</v>
      </c>
      <c r="D366" s="25">
        <f>481+60</f>
        <v>541</v>
      </c>
      <c r="E366" s="49">
        <v>11.457554328000001</v>
      </c>
      <c r="F366" s="26">
        <f t="shared" si="5"/>
        <v>6198.54</v>
      </c>
      <c r="G366" s="27"/>
    </row>
    <row r="367" spans="1:7" ht="409.5" customHeight="1" x14ac:dyDescent="0.25">
      <c r="A367" s="22" t="s">
        <v>746</v>
      </c>
      <c r="B367" s="23" t="s">
        <v>747</v>
      </c>
      <c r="C367" s="24" t="s">
        <v>173</v>
      </c>
      <c r="D367" s="25">
        <v>521.03</v>
      </c>
      <c r="E367" s="26">
        <v>13.23</v>
      </c>
      <c r="F367" s="26">
        <f t="shared" si="5"/>
        <v>6893.23</v>
      </c>
      <c r="G367" s="27"/>
    </row>
    <row r="368" spans="1:7" ht="409.5" customHeight="1" x14ac:dyDescent="0.25">
      <c r="A368" s="22" t="s">
        <v>582</v>
      </c>
      <c r="B368" s="23" t="s">
        <v>583</v>
      </c>
      <c r="C368" s="24" t="s">
        <v>173</v>
      </c>
      <c r="D368" s="25">
        <v>329.28</v>
      </c>
      <c r="E368" s="26">
        <v>19.943000000000001</v>
      </c>
      <c r="F368" s="26">
        <f t="shared" si="5"/>
        <v>6566.83</v>
      </c>
      <c r="G368" s="27"/>
    </row>
    <row r="369" spans="1:7" ht="409.5" customHeight="1" x14ac:dyDescent="0.25">
      <c r="A369" s="22" t="s">
        <v>748</v>
      </c>
      <c r="B369" s="23" t="s">
        <v>749</v>
      </c>
      <c r="C369" s="24" t="s">
        <v>173</v>
      </c>
      <c r="D369" s="25">
        <f>153.43+15</f>
        <v>168.43</v>
      </c>
      <c r="E369" s="26">
        <v>9.0549220122199987</v>
      </c>
      <c r="F369" s="26">
        <f t="shared" si="5"/>
        <v>1525.12</v>
      </c>
      <c r="G369" s="27"/>
    </row>
    <row r="370" spans="1:7" ht="409.5" customHeight="1" x14ac:dyDescent="0.25">
      <c r="A370" s="22" t="s">
        <v>594</v>
      </c>
      <c r="B370" s="23" t="s">
        <v>595</v>
      </c>
      <c r="C370" s="24" t="s">
        <v>173</v>
      </c>
      <c r="D370" s="25">
        <v>233</v>
      </c>
      <c r="E370" s="26">
        <v>11.446400000000001</v>
      </c>
      <c r="F370" s="26">
        <f t="shared" si="5"/>
        <v>2667.01</v>
      </c>
      <c r="G370" s="27"/>
    </row>
    <row r="371" spans="1:7" ht="409.5" customHeight="1" x14ac:dyDescent="0.25">
      <c r="A371" s="22" t="s">
        <v>596</v>
      </c>
      <c r="B371" s="23" t="s">
        <v>597</v>
      </c>
      <c r="C371" s="24" t="s">
        <v>173</v>
      </c>
      <c r="D371" s="25">
        <v>44.3</v>
      </c>
      <c r="E371" s="26">
        <v>15.5036</v>
      </c>
      <c r="F371" s="26">
        <f t="shared" si="5"/>
        <v>686.81</v>
      </c>
      <c r="G371" s="27"/>
    </row>
    <row r="372" spans="1:7" ht="409.5" customHeight="1" x14ac:dyDescent="0.25">
      <c r="A372" s="22" t="s">
        <v>750</v>
      </c>
      <c r="B372" s="23" t="s">
        <v>751</v>
      </c>
      <c r="C372" s="24" t="s">
        <v>61</v>
      </c>
      <c r="D372" s="25">
        <v>5</v>
      </c>
      <c r="E372" s="26">
        <v>198.13150000000002</v>
      </c>
      <c r="F372" s="26">
        <f t="shared" si="5"/>
        <v>990.66</v>
      </c>
      <c r="G372" s="27"/>
    </row>
    <row r="373" spans="1:7" ht="409.5" customHeight="1" x14ac:dyDescent="0.25">
      <c r="A373" s="22" t="s">
        <v>752</v>
      </c>
      <c r="B373" s="23" t="s">
        <v>753</v>
      </c>
      <c r="C373" s="24" t="s">
        <v>61</v>
      </c>
      <c r="D373" s="25">
        <v>12</v>
      </c>
      <c r="E373" s="26">
        <v>846.279</v>
      </c>
      <c r="F373" s="26">
        <f t="shared" si="5"/>
        <v>10155.35</v>
      </c>
      <c r="G373" s="27"/>
    </row>
    <row r="374" spans="1:7" ht="288" customHeight="1" x14ac:dyDescent="0.25">
      <c r="A374" s="22" t="s">
        <v>532</v>
      </c>
      <c r="B374" s="23" t="s">
        <v>533</v>
      </c>
      <c r="C374" s="24" t="s">
        <v>61</v>
      </c>
      <c r="D374" s="25">
        <v>9</v>
      </c>
      <c r="E374" s="26">
        <v>805.38656912262525</v>
      </c>
      <c r="F374" s="26">
        <f t="shared" si="5"/>
        <v>7248.48</v>
      </c>
      <c r="G374" s="27"/>
    </row>
    <row r="375" spans="1:7" ht="288" customHeight="1" x14ac:dyDescent="0.25">
      <c r="A375" s="22" t="s">
        <v>754</v>
      </c>
      <c r="B375" s="23" t="s">
        <v>755</v>
      </c>
      <c r="C375" s="24" t="s">
        <v>61</v>
      </c>
      <c r="D375" s="25">
        <v>3</v>
      </c>
      <c r="E375" s="26">
        <v>1169.5859</v>
      </c>
      <c r="F375" s="26">
        <f t="shared" si="5"/>
        <v>3508.76</v>
      </c>
      <c r="G375" s="27"/>
    </row>
    <row r="376" spans="1:7" ht="409.5" customHeight="1" x14ac:dyDescent="0.25">
      <c r="A376" s="22" t="s">
        <v>736</v>
      </c>
      <c r="B376" s="23" t="s">
        <v>737</v>
      </c>
      <c r="C376" s="24" t="s">
        <v>61</v>
      </c>
      <c r="D376" s="25">
        <v>16</v>
      </c>
      <c r="E376" s="26">
        <v>410.78660000000002</v>
      </c>
      <c r="F376" s="26">
        <f t="shared" si="5"/>
        <v>6572.59</v>
      </c>
      <c r="G376" s="27"/>
    </row>
    <row r="377" spans="1:7" ht="409.5" customHeight="1" x14ac:dyDescent="0.25">
      <c r="A377" s="22" t="s">
        <v>756</v>
      </c>
      <c r="B377" s="23" t="s">
        <v>757</v>
      </c>
      <c r="C377" s="24" t="s">
        <v>61</v>
      </c>
      <c r="D377" s="25">
        <v>4</v>
      </c>
      <c r="E377" s="26">
        <v>165.88460000000001</v>
      </c>
      <c r="F377" s="26">
        <f t="shared" si="5"/>
        <v>663.54</v>
      </c>
      <c r="G377" s="27"/>
    </row>
    <row r="378" spans="1:7" ht="409.5" customHeight="1" x14ac:dyDescent="0.25">
      <c r="A378" s="22" t="s">
        <v>758</v>
      </c>
      <c r="B378" s="23" t="s">
        <v>759</v>
      </c>
      <c r="C378" s="24" t="s">
        <v>99</v>
      </c>
      <c r="D378" s="25">
        <v>6</v>
      </c>
      <c r="E378" s="49">
        <v>1441.2122999999999</v>
      </c>
      <c r="F378" s="26">
        <f t="shared" si="5"/>
        <v>8647.27</v>
      </c>
      <c r="G378" s="27"/>
    </row>
    <row r="379" spans="1:7" ht="409.5" customHeight="1" x14ac:dyDescent="0.25">
      <c r="A379" s="22" t="s">
        <v>760</v>
      </c>
      <c r="B379" s="23" t="s">
        <v>761</v>
      </c>
      <c r="C379" s="24" t="s">
        <v>99</v>
      </c>
      <c r="D379" s="25">
        <v>12</v>
      </c>
      <c r="E379" s="49">
        <v>1630.2329999999999</v>
      </c>
      <c r="F379" s="26">
        <f t="shared" si="5"/>
        <v>19562.8</v>
      </c>
      <c r="G379" s="27"/>
    </row>
    <row r="380" spans="1:7" ht="409.5" customHeight="1" x14ac:dyDescent="0.25">
      <c r="A380" s="22" t="s">
        <v>762</v>
      </c>
      <c r="B380" s="23" t="s">
        <v>763</v>
      </c>
      <c r="C380" s="24" t="s">
        <v>99</v>
      </c>
      <c r="D380" s="25">
        <v>6</v>
      </c>
      <c r="E380" s="49">
        <v>1441.2122999999999</v>
      </c>
      <c r="F380" s="26">
        <f t="shared" si="5"/>
        <v>8647.27</v>
      </c>
      <c r="G380" s="27"/>
    </row>
    <row r="381" spans="1:7" ht="409.5" customHeight="1" x14ac:dyDescent="0.25">
      <c r="A381" s="22" t="s">
        <v>764</v>
      </c>
      <c r="B381" s="23" t="s">
        <v>765</v>
      </c>
      <c r="C381" s="24" t="s">
        <v>99</v>
      </c>
      <c r="D381" s="25">
        <v>4</v>
      </c>
      <c r="E381" s="49">
        <v>1441.2122999999999</v>
      </c>
      <c r="F381" s="26">
        <f t="shared" si="5"/>
        <v>5764.85</v>
      </c>
      <c r="G381" s="27"/>
    </row>
    <row r="382" spans="1:7" x14ac:dyDescent="0.25">
      <c r="A382" s="14" t="s">
        <v>740</v>
      </c>
      <c r="B382" s="15" t="s">
        <v>766</v>
      </c>
      <c r="C382" s="16"/>
      <c r="D382" s="50"/>
      <c r="E382" s="18"/>
      <c r="F382" s="19">
        <f t="shared" si="5"/>
        <v>0</v>
      </c>
      <c r="G382" s="12">
        <v>2</v>
      </c>
    </row>
    <row r="383" spans="1:7" ht="409.5" customHeight="1" x14ac:dyDescent="0.25">
      <c r="A383" s="31" t="s">
        <v>742</v>
      </c>
      <c r="B383" s="23" t="s">
        <v>743</v>
      </c>
      <c r="C383" s="24" t="s">
        <v>173</v>
      </c>
      <c r="D383" s="25">
        <v>46.46</v>
      </c>
      <c r="E383" s="26">
        <v>86.5732</v>
      </c>
      <c r="F383" s="26">
        <f t="shared" si="5"/>
        <v>4022.19</v>
      </c>
      <c r="G383" s="52"/>
    </row>
    <row r="384" spans="1:7" ht="409.5" customHeight="1" x14ac:dyDescent="0.25">
      <c r="A384" s="31" t="s">
        <v>767</v>
      </c>
      <c r="B384" s="23" t="s">
        <v>768</v>
      </c>
      <c r="C384" s="24" t="s">
        <v>61</v>
      </c>
      <c r="D384" s="25">
        <v>14</v>
      </c>
      <c r="E384" s="26">
        <v>240.6978</v>
      </c>
      <c r="F384" s="26">
        <f t="shared" si="5"/>
        <v>3369.77</v>
      </c>
      <c r="G384" s="52"/>
    </row>
    <row r="385" spans="1:7" ht="409.5" customHeight="1" x14ac:dyDescent="0.25">
      <c r="A385" s="31" t="s">
        <v>769</v>
      </c>
      <c r="B385" s="23" t="s">
        <v>770</v>
      </c>
      <c r="C385" s="24" t="s">
        <v>61</v>
      </c>
      <c r="D385" s="25">
        <v>20</v>
      </c>
      <c r="E385" s="26">
        <v>299.488</v>
      </c>
      <c r="F385" s="26">
        <f t="shared" si="5"/>
        <v>5989.76</v>
      </c>
      <c r="G385" s="52"/>
    </row>
    <row r="386" spans="1:7" ht="409.5" customHeight="1" x14ac:dyDescent="0.25">
      <c r="A386" s="31" t="s">
        <v>771</v>
      </c>
      <c r="B386" s="23" t="s">
        <v>772</v>
      </c>
      <c r="C386" s="24" t="s">
        <v>61</v>
      </c>
      <c r="D386" s="25">
        <v>2</v>
      </c>
      <c r="E386" s="26">
        <v>992.54399999999998</v>
      </c>
      <c r="F386" s="26">
        <f t="shared" si="5"/>
        <v>1985.09</v>
      </c>
      <c r="G386" s="52"/>
    </row>
    <row r="387" spans="1:7" x14ac:dyDescent="0.25">
      <c r="A387" s="14" t="s">
        <v>773</v>
      </c>
      <c r="B387" s="15" t="s">
        <v>774</v>
      </c>
      <c r="C387" s="16"/>
      <c r="D387" s="29"/>
      <c r="E387" s="18"/>
      <c r="F387" s="19">
        <f t="shared" si="5"/>
        <v>0</v>
      </c>
      <c r="G387" s="12">
        <v>2</v>
      </c>
    </row>
    <row r="388" spans="1:7" ht="409.5" customHeight="1" x14ac:dyDescent="0.25">
      <c r="A388" s="22" t="s">
        <v>775</v>
      </c>
      <c r="B388" s="23" t="s">
        <v>776</v>
      </c>
      <c r="C388" s="24" t="s">
        <v>73</v>
      </c>
      <c r="D388" s="25">
        <v>132</v>
      </c>
      <c r="E388" s="49">
        <v>200.64303331875001</v>
      </c>
      <c r="F388" s="26">
        <f t="shared" si="5"/>
        <v>26484.880000000001</v>
      </c>
      <c r="G388" s="27"/>
    </row>
    <row r="389" spans="1:7" ht="409.5" customHeight="1" x14ac:dyDescent="0.25">
      <c r="A389" s="22" t="s">
        <v>777</v>
      </c>
      <c r="B389" s="23" t="s">
        <v>778</v>
      </c>
      <c r="C389" s="24" t="s">
        <v>61</v>
      </c>
      <c r="D389" s="25">
        <v>6</v>
      </c>
      <c r="E389" s="49">
        <v>724.97006530987494</v>
      </c>
      <c r="F389" s="26">
        <f t="shared" si="5"/>
        <v>4349.82</v>
      </c>
      <c r="G389" s="27"/>
    </row>
    <row r="390" spans="1:7" ht="409.5" customHeight="1" x14ac:dyDescent="0.25">
      <c r="A390" s="22" t="s">
        <v>779</v>
      </c>
      <c r="B390" s="23" t="s">
        <v>780</v>
      </c>
      <c r="C390" s="24" t="s">
        <v>61</v>
      </c>
      <c r="D390" s="25">
        <f>1+2</f>
        <v>3</v>
      </c>
      <c r="E390" s="49">
        <v>1100.430135582</v>
      </c>
      <c r="F390" s="26">
        <f t="shared" ref="F390:F453" si="6">+ROUND(D390*E390,2)</f>
        <v>3301.29</v>
      </c>
      <c r="G390" s="27"/>
    </row>
    <row r="391" spans="1:7" ht="409.5" customHeight="1" x14ac:dyDescent="0.25">
      <c r="A391" s="22" t="s">
        <v>781</v>
      </c>
      <c r="B391" s="23" t="s">
        <v>782</v>
      </c>
      <c r="C391" s="24" t="s">
        <v>61</v>
      </c>
      <c r="D391" s="25">
        <v>7</v>
      </c>
      <c r="E391" s="49">
        <v>1169.2565052576333</v>
      </c>
      <c r="F391" s="26">
        <f t="shared" si="6"/>
        <v>8184.8</v>
      </c>
      <c r="G391" s="27"/>
    </row>
    <row r="392" spans="1:7" ht="409.5" customHeight="1" x14ac:dyDescent="0.25">
      <c r="A392" s="22" t="s">
        <v>783</v>
      </c>
      <c r="B392" s="23" t="s">
        <v>784</v>
      </c>
      <c r="C392" s="24" t="s">
        <v>61</v>
      </c>
      <c r="D392" s="25">
        <v>2</v>
      </c>
      <c r="E392" s="49">
        <v>1214.69152618155</v>
      </c>
      <c r="F392" s="26">
        <f t="shared" si="6"/>
        <v>2429.38</v>
      </c>
      <c r="G392" s="27"/>
    </row>
    <row r="393" spans="1:7" ht="409.5" customHeight="1" x14ac:dyDescent="0.25">
      <c r="A393" s="22" t="s">
        <v>785</v>
      </c>
      <c r="B393" s="23" t="s">
        <v>786</v>
      </c>
      <c r="C393" s="24" t="s">
        <v>61</v>
      </c>
      <c r="D393" s="25">
        <f>2</f>
        <v>2</v>
      </c>
      <c r="E393" s="49">
        <v>793.01806650000003</v>
      </c>
      <c r="F393" s="26">
        <f t="shared" si="6"/>
        <v>1586.04</v>
      </c>
      <c r="G393" s="27"/>
    </row>
    <row r="394" spans="1:7" ht="409.5" customHeight="1" x14ac:dyDescent="0.25">
      <c r="A394" s="22" t="s">
        <v>787</v>
      </c>
      <c r="B394" s="23" t="s">
        <v>788</v>
      </c>
      <c r="C394" s="24" t="s">
        <v>61</v>
      </c>
      <c r="D394" s="25">
        <v>2</v>
      </c>
      <c r="E394" s="49">
        <v>793.01806650000003</v>
      </c>
      <c r="F394" s="26">
        <f t="shared" si="6"/>
        <v>1586.04</v>
      </c>
      <c r="G394" s="27"/>
    </row>
    <row r="395" spans="1:7" ht="409.5" customHeight="1" x14ac:dyDescent="0.25">
      <c r="A395" s="22" t="s">
        <v>789</v>
      </c>
      <c r="B395" s="23" t="s">
        <v>790</v>
      </c>
      <c r="C395" s="24" t="s">
        <v>173</v>
      </c>
      <c r="D395" s="25">
        <v>4.5</v>
      </c>
      <c r="E395" s="49">
        <v>195.87805239221612</v>
      </c>
      <c r="F395" s="26">
        <f t="shared" si="6"/>
        <v>881.45</v>
      </c>
      <c r="G395" s="27"/>
    </row>
    <row r="396" spans="1:7" ht="409.5" customHeight="1" x14ac:dyDescent="0.25">
      <c r="A396" s="22" t="s">
        <v>791</v>
      </c>
      <c r="B396" s="23" t="s">
        <v>792</v>
      </c>
      <c r="C396" s="24" t="s">
        <v>173</v>
      </c>
      <c r="D396" s="25">
        <v>13.5</v>
      </c>
      <c r="E396" s="49">
        <v>199.67938511400001</v>
      </c>
      <c r="F396" s="26">
        <f t="shared" si="6"/>
        <v>2695.67</v>
      </c>
      <c r="G396" s="27"/>
    </row>
    <row r="397" spans="1:7" ht="409.5" customHeight="1" x14ac:dyDescent="0.25">
      <c r="A397" s="22" t="s">
        <v>793</v>
      </c>
      <c r="B397" s="23" t="s">
        <v>794</v>
      </c>
      <c r="C397" s="24" t="s">
        <v>173</v>
      </c>
      <c r="D397" s="25">
        <v>6</v>
      </c>
      <c r="E397" s="49">
        <v>216.67890865499999</v>
      </c>
      <c r="F397" s="26">
        <f t="shared" si="6"/>
        <v>1300.07</v>
      </c>
      <c r="G397" s="27"/>
    </row>
    <row r="398" spans="1:7" ht="409.5" customHeight="1" x14ac:dyDescent="0.25">
      <c r="A398" s="22" t="s">
        <v>795</v>
      </c>
      <c r="B398" s="23" t="s">
        <v>796</v>
      </c>
      <c r="C398" s="24" t="s">
        <v>364</v>
      </c>
      <c r="D398" s="25">
        <v>907</v>
      </c>
      <c r="E398" s="49">
        <v>43.946100000000001</v>
      </c>
      <c r="F398" s="26">
        <f t="shared" si="6"/>
        <v>39859.11</v>
      </c>
      <c r="G398" s="27"/>
    </row>
    <row r="399" spans="1:7" ht="409.5" customHeight="1" x14ac:dyDescent="0.25">
      <c r="A399" s="22" t="s">
        <v>797</v>
      </c>
      <c r="B399" s="23" t="s">
        <v>798</v>
      </c>
      <c r="C399" s="24" t="s">
        <v>364</v>
      </c>
      <c r="D399" s="25">
        <v>65.760000000000005</v>
      </c>
      <c r="E399" s="49">
        <v>43.5105</v>
      </c>
      <c r="F399" s="26">
        <f t="shared" si="6"/>
        <v>2861.25</v>
      </c>
      <c r="G399" s="27"/>
    </row>
    <row r="400" spans="1:7" ht="409.5" customHeight="1" x14ac:dyDescent="0.25">
      <c r="A400" s="22" t="s">
        <v>799</v>
      </c>
      <c r="B400" s="23" t="s">
        <v>800</v>
      </c>
      <c r="C400" s="24" t="s">
        <v>402</v>
      </c>
      <c r="D400" s="25">
        <v>6</v>
      </c>
      <c r="E400" s="26">
        <v>1223.3437999999999</v>
      </c>
      <c r="F400" s="26">
        <f t="shared" si="6"/>
        <v>7340.06</v>
      </c>
      <c r="G400" s="27"/>
    </row>
    <row r="401" spans="1:7" ht="276" customHeight="1" x14ac:dyDescent="0.25">
      <c r="A401" s="22" t="s">
        <v>801</v>
      </c>
      <c r="B401" s="23" t="s">
        <v>802</v>
      </c>
      <c r="C401" s="24" t="s">
        <v>61</v>
      </c>
      <c r="D401" s="25">
        <v>1</v>
      </c>
      <c r="E401" s="49">
        <v>504.15380291699989</v>
      </c>
      <c r="F401" s="26">
        <f t="shared" si="6"/>
        <v>504.15</v>
      </c>
      <c r="G401" s="27"/>
    </row>
    <row r="402" spans="1:7" x14ac:dyDescent="0.25">
      <c r="A402" s="14" t="s">
        <v>803</v>
      </c>
      <c r="B402" s="15" t="s">
        <v>804</v>
      </c>
      <c r="C402" s="16"/>
      <c r="D402" s="29"/>
      <c r="E402" s="18"/>
      <c r="F402" s="19">
        <f t="shared" si="6"/>
        <v>0</v>
      </c>
      <c r="G402" s="12">
        <v>2</v>
      </c>
    </row>
    <row r="403" spans="1:7" ht="409.5" customHeight="1" x14ac:dyDescent="0.25">
      <c r="A403" s="22" t="s">
        <v>805</v>
      </c>
      <c r="B403" s="23" t="s">
        <v>806</v>
      </c>
      <c r="C403" s="24" t="s">
        <v>61</v>
      </c>
      <c r="D403" s="25">
        <v>12</v>
      </c>
      <c r="E403" s="49">
        <v>699.50430000000006</v>
      </c>
      <c r="F403" s="26">
        <f t="shared" si="6"/>
        <v>8394.0499999999993</v>
      </c>
      <c r="G403" s="27"/>
    </row>
    <row r="404" spans="1:7" ht="409.5" customHeight="1" x14ac:dyDescent="0.25">
      <c r="A404" s="22" t="s">
        <v>807</v>
      </c>
      <c r="B404" s="23" t="s">
        <v>808</v>
      </c>
      <c r="C404" s="24" t="s">
        <v>61</v>
      </c>
      <c r="D404" s="25">
        <v>12</v>
      </c>
      <c r="E404" s="49">
        <v>664.81470000000002</v>
      </c>
      <c r="F404" s="26">
        <f t="shared" si="6"/>
        <v>7977.78</v>
      </c>
      <c r="G404" s="27"/>
    </row>
    <row r="405" spans="1:7" ht="409.5" customHeight="1" x14ac:dyDescent="0.25">
      <c r="A405" s="22" t="s">
        <v>809</v>
      </c>
      <c r="B405" s="23" t="s">
        <v>810</v>
      </c>
      <c r="C405" s="24" t="s">
        <v>61</v>
      </c>
      <c r="D405" s="25">
        <v>12</v>
      </c>
      <c r="E405" s="49">
        <v>464.52780000000001</v>
      </c>
      <c r="F405" s="26">
        <f t="shared" si="6"/>
        <v>5574.33</v>
      </c>
      <c r="G405" s="27"/>
    </row>
    <row r="406" spans="1:7" ht="312" customHeight="1" x14ac:dyDescent="0.25">
      <c r="A406" s="22" t="s">
        <v>811</v>
      </c>
      <c r="B406" s="23" t="s">
        <v>812</v>
      </c>
      <c r="C406" s="24" t="s">
        <v>61</v>
      </c>
      <c r="D406" s="25">
        <v>12</v>
      </c>
      <c r="E406" s="26">
        <v>250.44880000000001</v>
      </c>
      <c r="F406" s="26">
        <f t="shared" si="6"/>
        <v>3005.39</v>
      </c>
      <c r="G406" s="27"/>
    </row>
    <row r="407" spans="1:7" ht="409.5" customHeight="1" x14ac:dyDescent="0.25">
      <c r="A407" s="22" t="s">
        <v>813</v>
      </c>
      <c r="B407" s="23" t="s">
        <v>814</v>
      </c>
      <c r="C407" s="24" t="s">
        <v>173</v>
      </c>
      <c r="D407" s="25">
        <v>140</v>
      </c>
      <c r="E407" s="49">
        <v>155.12309999999999</v>
      </c>
      <c r="F407" s="26">
        <f t="shared" si="6"/>
        <v>21717.23</v>
      </c>
      <c r="G407" s="27"/>
    </row>
    <row r="408" spans="1:7" x14ac:dyDescent="0.25">
      <c r="A408" s="14" t="s">
        <v>815</v>
      </c>
      <c r="B408" s="15" t="s">
        <v>816</v>
      </c>
      <c r="C408" s="16"/>
      <c r="D408" s="29"/>
      <c r="E408" s="18"/>
      <c r="F408" s="19">
        <f t="shared" si="6"/>
        <v>0</v>
      </c>
      <c r="G408" s="12">
        <v>2</v>
      </c>
    </row>
    <row r="409" spans="1:7" ht="409.5" customHeight="1" x14ac:dyDescent="0.25">
      <c r="A409" s="22" t="s">
        <v>817</v>
      </c>
      <c r="B409" s="23" t="s">
        <v>818</v>
      </c>
      <c r="C409" s="24" t="s">
        <v>61</v>
      </c>
      <c r="D409" s="25">
        <v>2</v>
      </c>
      <c r="E409" s="49">
        <v>4115.2221</v>
      </c>
      <c r="F409" s="26">
        <f t="shared" si="6"/>
        <v>8230.44</v>
      </c>
      <c r="G409" s="27"/>
    </row>
    <row r="410" spans="1:7" ht="360" customHeight="1" x14ac:dyDescent="0.25">
      <c r="A410" s="22" t="s">
        <v>819</v>
      </c>
      <c r="B410" s="23" t="s">
        <v>820</v>
      </c>
      <c r="C410" s="24" t="s">
        <v>61</v>
      </c>
      <c r="D410" s="25">
        <v>2</v>
      </c>
      <c r="E410" s="26">
        <v>4335.7943999999998</v>
      </c>
      <c r="F410" s="26">
        <f t="shared" si="6"/>
        <v>8671.59</v>
      </c>
      <c r="G410" s="27"/>
    </row>
    <row r="411" spans="1:7" x14ac:dyDescent="0.25">
      <c r="A411" s="14" t="s">
        <v>821</v>
      </c>
      <c r="B411" s="15" t="s">
        <v>822</v>
      </c>
      <c r="C411" s="16"/>
      <c r="D411" s="29"/>
      <c r="E411" s="18"/>
      <c r="F411" s="19">
        <f t="shared" si="6"/>
        <v>0</v>
      </c>
      <c r="G411" s="12">
        <v>2</v>
      </c>
    </row>
    <row r="412" spans="1:7" x14ac:dyDescent="0.25">
      <c r="A412" s="14" t="s">
        <v>823</v>
      </c>
      <c r="B412" s="15" t="s">
        <v>824</v>
      </c>
      <c r="C412" s="16"/>
      <c r="D412" s="29"/>
      <c r="E412" s="18"/>
      <c r="F412" s="19">
        <f t="shared" si="6"/>
        <v>0</v>
      </c>
      <c r="G412" s="12">
        <v>2</v>
      </c>
    </row>
    <row r="413" spans="1:7" ht="409.5" customHeight="1" x14ac:dyDescent="0.25">
      <c r="A413" s="56" t="s">
        <v>825</v>
      </c>
      <c r="B413" s="23" t="s">
        <v>826</v>
      </c>
      <c r="C413" s="33" t="s">
        <v>61</v>
      </c>
      <c r="D413" s="40">
        <v>5</v>
      </c>
      <c r="E413" s="49">
        <v>2473.3368</v>
      </c>
      <c r="F413" s="26">
        <f t="shared" si="6"/>
        <v>12366.68</v>
      </c>
      <c r="G413" s="27"/>
    </row>
    <row r="414" spans="1:7" ht="409.5" customHeight="1" x14ac:dyDescent="0.25">
      <c r="A414" s="56" t="s">
        <v>827</v>
      </c>
      <c r="B414" s="23" t="s">
        <v>828</v>
      </c>
      <c r="C414" s="33" t="s">
        <v>61</v>
      </c>
      <c r="D414" s="40">
        <v>4</v>
      </c>
      <c r="E414" s="49">
        <v>2473.3368</v>
      </c>
      <c r="F414" s="26">
        <f t="shared" si="6"/>
        <v>9893.35</v>
      </c>
      <c r="G414" s="27"/>
    </row>
    <row r="415" spans="1:7" ht="409.5" customHeight="1" x14ac:dyDescent="0.25">
      <c r="A415" s="56" t="s">
        <v>829</v>
      </c>
      <c r="B415" s="23" t="s">
        <v>830</v>
      </c>
      <c r="C415" s="33" t="s">
        <v>61</v>
      </c>
      <c r="D415" s="40">
        <v>3</v>
      </c>
      <c r="E415" s="49">
        <v>2473.3368</v>
      </c>
      <c r="F415" s="26">
        <f t="shared" si="6"/>
        <v>7420.01</v>
      </c>
      <c r="G415" s="27"/>
    </row>
    <row r="416" spans="1:7" ht="300" customHeight="1" x14ac:dyDescent="0.25">
      <c r="A416" s="56" t="s">
        <v>831</v>
      </c>
      <c r="B416" s="23" t="s">
        <v>832</v>
      </c>
      <c r="C416" s="33" t="s">
        <v>79</v>
      </c>
      <c r="D416" s="40">
        <v>1</v>
      </c>
      <c r="E416" s="49">
        <v>9157.2525000000005</v>
      </c>
      <c r="F416" s="26">
        <f t="shared" si="6"/>
        <v>9157.25</v>
      </c>
      <c r="G416" s="27"/>
    </row>
    <row r="417" spans="1:7" x14ac:dyDescent="0.25">
      <c r="A417" s="14" t="s">
        <v>833</v>
      </c>
      <c r="B417" s="15" t="s">
        <v>834</v>
      </c>
      <c r="C417" s="16"/>
      <c r="D417" s="29"/>
      <c r="E417" s="18"/>
      <c r="F417" s="19">
        <f t="shared" si="6"/>
        <v>0</v>
      </c>
      <c r="G417" s="12">
        <v>2</v>
      </c>
    </row>
    <row r="418" spans="1:7" ht="409.5" customHeight="1" x14ac:dyDescent="0.25">
      <c r="A418" s="22" t="s">
        <v>835</v>
      </c>
      <c r="B418" s="23" t="s">
        <v>836</v>
      </c>
      <c r="C418" s="24" t="s">
        <v>99</v>
      </c>
      <c r="D418" s="25">
        <v>12</v>
      </c>
      <c r="E418" s="26">
        <v>535.0702</v>
      </c>
      <c r="F418" s="26">
        <f t="shared" si="6"/>
        <v>6420.84</v>
      </c>
      <c r="G418" s="27"/>
    </row>
    <row r="419" spans="1:7" x14ac:dyDescent="0.25">
      <c r="A419" s="14" t="s">
        <v>837</v>
      </c>
      <c r="B419" s="15" t="s">
        <v>838</v>
      </c>
      <c r="C419" s="16"/>
      <c r="D419" s="29"/>
      <c r="E419" s="18"/>
      <c r="F419" s="19">
        <f t="shared" si="6"/>
        <v>0</v>
      </c>
      <c r="G419" s="12">
        <v>2</v>
      </c>
    </row>
    <row r="420" spans="1:7" ht="409.5" customHeight="1" x14ac:dyDescent="0.25">
      <c r="A420" s="22" t="s">
        <v>839</v>
      </c>
      <c r="B420" s="23" t="s">
        <v>840</v>
      </c>
      <c r="C420" s="24" t="s">
        <v>61</v>
      </c>
      <c r="D420" s="25">
        <v>26</v>
      </c>
      <c r="E420" s="49">
        <v>73.260000000000005</v>
      </c>
      <c r="F420" s="26">
        <f t="shared" si="6"/>
        <v>1904.76</v>
      </c>
      <c r="G420" s="27"/>
    </row>
    <row r="421" spans="1:7" ht="409.5" customHeight="1" x14ac:dyDescent="0.25">
      <c r="A421" s="22" t="s">
        <v>841</v>
      </c>
      <c r="B421" s="23" t="s">
        <v>842</v>
      </c>
      <c r="C421" s="24" t="s">
        <v>61</v>
      </c>
      <c r="D421" s="25">
        <v>60</v>
      </c>
      <c r="E421" s="49">
        <v>95.356799999999993</v>
      </c>
      <c r="F421" s="26">
        <f t="shared" si="6"/>
        <v>5721.41</v>
      </c>
      <c r="G421" s="27"/>
    </row>
    <row r="422" spans="1:7" x14ac:dyDescent="0.25">
      <c r="A422" s="14" t="s">
        <v>843</v>
      </c>
      <c r="B422" s="15" t="s">
        <v>844</v>
      </c>
      <c r="C422" s="16"/>
      <c r="D422" s="29"/>
      <c r="E422" s="18"/>
      <c r="F422" s="19">
        <f t="shared" si="6"/>
        <v>0</v>
      </c>
      <c r="G422" s="12">
        <v>2</v>
      </c>
    </row>
    <row r="423" spans="1:7" x14ac:dyDescent="0.25">
      <c r="A423" s="42" t="s">
        <v>845</v>
      </c>
      <c r="B423" s="43" t="s">
        <v>846</v>
      </c>
      <c r="C423" s="44"/>
      <c r="D423" s="55"/>
      <c r="E423" s="46"/>
      <c r="F423" s="51">
        <f t="shared" si="6"/>
        <v>0</v>
      </c>
      <c r="G423" s="12">
        <v>1</v>
      </c>
    </row>
    <row r="424" spans="1:7" x14ac:dyDescent="0.25">
      <c r="A424" s="14" t="s">
        <v>847</v>
      </c>
      <c r="B424" s="15" t="s">
        <v>848</v>
      </c>
      <c r="C424" s="16"/>
      <c r="D424" s="17"/>
      <c r="E424" s="18"/>
      <c r="F424" s="19">
        <f t="shared" si="6"/>
        <v>0</v>
      </c>
      <c r="G424" s="12">
        <v>2</v>
      </c>
    </row>
    <row r="425" spans="1:7" ht="409.5" customHeight="1" x14ac:dyDescent="0.25">
      <c r="A425" s="22" t="s">
        <v>849</v>
      </c>
      <c r="B425" s="23" t="s">
        <v>850</v>
      </c>
      <c r="C425" s="24" t="s">
        <v>99</v>
      </c>
      <c r="D425" s="25">
        <v>44</v>
      </c>
      <c r="E425" s="26">
        <v>901.95534000000009</v>
      </c>
      <c r="F425" s="26">
        <f t="shared" si="6"/>
        <v>39686.03</v>
      </c>
      <c r="G425" s="27"/>
    </row>
    <row r="426" spans="1:7" ht="409.5" customHeight="1" x14ac:dyDescent="0.25">
      <c r="A426" s="22" t="s">
        <v>851</v>
      </c>
      <c r="B426" s="23" t="s">
        <v>852</v>
      </c>
      <c r="C426" s="24" t="s">
        <v>61</v>
      </c>
      <c r="D426" s="25">
        <v>2</v>
      </c>
      <c r="E426" s="49">
        <v>182.71119999999999</v>
      </c>
      <c r="F426" s="26">
        <f t="shared" si="6"/>
        <v>365.42</v>
      </c>
      <c r="G426" s="27"/>
    </row>
    <row r="427" spans="1:7" ht="409.5" customHeight="1" x14ac:dyDescent="0.25">
      <c r="A427" s="22" t="s">
        <v>853</v>
      </c>
      <c r="B427" s="23" t="s">
        <v>854</v>
      </c>
      <c r="C427" s="24" t="s">
        <v>173</v>
      </c>
      <c r="D427" s="25">
        <f>23+5+8+12+6+16+5</f>
        <v>75</v>
      </c>
      <c r="E427" s="49">
        <v>334.99340000000001</v>
      </c>
      <c r="F427" s="26">
        <f t="shared" si="6"/>
        <v>25124.51</v>
      </c>
      <c r="G427" s="27"/>
    </row>
    <row r="428" spans="1:7" ht="409.5" customHeight="1" x14ac:dyDescent="0.25">
      <c r="A428" s="22" t="s">
        <v>855</v>
      </c>
      <c r="B428" s="23" t="s">
        <v>856</v>
      </c>
      <c r="C428" s="24" t="s">
        <v>61</v>
      </c>
      <c r="D428" s="25">
        <v>5</v>
      </c>
      <c r="E428" s="49">
        <v>395.66520000000003</v>
      </c>
      <c r="F428" s="26">
        <f t="shared" si="6"/>
        <v>1978.33</v>
      </c>
      <c r="G428" s="27"/>
    </row>
    <row r="429" spans="1:7" ht="409.5" customHeight="1" x14ac:dyDescent="0.25">
      <c r="A429" s="22" t="s">
        <v>857</v>
      </c>
      <c r="B429" s="23" t="s">
        <v>858</v>
      </c>
      <c r="C429" s="24" t="s">
        <v>61</v>
      </c>
      <c r="D429" s="25">
        <v>6</v>
      </c>
      <c r="E429" s="49">
        <v>338.11959999999999</v>
      </c>
      <c r="F429" s="26">
        <f t="shared" si="6"/>
        <v>2028.72</v>
      </c>
      <c r="G429" s="27"/>
    </row>
    <row r="430" spans="1:7" ht="409.5" customHeight="1" x14ac:dyDescent="0.25">
      <c r="A430" s="22" t="s">
        <v>859</v>
      </c>
      <c r="B430" s="23" t="s">
        <v>860</v>
      </c>
      <c r="C430" s="24" t="s">
        <v>61</v>
      </c>
      <c r="D430" s="25">
        <v>5</v>
      </c>
      <c r="E430" s="49">
        <v>486.74639999999994</v>
      </c>
      <c r="F430" s="26">
        <f t="shared" si="6"/>
        <v>2433.73</v>
      </c>
      <c r="G430" s="27"/>
    </row>
    <row r="431" spans="1:7" ht="408" customHeight="1" x14ac:dyDescent="0.25">
      <c r="A431" s="22" t="s">
        <v>861</v>
      </c>
      <c r="B431" s="23" t="s">
        <v>862</v>
      </c>
      <c r="C431" s="24" t="s">
        <v>61</v>
      </c>
      <c r="D431" s="25">
        <v>10</v>
      </c>
      <c r="E431" s="49">
        <v>882.07350000000008</v>
      </c>
      <c r="F431" s="26">
        <f t="shared" si="6"/>
        <v>8820.74</v>
      </c>
      <c r="G431" s="27"/>
    </row>
    <row r="432" spans="1:7" ht="409.5" customHeight="1" x14ac:dyDescent="0.25">
      <c r="A432" s="22" t="s">
        <v>863</v>
      </c>
      <c r="B432" s="23" t="s">
        <v>864</v>
      </c>
      <c r="C432" s="24" t="s">
        <v>61</v>
      </c>
      <c r="D432" s="25">
        <v>8</v>
      </c>
      <c r="E432" s="49">
        <v>514.21090000000004</v>
      </c>
      <c r="F432" s="26">
        <f t="shared" si="6"/>
        <v>4113.6899999999996</v>
      </c>
      <c r="G432" s="27"/>
    </row>
    <row r="433" spans="1:7" x14ac:dyDescent="0.25">
      <c r="A433" s="14" t="s">
        <v>865</v>
      </c>
      <c r="B433" s="15" t="s">
        <v>866</v>
      </c>
      <c r="C433" s="16"/>
      <c r="D433" s="29"/>
      <c r="E433" s="18"/>
      <c r="F433" s="19">
        <f t="shared" si="6"/>
        <v>0</v>
      </c>
      <c r="G433" s="12">
        <v>2</v>
      </c>
    </row>
    <row r="434" spans="1:7" ht="409.5" customHeight="1" x14ac:dyDescent="0.25">
      <c r="A434" s="22" t="s">
        <v>867</v>
      </c>
      <c r="B434" s="23" t="s">
        <v>868</v>
      </c>
      <c r="C434" s="24" t="s">
        <v>99</v>
      </c>
      <c r="D434" s="25">
        <f>75 +101</f>
        <v>176</v>
      </c>
      <c r="E434" s="49">
        <v>901.95534000000009</v>
      </c>
      <c r="F434" s="26">
        <f t="shared" si="6"/>
        <v>158744.14000000001</v>
      </c>
      <c r="G434" s="27"/>
    </row>
    <row r="435" spans="1:7" ht="409.5" customHeight="1" x14ac:dyDescent="0.25">
      <c r="A435" s="22" t="s">
        <v>869</v>
      </c>
      <c r="B435" s="23" t="s">
        <v>870</v>
      </c>
      <c r="C435" s="24" t="s">
        <v>99</v>
      </c>
      <c r="D435" s="25">
        <v>3</v>
      </c>
      <c r="E435" s="49">
        <v>1075.635</v>
      </c>
      <c r="F435" s="26">
        <f t="shared" si="6"/>
        <v>3226.91</v>
      </c>
      <c r="G435" s="27"/>
    </row>
    <row r="436" spans="1:7" ht="409.5" customHeight="1" x14ac:dyDescent="0.25">
      <c r="A436" s="22" t="s">
        <v>871</v>
      </c>
      <c r="B436" s="23" t="s">
        <v>864</v>
      </c>
      <c r="C436" s="24" t="s">
        <v>61</v>
      </c>
      <c r="D436" s="25">
        <v>4</v>
      </c>
      <c r="E436" s="26">
        <v>514.21090000000004</v>
      </c>
      <c r="F436" s="26">
        <f t="shared" si="6"/>
        <v>2056.84</v>
      </c>
      <c r="G436" s="27"/>
    </row>
    <row r="437" spans="1:7" ht="409.5" customHeight="1" x14ac:dyDescent="0.25">
      <c r="A437" s="22" t="s">
        <v>872</v>
      </c>
      <c r="B437" s="23" t="s">
        <v>873</v>
      </c>
      <c r="C437" s="24" t="s">
        <v>173</v>
      </c>
      <c r="D437" s="25">
        <f>47+42+5</f>
        <v>94</v>
      </c>
      <c r="E437" s="26">
        <v>364.07</v>
      </c>
      <c r="F437" s="26">
        <f t="shared" si="6"/>
        <v>34222.58</v>
      </c>
      <c r="G437" s="27"/>
    </row>
    <row r="438" spans="1:7" ht="409.5" customHeight="1" x14ac:dyDescent="0.25">
      <c r="A438" s="22" t="s">
        <v>874</v>
      </c>
      <c r="B438" s="23" t="s">
        <v>875</v>
      </c>
      <c r="C438" s="24" t="s">
        <v>61</v>
      </c>
      <c r="D438" s="25">
        <v>14</v>
      </c>
      <c r="E438" s="26">
        <v>347.96859999999998</v>
      </c>
      <c r="F438" s="26">
        <f t="shared" si="6"/>
        <v>4871.5600000000004</v>
      </c>
      <c r="G438" s="27"/>
    </row>
    <row r="439" spans="1:7" ht="409.5" customHeight="1" x14ac:dyDescent="0.25">
      <c r="A439" s="22" t="s">
        <v>876</v>
      </c>
      <c r="B439" s="23" t="s">
        <v>877</v>
      </c>
      <c r="C439" s="24" t="s">
        <v>61</v>
      </c>
      <c r="D439" s="25">
        <v>5</v>
      </c>
      <c r="E439" s="26">
        <v>394.79300000000001</v>
      </c>
      <c r="F439" s="26">
        <f t="shared" si="6"/>
        <v>1973.97</v>
      </c>
      <c r="G439" s="27"/>
    </row>
    <row r="440" spans="1:7" ht="409.5" customHeight="1" x14ac:dyDescent="0.25">
      <c r="A440" s="22" t="s">
        <v>878</v>
      </c>
      <c r="B440" s="23" t="s">
        <v>879</v>
      </c>
      <c r="C440" s="24" t="s">
        <v>61</v>
      </c>
      <c r="D440" s="25">
        <v>1</v>
      </c>
      <c r="E440" s="26">
        <v>486.73543519500896</v>
      </c>
      <c r="F440" s="26">
        <f t="shared" si="6"/>
        <v>486.74</v>
      </c>
      <c r="G440" s="27"/>
    </row>
    <row r="441" spans="1:7" x14ac:dyDescent="0.25">
      <c r="A441" s="14" t="s">
        <v>880</v>
      </c>
      <c r="B441" s="15" t="s">
        <v>881</v>
      </c>
      <c r="C441" s="16"/>
      <c r="D441" s="29"/>
      <c r="E441" s="18"/>
      <c r="F441" s="19">
        <f t="shared" si="6"/>
        <v>0</v>
      </c>
      <c r="G441" s="12">
        <v>2</v>
      </c>
    </row>
    <row r="442" spans="1:7" ht="409.5" customHeight="1" x14ac:dyDescent="0.25">
      <c r="A442" s="22" t="s">
        <v>882</v>
      </c>
      <c r="B442" s="23" t="s">
        <v>883</v>
      </c>
      <c r="C442" s="24" t="s">
        <v>99</v>
      </c>
      <c r="D442" s="25">
        <f>16+20</f>
        <v>36</v>
      </c>
      <c r="E442" s="49">
        <v>766.51739999999995</v>
      </c>
      <c r="F442" s="26">
        <f t="shared" si="6"/>
        <v>27594.63</v>
      </c>
      <c r="G442" s="27"/>
    </row>
    <row r="443" spans="1:7" ht="409.5" customHeight="1" x14ac:dyDescent="0.25">
      <c r="A443" s="22" t="s">
        <v>884</v>
      </c>
      <c r="B443" s="23" t="s">
        <v>885</v>
      </c>
      <c r="C443" s="24" t="s">
        <v>99</v>
      </c>
      <c r="D443" s="25">
        <v>3</v>
      </c>
      <c r="E443" s="49">
        <v>1075.635</v>
      </c>
      <c r="F443" s="26">
        <f t="shared" si="6"/>
        <v>3226.91</v>
      </c>
      <c r="G443" s="27"/>
    </row>
    <row r="444" spans="1:7" x14ac:dyDescent="0.25">
      <c r="A444" s="14" t="s">
        <v>886</v>
      </c>
      <c r="B444" s="15" t="s">
        <v>887</v>
      </c>
      <c r="C444" s="16"/>
      <c r="D444" s="29"/>
      <c r="E444" s="18"/>
      <c r="F444" s="19">
        <f t="shared" si="6"/>
        <v>0</v>
      </c>
      <c r="G444" s="12">
        <v>2</v>
      </c>
    </row>
    <row r="445" spans="1:7" ht="409.5" customHeight="1" x14ac:dyDescent="0.25">
      <c r="A445" s="22" t="s">
        <v>888</v>
      </c>
      <c r="B445" s="23" t="s">
        <v>889</v>
      </c>
      <c r="C445" s="24" t="s">
        <v>99</v>
      </c>
      <c r="D445" s="25">
        <v>5</v>
      </c>
      <c r="E445" s="49">
        <v>1075.635</v>
      </c>
      <c r="F445" s="26">
        <f t="shared" si="6"/>
        <v>5378.18</v>
      </c>
      <c r="G445" s="27"/>
    </row>
    <row r="446" spans="1:7" x14ac:dyDescent="0.25">
      <c r="A446" s="28"/>
      <c r="B446" s="15" t="s">
        <v>64</v>
      </c>
      <c r="C446" s="16"/>
      <c r="D446" s="29"/>
      <c r="E446" s="30"/>
      <c r="F446" s="30">
        <f t="shared" si="6"/>
        <v>0</v>
      </c>
      <c r="G446" s="12">
        <v>2</v>
      </c>
    </row>
    <row r="447" spans="1:7" ht="409.5" customHeight="1" x14ac:dyDescent="0.25">
      <c r="A447" s="31" t="s">
        <v>65</v>
      </c>
      <c r="B447" s="32" t="s">
        <v>66</v>
      </c>
      <c r="C447" s="33" t="s">
        <v>61</v>
      </c>
      <c r="D447" s="25">
        <v>1</v>
      </c>
      <c r="E447" s="26">
        <v>19863.13</v>
      </c>
      <c r="F447" s="26">
        <f t="shared" si="6"/>
        <v>19863.13</v>
      </c>
      <c r="G447" s="27"/>
    </row>
    <row r="448" spans="1:7" ht="409.5" customHeight="1" x14ac:dyDescent="0.25">
      <c r="A448" s="31" t="s">
        <v>67</v>
      </c>
      <c r="B448" s="32" t="s">
        <v>68</v>
      </c>
      <c r="C448" s="33" t="s">
        <v>69</v>
      </c>
      <c r="D448" s="25">
        <v>24.61</v>
      </c>
      <c r="E448" s="26">
        <v>370.72</v>
      </c>
      <c r="F448" s="26">
        <f t="shared" si="6"/>
        <v>9123.42</v>
      </c>
      <c r="G448" s="27"/>
    </row>
    <row r="449" spans="1:7" x14ac:dyDescent="0.25">
      <c r="A449" s="28"/>
      <c r="B449" s="15" t="s">
        <v>70</v>
      </c>
      <c r="C449" s="16"/>
      <c r="D449" s="29"/>
      <c r="E449" s="18"/>
      <c r="F449" s="34">
        <f t="shared" si="6"/>
        <v>0</v>
      </c>
      <c r="G449" s="12">
        <v>2</v>
      </c>
    </row>
    <row r="450" spans="1:7" ht="409.5" customHeight="1" x14ac:dyDescent="0.25">
      <c r="A450" s="31" t="s">
        <v>71</v>
      </c>
      <c r="B450" s="32" t="s">
        <v>72</v>
      </c>
      <c r="C450" s="33" t="s">
        <v>73</v>
      </c>
      <c r="D450" s="25">
        <v>372.74</v>
      </c>
      <c r="E450" s="26">
        <v>292.47000000000003</v>
      </c>
      <c r="F450" s="26">
        <f t="shared" si="6"/>
        <v>109015.27</v>
      </c>
      <c r="G450" s="27"/>
    </row>
    <row r="451" spans="1:7" ht="409.5" customHeight="1" x14ac:dyDescent="0.25">
      <c r="A451" s="31" t="s">
        <v>74</v>
      </c>
      <c r="B451" s="32" t="s">
        <v>75</v>
      </c>
      <c r="C451" s="33" t="s">
        <v>73</v>
      </c>
      <c r="D451" s="25">
        <v>25.44</v>
      </c>
      <c r="E451" s="26">
        <v>292.47000000000003</v>
      </c>
      <c r="F451" s="26">
        <f t="shared" si="6"/>
        <v>7440.44</v>
      </c>
      <c r="G451" s="27"/>
    </row>
    <row r="452" spans="1:7" x14ac:dyDescent="0.25">
      <c r="A452" s="14"/>
      <c r="B452" s="15" t="s">
        <v>76</v>
      </c>
      <c r="C452" s="16"/>
      <c r="D452" s="29"/>
      <c r="E452" s="35"/>
      <c r="F452" s="19"/>
      <c r="G452" s="12">
        <v>2</v>
      </c>
    </row>
    <row r="453" spans="1:7" ht="120" customHeight="1" x14ac:dyDescent="0.25">
      <c r="A453" s="31" t="s">
        <v>77</v>
      </c>
      <c r="B453" s="23" t="s">
        <v>78</v>
      </c>
      <c r="C453" s="33" t="s">
        <v>79</v>
      </c>
      <c r="D453" s="25">
        <v>1</v>
      </c>
      <c r="E453" s="26">
        <f>((350)*15.3837)*1.075</f>
        <v>5788.1171249999998</v>
      </c>
      <c r="F453" s="26">
        <f t="shared" si="6"/>
        <v>5788.12</v>
      </c>
      <c r="G453" s="27"/>
    </row>
    <row r="454" spans="1:7" x14ac:dyDescent="0.25">
      <c r="A454" s="28"/>
      <c r="B454" s="15" t="s">
        <v>80</v>
      </c>
      <c r="C454" s="16"/>
      <c r="D454" s="29"/>
      <c r="E454" s="36"/>
      <c r="F454" s="34"/>
      <c r="G454" s="12">
        <v>2</v>
      </c>
    </row>
    <row r="455" spans="1:7" ht="156" customHeight="1" x14ac:dyDescent="0.25">
      <c r="A455" s="37" t="s">
        <v>81</v>
      </c>
      <c r="B455" s="23" t="s">
        <v>82</v>
      </c>
      <c r="C455" s="33" t="s">
        <v>79</v>
      </c>
      <c r="D455" s="25">
        <v>1</v>
      </c>
      <c r="E455" s="38">
        <f>1240*15.3837*1.075</f>
        <v>20506.472099999999</v>
      </c>
      <c r="F455" s="39">
        <f t="shared" ref="F455:F518" si="7">+ROUND(D455*E455,2)</f>
        <v>20506.47</v>
      </c>
      <c r="G455" s="27"/>
    </row>
    <row r="456" spans="1:7" ht="108" customHeight="1" x14ac:dyDescent="0.25">
      <c r="A456" s="37" t="s">
        <v>83</v>
      </c>
      <c r="B456" s="23" t="s">
        <v>84</v>
      </c>
      <c r="C456" s="33" t="s">
        <v>79</v>
      </c>
      <c r="D456" s="25">
        <v>1</v>
      </c>
      <c r="E456" s="38">
        <f>800*15.3837*1.075</f>
        <v>13229.981999999998</v>
      </c>
      <c r="F456" s="39">
        <f t="shared" si="7"/>
        <v>13229.98</v>
      </c>
      <c r="G456" s="27"/>
    </row>
    <row r="457" spans="1:7" ht="312" customHeight="1" x14ac:dyDescent="0.25">
      <c r="A457" s="37" t="s">
        <v>85</v>
      </c>
      <c r="B457" s="23" t="s">
        <v>86</v>
      </c>
      <c r="C457" s="33" t="s">
        <v>79</v>
      </c>
      <c r="D457" s="40">
        <v>1</v>
      </c>
      <c r="E457" s="38">
        <v>9157.2525000000005</v>
      </c>
      <c r="F457" s="39">
        <f t="shared" si="7"/>
        <v>9157.25</v>
      </c>
      <c r="G457" s="27"/>
    </row>
    <row r="458" spans="1:7" x14ac:dyDescent="0.25">
      <c r="A458" s="6"/>
      <c r="B458" s="7" t="s">
        <v>54</v>
      </c>
      <c r="C458" s="8"/>
      <c r="D458" s="20"/>
      <c r="E458" s="10"/>
      <c r="F458" s="13">
        <f t="shared" si="7"/>
        <v>0</v>
      </c>
      <c r="G458" s="12">
        <v>3</v>
      </c>
    </row>
    <row r="459" spans="1:7" ht="409.5" customHeight="1" x14ac:dyDescent="0.25">
      <c r="A459" s="31" t="s">
        <v>890</v>
      </c>
      <c r="B459" s="23" t="s">
        <v>891</v>
      </c>
      <c r="C459" s="33" t="s">
        <v>61</v>
      </c>
      <c r="D459" s="25">
        <v>1</v>
      </c>
      <c r="E459" s="49">
        <v>97109.46</v>
      </c>
      <c r="F459" s="26">
        <f t="shared" si="7"/>
        <v>97109.46</v>
      </c>
      <c r="G459" s="27"/>
    </row>
    <row r="460" spans="1:7" x14ac:dyDescent="0.25">
      <c r="A460" s="57"/>
      <c r="B460" s="58" t="s">
        <v>892</v>
      </c>
      <c r="C460" s="59"/>
      <c r="D460" s="60"/>
      <c r="E460" s="19"/>
      <c r="F460" s="19">
        <f t="shared" si="7"/>
        <v>0</v>
      </c>
      <c r="G460" s="12">
        <v>2</v>
      </c>
    </row>
    <row r="461" spans="1:7" ht="409.5" customHeight="1" x14ac:dyDescent="0.25">
      <c r="A461" s="31" t="s">
        <v>893</v>
      </c>
      <c r="B461" s="23" t="s">
        <v>894</v>
      </c>
      <c r="C461" s="24" t="s">
        <v>73</v>
      </c>
      <c r="D461" s="25">
        <v>92.7</v>
      </c>
      <c r="E461" s="49">
        <v>2424.58</v>
      </c>
      <c r="F461" s="26">
        <f t="shared" si="7"/>
        <v>224758.57</v>
      </c>
      <c r="G461" s="27"/>
    </row>
    <row r="462" spans="1:7" ht="409.5" customHeight="1" x14ac:dyDescent="0.25">
      <c r="A462" s="31" t="s">
        <v>895</v>
      </c>
      <c r="B462" s="23" t="s">
        <v>896</v>
      </c>
      <c r="C462" s="33" t="s">
        <v>73</v>
      </c>
      <c r="D462" s="40">
        <f>2.5*1.29*5</f>
        <v>16.125</v>
      </c>
      <c r="E462" s="49">
        <v>3695.01</v>
      </c>
      <c r="F462" s="26">
        <f t="shared" si="7"/>
        <v>59582.04</v>
      </c>
      <c r="G462" s="27"/>
    </row>
    <row r="463" spans="1:7" x14ac:dyDescent="0.25">
      <c r="A463" s="14" t="s">
        <v>897</v>
      </c>
      <c r="B463" s="15" t="s">
        <v>898</v>
      </c>
      <c r="C463" s="16"/>
      <c r="D463" s="29"/>
      <c r="E463" s="18"/>
      <c r="F463" s="48">
        <f t="shared" si="7"/>
        <v>0</v>
      </c>
      <c r="G463" s="12">
        <v>2</v>
      </c>
    </row>
    <row r="464" spans="1:7" ht="408" customHeight="1" x14ac:dyDescent="0.25">
      <c r="A464" s="31" t="s">
        <v>899</v>
      </c>
      <c r="B464" s="32" t="s">
        <v>900</v>
      </c>
      <c r="C464" s="33" t="s">
        <v>73</v>
      </c>
      <c r="D464" s="25">
        <v>22.42</v>
      </c>
      <c r="E464" s="26">
        <v>80.83</v>
      </c>
      <c r="F464" s="26">
        <f t="shared" si="7"/>
        <v>1812.21</v>
      </c>
      <c r="G464" s="27"/>
    </row>
    <row r="465" spans="1:7" ht="409.5" customHeight="1" x14ac:dyDescent="0.25">
      <c r="A465" s="31" t="s">
        <v>901</v>
      </c>
      <c r="B465" s="32" t="s">
        <v>902</v>
      </c>
      <c r="C465" s="33" t="s">
        <v>61</v>
      </c>
      <c r="D465" s="25">
        <v>1</v>
      </c>
      <c r="E465" s="26">
        <v>161.51</v>
      </c>
      <c r="F465" s="26">
        <f t="shared" si="7"/>
        <v>161.51</v>
      </c>
      <c r="G465" s="27"/>
    </row>
    <row r="466" spans="1:7" ht="409.5" customHeight="1" x14ac:dyDescent="0.25">
      <c r="A466" s="31" t="s">
        <v>903</v>
      </c>
      <c r="B466" s="32" t="s">
        <v>904</v>
      </c>
      <c r="C466" s="33" t="s">
        <v>61</v>
      </c>
      <c r="D466" s="25">
        <v>1</v>
      </c>
      <c r="E466" s="26">
        <v>677.74</v>
      </c>
      <c r="F466" s="26">
        <f t="shared" si="7"/>
        <v>677.74</v>
      </c>
      <c r="G466" s="27"/>
    </row>
    <row r="467" spans="1:7" ht="409.5" customHeight="1" x14ac:dyDescent="0.25">
      <c r="A467" s="31" t="s">
        <v>905</v>
      </c>
      <c r="B467" s="32" t="s">
        <v>906</v>
      </c>
      <c r="C467" s="33" t="s">
        <v>61</v>
      </c>
      <c r="D467" s="25">
        <v>1</v>
      </c>
      <c r="E467" s="26">
        <v>807.56</v>
      </c>
      <c r="F467" s="26">
        <f t="shared" si="7"/>
        <v>807.56</v>
      </c>
      <c r="G467" s="27"/>
    </row>
    <row r="468" spans="1:7" ht="409.5" customHeight="1" x14ac:dyDescent="0.25">
      <c r="A468" s="31" t="s">
        <v>907</v>
      </c>
      <c r="B468" s="23" t="s">
        <v>908</v>
      </c>
      <c r="C468" s="33" t="s">
        <v>73</v>
      </c>
      <c r="D468" s="25">
        <v>1.39</v>
      </c>
      <c r="E468" s="26">
        <v>70.72</v>
      </c>
      <c r="F468" s="26">
        <f t="shared" si="7"/>
        <v>98.3</v>
      </c>
      <c r="G468" s="27"/>
    </row>
    <row r="469" spans="1:7" ht="409.5" customHeight="1" x14ac:dyDescent="0.25">
      <c r="A469" s="31" t="s">
        <v>909</v>
      </c>
      <c r="B469" s="23" t="s">
        <v>910</v>
      </c>
      <c r="C469" s="33" t="s">
        <v>61</v>
      </c>
      <c r="D469" s="25">
        <v>1</v>
      </c>
      <c r="E469" s="26">
        <v>1</v>
      </c>
      <c r="F469" s="26">
        <f t="shared" si="7"/>
        <v>1</v>
      </c>
      <c r="G469" s="27"/>
    </row>
    <row r="470" spans="1:7" ht="409.5" customHeight="1" x14ac:dyDescent="0.25">
      <c r="A470" s="31" t="s">
        <v>911</v>
      </c>
      <c r="B470" s="23" t="s">
        <v>912</v>
      </c>
      <c r="C470" s="33" t="s">
        <v>913</v>
      </c>
      <c r="D470" s="25">
        <v>3</v>
      </c>
      <c r="E470" s="61">
        <v>195.4512</v>
      </c>
      <c r="F470" s="26">
        <f t="shared" si="7"/>
        <v>586.35</v>
      </c>
      <c r="G470" s="27"/>
    </row>
    <row r="471" spans="1:7" x14ac:dyDescent="0.25">
      <c r="A471" s="14"/>
      <c r="B471" s="15" t="s">
        <v>222</v>
      </c>
      <c r="C471" s="16"/>
      <c r="D471" s="29"/>
      <c r="E471" s="18"/>
      <c r="F471" s="19">
        <f t="shared" si="7"/>
        <v>0</v>
      </c>
      <c r="G471" s="12">
        <v>2</v>
      </c>
    </row>
    <row r="472" spans="1:7" ht="409.5" customHeight="1" x14ac:dyDescent="0.25">
      <c r="A472" s="31" t="s">
        <v>914</v>
      </c>
      <c r="B472" s="23" t="s">
        <v>915</v>
      </c>
      <c r="C472" s="24" t="s">
        <v>73</v>
      </c>
      <c r="D472" s="25">
        <v>0.39</v>
      </c>
      <c r="E472" s="61">
        <v>501.27</v>
      </c>
      <c r="F472" s="26">
        <f t="shared" si="7"/>
        <v>195.5</v>
      </c>
      <c r="G472" s="27"/>
    </row>
    <row r="473" spans="1:7" ht="409.5" customHeight="1" x14ac:dyDescent="0.25">
      <c r="A473" s="31" t="s">
        <v>916</v>
      </c>
      <c r="B473" s="23" t="s">
        <v>917</v>
      </c>
      <c r="C473" s="24" t="s">
        <v>73</v>
      </c>
      <c r="D473" s="25">
        <v>0.51</v>
      </c>
      <c r="E473" s="61">
        <v>302.69749999999999</v>
      </c>
      <c r="F473" s="26">
        <f t="shared" si="7"/>
        <v>154.38</v>
      </c>
      <c r="G473" s="27"/>
    </row>
    <row r="474" spans="1:7" ht="409.5" customHeight="1" x14ac:dyDescent="0.25">
      <c r="A474" s="31" t="s">
        <v>918</v>
      </c>
      <c r="B474" s="23" t="s">
        <v>919</v>
      </c>
      <c r="C474" s="24" t="s">
        <v>69</v>
      </c>
      <c r="D474" s="25">
        <v>6.5</v>
      </c>
      <c r="E474" s="61">
        <v>232.62260000000001</v>
      </c>
      <c r="F474" s="26">
        <f t="shared" si="7"/>
        <v>1512.05</v>
      </c>
      <c r="G474" s="27"/>
    </row>
    <row r="475" spans="1:7" ht="409.5" customHeight="1" x14ac:dyDescent="0.25">
      <c r="A475" s="31" t="s">
        <v>920</v>
      </c>
      <c r="B475" s="23" t="s">
        <v>921</v>
      </c>
      <c r="C475" s="24" t="s">
        <v>73</v>
      </c>
      <c r="D475" s="25">
        <v>12.95</v>
      </c>
      <c r="E475" s="61">
        <v>302.69749999999999</v>
      </c>
      <c r="F475" s="26">
        <f t="shared" si="7"/>
        <v>3919.93</v>
      </c>
      <c r="G475" s="27"/>
    </row>
    <row r="476" spans="1:7" ht="409.5" customHeight="1" x14ac:dyDescent="0.25">
      <c r="A476" s="31" t="s">
        <v>922</v>
      </c>
      <c r="B476" s="23" t="s">
        <v>923</v>
      </c>
      <c r="C476" s="24" t="s">
        <v>73</v>
      </c>
      <c r="D476" s="25">
        <v>2.2999999999999998</v>
      </c>
      <c r="E476" s="61">
        <v>302.69749999999999</v>
      </c>
      <c r="F476" s="26">
        <f t="shared" si="7"/>
        <v>696.2</v>
      </c>
      <c r="G476" s="27"/>
    </row>
    <row r="477" spans="1:7" ht="409.5" customHeight="1" x14ac:dyDescent="0.25">
      <c r="A477" s="31" t="s">
        <v>924</v>
      </c>
      <c r="B477" s="32" t="s">
        <v>925</v>
      </c>
      <c r="C477" s="33" t="s">
        <v>173</v>
      </c>
      <c r="D477" s="25">
        <v>5.7</v>
      </c>
      <c r="E477" s="26">
        <v>59.09</v>
      </c>
      <c r="F477" s="26">
        <f t="shared" si="7"/>
        <v>336.81</v>
      </c>
      <c r="G477" s="27"/>
    </row>
    <row r="478" spans="1:7" ht="409.5" customHeight="1" x14ac:dyDescent="0.25">
      <c r="A478" s="31" t="s">
        <v>926</v>
      </c>
      <c r="B478" s="32" t="s">
        <v>927</v>
      </c>
      <c r="C478" s="33" t="s">
        <v>73</v>
      </c>
      <c r="D478" s="25">
        <v>2.02</v>
      </c>
      <c r="E478" s="26">
        <v>201.26</v>
      </c>
      <c r="F478" s="26">
        <f t="shared" si="7"/>
        <v>406.55</v>
      </c>
      <c r="G478" s="27"/>
    </row>
    <row r="479" spans="1:7" ht="409.5" customHeight="1" x14ac:dyDescent="0.25">
      <c r="A479" s="31" t="s">
        <v>928</v>
      </c>
      <c r="B479" s="32" t="s">
        <v>929</v>
      </c>
      <c r="C479" s="33" t="s">
        <v>73</v>
      </c>
      <c r="D479" s="25">
        <v>2.02</v>
      </c>
      <c r="E479" s="26">
        <v>144.47</v>
      </c>
      <c r="F479" s="26">
        <f t="shared" si="7"/>
        <v>291.83</v>
      </c>
      <c r="G479" s="27"/>
    </row>
    <row r="480" spans="1:7" ht="409.5" customHeight="1" x14ac:dyDescent="0.25">
      <c r="A480" s="31" t="s">
        <v>930</v>
      </c>
      <c r="B480" s="32" t="s">
        <v>931</v>
      </c>
      <c r="C480" s="33" t="s">
        <v>173</v>
      </c>
      <c r="D480" s="25">
        <v>21.59</v>
      </c>
      <c r="E480" s="26">
        <v>67.39</v>
      </c>
      <c r="F480" s="26">
        <f t="shared" si="7"/>
        <v>1454.95</v>
      </c>
      <c r="G480" s="27"/>
    </row>
    <row r="481" spans="1:7" ht="409.5" customHeight="1" x14ac:dyDescent="0.25">
      <c r="A481" s="31" t="s">
        <v>932</v>
      </c>
      <c r="B481" s="32" t="s">
        <v>933</v>
      </c>
      <c r="C481" s="33" t="s">
        <v>73</v>
      </c>
      <c r="D481" s="25">
        <v>3.8</v>
      </c>
      <c r="E481" s="26">
        <v>143.96</v>
      </c>
      <c r="F481" s="26">
        <f t="shared" si="7"/>
        <v>547.04999999999995</v>
      </c>
      <c r="G481" s="27"/>
    </row>
    <row r="482" spans="1:7" ht="409.5" customHeight="1" x14ac:dyDescent="0.25">
      <c r="A482" s="31" t="s">
        <v>934</v>
      </c>
      <c r="B482" s="32" t="s">
        <v>935</v>
      </c>
      <c r="C482" s="33" t="s">
        <v>73</v>
      </c>
      <c r="D482" s="25">
        <v>3.31</v>
      </c>
      <c r="E482" s="61">
        <v>302.69749999999999</v>
      </c>
      <c r="F482" s="26">
        <f t="shared" si="7"/>
        <v>1001.93</v>
      </c>
      <c r="G482" s="27"/>
    </row>
    <row r="483" spans="1:7" ht="409.5" customHeight="1" x14ac:dyDescent="0.25">
      <c r="A483" s="31" t="s">
        <v>936</v>
      </c>
      <c r="B483" s="23" t="s">
        <v>937</v>
      </c>
      <c r="C483" s="33" t="s">
        <v>73</v>
      </c>
      <c r="D483" s="25">
        <v>3.8</v>
      </c>
      <c r="E483" s="61">
        <v>302.69749999999999</v>
      </c>
      <c r="F483" s="26">
        <f t="shared" si="7"/>
        <v>1150.25</v>
      </c>
      <c r="G483" s="27"/>
    </row>
    <row r="484" spans="1:7" ht="409.5" customHeight="1" x14ac:dyDescent="0.25">
      <c r="A484" s="31" t="s">
        <v>938</v>
      </c>
      <c r="B484" s="32" t="s">
        <v>939</v>
      </c>
      <c r="C484" s="33" t="s">
        <v>173</v>
      </c>
      <c r="D484" s="25">
        <v>7.8</v>
      </c>
      <c r="E484" s="61">
        <v>232.62260000000001</v>
      </c>
      <c r="F484" s="26">
        <f t="shared" si="7"/>
        <v>1814.46</v>
      </c>
      <c r="G484" s="27"/>
    </row>
    <row r="485" spans="1:7" ht="409.5" customHeight="1" x14ac:dyDescent="0.25">
      <c r="A485" s="31" t="s">
        <v>940</v>
      </c>
      <c r="B485" s="23" t="s">
        <v>941</v>
      </c>
      <c r="C485" s="33" t="s">
        <v>61</v>
      </c>
      <c r="D485" s="25">
        <v>1</v>
      </c>
      <c r="E485" s="61">
        <v>302.69749999999999</v>
      </c>
      <c r="F485" s="26">
        <f t="shared" si="7"/>
        <v>302.7</v>
      </c>
      <c r="G485" s="27"/>
    </row>
    <row r="486" spans="1:7" x14ac:dyDescent="0.25">
      <c r="A486" s="14"/>
      <c r="B486" s="15" t="s">
        <v>246</v>
      </c>
      <c r="C486" s="16"/>
      <c r="D486" s="29"/>
      <c r="E486" s="18"/>
      <c r="F486" s="19">
        <f t="shared" si="7"/>
        <v>0</v>
      </c>
      <c r="G486" s="12">
        <v>2</v>
      </c>
    </row>
    <row r="487" spans="1:7" ht="409.5" customHeight="1" x14ac:dyDescent="0.25">
      <c r="A487" s="31" t="s">
        <v>942</v>
      </c>
      <c r="B487" s="32" t="s">
        <v>943</v>
      </c>
      <c r="C487" s="33" t="s">
        <v>69</v>
      </c>
      <c r="D487" s="25">
        <v>224.27</v>
      </c>
      <c r="E487" s="26">
        <v>79.88</v>
      </c>
      <c r="F487" s="26">
        <f t="shared" si="7"/>
        <v>17914.689999999999</v>
      </c>
      <c r="G487" s="27"/>
    </row>
    <row r="488" spans="1:7" x14ac:dyDescent="0.25">
      <c r="A488" s="14"/>
      <c r="B488" s="15" t="s">
        <v>944</v>
      </c>
      <c r="C488" s="16"/>
      <c r="D488" s="29"/>
      <c r="E488" s="18"/>
      <c r="F488" s="19">
        <f t="shared" si="7"/>
        <v>0</v>
      </c>
      <c r="G488" s="12">
        <v>2</v>
      </c>
    </row>
    <row r="489" spans="1:7" ht="409.5" customHeight="1" x14ac:dyDescent="0.25">
      <c r="A489" s="31" t="s">
        <v>945</v>
      </c>
      <c r="B489" s="32" t="s">
        <v>946</v>
      </c>
      <c r="C489" s="33" t="s">
        <v>73</v>
      </c>
      <c r="D489" s="25">
        <v>122.41</v>
      </c>
      <c r="E489" s="26">
        <v>225</v>
      </c>
      <c r="F489" s="26">
        <f t="shared" si="7"/>
        <v>27542.25</v>
      </c>
      <c r="G489" s="27"/>
    </row>
    <row r="490" spans="1:7" ht="409.5" customHeight="1" x14ac:dyDescent="0.25">
      <c r="A490" s="31" t="s">
        <v>947</v>
      </c>
      <c r="B490" s="32" t="s">
        <v>948</v>
      </c>
      <c r="C490" s="33" t="s">
        <v>73</v>
      </c>
      <c r="D490" s="25">
        <v>104.27</v>
      </c>
      <c r="E490" s="61">
        <v>230.63320000000002</v>
      </c>
      <c r="F490" s="26">
        <f t="shared" si="7"/>
        <v>24048.12</v>
      </c>
      <c r="G490" s="27"/>
    </row>
    <row r="491" spans="1:7" ht="409.5" customHeight="1" x14ac:dyDescent="0.25">
      <c r="A491" s="31" t="s">
        <v>949</v>
      </c>
      <c r="B491" s="32" t="s">
        <v>950</v>
      </c>
      <c r="C491" s="33" t="s">
        <v>73</v>
      </c>
      <c r="D491" s="25">
        <v>40.590000000000003</v>
      </c>
      <c r="E491" s="26">
        <v>267.95</v>
      </c>
      <c r="F491" s="26">
        <f t="shared" si="7"/>
        <v>10876.09</v>
      </c>
      <c r="G491" s="27"/>
    </row>
    <row r="492" spans="1:7" ht="409.5" customHeight="1" x14ac:dyDescent="0.25">
      <c r="A492" s="31" t="s">
        <v>951</v>
      </c>
      <c r="B492" s="32" t="s">
        <v>952</v>
      </c>
      <c r="C492" s="33" t="s">
        <v>73</v>
      </c>
      <c r="D492" s="25">
        <v>61</v>
      </c>
      <c r="E492" s="61">
        <v>288.59040000000005</v>
      </c>
      <c r="F492" s="26">
        <f t="shared" si="7"/>
        <v>17604.009999999998</v>
      </c>
      <c r="G492" s="27"/>
    </row>
    <row r="493" spans="1:7" ht="409.5" customHeight="1" x14ac:dyDescent="0.25">
      <c r="A493" s="31" t="s">
        <v>953</v>
      </c>
      <c r="B493" s="32" t="s">
        <v>954</v>
      </c>
      <c r="C493" s="33" t="s">
        <v>73</v>
      </c>
      <c r="D493" s="25">
        <v>46.42</v>
      </c>
      <c r="E493" s="61">
        <v>382.25880000000001</v>
      </c>
      <c r="F493" s="26">
        <f t="shared" si="7"/>
        <v>17744.45</v>
      </c>
      <c r="G493" s="27"/>
    </row>
    <row r="494" spans="1:7" ht="409.5" customHeight="1" x14ac:dyDescent="0.25">
      <c r="A494" s="31" t="s">
        <v>955</v>
      </c>
      <c r="B494" s="32" t="s">
        <v>956</v>
      </c>
      <c r="C494" s="33" t="s">
        <v>73</v>
      </c>
      <c r="D494" s="25">
        <v>32</v>
      </c>
      <c r="E494" s="26">
        <v>473.79</v>
      </c>
      <c r="F494" s="26">
        <f t="shared" si="7"/>
        <v>15161.28</v>
      </c>
      <c r="G494" s="27"/>
    </row>
    <row r="495" spans="1:7" ht="409.5" customHeight="1" x14ac:dyDescent="0.25">
      <c r="A495" s="31" t="s">
        <v>957</v>
      </c>
      <c r="B495" s="32" t="s">
        <v>958</v>
      </c>
      <c r="C495" s="33" t="s">
        <v>73</v>
      </c>
      <c r="D495" s="25">
        <v>22.65</v>
      </c>
      <c r="E495" s="61">
        <v>221.95530000000002</v>
      </c>
      <c r="F495" s="26">
        <f t="shared" si="7"/>
        <v>5027.29</v>
      </c>
      <c r="G495" s="27"/>
    </row>
    <row r="496" spans="1:7" ht="409.5" customHeight="1" x14ac:dyDescent="0.25">
      <c r="A496" s="31" t="s">
        <v>959</v>
      </c>
      <c r="B496" s="32" t="s">
        <v>960</v>
      </c>
      <c r="C496" s="33" t="s">
        <v>61</v>
      </c>
      <c r="D496" s="25">
        <v>1</v>
      </c>
      <c r="E496" s="26">
        <v>1320.44</v>
      </c>
      <c r="F496" s="26">
        <f t="shared" si="7"/>
        <v>1320.44</v>
      </c>
      <c r="G496" s="27"/>
    </row>
    <row r="497" spans="1:7" ht="409.5" customHeight="1" x14ac:dyDescent="0.25">
      <c r="A497" s="31" t="s">
        <v>81</v>
      </c>
      <c r="B497" s="32" t="s">
        <v>961</v>
      </c>
      <c r="C497" s="33" t="s">
        <v>69</v>
      </c>
      <c r="D497" s="25">
        <v>230</v>
      </c>
      <c r="E497" s="26">
        <v>35.21</v>
      </c>
      <c r="F497" s="26">
        <f t="shared" si="7"/>
        <v>8098.3</v>
      </c>
      <c r="G497" s="27"/>
    </row>
    <row r="498" spans="1:7" ht="409.5" customHeight="1" x14ac:dyDescent="0.25">
      <c r="A498" s="31" t="s">
        <v>85</v>
      </c>
      <c r="B498" s="32" t="s">
        <v>962</v>
      </c>
      <c r="C498" s="33" t="s">
        <v>73</v>
      </c>
      <c r="D498" s="25">
        <v>128.32</v>
      </c>
      <c r="E498" s="61">
        <v>215.32560000000001</v>
      </c>
      <c r="F498" s="26">
        <f t="shared" si="7"/>
        <v>27630.58</v>
      </c>
      <c r="G498" s="27"/>
    </row>
    <row r="499" spans="1:7" x14ac:dyDescent="0.25">
      <c r="A499" s="62"/>
      <c r="B499" s="63" t="s">
        <v>892</v>
      </c>
      <c r="C499" s="64"/>
      <c r="D499" s="65"/>
      <c r="E499" s="66"/>
      <c r="F499" s="51">
        <f t="shared" si="7"/>
        <v>0</v>
      </c>
      <c r="G499" s="12">
        <v>1</v>
      </c>
    </row>
    <row r="500" spans="1:7" x14ac:dyDescent="0.25">
      <c r="A500" s="57"/>
      <c r="B500" s="58" t="s">
        <v>892</v>
      </c>
      <c r="C500" s="59"/>
      <c r="D500" s="60"/>
      <c r="E500" s="19"/>
      <c r="F500" s="19">
        <f t="shared" si="7"/>
        <v>0</v>
      </c>
      <c r="G500" s="12">
        <v>2</v>
      </c>
    </row>
    <row r="501" spans="1:7" x14ac:dyDescent="0.25">
      <c r="A501" s="57"/>
      <c r="B501" s="58" t="s">
        <v>76</v>
      </c>
      <c r="C501" s="59"/>
      <c r="D501" s="60"/>
      <c r="E501" s="19"/>
      <c r="F501" s="19">
        <f t="shared" si="7"/>
        <v>0</v>
      </c>
      <c r="G501" s="12">
        <v>2</v>
      </c>
    </row>
    <row r="502" spans="1:7" ht="409.5" customHeight="1" x14ac:dyDescent="0.25">
      <c r="A502" s="31" t="s">
        <v>963</v>
      </c>
      <c r="B502" s="32" t="s">
        <v>964</v>
      </c>
      <c r="C502" s="33" t="s">
        <v>61</v>
      </c>
      <c r="D502" s="25">
        <v>1</v>
      </c>
      <c r="E502" s="26">
        <v>13543.93</v>
      </c>
      <c r="F502" s="26">
        <f t="shared" si="7"/>
        <v>13543.93</v>
      </c>
      <c r="G502" s="27"/>
    </row>
    <row r="503" spans="1:7" ht="409.5" customHeight="1" x14ac:dyDescent="0.25">
      <c r="A503" s="31" t="s">
        <v>965</v>
      </c>
      <c r="B503" s="32" t="s">
        <v>966</v>
      </c>
      <c r="C503" s="33" t="s">
        <v>61</v>
      </c>
      <c r="D503" s="25">
        <v>2</v>
      </c>
      <c r="E503" s="26">
        <v>12738.75</v>
      </c>
      <c r="F503" s="26">
        <f t="shared" si="7"/>
        <v>25477.5</v>
      </c>
      <c r="G503" s="27"/>
    </row>
    <row r="504" spans="1:7" ht="409.5" customHeight="1" x14ac:dyDescent="0.25">
      <c r="A504" s="31" t="s">
        <v>967</v>
      </c>
      <c r="B504" s="32" t="s">
        <v>968</v>
      </c>
      <c r="C504" s="33" t="s">
        <v>61</v>
      </c>
      <c r="D504" s="25">
        <v>2</v>
      </c>
      <c r="E504" s="26">
        <v>13375.15</v>
      </c>
      <c r="F504" s="26">
        <f t="shared" si="7"/>
        <v>26750.3</v>
      </c>
      <c r="G504" s="27"/>
    </row>
    <row r="505" spans="1:7" ht="409.5" customHeight="1" x14ac:dyDescent="0.25">
      <c r="A505" s="31" t="s">
        <v>969</v>
      </c>
      <c r="B505" s="23" t="s">
        <v>970</v>
      </c>
      <c r="C505" s="33" t="s">
        <v>61</v>
      </c>
      <c r="D505" s="25">
        <v>1</v>
      </c>
      <c r="E505" s="26">
        <v>36739.199999999997</v>
      </c>
      <c r="F505" s="26">
        <f t="shared" si="7"/>
        <v>36739.199999999997</v>
      </c>
      <c r="G505" s="27"/>
    </row>
    <row r="506" spans="1:7" x14ac:dyDescent="0.25">
      <c r="A506" s="62"/>
      <c r="B506" s="63" t="s">
        <v>18</v>
      </c>
      <c r="C506" s="64"/>
      <c r="D506" s="65"/>
      <c r="E506" s="66"/>
      <c r="F506" s="51">
        <f t="shared" si="7"/>
        <v>0</v>
      </c>
      <c r="G506" s="12">
        <v>1</v>
      </c>
    </row>
    <row r="507" spans="1:7" x14ac:dyDescent="0.25">
      <c r="A507" s="57"/>
      <c r="B507" s="58" t="s">
        <v>76</v>
      </c>
      <c r="C507" s="59"/>
      <c r="D507" s="60"/>
      <c r="E507" s="19"/>
      <c r="F507" s="19">
        <f t="shared" si="7"/>
        <v>0</v>
      </c>
      <c r="G507" s="12">
        <v>2</v>
      </c>
    </row>
    <row r="508" spans="1:7" ht="409.5" customHeight="1" x14ac:dyDescent="0.25">
      <c r="A508" s="31" t="s">
        <v>971</v>
      </c>
      <c r="B508" s="67" t="s">
        <v>972</v>
      </c>
      <c r="C508" s="33" t="s">
        <v>61</v>
      </c>
      <c r="D508" s="40">
        <v>4</v>
      </c>
      <c r="E508" s="61">
        <v>5195.6365999999998</v>
      </c>
      <c r="F508" s="26">
        <f t="shared" si="7"/>
        <v>20782.55</v>
      </c>
      <c r="G508" s="27"/>
    </row>
    <row r="509" spans="1:7" x14ac:dyDescent="0.25">
      <c r="A509" s="14"/>
      <c r="B509" s="15" t="s">
        <v>973</v>
      </c>
      <c r="C509" s="16"/>
      <c r="D509" s="29"/>
      <c r="E509" s="18"/>
      <c r="F509" s="19">
        <f t="shared" si="7"/>
        <v>0</v>
      </c>
      <c r="G509" s="12">
        <v>2</v>
      </c>
    </row>
    <row r="510" spans="1:7" ht="409.5" customHeight="1" x14ac:dyDescent="0.25">
      <c r="A510" s="31" t="s">
        <v>974</v>
      </c>
      <c r="B510" s="23" t="s">
        <v>975</v>
      </c>
      <c r="C510" s="24" t="s">
        <v>61</v>
      </c>
      <c r="D510" s="25">
        <v>1</v>
      </c>
      <c r="E510" s="61">
        <f>5105.2708*2</f>
        <v>10210.5416</v>
      </c>
      <c r="F510" s="26">
        <f t="shared" si="7"/>
        <v>10210.540000000001</v>
      </c>
      <c r="G510" s="27"/>
    </row>
    <row r="511" spans="1:7" x14ac:dyDescent="0.25">
      <c r="A511" s="62"/>
      <c r="B511" s="63" t="s">
        <v>976</v>
      </c>
      <c r="C511" s="64"/>
      <c r="D511" s="65"/>
      <c r="E511" s="66"/>
      <c r="F511" s="51">
        <f t="shared" si="7"/>
        <v>0</v>
      </c>
      <c r="G511" s="12">
        <v>1</v>
      </c>
    </row>
    <row r="512" spans="1:7" x14ac:dyDescent="0.25">
      <c r="A512" s="57"/>
      <c r="B512" s="58" t="s">
        <v>977</v>
      </c>
      <c r="C512" s="59"/>
      <c r="D512" s="60"/>
      <c r="E512" s="19"/>
      <c r="F512" s="19">
        <f t="shared" si="7"/>
        <v>0</v>
      </c>
      <c r="G512" s="12">
        <v>2</v>
      </c>
    </row>
    <row r="513" spans="1:7" ht="409.5" customHeight="1" x14ac:dyDescent="0.25">
      <c r="A513" s="31" t="s">
        <v>978</v>
      </c>
      <c r="B513" s="32" t="s">
        <v>979</v>
      </c>
      <c r="C513" s="33" t="s">
        <v>69</v>
      </c>
      <c r="D513" s="25">
        <v>5.39</v>
      </c>
      <c r="E513" s="26">
        <v>4037.6</v>
      </c>
      <c r="F513" s="26">
        <f t="shared" si="7"/>
        <v>21762.66</v>
      </c>
      <c r="G513" s="27"/>
    </row>
    <row r="514" spans="1:7" ht="409.5" customHeight="1" x14ac:dyDescent="0.25">
      <c r="A514" s="31" t="s">
        <v>980</v>
      </c>
      <c r="B514" s="32" t="s">
        <v>981</v>
      </c>
      <c r="C514" s="33" t="s">
        <v>61</v>
      </c>
      <c r="D514" s="25">
        <v>1</v>
      </c>
      <c r="E514" s="26">
        <v>22312.23</v>
      </c>
      <c r="F514" s="26">
        <f t="shared" si="7"/>
        <v>22312.23</v>
      </c>
      <c r="G514" s="27"/>
    </row>
    <row r="515" spans="1:7" ht="409.5" customHeight="1" x14ac:dyDescent="0.25">
      <c r="A515" s="31" t="s">
        <v>982</v>
      </c>
      <c r="B515" s="32" t="s">
        <v>983</v>
      </c>
      <c r="C515" s="33" t="s">
        <v>61</v>
      </c>
      <c r="D515" s="25">
        <v>1</v>
      </c>
      <c r="E515" s="26">
        <v>20374.8</v>
      </c>
      <c r="F515" s="26">
        <f t="shared" si="7"/>
        <v>20374.8</v>
      </c>
      <c r="G515" s="27"/>
    </row>
    <row r="516" spans="1:7" ht="409.5" customHeight="1" x14ac:dyDescent="0.25">
      <c r="A516" s="31" t="s">
        <v>984</v>
      </c>
      <c r="B516" s="32" t="s">
        <v>985</v>
      </c>
      <c r="C516" s="33" t="s">
        <v>61</v>
      </c>
      <c r="D516" s="25">
        <v>1</v>
      </c>
      <c r="E516" s="26">
        <v>3131.94</v>
      </c>
      <c r="F516" s="26">
        <f t="shared" si="7"/>
        <v>3131.94</v>
      </c>
      <c r="G516" s="27"/>
    </row>
    <row r="517" spans="1:7" ht="409.5" customHeight="1" x14ac:dyDescent="0.25">
      <c r="A517" s="31" t="s">
        <v>986</v>
      </c>
      <c r="B517" s="32" t="s">
        <v>987</v>
      </c>
      <c r="C517" s="33" t="s">
        <v>61</v>
      </c>
      <c r="D517" s="25">
        <v>1</v>
      </c>
      <c r="E517" s="26">
        <v>9607.7900000000009</v>
      </c>
      <c r="F517" s="26">
        <f t="shared" si="7"/>
        <v>9607.7900000000009</v>
      </c>
      <c r="G517" s="27"/>
    </row>
    <row r="518" spans="1:7" ht="409.5" customHeight="1" x14ac:dyDescent="0.25">
      <c r="A518" s="31" t="s">
        <v>988</v>
      </c>
      <c r="B518" s="32" t="s">
        <v>989</v>
      </c>
      <c r="C518" s="33" t="s">
        <v>61</v>
      </c>
      <c r="D518" s="25">
        <v>1</v>
      </c>
      <c r="E518" s="26">
        <v>14850.24</v>
      </c>
      <c r="F518" s="26">
        <f t="shared" si="7"/>
        <v>14850.24</v>
      </c>
      <c r="G518" s="27"/>
    </row>
    <row r="519" spans="1:7" ht="409.5" customHeight="1" x14ac:dyDescent="0.25">
      <c r="A519" s="31" t="s">
        <v>990</v>
      </c>
      <c r="B519" s="32" t="s">
        <v>991</v>
      </c>
      <c r="C519" s="33" t="s">
        <v>61</v>
      </c>
      <c r="D519" s="25">
        <v>1</v>
      </c>
      <c r="E519" s="26">
        <v>7836.07</v>
      </c>
      <c r="F519" s="26">
        <f t="shared" ref="F519:F580" si="8">+ROUND(D519*E519,2)</f>
        <v>7836.07</v>
      </c>
      <c r="G519" s="27"/>
    </row>
    <row r="520" spans="1:7" ht="409.5" customHeight="1" x14ac:dyDescent="0.25">
      <c r="A520" s="31" t="s">
        <v>992</v>
      </c>
      <c r="B520" s="32" t="s">
        <v>993</v>
      </c>
      <c r="C520" s="33" t="s">
        <v>61</v>
      </c>
      <c r="D520" s="25">
        <v>1</v>
      </c>
      <c r="E520" s="26">
        <v>6296.71</v>
      </c>
      <c r="F520" s="26">
        <f t="shared" si="8"/>
        <v>6296.71</v>
      </c>
      <c r="G520" s="27"/>
    </row>
    <row r="521" spans="1:7" ht="409.5" customHeight="1" x14ac:dyDescent="0.25">
      <c r="A521" s="31" t="s">
        <v>994</v>
      </c>
      <c r="B521" s="32" t="s">
        <v>995</v>
      </c>
      <c r="C521" s="33" t="s">
        <v>61</v>
      </c>
      <c r="D521" s="25">
        <v>1</v>
      </c>
      <c r="E521" s="26">
        <v>14155.49</v>
      </c>
      <c r="F521" s="26">
        <f t="shared" si="8"/>
        <v>14155.49</v>
      </c>
      <c r="G521" s="27"/>
    </row>
    <row r="522" spans="1:7" x14ac:dyDescent="0.25">
      <c r="A522" s="68"/>
      <c r="B522" s="69" t="s">
        <v>996</v>
      </c>
      <c r="C522" s="70" t="s">
        <v>997</v>
      </c>
      <c r="D522" s="71"/>
      <c r="E522" s="72"/>
      <c r="F522" s="19">
        <f t="shared" si="8"/>
        <v>0</v>
      </c>
      <c r="G522" s="12">
        <v>2</v>
      </c>
    </row>
    <row r="523" spans="1:7" ht="409.5" customHeight="1" x14ac:dyDescent="0.25">
      <c r="A523" s="31" t="s">
        <v>998</v>
      </c>
      <c r="B523" s="32" t="s">
        <v>999</v>
      </c>
      <c r="C523" s="33" t="s">
        <v>61</v>
      </c>
      <c r="D523" s="25">
        <v>1</v>
      </c>
      <c r="E523" s="73">
        <v>3301.8</v>
      </c>
      <c r="F523" s="26">
        <f t="shared" si="8"/>
        <v>3301.8</v>
      </c>
      <c r="G523" s="27"/>
    </row>
    <row r="524" spans="1:7" ht="409.5" customHeight="1" x14ac:dyDescent="0.25">
      <c r="A524" s="31" t="s">
        <v>1000</v>
      </c>
      <c r="B524" s="23" t="s">
        <v>1001</v>
      </c>
      <c r="C524" s="24" t="s">
        <v>61</v>
      </c>
      <c r="D524" s="25">
        <v>1</v>
      </c>
      <c r="E524" s="73">
        <v>5881.97</v>
      </c>
      <c r="F524" s="26">
        <f t="shared" si="8"/>
        <v>5881.97</v>
      </c>
      <c r="G524" s="27"/>
    </row>
    <row r="525" spans="1:7" x14ac:dyDescent="0.25">
      <c r="A525" s="68"/>
      <c r="B525" s="69" t="s">
        <v>434</v>
      </c>
      <c r="C525" s="70" t="s">
        <v>997</v>
      </c>
      <c r="D525" s="71"/>
      <c r="E525" s="74"/>
      <c r="F525" s="19">
        <f t="shared" si="8"/>
        <v>0</v>
      </c>
      <c r="G525" s="12">
        <v>2</v>
      </c>
    </row>
    <row r="526" spans="1:7" ht="409.5" customHeight="1" x14ac:dyDescent="0.25">
      <c r="A526" s="31" t="s">
        <v>1002</v>
      </c>
      <c r="B526" s="23" t="s">
        <v>1003</v>
      </c>
      <c r="C526" s="33" t="s">
        <v>61</v>
      </c>
      <c r="D526" s="25">
        <v>1</v>
      </c>
      <c r="E526" s="26">
        <v>5951.9</v>
      </c>
      <c r="F526" s="26">
        <f t="shared" si="8"/>
        <v>5951.9</v>
      </c>
      <c r="G526" s="27"/>
    </row>
    <row r="527" spans="1:7" x14ac:dyDescent="0.25">
      <c r="A527" s="14"/>
      <c r="B527" s="15" t="s">
        <v>1004</v>
      </c>
      <c r="C527" s="16"/>
      <c r="D527" s="17"/>
      <c r="E527" s="18"/>
      <c r="F527" s="19">
        <f t="shared" si="8"/>
        <v>0</v>
      </c>
      <c r="G527" s="12">
        <v>2</v>
      </c>
    </row>
    <row r="528" spans="1:7" ht="396" customHeight="1" x14ac:dyDescent="0.25">
      <c r="A528" s="31" t="s">
        <v>1005</v>
      </c>
      <c r="B528" s="23" t="s">
        <v>1006</v>
      </c>
      <c r="C528" s="24" t="s">
        <v>1007</v>
      </c>
      <c r="D528" s="25">
        <v>3</v>
      </c>
      <c r="E528" s="73">
        <v>1332.25</v>
      </c>
      <c r="F528" s="26">
        <f t="shared" si="8"/>
        <v>3996.75</v>
      </c>
      <c r="G528" s="27"/>
    </row>
    <row r="529" spans="1:7" x14ac:dyDescent="0.25">
      <c r="A529" s="14"/>
      <c r="B529" s="15" t="s">
        <v>1008</v>
      </c>
      <c r="C529" s="16"/>
      <c r="D529" s="17"/>
      <c r="E529" s="18"/>
      <c r="F529" s="19">
        <f t="shared" si="8"/>
        <v>0</v>
      </c>
      <c r="G529" s="12">
        <v>2</v>
      </c>
    </row>
    <row r="530" spans="1:7" x14ac:dyDescent="0.25">
      <c r="A530" s="6"/>
      <c r="B530" s="7" t="s">
        <v>50</v>
      </c>
      <c r="C530" s="8"/>
      <c r="D530" s="20"/>
      <c r="E530" s="10"/>
      <c r="F530" s="13">
        <f t="shared" si="8"/>
        <v>0</v>
      </c>
      <c r="G530" s="12">
        <v>3</v>
      </c>
    </row>
    <row r="531" spans="1:7" x14ac:dyDescent="0.25">
      <c r="A531" s="41"/>
      <c r="B531" s="7" t="s">
        <v>52</v>
      </c>
      <c r="C531" s="8"/>
      <c r="D531" s="20"/>
      <c r="E531" s="10"/>
      <c r="F531" s="13">
        <f t="shared" si="8"/>
        <v>0</v>
      </c>
      <c r="G531" s="12">
        <v>3</v>
      </c>
    </row>
    <row r="532" spans="1:7" ht="409.5" customHeight="1" x14ac:dyDescent="0.25">
      <c r="A532" s="31" t="s">
        <v>1009</v>
      </c>
      <c r="B532" s="23" t="s">
        <v>1010</v>
      </c>
      <c r="C532" s="24" t="s">
        <v>173</v>
      </c>
      <c r="D532" s="25">
        <f>25+25+25</f>
        <v>75</v>
      </c>
      <c r="E532" s="26">
        <v>232.82</v>
      </c>
      <c r="F532" s="26">
        <f t="shared" si="8"/>
        <v>17461.5</v>
      </c>
      <c r="G532" s="27"/>
    </row>
    <row r="533" spans="1:7" ht="409.5" customHeight="1" x14ac:dyDescent="0.25">
      <c r="A533" s="31" t="s">
        <v>1011</v>
      </c>
      <c r="B533" s="23" t="s">
        <v>1012</v>
      </c>
      <c r="C533" s="24" t="s">
        <v>61</v>
      </c>
      <c r="D533" s="25">
        <v>4</v>
      </c>
      <c r="E533" s="26">
        <v>2115.69</v>
      </c>
      <c r="F533" s="26">
        <f t="shared" si="8"/>
        <v>8462.76</v>
      </c>
      <c r="G533" s="27"/>
    </row>
    <row r="534" spans="1:7" ht="409.5" customHeight="1" x14ac:dyDescent="0.25">
      <c r="A534" s="31" t="s">
        <v>1013</v>
      </c>
      <c r="B534" s="23" t="s">
        <v>1014</v>
      </c>
      <c r="C534" s="24" t="s">
        <v>61</v>
      </c>
      <c r="D534" s="25">
        <v>2</v>
      </c>
      <c r="E534" s="26">
        <v>3637.62</v>
      </c>
      <c r="F534" s="26">
        <f t="shared" si="8"/>
        <v>7275.24</v>
      </c>
      <c r="G534" s="27"/>
    </row>
    <row r="535" spans="1:7" x14ac:dyDescent="0.25">
      <c r="A535" s="14"/>
      <c r="B535" s="15" t="s">
        <v>1015</v>
      </c>
      <c r="C535" s="16"/>
      <c r="D535" s="17"/>
      <c r="E535" s="18"/>
      <c r="F535" s="19">
        <f t="shared" si="8"/>
        <v>0</v>
      </c>
      <c r="G535" s="12">
        <v>2</v>
      </c>
    </row>
    <row r="536" spans="1:7" x14ac:dyDescent="0.25">
      <c r="A536" s="6"/>
      <c r="B536" s="7" t="s">
        <v>54</v>
      </c>
      <c r="C536" s="8"/>
      <c r="D536" s="20"/>
      <c r="E536" s="10"/>
      <c r="F536" s="13">
        <f t="shared" si="8"/>
        <v>0</v>
      </c>
      <c r="G536" s="12">
        <v>3</v>
      </c>
    </row>
    <row r="537" spans="1:7" x14ac:dyDescent="0.25">
      <c r="A537" s="14"/>
      <c r="B537" s="15" t="s">
        <v>1016</v>
      </c>
      <c r="C537" s="16"/>
      <c r="D537" s="17"/>
      <c r="E537" s="18"/>
      <c r="F537" s="19">
        <f t="shared" si="8"/>
        <v>0</v>
      </c>
      <c r="G537" s="12">
        <v>2</v>
      </c>
    </row>
    <row r="538" spans="1:7" x14ac:dyDescent="0.25">
      <c r="A538" s="6"/>
      <c r="B538" s="7" t="s">
        <v>58</v>
      </c>
      <c r="C538" s="8"/>
      <c r="D538" s="20"/>
      <c r="E538" s="10"/>
      <c r="F538" s="13">
        <f t="shared" si="8"/>
        <v>0</v>
      </c>
      <c r="G538" s="12">
        <v>3</v>
      </c>
    </row>
    <row r="539" spans="1:7" ht="168" customHeight="1" x14ac:dyDescent="0.25">
      <c r="A539" s="31" t="s">
        <v>1017</v>
      </c>
      <c r="B539" s="23" t="s">
        <v>1018</v>
      </c>
      <c r="C539" s="24" t="s">
        <v>61</v>
      </c>
      <c r="D539" s="25">
        <v>1</v>
      </c>
      <c r="E539" s="26">
        <v>11402.01</v>
      </c>
      <c r="F539" s="26">
        <f t="shared" si="8"/>
        <v>11402.01</v>
      </c>
      <c r="G539" s="27"/>
    </row>
    <row r="540" spans="1:7" ht="180" customHeight="1" x14ac:dyDescent="0.25">
      <c r="A540" s="31" t="s">
        <v>1019</v>
      </c>
      <c r="B540" s="23" t="s">
        <v>1020</v>
      </c>
      <c r="C540" s="24" t="s">
        <v>61</v>
      </c>
      <c r="D540" s="25">
        <v>1</v>
      </c>
      <c r="E540" s="26">
        <v>11074.92</v>
      </c>
      <c r="F540" s="26">
        <f t="shared" si="8"/>
        <v>11074.92</v>
      </c>
      <c r="G540" s="27"/>
    </row>
    <row r="541" spans="1:7" ht="409.5" customHeight="1" x14ac:dyDescent="0.25">
      <c r="A541" s="31" t="s">
        <v>1021</v>
      </c>
      <c r="B541" s="75" t="s">
        <v>1022</v>
      </c>
      <c r="C541" s="24" t="s">
        <v>61</v>
      </c>
      <c r="D541" s="25">
        <v>1</v>
      </c>
      <c r="E541" s="26">
        <v>3968.02</v>
      </c>
      <c r="F541" s="26">
        <f t="shared" si="8"/>
        <v>3968.02</v>
      </c>
      <c r="G541" s="27"/>
    </row>
    <row r="542" spans="1:7" ht="409.5" customHeight="1" x14ac:dyDescent="0.25">
      <c r="A542" s="31" t="s">
        <v>1023</v>
      </c>
      <c r="B542" s="75" t="s">
        <v>1024</v>
      </c>
      <c r="C542" s="24" t="s">
        <v>61</v>
      </c>
      <c r="D542" s="25">
        <v>2</v>
      </c>
      <c r="E542" s="26">
        <v>3968.02</v>
      </c>
      <c r="F542" s="26">
        <f t="shared" si="8"/>
        <v>7936.04</v>
      </c>
      <c r="G542" s="27"/>
    </row>
    <row r="543" spans="1:7" ht="156" customHeight="1" x14ac:dyDescent="0.25">
      <c r="A543" s="31" t="s">
        <v>1025</v>
      </c>
      <c r="B543" s="75" t="s">
        <v>1026</v>
      </c>
      <c r="C543" s="24" t="s">
        <v>61</v>
      </c>
      <c r="D543" s="25">
        <v>1</v>
      </c>
      <c r="E543" s="26">
        <v>3457.2</v>
      </c>
      <c r="F543" s="26">
        <f t="shared" si="8"/>
        <v>3457.2</v>
      </c>
      <c r="G543" s="27"/>
    </row>
    <row r="544" spans="1:7" x14ac:dyDescent="0.25">
      <c r="A544" s="42"/>
      <c r="B544" s="43" t="s">
        <v>1027</v>
      </c>
      <c r="C544" s="44"/>
      <c r="D544" s="55"/>
      <c r="E544" s="46"/>
      <c r="F544" s="51">
        <f t="shared" si="8"/>
        <v>0</v>
      </c>
      <c r="G544" s="12">
        <v>1</v>
      </c>
    </row>
    <row r="545" spans="1:7" x14ac:dyDescent="0.25">
      <c r="A545" s="14"/>
      <c r="B545" s="15" t="s">
        <v>741</v>
      </c>
      <c r="C545" s="16"/>
      <c r="D545" s="17"/>
      <c r="E545" s="18"/>
      <c r="F545" s="19">
        <f t="shared" si="8"/>
        <v>0</v>
      </c>
      <c r="G545" s="12">
        <v>2</v>
      </c>
    </row>
    <row r="546" spans="1:7" x14ac:dyDescent="0.25">
      <c r="A546" s="14"/>
      <c r="B546" s="15" t="s">
        <v>1028</v>
      </c>
      <c r="C546" s="16"/>
      <c r="D546" s="29"/>
      <c r="E546" s="18"/>
      <c r="F546" s="19">
        <f t="shared" si="8"/>
        <v>0</v>
      </c>
      <c r="G546" s="12">
        <v>2</v>
      </c>
    </row>
    <row r="547" spans="1:7" ht="409.5" customHeight="1" x14ac:dyDescent="0.25">
      <c r="A547" s="31" t="s">
        <v>1029</v>
      </c>
      <c r="B547" s="23" t="s">
        <v>1030</v>
      </c>
      <c r="C547" s="24" t="s">
        <v>173</v>
      </c>
      <c r="D547" s="25">
        <v>264.18</v>
      </c>
      <c r="E547" s="26">
        <v>44.73</v>
      </c>
      <c r="F547" s="26">
        <f t="shared" si="8"/>
        <v>11816.77</v>
      </c>
      <c r="G547" s="27"/>
    </row>
    <row r="548" spans="1:7" x14ac:dyDescent="0.25">
      <c r="A548" s="14"/>
      <c r="B548" s="15" t="s">
        <v>1031</v>
      </c>
      <c r="C548" s="16"/>
      <c r="D548" s="29"/>
      <c r="E548" s="18"/>
      <c r="F548" s="19">
        <f t="shared" si="8"/>
        <v>0</v>
      </c>
      <c r="G548" s="12">
        <v>2</v>
      </c>
    </row>
    <row r="549" spans="1:7" ht="409.5" customHeight="1" x14ac:dyDescent="0.25">
      <c r="A549" s="31" t="s">
        <v>1032</v>
      </c>
      <c r="B549" s="75" t="s">
        <v>1033</v>
      </c>
      <c r="C549" s="24" t="s">
        <v>61</v>
      </c>
      <c r="D549" s="25">
        <f>1+2</f>
        <v>3</v>
      </c>
      <c r="E549" s="26">
        <v>1467.93</v>
      </c>
      <c r="F549" s="26">
        <f t="shared" si="8"/>
        <v>4403.79</v>
      </c>
      <c r="G549" s="27"/>
    </row>
    <row r="550" spans="1:7" ht="409.5" customHeight="1" x14ac:dyDescent="0.25">
      <c r="A550" s="31" t="s">
        <v>1034</v>
      </c>
      <c r="B550" s="75" t="s">
        <v>1035</v>
      </c>
      <c r="C550" s="24" t="s">
        <v>61</v>
      </c>
      <c r="D550" s="25">
        <v>4</v>
      </c>
      <c r="E550" s="26">
        <v>1381.6</v>
      </c>
      <c r="F550" s="26">
        <f t="shared" si="8"/>
        <v>5526.4</v>
      </c>
      <c r="G550" s="27"/>
    </row>
    <row r="551" spans="1:7" ht="409.5" customHeight="1" x14ac:dyDescent="0.25">
      <c r="A551" s="31" t="s">
        <v>1036</v>
      </c>
      <c r="B551" s="75" t="s">
        <v>1037</v>
      </c>
      <c r="C551" s="24" t="s">
        <v>1038</v>
      </c>
      <c r="D551" s="25">
        <v>10.5</v>
      </c>
      <c r="E551" s="49">
        <v>345.54</v>
      </c>
      <c r="F551" s="26">
        <f t="shared" si="8"/>
        <v>3628.17</v>
      </c>
      <c r="G551" s="27"/>
    </row>
    <row r="552" spans="1:7" ht="300" customHeight="1" x14ac:dyDescent="0.25">
      <c r="A552" s="31" t="s">
        <v>1039</v>
      </c>
      <c r="B552" s="75" t="s">
        <v>1040</v>
      </c>
      <c r="C552" s="24" t="s">
        <v>61</v>
      </c>
      <c r="D552" s="25">
        <v>2</v>
      </c>
      <c r="E552" s="49">
        <v>758.78</v>
      </c>
      <c r="F552" s="26">
        <f t="shared" si="8"/>
        <v>1517.56</v>
      </c>
      <c r="G552" s="27"/>
    </row>
    <row r="553" spans="1:7" ht="288" customHeight="1" x14ac:dyDescent="0.25">
      <c r="A553" s="31" t="s">
        <v>1041</v>
      </c>
      <c r="B553" s="75" t="s">
        <v>1042</v>
      </c>
      <c r="C553" s="24" t="s">
        <v>61</v>
      </c>
      <c r="D553" s="25">
        <v>1</v>
      </c>
      <c r="E553" s="49">
        <v>758.79</v>
      </c>
      <c r="F553" s="26">
        <f t="shared" si="8"/>
        <v>758.79</v>
      </c>
      <c r="G553" s="27"/>
    </row>
    <row r="554" spans="1:7" ht="276" customHeight="1" x14ac:dyDescent="0.25">
      <c r="A554" s="31" t="s">
        <v>1043</v>
      </c>
      <c r="B554" s="75" t="s">
        <v>1044</v>
      </c>
      <c r="C554" s="24" t="s">
        <v>61</v>
      </c>
      <c r="D554" s="25">
        <v>5</v>
      </c>
      <c r="E554" s="49">
        <v>666.29</v>
      </c>
      <c r="F554" s="26">
        <f t="shared" si="8"/>
        <v>3331.45</v>
      </c>
      <c r="G554" s="27"/>
    </row>
    <row r="555" spans="1:7" ht="312" customHeight="1" x14ac:dyDescent="0.25">
      <c r="A555" s="31" t="s">
        <v>1045</v>
      </c>
      <c r="B555" s="75" t="s">
        <v>1046</v>
      </c>
      <c r="C555" s="24" t="s">
        <v>61</v>
      </c>
      <c r="D555" s="25">
        <v>1</v>
      </c>
      <c r="E555" s="49">
        <v>666.29</v>
      </c>
      <c r="F555" s="26">
        <f t="shared" si="8"/>
        <v>666.29</v>
      </c>
      <c r="G555" s="27"/>
    </row>
    <row r="556" spans="1:7" ht="312" customHeight="1" x14ac:dyDescent="0.25">
      <c r="A556" s="31" t="s">
        <v>1047</v>
      </c>
      <c r="B556" s="75" t="s">
        <v>1048</v>
      </c>
      <c r="C556" s="24" t="s">
        <v>61</v>
      </c>
      <c r="D556" s="25">
        <v>1</v>
      </c>
      <c r="E556" s="49">
        <v>727.96</v>
      </c>
      <c r="F556" s="26">
        <f t="shared" si="8"/>
        <v>727.96</v>
      </c>
      <c r="G556" s="27"/>
    </row>
    <row r="557" spans="1:7" ht="312" customHeight="1" x14ac:dyDescent="0.25">
      <c r="A557" s="31" t="s">
        <v>1049</v>
      </c>
      <c r="B557" s="75" t="s">
        <v>1050</v>
      </c>
      <c r="C557" s="24" t="s">
        <v>61</v>
      </c>
      <c r="D557" s="25">
        <v>1</v>
      </c>
      <c r="E557" s="49">
        <v>697.12</v>
      </c>
      <c r="F557" s="26">
        <f t="shared" si="8"/>
        <v>697.12</v>
      </c>
      <c r="G557" s="27"/>
    </row>
    <row r="558" spans="1:7" ht="409.5" customHeight="1" x14ac:dyDescent="0.25">
      <c r="A558" s="31" t="s">
        <v>1051</v>
      </c>
      <c r="B558" s="75" t="s">
        <v>1052</v>
      </c>
      <c r="C558" s="24" t="s">
        <v>1038</v>
      </c>
      <c r="D558" s="25">
        <v>140</v>
      </c>
      <c r="E558" s="49">
        <v>292.14</v>
      </c>
      <c r="F558" s="26">
        <f t="shared" si="8"/>
        <v>40899.599999999999</v>
      </c>
      <c r="G558" s="27"/>
    </row>
    <row r="559" spans="1:7" ht="264" customHeight="1" x14ac:dyDescent="0.25">
      <c r="A559" s="31" t="s">
        <v>1053</v>
      </c>
      <c r="B559" s="75" t="s">
        <v>1054</v>
      </c>
      <c r="C559" s="24" t="s">
        <v>61</v>
      </c>
      <c r="D559" s="25">
        <v>6</v>
      </c>
      <c r="E559" s="49">
        <v>2464.13</v>
      </c>
      <c r="F559" s="26">
        <f t="shared" si="8"/>
        <v>14784.78</v>
      </c>
      <c r="G559" s="27"/>
    </row>
    <row r="560" spans="1:7" ht="348" customHeight="1" x14ac:dyDescent="0.25">
      <c r="A560" s="31" t="s">
        <v>1055</v>
      </c>
      <c r="B560" s="75" t="s">
        <v>1056</v>
      </c>
      <c r="C560" s="24" t="s">
        <v>61</v>
      </c>
      <c r="D560" s="25">
        <v>1</v>
      </c>
      <c r="E560" s="49">
        <v>2217.4699999999998</v>
      </c>
      <c r="F560" s="26">
        <f t="shared" si="8"/>
        <v>2217.4699999999998</v>
      </c>
      <c r="G560" s="27"/>
    </row>
    <row r="561" spans="1:7" ht="84" customHeight="1" x14ac:dyDescent="0.25">
      <c r="A561" s="31" t="s">
        <v>1057</v>
      </c>
      <c r="B561" s="75" t="s">
        <v>1058</v>
      </c>
      <c r="C561" s="24" t="s">
        <v>61</v>
      </c>
      <c r="D561" s="25">
        <v>1</v>
      </c>
      <c r="E561" s="76">
        <v>1858.5</v>
      </c>
      <c r="F561" s="26">
        <f t="shared" si="8"/>
        <v>1858.5</v>
      </c>
      <c r="G561" s="27"/>
    </row>
    <row r="562" spans="1:7" ht="409.5" customHeight="1" x14ac:dyDescent="0.25">
      <c r="A562" s="31" t="s">
        <v>1059</v>
      </c>
      <c r="B562" s="75" t="s">
        <v>1060</v>
      </c>
      <c r="C562" s="24" t="s">
        <v>73</v>
      </c>
      <c r="D562" s="25">
        <v>7.57</v>
      </c>
      <c r="E562" s="76">
        <v>554.31901800000003</v>
      </c>
      <c r="F562" s="26">
        <f t="shared" si="8"/>
        <v>4196.1899999999996</v>
      </c>
      <c r="G562" s="27"/>
    </row>
    <row r="563" spans="1:7" ht="409.5" customHeight="1" x14ac:dyDescent="0.25">
      <c r="A563" s="31" t="s">
        <v>1061</v>
      </c>
      <c r="B563" s="75" t="s">
        <v>1062</v>
      </c>
      <c r="C563" s="24" t="s">
        <v>69</v>
      </c>
      <c r="D563" s="25">
        <v>17.399999999999999</v>
      </c>
      <c r="E563" s="26">
        <v>444.05</v>
      </c>
      <c r="F563" s="26">
        <f t="shared" si="8"/>
        <v>7726.47</v>
      </c>
      <c r="G563" s="27"/>
    </row>
    <row r="564" spans="1:7" ht="264" customHeight="1" x14ac:dyDescent="0.25">
      <c r="A564" s="31" t="s">
        <v>1063</v>
      </c>
      <c r="B564" s="75" t="s">
        <v>1064</v>
      </c>
      <c r="C564" s="24" t="s">
        <v>61</v>
      </c>
      <c r="D564" s="25">
        <v>3</v>
      </c>
      <c r="E564" s="26">
        <v>1464.85</v>
      </c>
      <c r="F564" s="26">
        <f t="shared" si="8"/>
        <v>4394.55</v>
      </c>
      <c r="G564" s="27"/>
    </row>
    <row r="565" spans="1:7" ht="409.5" customHeight="1" x14ac:dyDescent="0.25">
      <c r="A565" s="31" t="s">
        <v>1065</v>
      </c>
      <c r="B565" s="23" t="s">
        <v>1066</v>
      </c>
      <c r="C565" s="24" t="s">
        <v>61</v>
      </c>
      <c r="D565" s="25">
        <v>1</v>
      </c>
      <c r="E565" s="26">
        <v>13940.66</v>
      </c>
      <c r="F565" s="26">
        <f t="shared" si="8"/>
        <v>13940.66</v>
      </c>
      <c r="G565" s="27"/>
    </row>
    <row r="566" spans="1:7" ht="300" customHeight="1" x14ac:dyDescent="0.25">
      <c r="A566" s="31" t="s">
        <v>1067</v>
      </c>
      <c r="B566" s="75" t="s">
        <v>1068</v>
      </c>
      <c r="C566" s="24" t="s">
        <v>61</v>
      </c>
      <c r="D566" s="25">
        <v>13</v>
      </c>
      <c r="E566" s="26">
        <v>107.3</v>
      </c>
      <c r="F566" s="26">
        <f t="shared" si="8"/>
        <v>1394.9</v>
      </c>
      <c r="G566" s="27"/>
    </row>
    <row r="567" spans="1:7" ht="409.5" customHeight="1" x14ac:dyDescent="0.25">
      <c r="A567" s="31" t="s">
        <v>1069</v>
      </c>
      <c r="B567" s="75" t="s">
        <v>1070</v>
      </c>
      <c r="C567" s="24" t="s">
        <v>73</v>
      </c>
      <c r="D567" s="25">
        <v>2.14</v>
      </c>
      <c r="E567" s="26">
        <v>121.26</v>
      </c>
      <c r="F567" s="26">
        <f t="shared" si="8"/>
        <v>259.5</v>
      </c>
      <c r="G567" s="27"/>
    </row>
    <row r="568" spans="1:7" ht="48" customHeight="1" x14ac:dyDescent="0.25">
      <c r="A568" s="31" t="s">
        <v>1071</v>
      </c>
      <c r="B568" s="75" t="s">
        <v>1072</v>
      </c>
      <c r="C568" s="24" t="s">
        <v>61</v>
      </c>
      <c r="D568" s="25">
        <v>2</v>
      </c>
      <c r="E568" s="26">
        <v>696.78</v>
      </c>
      <c r="F568" s="26">
        <f t="shared" si="8"/>
        <v>1393.56</v>
      </c>
      <c r="G568" s="27"/>
    </row>
    <row r="569" spans="1:7" ht="384" customHeight="1" x14ac:dyDescent="0.25">
      <c r="A569" s="31" t="s">
        <v>1073</v>
      </c>
      <c r="B569" s="75" t="s">
        <v>1074</v>
      </c>
      <c r="C569" s="24" t="s">
        <v>61</v>
      </c>
      <c r="D569" s="25">
        <v>93</v>
      </c>
      <c r="E569" s="26">
        <v>24.25</v>
      </c>
      <c r="F569" s="26">
        <f t="shared" si="8"/>
        <v>2255.25</v>
      </c>
      <c r="G569" s="27"/>
    </row>
    <row r="570" spans="1:7" ht="409.5" customHeight="1" x14ac:dyDescent="0.25">
      <c r="A570" s="31" t="s">
        <v>1075</v>
      </c>
      <c r="B570" s="75" t="s">
        <v>1076</v>
      </c>
      <c r="C570" s="24" t="s">
        <v>61</v>
      </c>
      <c r="D570" s="25">
        <v>1</v>
      </c>
      <c r="E570" s="26">
        <v>257.5</v>
      </c>
      <c r="F570" s="26">
        <f t="shared" si="8"/>
        <v>257.5</v>
      </c>
      <c r="G570" s="27"/>
    </row>
    <row r="571" spans="1:7" ht="264" customHeight="1" x14ac:dyDescent="0.25">
      <c r="A571" s="31" t="s">
        <v>1077</v>
      </c>
      <c r="B571" s="75" t="s">
        <v>1078</v>
      </c>
      <c r="C571" s="24" t="s">
        <v>723</v>
      </c>
      <c r="D571" s="25">
        <v>1</v>
      </c>
      <c r="E571" s="26">
        <v>247.23</v>
      </c>
      <c r="F571" s="26">
        <f t="shared" si="8"/>
        <v>247.23</v>
      </c>
      <c r="G571" s="27"/>
    </row>
    <row r="572" spans="1:7" ht="409.5" customHeight="1" x14ac:dyDescent="0.25">
      <c r="A572" s="31" t="s">
        <v>1079</v>
      </c>
      <c r="B572" s="75" t="s">
        <v>1080</v>
      </c>
      <c r="C572" s="24" t="s">
        <v>61</v>
      </c>
      <c r="D572" s="25">
        <v>1</v>
      </c>
      <c r="E572" s="26">
        <v>404.18</v>
      </c>
      <c r="F572" s="26">
        <f t="shared" si="8"/>
        <v>404.18</v>
      </c>
      <c r="G572" s="27"/>
    </row>
    <row r="573" spans="1:7" ht="132" customHeight="1" x14ac:dyDescent="0.25">
      <c r="A573" s="31" t="s">
        <v>1081</v>
      </c>
      <c r="B573" s="75" t="s">
        <v>1082</v>
      </c>
      <c r="C573" s="24" t="s">
        <v>173</v>
      </c>
      <c r="D573" s="25">
        <v>13.53</v>
      </c>
      <c r="E573" s="26">
        <v>90.79</v>
      </c>
      <c r="F573" s="26">
        <f t="shared" si="8"/>
        <v>1228.3900000000001</v>
      </c>
      <c r="G573" s="27"/>
    </row>
    <row r="574" spans="1:7" ht="384" customHeight="1" x14ac:dyDescent="0.25">
      <c r="A574" s="31" t="s">
        <v>1083</v>
      </c>
      <c r="B574" s="75" t="s">
        <v>1084</v>
      </c>
      <c r="C574" s="24" t="s">
        <v>73</v>
      </c>
      <c r="D574" s="25">
        <v>2.7</v>
      </c>
      <c r="E574" s="26">
        <v>1</v>
      </c>
      <c r="F574" s="26">
        <f t="shared" si="8"/>
        <v>2.7</v>
      </c>
      <c r="G574" s="27"/>
    </row>
    <row r="575" spans="1:7" ht="144" customHeight="1" x14ac:dyDescent="0.25">
      <c r="A575" s="31" t="s">
        <v>1085</v>
      </c>
      <c r="B575" s="75" t="s">
        <v>1086</v>
      </c>
      <c r="C575" s="24" t="s">
        <v>61</v>
      </c>
      <c r="D575" s="25">
        <v>2</v>
      </c>
      <c r="E575" s="77">
        <v>3851.5</v>
      </c>
      <c r="F575" s="26">
        <f t="shared" si="8"/>
        <v>7703</v>
      </c>
      <c r="G575" s="27"/>
    </row>
    <row r="576" spans="1:7" ht="156" customHeight="1" x14ac:dyDescent="0.25">
      <c r="A576" s="31" t="s">
        <v>1087</v>
      </c>
      <c r="B576" s="75" t="s">
        <v>1088</v>
      </c>
      <c r="C576" s="24" t="s">
        <v>61</v>
      </c>
      <c r="D576" s="25">
        <v>1</v>
      </c>
      <c r="E576" s="77">
        <v>11074.92</v>
      </c>
      <c r="F576" s="26">
        <f t="shared" si="8"/>
        <v>11074.92</v>
      </c>
      <c r="G576" s="27"/>
    </row>
    <row r="577" spans="1:7" ht="120" customHeight="1" x14ac:dyDescent="0.25">
      <c r="A577" s="31" t="s">
        <v>1089</v>
      </c>
      <c r="B577" s="75" t="s">
        <v>1090</v>
      </c>
      <c r="C577" s="24" t="s">
        <v>61</v>
      </c>
      <c r="D577" s="25">
        <v>3</v>
      </c>
      <c r="E577" s="77">
        <v>5901.93</v>
      </c>
      <c r="F577" s="26">
        <f t="shared" si="8"/>
        <v>17705.79</v>
      </c>
      <c r="G577" s="27"/>
    </row>
    <row r="578" spans="1:7" ht="144" customHeight="1" x14ac:dyDescent="0.25">
      <c r="A578" s="31" t="s">
        <v>1091</v>
      </c>
      <c r="B578" s="75" t="s">
        <v>1092</v>
      </c>
      <c r="C578" s="24" t="s">
        <v>61</v>
      </c>
      <c r="D578" s="25">
        <v>3</v>
      </c>
      <c r="E578" s="77">
        <v>1204.02</v>
      </c>
      <c r="F578" s="26">
        <f t="shared" si="8"/>
        <v>3612.06</v>
      </c>
      <c r="G578" s="27"/>
    </row>
    <row r="579" spans="1:7" ht="396" customHeight="1" x14ac:dyDescent="0.25">
      <c r="A579" s="31" t="s">
        <v>1093</v>
      </c>
      <c r="B579" s="75" t="s">
        <v>659</v>
      </c>
      <c r="C579" s="24" t="s">
        <v>61</v>
      </c>
      <c r="D579" s="25">
        <v>1</v>
      </c>
      <c r="E579" s="61">
        <v>2744.25</v>
      </c>
      <c r="F579" s="26">
        <f t="shared" si="8"/>
        <v>2744.25</v>
      </c>
      <c r="G579" s="27"/>
    </row>
    <row r="580" spans="1:7" ht="348" customHeight="1" x14ac:dyDescent="0.25">
      <c r="A580" s="31" t="s">
        <v>1094</v>
      </c>
      <c r="B580" s="75" t="s">
        <v>1095</v>
      </c>
      <c r="C580" s="24" t="s">
        <v>364</v>
      </c>
      <c r="D580" s="25">
        <v>3</v>
      </c>
      <c r="E580" s="77">
        <v>220.91</v>
      </c>
      <c r="F580" s="26">
        <f t="shared" si="8"/>
        <v>662.73</v>
      </c>
      <c r="G580" s="27"/>
    </row>
  </sheetData>
  <protectedRanges>
    <protectedRange password="DE58" sqref="B487" name="Rango1_3_2_1_1"/>
    <protectedRange password="DE58" sqref="C510" name="Rango1_18_1_1_1"/>
  </protectedRange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2015-06-06T15:50:41Z</dcterms:created>
  <dcterms:modified xsi:type="dcterms:W3CDTF">2015-06-06T15:54:54Z</dcterms:modified>
</cp:coreProperties>
</file>