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402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8" i="1"/>
  <c r="C28"/>
  <c r="F28"/>
  <c r="F21"/>
  <c r="D21"/>
  <c r="C21"/>
  <c r="F20"/>
  <c r="D20"/>
  <c r="C20"/>
  <c r="F19"/>
  <c r="D19"/>
  <c r="C19"/>
  <c r="F18"/>
  <c r="D18"/>
  <c r="C18"/>
  <c r="F15"/>
  <c r="D15"/>
  <c r="C15"/>
  <c r="F14"/>
  <c r="D14"/>
  <c r="C14"/>
  <c r="F13"/>
  <c r="D13"/>
  <c r="C13"/>
  <c r="F12"/>
  <c r="D12"/>
  <c r="C12"/>
  <c r="F11"/>
  <c r="D11"/>
  <c r="C11"/>
  <c r="F7"/>
  <c r="D7"/>
  <c r="C7"/>
  <c r="F6"/>
  <c r="D6"/>
  <c r="C6"/>
  <c r="F5"/>
  <c r="D5"/>
  <c r="C5"/>
  <c r="F4"/>
  <c r="D4"/>
  <c r="C4"/>
  <c r="F3"/>
  <c r="D3"/>
  <c r="C3"/>
</calcChain>
</file>

<file path=xl/sharedStrings.xml><?xml version="1.0" encoding="utf-8"?>
<sst xmlns="http://schemas.openxmlformats.org/spreadsheetml/2006/main" count="52" uniqueCount="27">
  <si>
    <t>FW</t>
    <phoneticPr fontId="1"/>
  </si>
  <si>
    <t>アグエロ</t>
    <phoneticPr fontId="1"/>
  </si>
  <si>
    <t>名前</t>
    <rPh sb="0" eb="2">
      <t>ナマエ</t>
    </rPh>
    <phoneticPr fontId="1"/>
  </si>
  <si>
    <t>ポジション</t>
    <phoneticPr fontId="1"/>
  </si>
  <si>
    <t>オフェンス</t>
    <phoneticPr fontId="1"/>
  </si>
  <si>
    <t>ディフェンス</t>
    <phoneticPr fontId="1"/>
  </si>
  <si>
    <t>lv</t>
    <phoneticPr fontId="1"/>
  </si>
  <si>
    <t>MF</t>
    <phoneticPr fontId="1"/>
  </si>
  <si>
    <t>ナスリ</t>
    <phoneticPr fontId="1"/>
  </si>
  <si>
    <t>DF</t>
    <phoneticPr fontId="1"/>
  </si>
  <si>
    <t>エバンス</t>
    <phoneticPr fontId="1"/>
  </si>
  <si>
    <t>アシュリー・コール</t>
    <phoneticPr fontId="1"/>
  </si>
  <si>
    <t>補正</t>
    <rPh sb="0" eb="2">
      <t>ホセイ</t>
    </rPh>
    <phoneticPr fontId="1"/>
  </si>
  <si>
    <t>ベンゼマ</t>
    <phoneticPr fontId="1"/>
  </si>
  <si>
    <t>MF</t>
    <phoneticPr fontId="1"/>
  </si>
  <si>
    <t>カソルラ</t>
    <phoneticPr fontId="1"/>
  </si>
  <si>
    <t>ナニ</t>
    <phoneticPr fontId="1"/>
  </si>
  <si>
    <t>MF</t>
    <phoneticPr fontId="1"/>
  </si>
  <si>
    <t>アルテタ</t>
    <phoneticPr fontId="1"/>
  </si>
  <si>
    <t>DF</t>
    <phoneticPr fontId="1"/>
  </si>
  <si>
    <t>長友</t>
    <rPh sb="0" eb="2">
      <t>ナガトモ</t>
    </rPh>
    <phoneticPr fontId="1"/>
  </si>
  <si>
    <t>イバノビッチ</t>
    <phoneticPr fontId="1"/>
  </si>
  <si>
    <t>GK</t>
    <phoneticPr fontId="1"/>
  </si>
  <si>
    <t>ハンダノビッチ</t>
    <phoneticPr fontId="1"/>
  </si>
  <si>
    <t>合計</t>
    <rPh sb="0" eb="2">
      <t>ゴウケイ</t>
    </rPh>
    <phoneticPr fontId="1"/>
  </si>
  <si>
    <t>DF</t>
    <phoneticPr fontId="1"/>
  </si>
  <si>
    <t>マイコン</t>
    <phoneticPr fontId="1"/>
  </si>
</sst>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G28"/>
  <sheetViews>
    <sheetView tabSelected="1" view="pageLayout" topLeftCell="A5" workbookViewId="0">
      <selection activeCell="F28" sqref="F28"/>
    </sheetView>
  </sheetViews>
  <sheetFormatPr baseColWidth="12" defaultRowHeight="17"/>
  <sheetData>
    <row r="2" spans="1:7">
      <c r="A2" s="1" t="s">
        <v>3</v>
      </c>
      <c r="B2" s="1" t="s">
        <v>2</v>
      </c>
      <c r="C2" s="1" t="s">
        <v>4</v>
      </c>
      <c r="D2" s="1" t="s">
        <v>5</v>
      </c>
      <c r="E2" s="1" t="s">
        <v>12</v>
      </c>
      <c r="F2" s="1" t="s">
        <v>24</v>
      </c>
      <c r="G2" s="1" t="s">
        <v>6</v>
      </c>
    </row>
    <row r="3" spans="1:7">
      <c r="A3" t="s">
        <v>0</v>
      </c>
      <c r="B3" t="s">
        <v>1</v>
      </c>
      <c r="C3">
        <f>335+E3</f>
        <v>335</v>
      </c>
      <c r="D3">
        <f>179+E3</f>
        <v>179</v>
      </c>
      <c r="E3">
        <v>0</v>
      </c>
      <c r="F3">
        <f>SUM(C3+D3)</f>
        <v>514</v>
      </c>
      <c r="G3">
        <v>36</v>
      </c>
    </row>
    <row r="4" spans="1:7">
      <c r="A4" t="s">
        <v>7</v>
      </c>
      <c r="B4" t="s">
        <v>8</v>
      </c>
      <c r="C4">
        <f>314+E4</f>
        <v>314</v>
      </c>
      <c r="D4">
        <f>216+E4</f>
        <v>216</v>
      </c>
      <c r="E4">
        <v>0</v>
      </c>
      <c r="F4">
        <f>SUM(C4+D4)</f>
        <v>530</v>
      </c>
      <c r="G4">
        <v>45</v>
      </c>
    </row>
    <row r="5" spans="1:7">
      <c r="A5" t="s">
        <v>9</v>
      </c>
      <c r="B5" t="s">
        <v>11</v>
      </c>
      <c r="C5">
        <f>314+E5</f>
        <v>374</v>
      </c>
      <c r="D5">
        <f>216+E5</f>
        <v>276</v>
      </c>
      <c r="E5">
        <v>60</v>
      </c>
      <c r="F5">
        <f>SUM(C5+D5)</f>
        <v>650</v>
      </c>
      <c r="G5">
        <v>44</v>
      </c>
    </row>
    <row r="6" spans="1:7">
      <c r="A6" t="s">
        <v>9</v>
      </c>
      <c r="B6" t="s">
        <v>10</v>
      </c>
      <c r="C6">
        <f>169+E6</f>
        <v>214</v>
      </c>
      <c r="D6">
        <f>321+E6</f>
        <v>366</v>
      </c>
      <c r="E6">
        <v>45</v>
      </c>
      <c r="F6">
        <f>SUM(C6+D6)</f>
        <v>580</v>
      </c>
      <c r="G6">
        <v>43</v>
      </c>
    </row>
    <row r="7" spans="1:7">
      <c r="C7">
        <f>SUM(C3:C6)</f>
        <v>1237</v>
      </c>
      <c r="D7">
        <f>SUM(D3:D6)</f>
        <v>1037</v>
      </c>
      <c r="F7">
        <f>SUM(C7+D7)</f>
        <v>2274</v>
      </c>
    </row>
    <row r="10" spans="1:7">
      <c r="A10" s="2" t="s">
        <v>3</v>
      </c>
      <c r="B10" s="2" t="s">
        <v>2</v>
      </c>
      <c r="C10" s="2" t="s">
        <v>4</v>
      </c>
      <c r="D10" s="2" t="s">
        <v>5</v>
      </c>
      <c r="E10" s="2" t="s">
        <v>12</v>
      </c>
      <c r="F10" s="2" t="s">
        <v>24</v>
      </c>
      <c r="G10" s="2" t="s">
        <v>6</v>
      </c>
    </row>
    <row r="11" spans="1:7">
      <c r="A11" t="s">
        <v>0</v>
      </c>
      <c r="B11" t="s">
        <v>13</v>
      </c>
      <c r="C11">
        <f>352+E11</f>
        <v>382</v>
      </c>
      <c r="D11">
        <f>193+E11</f>
        <v>223</v>
      </c>
      <c r="E11">
        <v>30</v>
      </c>
      <c r="F11">
        <f>SUM(C11+D11)</f>
        <v>605</v>
      </c>
      <c r="G11">
        <v>45</v>
      </c>
    </row>
    <row r="12" spans="1:7">
      <c r="A12" t="s">
        <v>14</v>
      </c>
      <c r="B12" t="s">
        <v>15</v>
      </c>
      <c r="C12">
        <f>287+E12</f>
        <v>317</v>
      </c>
      <c r="D12">
        <f>194+E12</f>
        <v>224</v>
      </c>
      <c r="E12">
        <v>30</v>
      </c>
      <c r="F12">
        <f>SUM(C12+D12)</f>
        <v>541</v>
      </c>
      <c r="G12">
        <v>40</v>
      </c>
    </row>
    <row r="13" spans="1:7">
      <c r="A13" t="s">
        <v>7</v>
      </c>
      <c r="B13" t="s">
        <v>16</v>
      </c>
      <c r="C13">
        <f>301+E13</f>
        <v>331</v>
      </c>
      <c r="D13">
        <f>182+E13</f>
        <v>212</v>
      </c>
      <c r="E13">
        <v>30</v>
      </c>
      <c r="F13">
        <f>SUM(C13+D13)</f>
        <v>543</v>
      </c>
      <c r="G13">
        <v>41</v>
      </c>
    </row>
    <row r="14" spans="1:7">
      <c r="A14" t="s">
        <v>17</v>
      </c>
      <c r="B14" t="s">
        <v>18</v>
      </c>
      <c r="C14">
        <f>281+E14</f>
        <v>341</v>
      </c>
      <c r="D14">
        <f>240+E14</f>
        <v>300</v>
      </c>
      <c r="E14">
        <v>60</v>
      </c>
      <c r="F14">
        <f>SUM(C14+D14)</f>
        <v>641</v>
      </c>
      <c r="G14">
        <v>42</v>
      </c>
    </row>
    <row r="15" spans="1:7">
      <c r="C15">
        <f>SUM(C11:C14)</f>
        <v>1371</v>
      </c>
      <c r="D15">
        <f>SUM(D11:D14)</f>
        <v>959</v>
      </c>
      <c r="F15">
        <f>SUM(C15+D15)</f>
        <v>2330</v>
      </c>
    </row>
    <row r="17" spans="1:7">
      <c r="A17" s="3" t="s">
        <v>3</v>
      </c>
      <c r="B17" s="3" t="s">
        <v>2</v>
      </c>
      <c r="C17" s="3" t="s">
        <v>4</v>
      </c>
      <c r="D17" s="3" t="s">
        <v>5</v>
      </c>
      <c r="E17" s="3" t="s">
        <v>12</v>
      </c>
      <c r="F17" s="3" t="s">
        <v>24</v>
      </c>
      <c r="G17" s="3" t="s">
        <v>6</v>
      </c>
    </row>
    <row r="18" spans="1:7">
      <c r="A18" t="s">
        <v>19</v>
      </c>
      <c r="B18" t="s">
        <v>20</v>
      </c>
      <c r="C18">
        <f>262+E18</f>
        <v>282</v>
      </c>
      <c r="D18">
        <f>292+E18</f>
        <v>312</v>
      </c>
      <c r="E18">
        <v>20</v>
      </c>
      <c r="F18">
        <f>SUM(C18+D18)</f>
        <v>594</v>
      </c>
      <c r="G18">
        <v>46</v>
      </c>
    </row>
    <row r="19" spans="1:7">
      <c r="A19" t="s">
        <v>19</v>
      </c>
      <c r="B19" t="s">
        <v>21</v>
      </c>
      <c r="C19">
        <f>200+E19</f>
        <v>245</v>
      </c>
      <c r="D19">
        <f>293+E19</f>
        <v>338</v>
      </c>
      <c r="E19">
        <v>45</v>
      </c>
      <c r="F19">
        <f>SUM(C19+D19)</f>
        <v>583</v>
      </c>
      <c r="G19">
        <v>39</v>
      </c>
    </row>
    <row r="20" spans="1:7">
      <c r="A20" t="s">
        <v>22</v>
      </c>
      <c r="B20" t="s">
        <v>23</v>
      </c>
      <c r="C20">
        <f>175+E20</f>
        <v>175</v>
      </c>
      <c r="D20">
        <f>364+E20</f>
        <v>364</v>
      </c>
      <c r="E20">
        <v>0</v>
      </c>
      <c r="F20">
        <f>SUM(C20+D20)</f>
        <v>539</v>
      </c>
      <c r="G20">
        <v>45</v>
      </c>
    </row>
    <row r="21" spans="1:7">
      <c r="C21">
        <f>SUM(C18:C20)</f>
        <v>702</v>
      </c>
      <c r="D21">
        <f>SUM(D18:D20)</f>
        <v>1014</v>
      </c>
      <c r="F21">
        <f>SUM(C21+D21)</f>
        <v>1716</v>
      </c>
    </row>
    <row r="27" spans="1:7">
      <c r="A27" s="2" t="s">
        <v>3</v>
      </c>
      <c r="B27" s="2" t="s">
        <v>2</v>
      </c>
      <c r="C27" s="2" t="s">
        <v>4</v>
      </c>
      <c r="D27" s="2" t="s">
        <v>5</v>
      </c>
      <c r="E27" s="2" t="s">
        <v>12</v>
      </c>
      <c r="F27" s="2" t="s">
        <v>24</v>
      </c>
      <c r="G27" s="2" t="s">
        <v>6</v>
      </c>
    </row>
    <row r="28" spans="1:7">
      <c r="A28" t="s">
        <v>25</v>
      </c>
      <c r="B28" t="s">
        <v>26</v>
      </c>
      <c r="C28">
        <f>261+E28</f>
        <v>321</v>
      </c>
      <c r="D28">
        <f>208+E28</f>
        <v>268</v>
      </c>
      <c r="E28">
        <v>60</v>
      </c>
      <c r="F28">
        <f>SUM(C28+D28)</f>
        <v>589</v>
      </c>
      <c r="G28">
        <v>35</v>
      </c>
    </row>
  </sheetData>
  <phoneticPr fontId="1"/>
  <pageMargins left="0.79" right="0.79" top="0.98" bottom="0.98" header="0.51" footer="0.51"/>
  <pageSetup paperSize="0" scale="82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Hirotaka Muranaka</dc:creator>
  <cp:lastModifiedBy>Hirotaka Muranaka</cp:lastModifiedBy>
  <dcterms:created xsi:type="dcterms:W3CDTF">2014-01-13T08:26:15Z</dcterms:created>
  <dcterms:modified xsi:type="dcterms:W3CDTF">2014-01-17T13:13:09Z</dcterms:modified>
</cp:coreProperties>
</file>