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BC83F58A-9004-420D-8E59-F2D6AED3F87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Sheet1!$A$1:$H$14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M53" i="1"/>
  <c r="M52" i="1"/>
  <c r="M54" i="1"/>
  <c r="M13" i="1"/>
  <c r="M11" i="1"/>
  <c r="M12" i="1"/>
</calcChain>
</file>

<file path=xl/sharedStrings.xml><?xml version="1.0" encoding="utf-8"?>
<sst xmlns="http://schemas.openxmlformats.org/spreadsheetml/2006/main" count="143" uniqueCount="80">
  <si>
    <t>Order ID</t>
  </si>
  <si>
    <t>Region</t>
  </si>
  <si>
    <t>Product Category</t>
  </si>
  <si>
    <t>Sales Amount</t>
  </si>
  <si>
    <t>Cost</t>
  </si>
  <si>
    <t>Profit</t>
  </si>
  <si>
    <t>Order Date</t>
  </si>
  <si>
    <t>Customer Segment</t>
  </si>
  <si>
    <t>Data Summarization:</t>
  </si>
  <si>
    <t>North</t>
  </si>
  <si>
    <t>Electronics</t>
  </si>
  <si>
    <t>Corporate</t>
  </si>
  <si>
    <t>1- Summarize the total sales, total profit, and average sales by region.</t>
  </si>
  <si>
    <t>South</t>
  </si>
  <si>
    <t>Furniture</t>
  </si>
  <si>
    <t>Small Business</t>
  </si>
  <si>
    <t>Total Sales</t>
  </si>
  <si>
    <t>Total Profit</t>
  </si>
  <si>
    <t>Average Sales</t>
  </si>
  <si>
    <t>Column1</t>
  </si>
  <si>
    <t>East</t>
  </si>
  <si>
    <t>West</t>
  </si>
  <si>
    <t>Office Supplies</t>
  </si>
  <si>
    <t>Consumer</t>
  </si>
  <si>
    <t>2- Summarize the total sales and profit by product category.</t>
  </si>
  <si>
    <t>AVG</t>
  </si>
  <si>
    <t>3- Determine the profit margin for each order (Profit Margin = Profit / Sales Amount)</t>
  </si>
  <si>
    <t>Profit Margin (Profit/Sales Amount)</t>
  </si>
  <si>
    <t>500 / 1500 = 0.3333</t>
  </si>
  <si>
    <t>200 / 800 = 0.25</t>
  </si>
  <si>
    <t>300 / 1200 = 0.25</t>
  </si>
  <si>
    <t>150 / 600 = 0.25</t>
  </si>
  <si>
    <t>200 / 500 = 0.4</t>
  </si>
  <si>
    <t>400 / 2000 = 0.2</t>
  </si>
  <si>
    <t>200 / 700 = 0.2857</t>
  </si>
  <si>
    <t>400 / 1700 = 0.2353</t>
  </si>
  <si>
    <t>200 / 1000 = 0.2</t>
  </si>
  <si>
    <t>200 / 900 = 0.2222</t>
  </si>
  <si>
    <t>250 / 1100 = 0.2273</t>
  </si>
  <si>
    <t>400 / 1300 = 0.3077</t>
  </si>
  <si>
    <t>600 / 2500 = 0.24</t>
  </si>
  <si>
    <t>4- provide the overall average profit margin.</t>
  </si>
  <si>
    <t xml:space="preserve">Sum of all Profit Margins = </t>
  </si>
  <si>
    <r>
      <t xml:space="preserve">0.3333 + 0.25 + 0.25 + 0.25 + 0.4 + 0.2 + 0.2857 + 0.2353 + 0.2 + 0.2222 + 0.2273 + 0.3077 + 0.24 = </t>
    </r>
    <r>
      <rPr>
        <b/>
        <sz val="11"/>
        <color theme="1"/>
        <rFont val="Aptos Narrow"/>
        <family val="2"/>
        <scheme val="minor"/>
      </rPr>
      <t>3.7495</t>
    </r>
  </si>
  <si>
    <t>Number of orders: 13</t>
  </si>
  <si>
    <t>average profit margin=</t>
  </si>
  <si>
    <t>3.7495 / 13 = 0.2884</t>
  </si>
  <si>
    <t>Trend Analysis:</t>
  </si>
  <si>
    <t>1- Analyze sales trends by customer segment and identify which segment is contributing the most to total sales and profit.</t>
  </si>
  <si>
    <t>Corporate Segment:</t>
  </si>
  <si>
    <t>Orders: 1001, 1003, 1007, 1008, 1011, 1012</t>
  </si>
  <si>
    <t>Total Sales: 1500+1200+700+1700+1100+1300=75001500 + 1200 + 700 + 1700 + 1100 + 1300 = 75001500+1200+700+1700+1100+1300=7500</t>
  </si>
  <si>
    <t>Total Profit: 500+300+200+400+250+400=2050500 + 300 + 200 + 400 + 250 + 400 = 2050500+300+200+400+250+400=2050</t>
  </si>
  <si>
    <t>Small Business Segment:</t>
  </si>
  <si>
    <t>Orders: 1002, 1006, 1010</t>
  </si>
  <si>
    <t>Total Sales: 800+2000+900=3700800 + 2000 + 900 = 3700800+2000+900=3700</t>
  </si>
  <si>
    <t>Total Profit: 200+400+200=800200 + 400 + 200 = 800200+400+200=800</t>
  </si>
  <si>
    <t>Consumer Segment:</t>
  </si>
  <si>
    <t>Orders: 1004, 1005, 1009, 1013</t>
  </si>
  <si>
    <t>Total Sales: 600+500+1000+2500=4600600 + 500 + 1000 + 2500 = 4600600+500+1000+2500=4600</t>
  </si>
  <si>
    <t>Total Profit: 150+200+200+600=1150150 + 200 + 200 + 600 = 1150150+200+200+600=1150</t>
  </si>
  <si>
    <r>
      <rPr>
        <sz val="13"/>
        <color rgb="FF242424"/>
        <rFont val="Segoe UI"/>
      </rPr>
      <t xml:space="preserve">2- Determine if there is any trend in product sales based on the </t>
    </r>
    <r>
      <rPr>
        <b/>
        <sz val="13"/>
        <color rgb="FF242424"/>
        <rFont val="Segoe UI"/>
      </rPr>
      <t>order dates</t>
    </r>
    <r>
      <rPr>
        <sz val="13"/>
        <color rgb="FF242424"/>
        <rFont val="Segoe UI"/>
      </rPr>
      <t xml:space="preserve"> (e.g., higher sales at the beginning or end of the month).</t>
    </r>
  </si>
  <si>
    <t>Order Date Range</t>
  </si>
  <si>
    <t>Order IDs</t>
  </si>
  <si>
    <t>Total Sales Amount</t>
  </si>
  <si>
    <t>Beginning (1–10)</t>
  </si>
  <si>
    <t>1001, 1002, 1003, 1004</t>
  </si>
  <si>
    <t>1500 + 800 + 1200 + 600 = 4100</t>
  </si>
  <si>
    <t>Middle (11–20)</t>
  </si>
  <si>
    <t>1005, 1006, 1007, 1008, 1009</t>
  </si>
  <si>
    <t>500 + 2000 + 700 + 1700 + 1000 = 5900</t>
  </si>
  <si>
    <t>End (21–30)</t>
  </si>
  <si>
    <t>1010, 1011, 1012</t>
  </si>
  <si>
    <t>900 + 1100 + 1300 = 3300</t>
  </si>
  <si>
    <r>
      <rPr>
        <sz val="13"/>
        <color rgb="FF242424"/>
        <rFont val="Segoe UI"/>
      </rPr>
      <t xml:space="preserve">3- Compare performance across </t>
    </r>
    <r>
      <rPr>
        <b/>
        <sz val="13"/>
        <color rgb="FF242424"/>
        <rFont val="Segoe UI"/>
      </rPr>
      <t>regions</t>
    </r>
    <r>
      <rPr>
        <sz val="13"/>
        <color rgb="FF242424"/>
        <rFont val="Segoe UI"/>
      </rPr>
      <t xml:space="preserve"> and suggest which region is performing best and which might need improvement.</t>
    </r>
  </si>
  <si>
    <t>Orders</t>
  </si>
  <si>
    <t>1001, 1005, 1008, 1011</t>
  </si>
  <si>
    <t>1002, 1006, 1010</t>
  </si>
  <si>
    <t>1003, 1007, 1012</t>
  </si>
  <si>
    <t>1004, 1009, 1013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</si>
</sst>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rgb="FF242424"/>
      <name val="Segoe UI"/>
      <charset val="1"/>
    </font>
    <font>
      <sz val="13"/>
      <color rgb="FF242424"/>
      <name val="Segoe UI"/>
      <charset val="1"/>
    </font>
    <font>
      <sz val="10"/>
      <color rgb="FF242424"/>
      <name val="Segoe UI"/>
      <charset val="1"/>
    </font>
    <font>
      <sz val="10"/>
      <color theme="1"/>
      <name val="Aptos Narrow"/>
      <family val="2"/>
      <scheme val="minor"/>
    </font>
    <font>
      <sz val="13"/>
      <color rgb="FF242424"/>
      <name val="Segoe UI"/>
    </font>
    <font>
      <b/>
      <sz val="13"/>
      <color rgb="FF242424"/>
      <name val="Segoe UI"/>
    </font>
    <font>
      <b/>
      <sz val="13.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Sheet1!$L$71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Sheet1!$J$72:$K$75</c:f>
              <c:multiLvlStrCache>
                <c:ptCount val="4"/>
                <c:lvl>
                  <c:pt idx="0">
                    <c:v>1001, 1005, 1008, 1011</c:v>
                  </c:pt>
                  <c:pt idx="1">
                    <c:v>1002, 1006, 1010</c:v>
                  </c:pt>
                  <c:pt idx="2">
                    <c:v>1003, 1007, 1012</c:v>
                  </c:pt>
                  <c:pt idx="3">
                    <c:v>1004, 1009, 1013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Sheet1!$L$72:$L$75</c:f>
              <c:numCache>
                <c:formatCode>General</c:formatCode>
                <c:ptCount val="4"/>
                <c:pt idx="0">
                  <c:v>4800</c:v>
                </c:pt>
                <c:pt idx="1">
                  <c:v>4100</c:v>
                </c:pt>
                <c:pt idx="2">
                  <c:v>3700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C-49A5-97EA-13FC7AF69624}"/>
            </c:ext>
          </c:extLst>
        </c:ser>
        <c:ser>
          <c:idx val="1"/>
          <c:order val="1"/>
          <c:tx>
            <c:strRef>
              <c:f>Sheet1!$M$71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Sheet1!$J$72:$K$75</c:f>
              <c:multiLvlStrCache>
                <c:ptCount val="4"/>
                <c:lvl>
                  <c:pt idx="0">
                    <c:v>1001, 1005, 1008, 1011</c:v>
                  </c:pt>
                  <c:pt idx="1">
                    <c:v>1002, 1006, 1010</c:v>
                  </c:pt>
                  <c:pt idx="2">
                    <c:v>1003, 1007, 1012</c:v>
                  </c:pt>
                  <c:pt idx="3">
                    <c:v>1004, 1009, 1013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Sheet1!$M$72:$M$75</c:f>
              <c:numCache>
                <c:formatCode>General</c:formatCode>
                <c:ptCount val="4"/>
                <c:pt idx="0">
                  <c:v>1350</c:v>
                </c:pt>
                <c:pt idx="1">
                  <c:v>950</c:v>
                </c:pt>
                <c:pt idx="2">
                  <c:v>800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C-49A5-97EA-13FC7AF6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955888647"/>
        <c:axId val="1955909639"/>
      </c:barChart>
      <c:catAx>
        <c:axId val="195588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09639"/>
        <c:crosses val="autoZero"/>
        <c:auto val="1"/>
        <c:lblAlgn val="ctr"/>
        <c:lblOffset val="100"/>
        <c:noMultiLvlLbl val="0"/>
      </c:catAx>
      <c:valAx>
        <c:axId val="1955909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88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Sheet1!$J$11:$J$13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Sheet1!$K$11:$K$13</c:f>
              <c:numCache>
                <c:formatCode>General</c:formatCode>
                <c:ptCount val="3"/>
                <c:pt idx="0">
                  <c:v>8900</c:v>
                </c:pt>
                <c:pt idx="1">
                  <c:v>3600</c:v>
                </c:pt>
                <c:pt idx="2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5-4493-81F4-B6A0C16780AA}"/>
            </c:ext>
          </c:extLst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Sheet1!$J$11:$J$13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Sheet1!$L$11:$L$13</c:f>
              <c:numCache>
                <c:formatCode>General</c:formatCode>
                <c:ptCount val="3"/>
                <c:pt idx="0">
                  <c:v>2200</c:v>
                </c:pt>
                <c:pt idx="1">
                  <c:v>1000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5-4493-81F4-B6A0C167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742087"/>
        <c:axId val="1072173576"/>
      </c:barChart>
      <c:catAx>
        <c:axId val="1845742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73576"/>
        <c:crosses val="autoZero"/>
        <c:auto val="1"/>
        <c:lblAlgn val="ctr"/>
        <c:lblOffset val="100"/>
        <c:noMultiLvlLbl val="0"/>
      </c:catAx>
      <c:valAx>
        <c:axId val="10721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42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Sheet1!$J$52:$J$54</c:f>
              <c:strCache>
                <c:ptCount val="3"/>
                <c:pt idx="0">
                  <c:v>Corporate</c:v>
                </c:pt>
                <c:pt idx="1">
                  <c:v>Consumer</c:v>
                </c:pt>
                <c:pt idx="2">
                  <c:v>Small Business</c:v>
                </c:pt>
              </c:strCache>
            </c:strRef>
          </c:cat>
          <c:val>
            <c:numRef>
              <c:f>Sheet1!$K$52:$K$54</c:f>
              <c:numCache>
                <c:formatCode>General</c:formatCode>
                <c:ptCount val="3"/>
                <c:pt idx="0">
                  <c:v>7500</c:v>
                </c:pt>
                <c:pt idx="1">
                  <c:v>4600</c:v>
                </c:pt>
                <c:pt idx="2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1-4571-A085-8249253C94C9}"/>
            </c:ext>
          </c:extLst>
        </c:ser>
        <c:ser>
          <c:idx val="1"/>
          <c:order val="1"/>
          <c:tx>
            <c:strRef>
              <c:f>Sheet1!$L$51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Sheet1!$J$52:$J$54</c:f>
              <c:strCache>
                <c:ptCount val="3"/>
                <c:pt idx="0">
                  <c:v>Corporate</c:v>
                </c:pt>
                <c:pt idx="1">
                  <c:v>Consumer</c:v>
                </c:pt>
                <c:pt idx="2">
                  <c:v>Small Business</c:v>
                </c:pt>
              </c:strCache>
            </c:strRef>
          </c:cat>
          <c:val>
            <c:numRef>
              <c:f>Sheet1!$L$52:$L$54</c:f>
              <c:numCache>
                <c:formatCode>General</c:formatCode>
                <c:ptCount val="3"/>
                <c:pt idx="0">
                  <c:v>2050</c:v>
                </c:pt>
                <c:pt idx="1">
                  <c:v>1150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1-4571-A085-8249253C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478855"/>
        <c:axId val="2022480903"/>
      </c:barChart>
      <c:valAx>
        <c:axId val="2022480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78855"/>
        <c:crosses val="autoZero"/>
        <c:crossBetween val="between"/>
      </c:valAx>
      <c:catAx>
        <c:axId val="20224788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80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76</xdr:row>
      <xdr:rowOff>0</xdr:rowOff>
    </xdr:from>
    <xdr:to>
      <xdr:col>11</xdr:col>
      <xdr:colOff>1438275</xdr:colOff>
      <xdr:row>90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4F196-CFFF-DDC0-44BC-00B4E3BAF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91</xdr:row>
      <xdr:rowOff>95250</xdr:rowOff>
    </xdr:from>
    <xdr:to>
      <xdr:col>11</xdr:col>
      <xdr:colOff>1543050</xdr:colOff>
      <xdr:row>105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1293F-E13C-23FF-9644-20F0EE4B2384}"/>
            </a:ext>
            <a:ext uri="{147F2762-F138-4A5C-976F-8EAC2B608ADB}">
              <a16:predDERef xmlns:a16="http://schemas.microsoft.com/office/drawing/2014/main" pred="{AF74F196-CFFF-DDC0-44BC-00B4E3BAF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1914525</xdr:colOff>
      <xdr:row>78</xdr:row>
      <xdr:rowOff>19050</xdr:rowOff>
    </xdr:from>
    <xdr:to>
      <xdr:col>14</xdr:col>
      <xdr:colOff>66675</xdr:colOff>
      <xdr:row>88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3C9ADF-7CC1-D0E5-DA40-342F797CAF13}"/>
            </a:ext>
            <a:ext uri="{147F2762-F138-4A5C-976F-8EAC2B608ADB}">
              <a16:predDERef xmlns:a16="http://schemas.microsoft.com/office/drawing/2014/main" pred="{51F1293F-E13C-23FF-9644-20F0EE4B2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DF384-E3F3-44BD-A2F9-30129472896F}" name="Table1" displayName="Table1" ref="J3:N7" totalsRowShown="0" headerRowDxfId="11">
  <autoFilter ref="J3:N7" xr:uid="{1CBDF384-E3F3-44BD-A2F9-30129472896F}"/>
  <sortState xmlns:xlrd2="http://schemas.microsoft.com/office/spreadsheetml/2017/richdata2" ref="J4:N7">
    <sortCondition descending="1" ref="N3:N7"/>
  </sortState>
  <tableColumns count="5">
    <tableColumn id="1" xr3:uid="{C8C077C9-B9F5-4016-AD88-BEFD7B58F9B8}" name="Region"/>
    <tableColumn id="2" xr3:uid="{58461DC7-05B8-474A-AF87-E40DC0EF4077}" name="Total Sales"/>
    <tableColumn id="3" xr3:uid="{05A5F2A3-835F-41D3-8055-06222E2AE938}" name="Total Profit"/>
    <tableColumn id="4" xr3:uid="{672B4EFB-579F-479D-B7DB-8466516617A3}" name="Average Sales"/>
    <tableColumn id="5" xr3:uid="{B59A8B34-1199-49CE-888B-C59D4EFCC1DC}" name="Column1" dataDxfId="10">
      <calculatedColumnFormula>Table1[[#This Row],[Total Sales]]+Table1[[#This Row],[Total Profit]]/4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51731-FF85-4E89-A512-CA08E2AA9495}" name="Table2" displayName="Table2" ref="J10:N13" totalsRowShown="0" headerRowDxfId="9">
  <autoFilter ref="J10:N13" xr:uid="{98B51731-FF85-4E89-A512-CA08E2AA9495}"/>
  <tableColumns count="5">
    <tableColumn id="1" xr3:uid="{7049A233-9041-49BA-8AED-74E24943BC66}" name="Product Category"/>
    <tableColumn id="2" xr3:uid="{0AC702FD-C348-4186-948E-5E51E94EA8CC}" name="Total Sales"/>
    <tableColumn id="3" xr3:uid="{A9DD662B-9687-4871-891D-2BA102148C0C}" name="Total Profit"/>
    <tableColumn id="4" xr3:uid="{504AB690-1BCC-48A7-881C-4E7291C34C23}" name="AVG" dataDxfId="8">
      <calculatedColumnFormula>Table2[[#This Row],[Total Sales]]+Table2[[#This Row],[Total Profit]]/5</calculatedColumnFormula>
    </tableColumn>
    <tableColumn id="5" xr3:uid="{C24E75C6-BB8E-41AD-BE14-276C194B944F}" name="Column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1CDD2A-3933-452B-8A89-AAEE35BEC03D}" name="Table3" displayName="Table3" ref="J16:M29" totalsRowShown="0" headerRowDxfId="7">
  <autoFilter ref="J16:M29" xr:uid="{F21CDD2A-3933-452B-8A89-AAEE35BEC03D}"/>
  <tableColumns count="4">
    <tableColumn id="1" xr3:uid="{4F72D4B6-BB17-453D-84BB-449017260E0B}" name="Order ID"/>
    <tableColumn id="2" xr3:uid="{30C3E5F8-8B76-4643-8CE1-793F2C6C23EE}" name="Sales Amount"/>
    <tableColumn id="3" xr3:uid="{56F16F8F-6127-4FFC-B5A6-D55F60CE2F07}" name="Profit"/>
    <tableColumn id="4" xr3:uid="{410A785F-2931-4434-86DA-32FD4772A115}" name="Profit Margin (Profit/Sales Amount)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F65262-E276-4FB1-AB12-40475294A962}" name="Table4" displayName="Table4" ref="J51:M54" totalsRowShown="0" headerRowDxfId="6">
  <autoFilter ref="J51:M54" xr:uid="{5DF65262-E276-4FB1-AB12-40475294A962}"/>
  <sortState xmlns:xlrd2="http://schemas.microsoft.com/office/spreadsheetml/2017/richdata2" ref="J52:M54">
    <sortCondition descending="1" ref="M51:M54"/>
  </sortState>
  <tableColumns count="4">
    <tableColumn id="1" xr3:uid="{E4A4AF00-C37A-4C7F-888D-59CDC9491381}" name="Customer Segment"/>
    <tableColumn id="2" xr3:uid="{DC4A9F6F-2BA8-44AD-B291-1AED979DA0D0}" name="Total Sales"/>
    <tableColumn id="3" xr3:uid="{FE686F7B-F03D-407C-A235-3E3DC35C5CB9}" name="Total Profit"/>
    <tableColumn id="4" xr3:uid="{F82A4D19-565C-4E19-98BE-5CA5FE11A43B}" name="Column1" dataDxfId="5">
      <calculatedColumnFormula>7500+2050/6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AD829-539A-46CB-A282-AB7726137834}" name="Table5" displayName="Table5" ref="J58:L61" totalsRowShown="0" headerRowDxfId="4">
  <autoFilter ref="J58:L61" xr:uid="{021AD829-539A-46CB-A282-AB7726137834}"/>
  <tableColumns count="3">
    <tableColumn id="1" xr3:uid="{F3BB7395-C557-4EF3-842C-75F96BBD8BF2}" name="Order Date Range" dataDxfId="3"/>
    <tableColumn id="2" xr3:uid="{7F27B02B-B158-4FD1-836F-9AF9955EAE77}" name="Order IDs"/>
    <tableColumn id="3" xr3:uid="{D41C7103-76F8-47D3-A29A-1D940D237210}" name="Total Sales Amount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7DE4E3-EC53-44F2-A2E2-6C683334DE2A}" name="Table6" displayName="Table6" ref="J63:K66" totalsRowShown="0" headerRowDxfId="2">
  <autoFilter ref="J63:K66" xr:uid="{6B7DE4E3-EC53-44F2-A2E2-6C683334DE2A}"/>
  <tableColumns count="2">
    <tableColumn id="1" xr3:uid="{75B27AAF-9DC3-4E74-B1CC-6B5B548DA924}" name="Order Date Range"/>
    <tableColumn id="2" xr3:uid="{9EF5D9FC-379E-4BCB-B589-C186E2E4DD3B}" name="Total Sales Amount" dataDxfId="1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F2B24A-9CC6-4071-9195-96EA99218C57}" name="Table7" displayName="Table7" ref="J71:M75" totalsRowShown="0" headerRowDxfId="0">
  <autoFilter ref="J71:M75" xr:uid="{2FF2B24A-9CC6-4071-9195-96EA99218C57}"/>
  <tableColumns count="4">
    <tableColumn id="1" xr3:uid="{CBD6CC1E-BDCA-4824-A371-14056DCF8F00}" name="Region"/>
    <tableColumn id="2" xr3:uid="{8E97EFFA-0681-4C55-9BD5-65A9CFC606AA}" name="Orders"/>
    <tableColumn id="3" xr3:uid="{DAABE50C-C67C-4212-93F0-71ED83D47A70}" name="Total Sales"/>
    <tableColumn id="4" xr3:uid="{19B419BA-7ECF-4A05-AD1A-C2ECFEC13C0A}" name="Total Profi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topLeftCell="H1" workbookViewId="0">
      <selection activeCell="M5" sqref="M5"/>
    </sheetView>
  </sheetViews>
  <sheetFormatPr defaultRowHeight="15"/>
  <cols>
    <col min="2" max="2" width="7.140625" bestFit="1" customWidth="1"/>
    <col min="3" max="3" width="16.5703125" bestFit="1" customWidth="1"/>
    <col min="4" max="4" width="13.42578125" bestFit="1" customWidth="1"/>
    <col min="7" max="7" width="10.85546875" bestFit="1" customWidth="1"/>
    <col min="8" max="8" width="18.42578125" bestFit="1" customWidth="1"/>
    <col min="9" max="9" width="9.140625" style="3"/>
    <col min="10" max="10" width="23" customWidth="1"/>
    <col min="11" max="11" width="27.28515625" bestFit="1" customWidth="1"/>
    <col min="12" max="12" width="35.28515625" bestFit="1" customWidth="1"/>
    <col min="13" max="13" width="35" customWidth="1"/>
  </cols>
  <sheetData>
    <row r="1" spans="1:15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8" t="s">
        <v>8</v>
      </c>
    </row>
    <row r="2" spans="1:15">
      <c r="A2">
        <v>1001</v>
      </c>
      <c r="B2" t="s">
        <v>9</v>
      </c>
      <c r="C2" t="s">
        <v>10</v>
      </c>
      <c r="D2">
        <v>1500</v>
      </c>
      <c r="E2">
        <v>1000</v>
      </c>
      <c r="F2">
        <v>500</v>
      </c>
      <c r="G2" s="2">
        <v>45078</v>
      </c>
      <c r="H2" t="s">
        <v>11</v>
      </c>
      <c r="J2" s="5" t="s">
        <v>12</v>
      </c>
      <c r="K2" s="6"/>
      <c r="L2" s="6"/>
      <c r="M2" s="6"/>
      <c r="N2" s="6"/>
      <c r="O2" s="6"/>
    </row>
    <row r="3" spans="1:15">
      <c r="A3">
        <v>1002</v>
      </c>
      <c r="B3" t="s">
        <v>13</v>
      </c>
      <c r="C3" t="s">
        <v>14</v>
      </c>
      <c r="D3">
        <v>800</v>
      </c>
      <c r="E3">
        <v>600</v>
      </c>
      <c r="F3">
        <v>200</v>
      </c>
      <c r="G3" s="2">
        <v>45080</v>
      </c>
      <c r="H3" t="s">
        <v>15</v>
      </c>
      <c r="J3" s="1" t="s">
        <v>1</v>
      </c>
      <c r="K3" s="1" t="s">
        <v>16</v>
      </c>
      <c r="L3" s="1" t="s">
        <v>17</v>
      </c>
      <c r="M3" s="1" t="s">
        <v>18</v>
      </c>
      <c r="N3" s="1" t="s">
        <v>19</v>
      </c>
    </row>
    <row r="4" spans="1:15">
      <c r="A4">
        <v>1003</v>
      </c>
      <c r="B4" t="s">
        <v>20</v>
      </c>
      <c r="C4" t="s">
        <v>10</v>
      </c>
      <c r="D4">
        <v>1200</v>
      </c>
      <c r="E4">
        <v>900</v>
      </c>
      <c r="F4">
        <v>300</v>
      </c>
      <c r="G4" s="2">
        <v>45082</v>
      </c>
      <c r="H4" t="s">
        <v>11</v>
      </c>
      <c r="J4" t="s">
        <v>9</v>
      </c>
      <c r="K4">
        <v>4800</v>
      </c>
      <c r="L4">
        <v>1350</v>
      </c>
      <c r="M4">
        <v>1200</v>
      </c>
      <c r="N4">
        <f>Table1[[#This Row],[Total Sales]]+Table1[[#This Row],[Total Profit]]/4</f>
        <v>5137.5</v>
      </c>
    </row>
    <row r="5" spans="1:15">
      <c r="A5">
        <v>1004</v>
      </c>
      <c r="B5" t="s">
        <v>21</v>
      </c>
      <c r="C5" t="s">
        <v>22</v>
      </c>
      <c r="D5">
        <v>600</v>
      </c>
      <c r="E5">
        <v>450</v>
      </c>
      <c r="F5">
        <v>150</v>
      </c>
      <c r="G5" s="2">
        <v>45087</v>
      </c>
      <c r="H5" t="s">
        <v>23</v>
      </c>
      <c r="J5" t="s">
        <v>21</v>
      </c>
      <c r="K5">
        <v>4100</v>
      </c>
      <c r="L5">
        <v>950</v>
      </c>
      <c r="M5">
        <v>1366.67</v>
      </c>
      <c r="N5">
        <f>Table1[[#This Row],[Total Sales]]+Table1[[#This Row],[Total Profit]]/4</f>
        <v>4337.5</v>
      </c>
    </row>
    <row r="6" spans="1:15">
      <c r="A6">
        <v>1005</v>
      </c>
      <c r="B6" t="s">
        <v>9</v>
      </c>
      <c r="C6" t="s">
        <v>14</v>
      </c>
      <c r="D6">
        <v>500</v>
      </c>
      <c r="E6">
        <v>300</v>
      </c>
      <c r="F6">
        <v>200</v>
      </c>
      <c r="G6" s="2">
        <v>45089</v>
      </c>
      <c r="H6" t="s">
        <v>23</v>
      </c>
      <c r="J6" t="s">
        <v>13</v>
      </c>
      <c r="K6">
        <v>3700</v>
      </c>
      <c r="L6">
        <v>800</v>
      </c>
      <c r="M6">
        <v>1233.33</v>
      </c>
      <c r="N6">
        <f>Table1[[#This Row],[Total Sales]]+Table1[[#This Row],[Total Profit]]/4</f>
        <v>3900</v>
      </c>
    </row>
    <row r="7" spans="1:15">
      <c r="A7">
        <v>1006</v>
      </c>
      <c r="B7" t="s">
        <v>13</v>
      </c>
      <c r="C7" t="s">
        <v>10</v>
      </c>
      <c r="D7">
        <v>2000</v>
      </c>
      <c r="E7">
        <v>1600</v>
      </c>
      <c r="F7">
        <v>400</v>
      </c>
      <c r="G7" s="2">
        <v>45091</v>
      </c>
      <c r="H7" t="s">
        <v>15</v>
      </c>
      <c r="J7" t="s">
        <v>20</v>
      </c>
      <c r="K7">
        <v>3200</v>
      </c>
      <c r="L7">
        <v>900</v>
      </c>
      <c r="M7">
        <v>1066.67</v>
      </c>
      <c r="N7">
        <f>Table1[[#This Row],[Total Sales]]+Table1[[#This Row],[Total Profit]]/4</f>
        <v>3425</v>
      </c>
    </row>
    <row r="8" spans="1:15">
      <c r="A8">
        <v>1007</v>
      </c>
      <c r="B8" t="s">
        <v>20</v>
      </c>
      <c r="C8" t="s">
        <v>22</v>
      </c>
      <c r="D8">
        <v>700</v>
      </c>
      <c r="E8">
        <v>500</v>
      </c>
      <c r="F8">
        <v>200</v>
      </c>
      <c r="G8" s="2">
        <v>45092</v>
      </c>
      <c r="H8" t="s">
        <v>11</v>
      </c>
    </row>
    <row r="9" spans="1:15">
      <c r="A9">
        <v>1008</v>
      </c>
      <c r="B9" t="s">
        <v>9</v>
      </c>
      <c r="C9" t="s">
        <v>10</v>
      </c>
      <c r="D9">
        <v>1700</v>
      </c>
      <c r="E9">
        <v>1300</v>
      </c>
      <c r="F9">
        <v>400</v>
      </c>
      <c r="G9" s="2">
        <v>45095</v>
      </c>
      <c r="H9" t="s">
        <v>11</v>
      </c>
      <c r="J9" t="s">
        <v>24</v>
      </c>
    </row>
    <row r="10" spans="1:15">
      <c r="A10">
        <v>1009</v>
      </c>
      <c r="B10" t="s">
        <v>21</v>
      </c>
      <c r="C10" t="s">
        <v>14</v>
      </c>
      <c r="D10">
        <v>1000</v>
      </c>
      <c r="E10">
        <v>800</v>
      </c>
      <c r="F10">
        <v>200</v>
      </c>
      <c r="G10" s="2">
        <v>45097</v>
      </c>
      <c r="H10" t="s">
        <v>23</v>
      </c>
      <c r="J10" s="1" t="s">
        <v>2</v>
      </c>
      <c r="K10" s="1" t="s">
        <v>16</v>
      </c>
      <c r="L10" s="1" t="s">
        <v>17</v>
      </c>
      <c r="M10" s="1" t="s">
        <v>25</v>
      </c>
      <c r="N10" s="1" t="s">
        <v>19</v>
      </c>
    </row>
    <row r="11" spans="1:15">
      <c r="A11">
        <v>1010</v>
      </c>
      <c r="B11" t="s">
        <v>13</v>
      </c>
      <c r="C11" t="s">
        <v>22</v>
      </c>
      <c r="D11">
        <v>900</v>
      </c>
      <c r="E11">
        <v>700</v>
      </c>
      <c r="F11">
        <v>200</v>
      </c>
      <c r="G11" s="2">
        <v>45102</v>
      </c>
      <c r="H11" t="s">
        <v>15</v>
      </c>
      <c r="J11" t="s">
        <v>10</v>
      </c>
      <c r="K11">
        <v>8900</v>
      </c>
      <c r="L11">
        <v>2200</v>
      </c>
      <c r="M11">
        <f>Table2[[#This Row],[Total Sales]]+Table2[[#This Row],[Total Profit]]/5</f>
        <v>9340</v>
      </c>
    </row>
    <row r="12" spans="1:15">
      <c r="A12">
        <v>1011</v>
      </c>
      <c r="B12" t="s">
        <v>9</v>
      </c>
      <c r="C12" t="s">
        <v>22</v>
      </c>
      <c r="D12">
        <v>1100</v>
      </c>
      <c r="E12">
        <v>850</v>
      </c>
      <c r="F12">
        <v>250</v>
      </c>
      <c r="G12" s="2">
        <v>45105</v>
      </c>
      <c r="H12" t="s">
        <v>11</v>
      </c>
      <c r="J12" t="s">
        <v>14</v>
      </c>
      <c r="K12">
        <v>3600</v>
      </c>
      <c r="L12">
        <v>1000</v>
      </c>
      <c r="M12">
        <f>Table2[[#This Row],[Total Sales]]+Table2[[#This Row],[Total Profit]]/4</f>
        <v>3850</v>
      </c>
    </row>
    <row r="13" spans="1:15">
      <c r="A13">
        <v>1012</v>
      </c>
      <c r="B13" t="s">
        <v>20</v>
      </c>
      <c r="C13" t="s">
        <v>14</v>
      </c>
      <c r="D13">
        <v>1300</v>
      </c>
      <c r="E13">
        <v>900</v>
      </c>
      <c r="F13">
        <v>400</v>
      </c>
      <c r="G13" s="2">
        <v>45107</v>
      </c>
      <c r="H13" t="s">
        <v>11</v>
      </c>
      <c r="J13" t="s">
        <v>22</v>
      </c>
      <c r="K13">
        <v>3300</v>
      </c>
      <c r="L13">
        <v>800</v>
      </c>
      <c r="M13">
        <f>Table2[[#This Row],[Total Sales]]+Table2[[#This Row],[Total Profit]]/4</f>
        <v>3500</v>
      </c>
    </row>
    <row r="14" spans="1:15">
      <c r="A14">
        <v>1013</v>
      </c>
      <c r="B14" t="s">
        <v>21</v>
      </c>
      <c r="C14" t="s">
        <v>10</v>
      </c>
      <c r="D14">
        <v>2500</v>
      </c>
      <c r="E14">
        <v>1900</v>
      </c>
      <c r="F14">
        <v>600</v>
      </c>
      <c r="G14" s="2">
        <v>45108</v>
      </c>
      <c r="H14" t="s">
        <v>23</v>
      </c>
    </row>
    <row r="15" spans="1:15">
      <c r="J15" t="s">
        <v>26</v>
      </c>
    </row>
    <row r="16" spans="1:15">
      <c r="J16" s="1" t="s">
        <v>0</v>
      </c>
      <c r="K16" s="1" t="s">
        <v>3</v>
      </c>
      <c r="L16" s="1" t="s">
        <v>5</v>
      </c>
      <c r="M16" s="1" t="s">
        <v>27</v>
      </c>
    </row>
    <row r="17" spans="10:13">
      <c r="J17">
        <v>1001</v>
      </c>
      <c r="K17">
        <v>1500</v>
      </c>
      <c r="L17">
        <v>500</v>
      </c>
      <c r="M17" t="s">
        <v>28</v>
      </c>
    </row>
    <row r="18" spans="10:13">
      <c r="J18">
        <v>1002</v>
      </c>
      <c r="K18">
        <v>800</v>
      </c>
      <c r="L18">
        <v>200</v>
      </c>
      <c r="M18" t="s">
        <v>29</v>
      </c>
    </row>
    <row r="19" spans="10:13">
      <c r="J19">
        <v>1003</v>
      </c>
      <c r="K19">
        <v>1200</v>
      </c>
      <c r="L19">
        <v>300</v>
      </c>
      <c r="M19" t="s">
        <v>30</v>
      </c>
    </row>
    <row r="20" spans="10:13">
      <c r="J20">
        <v>1004</v>
      </c>
      <c r="K20">
        <v>600</v>
      </c>
      <c r="L20">
        <v>150</v>
      </c>
      <c r="M20" t="s">
        <v>31</v>
      </c>
    </row>
    <row r="21" spans="10:13">
      <c r="J21">
        <v>1005</v>
      </c>
      <c r="K21">
        <v>500</v>
      </c>
      <c r="L21">
        <v>200</v>
      </c>
      <c r="M21" t="s">
        <v>32</v>
      </c>
    </row>
    <row r="22" spans="10:13">
      <c r="J22">
        <v>1006</v>
      </c>
      <c r="K22">
        <v>2000</v>
      </c>
      <c r="L22">
        <v>400</v>
      </c>
      <c r="M22" t="s">
        <v>33</v>
      </c>
    </row>
    <row r="23" spans="10:13">
      <c r="J23">
        <v>1007</v>
      </c>
      <c r="K23">
        <v>700</v>
      </c>
      <c r="L23">
        <v>200</v>
      </c>
      <c r="M23" t="s">
        <v>34</v>
      </c>
    </row>
    <row r="24" spans="10:13">
      <c r="J24">
        <v>1008</v>
      </c>
      <c r="K24">
        <v>1700</v>
      </c>
      <c r="L24">
        <v>400</v>
      </c>
      <c r="M24" t="s">
        <v>35</v>
      </c>
    </row>
    <row r="25" spans="10:13">
      <c r="J25">
        <v>1009</v>
      </c>
      <c r="K25">
        <v>1000</v>
      </c>
      <c r="L25">
        <v>200</v>
      </c>
      <c r="M25" t="s">
        <v>36</v>
      </c>
    </row>
    <row r="26" spans="10:13">
      <c r="J26">
        <v>1010</v>
      </c>
      <c r="K26">
        <v>900</v>
      </c>
      <c r="L26">
        <v>200</v>
      </c>
      <c r="M26" t="s">
        <v>37</v>
      </c>
    </row>
    <row r="27" spans="10:13">
      <c r="J27">
        <v>1011</v>
      </c>
      <c r="K27">
        <v>1100</v>
      </c>
      <c r="L27">
        <v>250</v>
      </c>
      <c r="M27" t="s">
        <v>38</v>
      </c>
    </row>
    <row r="28" spans="10:13">
      <c r="J28">
        <v>1012</v>
      </c>
      <c r="K28">
        <v>1300</v>
      </c>
      <c r="L28">
        <v>400</v>
      </c>
      <c r="M28" t="s">
        <v>39</v>
      </c>
    </row>
    <row r="29" spans="10:13">
      <c r="J29">
        <v>1013</v>
      </c>
      <c r="K29">
        <v>2500</v>
      </c>
      <c r="L29">
        <v>600</v>
      </c>
      <c r="M29" t="s">
        <v>40</v>
      </c>
    </row>
    <row r="31" spans="10:13" ht="18.75">
      <c r="J31" s="4" t="s">
        <v>41</v>
      </c>
    </row>
    <row r="32" spans="10:13">
      <c r="J32" t="s">
        <v>42</v>
      </c>
      <c r="K32" t="s">
        <v>43</v>
      </c>
    </row>
    <row r="33" spans="10:12">
      <c r="J33" t="s">
        <v>44</v>
      </c>
    </row>
    <row r="34" spans="10:12">
      <c r="J34" t="s">
        <v>45</v>
      </c>
      <c r="K34" t="s">
        <v>46</v>
      </c>
    </row>
    <row r="36" spans="10:12" ht="18.75">
      <c r="J36" s="9" t="s">
        <v>47</v>
      </c>
    </row>
    <row r="37" spans="10:12">
      <c r="J37" t="s">
        <v>48</v>
      </c>
    </row>
    <row r="38" spans="10:12">
      <c r="J38">
        <v>1</v>
      </c>
      <c r="K38" s="1" t="s">
        <v>49</v>
      </c>
    </row>
    <row r="39" spans="10:12">
      <c r="L39" t="s">
        <v>50</v>
      </c>
    </row>
    <row r="40" spans="10:12">
      <c r="L40" t="s">
        <v>51</v>
      </c>
    </row>
    <row r="41" spans="10:12">
      <c r="L41" t="s">
        <v>52</v>
      </c>
    </row>
    <row r="42" spans="10:12">
      <c r="J42">
        <v>2</v>
      </c>
      <c r="K42" s="1" t="s">
        <v>53</v>
      </c>
    </row>
    <row r="43" spans="10:12">
      <c r="L43" t="s">
        <v>54</v>
      </c>
    </row>
    <row r="44" spans="10:12">
      <c r="L44" t="s">
        <v>55</v>
      </c>
    </row>
    <row r="45" spans="10:12">
      <c r="L45" t="s">
        <v>56</v>
      </c>
    </row>
    <row r="46" spans="10:12">
      <c r="J46">
        <v>3</v>
      </c>
      <c r="K46" s="1" t="s">
        <v>57</v>
      </c>
    </row>
    <row r="47" spans="10:12">
      <c r="L47" t="s">
        <v>58</v>
      </c>
    </row>
    <row r="48" spans="10:12">
      <c r="L48" t="s">
        <v>59</v>
      </c>
    </row>
    <row r="49" spans="10:13">
      <c r="L49" t="s">
        <v>60</v>
      </c>
    </row>
    <row r="50" spans="10:13" ht="18">
      <c r="J50" s="10"/>
    </row>
    <row r="51" spans="10:13">
      <c r="J51" s="1" t="s">
        <v>7</v>
      </c>
      <c r="K51" s="1" t="s">
        <v>16</v>
      </c>
      <c r="L51" s="1" t="s">
        <v>17</v>
      </c>
      <c r="M51" s="1" t="s">
        <v>19</v>
      </c>
    </row>
    <row r="52" spans="10:13">
      <c r="J52" s="1" t="s">
        <v>11</v>
      </c>
      <c r="K52" s="1">
        <v>7500</v>
      </c>
      <c r="L52" s="1">
        <v>2050</v>
      </c>
      <c r="M52">
        <f>7500+2050/6</f>
        <v>7841.666666666667</v>
      </c>
    </row>
    <row r="53" spans="10:13">
      <c r="J53" t="s">
        <v>23</v>
      </c>
      <c r="K53">
        <v>4600</v>
      </c>
      <c r="L53">
        <v>1150</v>
      </c>
      <c r="M53">
        <f>4600+1150/4</f>
        <v>4887.5</v>
      </c>
    </row>
    <row r="54" spans="10:13">
      <c r="J54" t="s">
        <v>15</v>
      </c>
      <c r="K54">
        <v>3700</v>
      </c>
      <c r="L54">
        <v>800</v>
      </c>
      <c r="M54">
        <f>3700+800/3</f>
        <v>3966.6666666666665</v>
      </c>
    </row>
    <row r="57" spans="10:13" ht="18.75">
      <c r="J57" s="7" t="s">
        <v>61</v>
      </c>
    </row>
    <row r="58" spans="10:13">
      <c r="J58" s="1" t="s">
        <v>62</v>
      </c>
      <c r="K58" s="1" t="s">
        <v>63</v>
      </c>
      <c r="L58" s="1" t="s">
        <v>64</v>
      </c>
    </row>
    <row r="59" spans="10:13">
      <c r="J59" s="1" t="s">
        <v>65</v>
      </c>
      <c r="K59" t="s">
        <v>66</v>
      </c>
      <c r="L59" t="s">
        <v>67</v>
      </c>
    </row>
    <row r="60" spans="10:13">
      <c r="J60" s="1" t="s">
        <v>68</v>
      </c>
      <c r="K60" t="s">
        <v>69</v>
      </c>
      <c r="L60" t="s">
        <v>70</v>
      </c>
    </row>
    <row r="61" spans="10:13">
      <c r="J61" s="1" t="s">
        <v>71</v>
      </c>
      <c r="K61" t="s">
        <v>72</v>
      </c>
      <c r="L61" t="s">
        <v>73</v>
      </c>
    </row>
    <row r="62" spans="10:13" ht="18">
      <c r="J62" s="10"/>
    </row>
    <row r="63" spans="10:13">
      <c r="J63" s="1" t="s">
        <v>62</v>
      </c>
      <c r="K63" s="1" t="s">
        <v>64</v>
      </c>
    </row>
    <row r="64" spans="10:13">
      <c r="J64" t="s">
        <v>65</v>
      </c>
      <c r="K64" s="1">
        <v>4100</v>
      </c>
    </row>
    <row r="65" spans="10:13">
      <c r="J65" t="s">
        <v>68</v>
      </c>
      <c r="K65" s="1">
        <v>5900</v>
      </c>
    </row>
    <row r="66" spans="10:13">
      <c r="J66" t="s">
        <v>71</v>
      </c>
      <c r="K66" s="1">
        <v>3300</v>
      </c>
    </row>
    <row r="69" spans="10:13" ht="18.75">
      <c r="J69" s="7" t="s">
        <v>74</v>
      </c>
    </row>
    <row r="71" spans="10:13">
      <c r="J71" s="1" t="s">
        <v>1</v>
      </c>
      <c r="K71" s="1" t="s">
        <v>75</v>
      </c>
      <c r="L71" s="1" t="s">
        <v>16</v>
      </c>
      <c r="M71" s="1" t="s">
        <v>17</v>
      </c>
    </row>
    <row r="72" spans="10:13">
      <c r="J72" t="s">
        <v>9</v>
      </c>
      <c r="K72" t="s">
        <v>76</v>
      </c>
      <c r="L72" s="1">
        <v>4800</v>
      </c>
      <c r="M72" s="1">
        <v>1350</v>
      </c>
    </row>
    <row r="73" spans="10:13">
      <c r="J73" t="s">
        <v>13</v>
      </c>
      <c r="K73" t="s">
        <v>77</v>
      </c>
      <c r="L73">
        <v>4100</v>
      </c>
      <c r="M73">
        <v>950</v>
      </c>
    </row>
    <row r="74" spans="10:13">
      <c r="J74" t="s">
        <v>20</v>
      </c>
      <c r="K74" t="s">
        <v>78</v>
      </c>
      <c r="L74">
        <v>3700</v>
      </c>
      <c r="M74">
        <v>800</v>
      </c>
    </row>
    <row r="75" spans="10:13">
      <c r="J75" t="s">
        <v>21</v>
      </c>
      <c r="K75" t="s">
        <v>79</v>
      </c>
      <c r="L75">
        <v>3200</v>
      </c>
      <c r="M75">
        <v>900</v>
      </c>
    </row>
  </sheetData>
  <autoFilter ref="A1:H14" xr:uid="{00000000-0001-0000-0000-000000000000}"/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2024-09-05T12:31:55Z</dcterms:created>
  <dcterms:modified xsi:type="dcterms:W3CDTF">2024-11-11T18:32:40Z</dcterms:modified>
  <cp:category/>
  <cp:contentStatus/>
</cp:coreProperties>
</file>