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MUBARAK ALI\Desktop\Data analyst\dataset\"/>
    </mc:Choice>
  </mc:AlternateContent>
  <xr:revisionPtr revIDLastSave="0" documentId="13_ncr:1_{E41CEB88-3A45-48B7-9A75-231E6A973BE9}" xr6:coauthVersionLast="47" xr6:coauthVersionMax="47" xr10:uidLastSave="{00000000-0000-0000-0000-000000000000}"/>
  <bookViews>
    <workbookView xWindow="-108" yWindow="-108" windowWidth="23256" windowHeight="13176" xr2:uid="{00000000-000D-0000-FFFF-FFFF00000000}"/>
  </bookViews>
  <sheets>
    <sheet name="Apple And Google" sheetId="1" r:id="rId1"/>
    <sheet name="Dashboard" sheetId="10" r:id="rId2"/>
    <sheet name="Profit" sheetId="12" r:id="rId3"/>
    <sheet name="R&amp;D ,Revenue and Market Cap Ana" sheetId="8" r:id="rId4"/>
    <sheet name="Avg Stock Price VS Sum of Reven" sheetId="5" r:id="rId5"/>
    <sheet name="No Of Products Launched" sheetId="7" r:id="rId6"/>
    <sheet name="NO Of Acquisition" sheetId="11" r:id="rId7"/>
  </sheets>
  <definedNames>
    <definedName name="Slicer_Company_Name">#N/A</definedName>
    <definedName name="Slicer_Period">#N/A</definedName>
    <definedName name="Slicer_Quarte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5" l="1"/>
  <c r="F35" i="7"/>
  <c r="U26" i="11"/>
  <c r="N18" i="1"/>
  <c r="N22" i="1"/>
  <c r="N12" i="1"/>
  <c r="N25" i="1"/>
  <c r="N21" i="1"/>
  <c r="N20" i="1"/>
  <c r="N19" i="1"/>
  <c r="N5" i="1"/>
  <c r="N6" i="1"/>
  <c r="N7" i="1"/>
  <c r="N8" i="1"/>
  <c r="N4" i="1"/>
  <c r="D74" i="1"/>
  <c r="I74" i="1"/>
  <c r="J74" i="1"/>
  <c r="F74" i="1"/>
  <c r="G74" i="1"/>
  <c r="H74" i="1"/>
  <c r="E74" i="1"/>
  <c r="I50" i="7"/>
</calcChain>
</file>

<file path=xl/sharedStrings.xml><?xml version="1.0" encoding="utf-8"?>
<sst xmlns="http://schemas.openxmlformats.org/spreadsheetml/2006/main" count="195" uniqueCount="31">
  <si>
    <t>Company Name</t>
  </si>
  <si>
    <t>Period</t>
  </si>
  <si>
    <t>Market Cap (Billion USD)</t>
  </si>
  <si>
    <t>Revenue (Billion USD)</t>
  </si>
  <si>
    <t>Profit (Billion USD)</t>
  </si>
  <si>
    <t>Stock Price (USD)</t>
  </si>
  <si>
    <t>R&amp;D Spending (Billion USD)</t>
  </si>
  <si>
    <t>New Products Launched</t>
  </si>
  <si>
    <t>Acquisitions</t>
  </si>
  <si>
    <t>Apple</t>
  </si>
  <si>
    <t>Google (Alphabet)</t>
  </si>
  <si>
    <t>Q1</t>
  </si>
  <si>
    <t>Q2</t>
  </si>
  <si>
    <t>Q3</t>
  </si>
  <si>
    <t>Q4</t>
  </si>
  <si>
    <t>Quarter</t>
  </si>
  <si>
    <t>Average Stock Price</t>
  </si>
  <si>
    <t>R&amp;D spending (2023)</t>
  </si>
  <si>
    <t>Profit (2023) (Billion)</t>
  </si>
  <si>
    <t>Market Capital (2023) (Billion)</t>
  </si>
  <si>
    <t>Revenue (2023) (Billion)</t>
  </si>
  <si>
    <t>Total Acquisition</t>
  </si>
  <si>
    <t>Row Labels</t>
  </si>
  <si>
    <t>Grand Total</t>
  </si>
  <si>
    <t>Sum of Market Cap (Billion USD)</t>
  </si>
  <si>
    <t>Sum of Revenue (Billion USD)</t>
  </si>
  <si>
    <t>Average of Stock Price (USD)</t>
  </si>
  <si>
    <t>Sum of New Products Launched</t>
  </si>
  <si>
    <t>Sum of R&amp;D Spending (Billion USD)</t>
  </si>
  <si>
    <t>Sum of Acquisitions</t>
  </si>
  <si>
    <t>Sum of Profit (Billion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</si>
</sst>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409]* #,##0.00_ ;_-[$$-409]* \-#,##0.00\ ;_-[$$-409]* &quot;-&quot;??_ ;_-@_ "/>
  </numFmts>
  <fonts count="3" x14ac:knownFonts="1">
    <font>
      <sz val="11"/>
      <color theme="1"/>
      <name val="Tw Cen MT"/>
      <family val="2"/>
      <scheme val="minor"/>
    </font>
    <font>
      <b/>
      <sz val="11"/>
      <color theme="1"/>
      <name val="Tw Cen MT"/>
      <family val="2"/>
      <scheme val="minor"/>
    </font>
    <font>
      <sz val="11"/>
      <color theme="1"/>
      <name val="Tw Cen MT"/>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6" tint="-0.249977111117893"/>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4" fontId="0" fillId="0" borderId="0" xfId="0" applyNumberFormat="1"/>
    <xf numFmtId="164" fontId="1" fillId="0" borderId="1" xfId="1" applyNumberFormat="1" applyFont="1" applyBorder="1" applyAlignment="1">
      <alignment horizontal="center" vertical="top"/>
    </xf>
    <xf numFmtId="164" fontId="0" fillId="0" borderId="0" xfId="1" applyNumberFormat="1" applyFont="1"/>
    <xf numFmtId="164" fontId="2" fillId="0" borderId="0" xfId="1" applyNumberFormat="1" applyFont="1"/>
    <xf numFmtId="0" fontId="0" fillId="2" borderId="0" xfId="0" applyFill="1"/>
    <xf numFmtId="0" fontId="0" fillId="3" borderId="0" xfId="0" applyFill="1"/>
    <xf numFmtId="0" fontId="0" fillId="0" borderId="0" xfId="0" pivotButton="1"/>
    <xf numFmtId="0" fontId="0" fillId="0" borderId="0" xfId="0" applyAlignment="1">
      <alignment horizontal="left"/>
    </xf>
    <xf numFmtId="0" fontId="0" fillId="0" borderId="0" xfId="0" applyAlignment="1">
      <alignment horizontal="left" indent="1"/>
    </xf>
  </cellXfs>
  <cellStyles count="2">
    <cellStyle name="Currency" xfId="1" builtinId="4"/>
    <cellStyle name="Normal" xfId="0" builtinId="0"/>
  </cellStyles>
  <dxfs count="12">
    <dxf>
      <font>
        <b val="0"/>
        <i val="0"/>
        <strike val="0"/>
        <condense val="0"/>
        <extend val="0"/>
        <outline val="0"/>
        <shadow val="0"/>
        <u val="none"/>
        <vertAlign val="baseline"/>
        <sz val="11"/>
        <color theme="1"/>
        <name val="Tw Cen MT"/>
        <family val="2"/>
        <scheme val="minor"/>
      </font>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border outline="0">
        <top style="thin">
          <color auto="1"/>
        </top>
      </border>
    </dxf>
    <dxf>
      <border outline="0">
        <bottom style="thin">
          <color auto="1"/>
        </bottom>
      </border>
    </dxf>
    <dxf>
      <font>
        <b/>
        <i val="0"/>
        <strike val="0"/>
        <condense val="0"/>
        <extend val="0"/>
        <outline val="0"/>
        <shadow val="0"/>
        <u val="none"/>
        <vertAlign val="baseline"/>
        <sz val="11"/>
        <color theme="1"/>
        <name val="Tw Cen MT"/>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54C7D6"/>
      <color rgb="FF655A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[apple_google_tech_companies_analysis.xlsx]NO Of Acquisition!PivotTable1</c:name>
    <c:fmtId val="13"/>
  </c:pivotSource>
  <c:chart>
    <c:autoTitleDeleted val="1"/>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Acquisition'!$B$3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'NO Of Acquisition'!$A$4:$A$6</c:f>
              <c:multiLvlStrCache>
                <c:ptCount val="1"/>
                <c:lvl>
                  <c:pt idx="0">
                    <c:v>2022</c:v>
                  </c:pt>
                </c:lvl>
                <c:lvl>
                  <c:pt idx="0">
                    <c:v>Google (Alphabet)</c:v>
                  </c:pt>
                </c:lvl>
              </c:multiLvlStrCache>
            </c:multiLvlStrRef>
          </c:cat>
          <c:val>
            <c:numRef>
              <c:f>'NO Of Acquisition'!$B$4:$B$6</c:f>
              <c:numCache>
                <c:formatCode>General</c:formatCode>
                <c:ptCount val="1"/>
                <c:pt idx="0">
                  <c:v>12</c:v>
                </c:pt>
              </c:numCache>
            </c:numRef>
          </c:val>
          <c:extLst>
            <c:ext xmlns:c16="http://schemas.microsoft.com/office/drawing/2014/chart" uri="{C3380CC4-5D6E-409C-BE32-E72D297353CC}">
              <c16:uniqueId val="{00000000-699C-4F15-BFEC-41C5896D3465}"/>
            </c:ext>
          </c:extLst>
        </c:ser>
        <c:dLbls>
          <c:showLegendKey val="0"/>
          <c:showVal val="0"/>
          <c:showCatName val="0"/>
          <c:showSerName val="0"/>
          <c:showPercent val="0"/>
          <c:showBubbleSize val="0"/>
        </c:dLbls>
        <c:gapWidth val="80"/>
        <c:overlap val="25"/>
        <c:axId val="1850418640"/>
        <c:axId val="1850415760"/>
      </c:barChart>
      <c:catAx>
        <c:axId val="185041864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850415760"/>
        <c:crosses val="autoZero"/>
        <c:auto val="1"/>
        <c:lblAlgn val="ctr"/>
        <c:lblOffset val="100"/>
        <c:noMultiLvlLbl val="0"/>
      </c:catAx>
      <c:valAx>
        <c:axId val="185041576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85041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[apple_google_tech_companies_analysis.xlsx]NO Of Acquisition!PivotTable1</c:name>
    <c:fmtId val="3"/>
  </c:pivotSource>
  <c:chart>
    <c:autoTitleDeleted val="1"/>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Acquisition'!$B$3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'NO Of Acquisition'!$A$4:$A$6</c:f>
              <c:multiLvlStrCache>
                <c:ptCount val="1"/>
                <c:lvl>
                  <c:pt idx="0">
                    <c:v>2022</c:v>
                  </c:pt>
                </c:lvl>
                <c:lvl>
                  <c:pt idx="0">
                    <c:v>Google (Alphabet)</c:v>
                  </c:pt>
                </c:lvl>
              </c:multiLvlStrCache>
            </c:multiLvlStrRef>
          </c:cat>
          <c:val>
            <c:numRef>
              <c:f>'NO Of Acquisition'!$B$4:$B$6</c:f>
              <c:numCache>
                <c:formatCode>General</c:formatCode>
                <c:ptCount val="1"/>
                <c:pt idx="0">
                  <c:v>12</c:v>
                </c:pt>
              </c:numCache>
            </c:numRef>
          </c:val>
          <c:extLst>
            <c:ext xmlns:c16="http://schemas.microsoft.com/office/drawing/2014/chart" uri="{C3380CC4-5D6E-409C-BE32-E72D297353CC}">
              <c16:uniqueId val="{00000000-9DB7-4271-9C4D-E651AA975724}"/>
            </c:ext>
          </c:extLst>
        </c:ser>
        <c:dLbls>
          <c:showLegendKey val="0"/>
          <c:showVal val="0"/>
          <c:showCatName val="0"/>
          <c:showSerName val="0"/>
          <c:showPercent val="0"/>
          <c:showBubbleSize val="0"/>
        </c:dLbls>
        <c:gapWidth val="80"/>
        <c:overlap val="25"/>
        <c:axId val="1850418640"/>
        <c:axId val="1850415760"/>
      </c:barChart>
      <c:catAx>
        <c:axId val="185041864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850415760"/>
        <c:crosses val="autoZero"/>
        <c:auto val="1"/>
        <c:lblAlgn val="ctr"/>
        <c:lblOffset val="100"/>
        <c:noMultiLvlLbl val="0"/>
      </c:catAx>
      <c:valAx>
        <c:axId val="185041576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85041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[apple_google_tech_companies_analysis.xlsx]No Of Products Launched!PivotTable3</c:name>
    <c:fmtId val="16"/>
  </c:pivotSource>
  <c:chart>
    <c:autoTitleDeleted val="1"/>
    <c:pivotFmts>
      <c:pivotFmt>
        <c:idx val="0"/>
        <c:spPr>
          <a:solidFill>
            <a:schemeClr val="accent3"/>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 Of Products Launched'!$B$3</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'No Of Products Launched'!$A$4:$A$13</c:f>
              <c:strCache>
                <c:ptCount val="9"/>
                <c:pt idx="0">
                  <c:v>2015</c:v>
                </c:pt>
                <c:pt idx="1">
                  <c:v>2016</c:v>
                </c:pt>
                <c:pt idx="2">
                  <c:v>2017</c:v>
                </c:pt>
                <c:pt idx="3">
                  <c:v>2018</c:v>
                </c:pt>
                <c:pt idx="4">
                  <c:v>2019</c:v>
                </c:pt>
                <c:pt idx="5">
                  <c:v>2020</c:v>
                </c:pt>
                <c:pt idx="6">
                  <c:v>2021</c:v>
                </c:pt>
                <c:pt idx="7">
                  <c:v>2022</c:v>
                </c:pt>
                <c:pt idx="8">
                  <c:v>2023</c:v>
                </c:pt>
              </c:strCache>
            </c:strRef>
          </c:cat>
          <c:val>
            <c:numRef>
              <c:f>'No Of Products Launched'!$B$4:$B$13</c:f>
              <c:numCache>
                <c:formatCode>General</c:formatCode>
                <c:ptCount val="9"/>
                <c:pt idx="0">
                  <c:v>13</c:v>
                </c:pt>
                <c:pt idx="1">
                  <c:v>19</c:v>
                </c:pt>
                <c:pt idx="2">
                  <c:v>27</c:v>
                </c:pt>
                <c:pt idx="3">
                  <c:v>22</c:v>
                </c:pt>
                <c:pt idx="4">
                  <c:v>18</c:v>
                </c:pt>
                <c:pt idx="5">
                  <c:v>6</c:v>
                </c:pt>
                <c:pt idx="6">
                  <c:v>21</c:v>
                </c:pt>
                <c:pt idx="7">
                  <c:v>19</c:v>
                </c:pt>
                <c:pt idx="8">
                  <c:v>22</c:v>
                </c:pt>
              </c:numCache>
            </c:numRef>
          </c:val>
          <c:smooth val="0"/>
          <c:extLst>
            <c:ext xmlns:c16="http://schemas.microsoft.com/office/drawing/2014/chart" uri="{C3380CC4-5D6E-409C-BE32-E72D297353CC}">
              <c16:uniqueId val="{00000000-7C8D-42EE-BD3F-2D9DE58389B1}"/>
            </c:ext>
          </c:extLst>
        </c:ser>
        <c:dLbls>
          <c:showLegendKey val="0"/>
          <c:showVal val="0"/>
          <c:showCatName val="0"/>
          <c:showSerName val="0"/>
          <c:showPercent val="0"/>
          <c:showBubbleSize val="0"/>
        </c:dLbls>
        <c:marker val="1"/>
        <c:smooth val="0"/>
        <c:axId val="1581053247"/>
        <c:axId val="1581054687"/>
      </c:lineChart>
      <c:catAx>
        <c:axId val="1581053247"/>
        <c:scaling>
          <c:orientation val="minMax"/>
        </c:scaling>
        <c:delete val="1"/>
        <c:axPos val="b"/>
        <c:numFmt formatCode="General" sourceLinked="1"/>
        <c:majorTickMark val="out"/>
        <c:minorTickMark val="none"/>
        <c:tickLblPos val="nextTo"/>
        <c:crossAx val="1581054687"/>
        <c:crosses val="autoZero"/>
        <c:auto val="1"/>
        <c:lblAlgn val="ctr"/>
        <c:lblOffset val="100"/>
        <c:noMultiLvlLbl val="0"/>
      </c:catAx>
      <c:valAx>
        <c:axId val="1581054687"/>
        <c:scaling>
          <c:orientation val="minMax"/>
        </c:scaling>
        <c:delete val="1"/>
        <c:axPos val="l"/>
        <c:numFmt formatCode="General" sourceLinked="1"/>
        <c:majorTickMark val="out"/>
        <c:minorTickMark val="none"/>
        <c:tickLblPos val="nextTo"/>
        <c:crossAx val="158105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[apple_google_tech_companies_analysis.xlsx]R&amp;D ,Revenue and Market Cap Ana!PivotTable4</c:name>
    <c:fmtId val="15"/>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'R&amp;D ,Revenue and Market Cap Ana'!$B$3</c:f>
              <c:strCache>
                <c:ptCount val="1"/>
                <c:pt idx="0">
                  <c:v>Sum of R&amp;D Spending (Billion USD)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'R&amp;D ,Revenue and Market Cap Ana'!$A$4:$A$6</c:f>
              <c:multiLvlStrCache>
                <c:ptCount val="1"/>
                <c:lvl>
                  <c:pt idx="0">
                    <c:v>2022</c:v>
                  </c:pt>
                </c:lvl>
                <c:lvl>
                  <c:pt idx="0">
                    <c:v>Google (Alphabet)</c:v>
                  </c:pt>
                </c:lvl>
              </c:multiLvlStrCache>
            </c:multiLvlStrRef>
          </c:cat>
          <c:val>
            <c:numRef>
              <c:f>'R&amp;D ,Revenue and Market Cap Ana'!$B$4:$B$6</c:f>
              <c:numCache>
                <c:formatCode>General</c:formatCode>
                <c:ptCount val="1"/>
                <c:pt idx="0">
                  <c:v>102.3</c:v>
                </c:pt>
              </c:numCache>
            </c:numRef>
          </c:val>
          <c:extLst>
            <c:ext xmlns:c16="http://schemas.microsoft.com/office/drawing/2014/chart" uri="{C3380CC4-5D6E-409C-BE32-E72D297353CC}">
              <c16:uniqueId val="{00000000-03F6-4C22-A70A-DFFBC71FA214}"/>
            </c:ext>
          </c:extLst>
        </c:ser>
        <c:ser>
          <c:idx val="1"/>
          <c:order val="1"/>
          <c:tx>
            <c:strRef>
              <c:f>'R&amp;D ,Revenue and Market Cap Ana'!$C$3</c:f>
              <c:strCache>
                <c:ptCount val="1"/>
                <c:pt idx="0">
                  <c:v>Sum of Revenue (Billion USD)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'R&amp;D ,Revenue and Market Cap Ana'!$A$4:$A$6</c:f>
              <c:multiLvlStrCache>
                <c:ptCount val="1"/>
                <c:lvl>
                  <c:pt idx="0">
                    <c:v>2022</c:v>
                  </c:pt>
                </c:lvl>
                <c:lvl>
                  <c:pt idx="0">
                    <c:v>Google (Alphabet)</c:v>
                  </c:pt>
                </c:lvl>
              </c:multiLvlStrCache>
            </c:multiLvlStrRef>
          </c:cat>
          <c:val>
            <c:numRef>
              <c:f>'R&amp;D ,Revenue and Market Cap Ana'!$C$4:$C$6</c:f>
              <c:numCache>
                <c:formatCode>General</c:formatCode>
                <c:ptCount val="1"/>
                <c:pt idx="0">
                  <c:v>980</c:v>
                </c:pt>
              </c:numCache>
            </c:numRef>
          </c:val>
          <c:extLst>
            <c:ext xmlns:c16="http://schemas.microsoft.com/office/drawing/2014/chart" uri="{C3380CC4-5D6E-409C-BE32-E72D297353CC}">
              <c16:uniqueId val="{00000001-03F6-4C22-A70A-DFFBC71FA214}"/>
            </c:ext>
          </c:extLst>
        </c:ser>
        <c:ser>
          <c:idx val="2"/>
          <c:order val="2"/>
          <c:tx>
            <c:strRef>
              <c:f>'R&amp;D ,Revenue and Market Cap Ana'!$D$3</c:f>
              <c:strCache>
                <c:ptCount val="1"/>
                <c:pt idx="0">
                  <c:v>Sum of Market Cap (Billion USD)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'R&amp;D ,Revenue and Market Cap Ana'!$A$4:$A$6</c:f>
              <c:multiLvlStrCache>
                <c:ptCount val="1"/>
                <c:lvl>
                  <c:pt idx="0">
                    <c:v>2022</c:v>
                  </c:pt>
                </c:lvl>
                <c:lvl>
                  <c:pt idx="0">
                    <c:v>Google (Alphabet)</c:v>
                  </c:pt>
                </c:lvl>
              </c:multiLvlStrCache>
            </c:multiLvlStrRef>
          </c:cat>
          <c:val>
            <c:numRef>
              <c:f>'R&amp;D ,Revenue and Market Cap Ana'!$D$4:$D$6</c:f>
              <c:numCache>
                <c:formatCode>General</c:formatCode>
                <c:ptCount val="1"/>
                <c:pt idx="0">
                  <c:v>9761.5</c:v>
                </c:pt>
              </c:numCache>
            </c:numRef>
          </c:val>
          <c:extLst>
            <c:ext xmlns:c16="http://schemas.microsoft.com/office/drawing/2014/chart" uri="{C3380CC4-5D6E-409C-BE32-E72D297353CC}">
              <c16:uniqueId val="{00000002-03F6-4C22-A70A-DFFBC71FA214}"/>
            </c:ext>
          </c:extLst>
        </c:ser>
        <c:dLbls>
          <c:dLblPos val="inEnd"/>
          <c:showLegendKey val="0"/>
          <c:showVal val="1"/>
          <c:showCatName val="0"/>
          <c:showSerName val="0"/>
          <c:showPercent val="0"/>
          <c:showBubbleSize val="0"/>
        </c:dLbls>
        <c:gapWidth val="182"/>
        <c:axId val="1667129375"/>
        <c:axId val="1667122655"/>
      </c:barChart>
      <c:catAx>
        <c:axId val="166712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122655"/>
        <c:crosses val="autoZero"/>
        <c:auto val="1"/>
        <c:lblAlgn val="ctr"/>
        <c:lblOffset val="100"/>
        <c:noMultiLvlLbl val="0"/>
      </c:catAx>
      <c:valAx>
        <c:axId val="1667122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[apple_google_tech_companies_analysis.xlsx]Avg Stock Price VS Sum of Reven!PivotTable2</c:name>
    <c:fmtId val="27"/>
  </c:pivotSource>
  <c:chart>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358705161854774E-2"/>
          <c:y val="0.19107730851825344"/>
          <c:w val="0.89431561679790039"/>
          <c:h val="0.70531108327368175"/>
        </c:manualLayout>
      </c:layout>
      <c:barChart>
        <c:barDir val="col"/>
        <c:grouping val="clustered"/>
        <c:varyColors val="0"/>
        <c:ser>
          <c:idx val="0"/>
          <c:order val="0"/>
          <c:tx>
            <c:strRef>
              <c:f>'Avg Stock Price VS Sum of Reven'!$B$3</c:f>
              <c:strCache>
                <c:ptCount val="1"/>
                <c:pt idx="0">
                  <c:v>Average of Stock Price (USD)</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invertIfNegative val="0"/>
          <c:cat>
            <c:strRef>
              <c:f>'Avg Stock Price VS Sum of Reven'!$A$4:$A$5</c:f>
              <c:strCache>
                <c:ptCount val="1"/>
                <c:pt idx="0">
                  <c:v>2022</c:v>
                </c:pt>
              </c:strCache>
            </c:strRef>
          </c:cat>
          <c:val>
            <c:numRef>
              <c:f>'Avg Stock Price VS Sum of Reven'!$B$4:$B$5</c:f>
              <c:numCache>
                <c:formatCode>General</c:formatCode>
                <c:ptCount val="1"/>
                <c:pt idx="0">
                  <c:v>1286.47</c:v>
                </c:pt>
              </c:numCache>
            </c:numRef>
          </c:val>
          <c:extLst>
            <c:ext xmlns:c16="http://schemas.microsoft.com/office/drawing/2014/chart" uri="{C3380CC4-5D6E-409C-BE32-E72D297353CC}">
              <c16:uniqueId val="{00000000-7915-4F5E-9926-75184072EAF1}"/>
            </c:ext>
          </c:extLst>
        </c:ser>
        <c:ser>
          <c:idx val="1"/>
          <c:order val="1"/>
          <c:tx>
            <c:strRef>
              <c:f>'Avg Stock Price VS Sum of Reven'!$C$3</c:f>
              <c:strCache>
                <c:ptCount val="1"/>
                <c:pt idx="0">
                  <c:v>Sum of Revenue (Billion USD)</c:v>
                </c:pt>
              </c:strCache>
            </c:strRef>
          </c:tx>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invertIfNegative val="0"/>
          <c:cat>
            <c:strRef>
              <c:f>'Avg Stock Price VS Sum of Reven'!$A$4:$A$5</c:f>
              <c:strCache>
                <c:ptCount val="1"/>
                <c:pt idx="0">
                  <c:v>2022</c:v>
                </c:pt>
              </c:strCache>
            </c:strRef>
          </c:cat>
          <c:val>
            <c:numRef>
              <c:f>'Avg Stock Price VS Sum of Reven'!$C$4:$C$5</c:f>
              <c:numCache>
                <c:formatCode>General</c:formatCode>
                <c:ptCount val="1"/>
                <c:pt idx="0">
                  <c:v>980</c:v>
                </c:pt>
              </c:numCache>
            </c:numRef>
          </c:val>
          <c:extLst>
            <c:ext xmlns:c16="http://schemas.microsoft.com/office/drawing/2014/chart" uri="{C3380CC4-5D6E-409C-BE32-E72D297353CC}">
              <c16:uniqueId val="{00000001-7915-4F5E-9926-75184072EAF1}"/>
            </c:ext>
          </c:extLst>
        </c:ser>
        <c:dLbls>
          <c:showLegendKey val="0"/>
          <c:showVal val="0"/>
          <c:showCatName val="0"/>
          <c:showSerName val="0"/>
          <c:showPercent val="0"/>
          <c:showBubbleSize val="0"/>
        </c:dLbls>
        <c:gapWidth val="100"/>
        <c:overlap val="-24"/>
        <c:axId val="662159631"/>
        <c:axId val="662169231"/>
      </c:barChart>
      <c:catAx>
        <c:axId val="6621596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2169231"/>
        <c:crosses val="autoZero"/>
        <c:auto val="1"/>
        <c:lblAlgn val="ctr"/>
        <c:lblOffset val="100"/>
        <c:noMultiLvlLbl val="0"/>
      </c:catAx>
      <c:valAx>
        <c:axId val="662169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2159631"/>
        <c:crosses val="autoZero"/>
        <c:crossBetween val="between"/>
      </c:valAx>
      <c:spPr>
        <a:noFill/>
        <a:ln>
          <a:noFill/>
        </a:ln>
        <a:effectLst/>
      </c:spPr>
    </c:plotArea>
    <c:legend>
      <c:legendPos val="r"/>
      <c:layout>
        <c:manualLayout>
          <c:xMode val="edge"/>
          <c:yMode val="edge"/>
          <c:x val="0.77511876640419963"/>
          <c:y val="5.7815689705455859E-4"/>
          <c:w val="0.21932567804024491"/>
          <c:h val="0.175190586972083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[apple_google_tech_companies_analysis.xlsx]Profit!PivotTable1</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4074074074074073"/>
          <c:w val="0.94274868766404196"/>
          <c:h val="0.70833333333333337"/>
        </c:manualLayout>
      </c:layout>
      <c:areaChart>
        <c:grouping val="standard"/>
        <c:varyColors val="0"/>
        <c:ser>
          <c:idx val="0"/>
          <c:order val="0"/>
          <c:tx>
            <c:strRef>
              <c:f>Profit!$B$3</c:f>
              <c:strCache>
                <c:ptCount val="1"/>
                <c:pt idx="0">
                  <c:v>Sum of Revenue (Billion USD)</c:v>
                </c:pt>
              </c:strCache>
            </c:strRef>
          </c:tx>
          <c:spPr>
            <a:solidFill>
              <a:schemeClr val="accent1"/>
            </a:solidFill>
            <a:ln>
              <a:noFill/>
            </a:ln>
            <a:effectLst/>
          </c:spPr>
          <c:cat>
            <c:strRef>
              <c:f>Profit!$A$4:$A$13</c:f>
              <c:strCache>
                <c:ptCount val="9"/>
                <c:pt idx="0">
                  <c:v>2015</c:v>
                </c:pt>
                <c:pt idx="1">
                  <c:v>2016</c:v>
                </c:pt>
                <c:pt idx="2">
                  <c:v>2017</c:v>
                </c:pt>
                <c:pt idx="3">
                  <c:v>2018</c:v>
                </c:pt>
                <c:pt idx="4">
                  <c:v>2019</c:v>
                </c:pt>
                <c:pt idx="5">
                  <c:v>2020</c:v>
                </c:pt>
                <c:pt idx="6">
                  <c:v>2021</c:v>
                </c:pt>
                <c:pt idx="7">
                  <c:v>2022</c:v>
                </c:pt>
                <c:pt idx="8">
                  <c:v>2023</c:v>
                </c:pt>
              </c:strCache>
            </c:strRef>
          </c:cat>
          <c:val>
            <c:numRef>
              <c:f>Profit!$B$4:$B$13</c:f>
              <c:numCache>
                <c:formatCode>General</c:formatCode>
                <c:ptCount val="9"/>
                <c:pt idx="0">
                  <c:v>1507.2</c:v>
                </c:pt>
                <c:pt idx="1">
                  <c:v>1217.0999999999999</c:v>
                </c:pt>
                <c:pt idx="2">
                  <c:v>1258.8</c:v>
                </c:pt>
                <c:pt idx="3">
                  <c:v>1229.7000000000003</c:v>
                </c:pt>
                <c:pt idx="4">
                  <c:v>721.7</c:v>
                </c:pt>
                <c:pt idx="5">
                  <c:v>1534.9</c:v>
                </c:pt>
                <c:pt idx="6">
                  <c:v>1430.6999999999998</c:v>
                </c:pt>
                <c:pt idx="7">
                  <c:v>980</c:v>
                </c:pt>
                <c:pt idx="8">
                  <c:v>1605.3</c:v>
                </c:pt>
              </c:numCache>
            </c:numRef>
          </c:val>
          <c:extLst>
            <c:ext xmlns:c16="http://schemas.microsoft.com/office/drawing/2014/chart" uri="{C3380CC4-5D6E-409C-BE32-E72D297353CC}">
              <c16:uniqueId val="{00000000-7EAA-4541-AC48-766B7FA305B9}"/>
            </c:ext>
          </c:extLst>
        </c:ser>
        <c:ser>
          <c:idx val="1"/>
          <c:order val="1"/>
          <c:tx>
            <c:strRef>
              <c:f>Profit!$C$3</c:f>
              <c:strCache>
                <c:ptCount val="1"/>
                <c:pt idx="0">
                  <c:v>Sum of Profit (Billion USD)</c:v>
                </c:pt>
              </c:strCache>
            </c:strRef>
          </c:tx>
          <c:spPr>
            <a:solidFill>
              <a:schemeClr val="accent2"/>
            </a:solidFill>
            <a:ln>
              <a:noFill/>
            </a:ln>
            <a:effectLst/>
          </c:spPr>
          <c:cat>
            <c:strRef>
              <c:f>Profit!$A$4:$A$13</c:f>
              <c:strCache>
                <c:ptCount val="9"/>
                <c:pt idx="0">
                  <c:v>2015</c:v>
                </c:pt>
                <c:pt idx="1">
                  <c:v>2016</c:v>
                </c:pt>
                <c:pt idx="2">
                  <c:v>2017</c:v>
                </c:pt>
                <c:pt idx="3">
                  <c:v>2018</c:v>
                </c:pt>
                <c:pt idx="4">
                  <c:v>2019</c:v>
                </c:pt>
                <c:pt idx="5">
                  <c:v>2020</c:v>
                </c:pt>
                <c:pt idx="6">
                  <c:v>2021</c:v>
                </c:pt>
                <c:pt idx="7">
                  <c:v>2022</c:v>
                </c:pt>
                <c:pt idx="8">
                  <c:v>2023</c:v>
                </c:pt>
              </c:strCache>
            </c:strRef>
          </c:cat>
          <c:val>
            <c:numRef>
              <c:f>Profit!$C$4:$C$13</c:f>
              <c:numCache>
                <c:formatCode>General</c:formatCode>
                <c:ptCount val="9"/>
                <c:pt idx="0">
                  <c:v>226.3</c:v>
                </c:pt>
                <c:pt idx="1">
                  <c:v>175.3</c:v>
                </c:pt>
                <c:pt idx="2">
                  <c:v>446.4</c:v>
                </c:pt>
                <c:pt idx="3">
                  <c:v>464.20000000000005</c:v>
                </c:pt>
                <c:pt idx="4">
                  <c:v>407.69999999999993</c:v>
                </c:pt>
                <c:pt idx="5">
                  <c:v>296.2</c:v>
                </c:pt>
                <c:pt idx="6">
                  <c:v>293.7</c:v>
                </c:pt>
                <c:pt idx="7">
                  <c:v>192.10000000000002</c:v>
                </c:pt>
                <c:pt idx="8">
                  <c:v>334.8</c:v>
                </c:pt>
              </c:numCache>
            </c:numRef>
          </c:val>
          <c:extLst>
            <c:ext xmlns:c16="http://schemas.microsoft.com/office/drawing/2014/chart" uri="{C3380CC4-5D6E-409C-BE32-E72D297353CC}">
              <c16:uniqueId val="{00000001-7EAA-4541-AC48-766B7FA305B9}"/>
            </c:ext>
          </c:extLst>
        </c:ser>
        <c:dLbls>
          <c:showLegendKey val="0"/>
          <c:showVal val="0"/>
          <c:showCatName val="0"/>
          <c:showSerName val="0"/>
          <c:showPercent val="0"/>
          <c:showBubbleSize val="0"/>
        </c:dLbls>
        <c:axId val="54947120"/>
        <c:axId val="54948080"/>
      </c:areaChart>
      <c:catAx>
        <c:axId val="54947120"/>
        <c:scaling>
          <c:orientation val="minMax"/>
        </c:scaling>
        <c:delete val="1"/>
        <c:axPos val="b"/>
        <c:numFmt formatCode="General" sourceLinked="1"/>
        <c:majorTickMark val="out"/>
        <c:minorTickMark val="none"/>
        <c:tickLblPos val="nextTo"/>
        <c:crossAx val="54948080"/>
        <c:crosses val="autoZero"/>
        <c:auto val="1"/>
        <c:lblAlgn val="ctr"/>
        <c:lblOffset val="100"/>
        <c:noMultiLvlLbl val="0"/>
      </c:catAx>
      <c:valAx>
        <c:axId val="54948080"/>
        <c:scaling>
          <c:orientation val="minMax"/>
        </c:scaling>
        <c:delete val="1"/>
        <c:axPos val="l"/>
        <c:numFmt formatCode="General" sourceLinked="1"/>
        <c:majorTickMark val="none"/>
        <c:minorTickMark val="none"/>
        <c:tickLblPos val="nextTo"/>
        <c:crossAx val="54947120"/>
        <c:crosses val="autoZero"/>
        <c:crossBetween val="midCat"/>
      </c:valAx>
      <c:spPr>
        <a:noFill/>
        <a:ln>
          <a:noFill/>
        </a:ln>
        <a:effectLst/>
      </c:spPr>
    </c:plotArea>
    <c:legend>
      <c:legendPos val="r"/>
      <c:layout>
        <c:manualLayout>
          <c:xMode val="edge"/>
          <c:yMode val="edge"/>
          <c:x val="0.13997090988626421"/>
          <c:y val="4.7676071741032382E-2"/>
          <c:w val="0.80447353455818027"/>
          <c:h val="0.145388597258676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[apple_google_tech_companies_analysis.xlsx]Profit!PivotTable1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4074074074074073"/>
          <c:w val="0.94274868766404196"/>
          <c:h val="0.70833333333333337"/>
        </c:manualLayout>
      </c:layout>
      <c:areaChart>
        <c:grouping val="standard"/>
        <c:varyColors val="0"/>
        <c:ser>
          <c:idx val="0"/>
          <c:order val="0"/>
          <c:tx>
            <c:strRef>
              <c:f>Profit!$B$3</c:f>
              <c:strCache>
                <c:ptCount val="1"/>
                <c:pt idx="0">
                  <c:v>Sum of Revenue (Billion USD)</c:v>
                </c:pt>
              </c:strCache>
            </c:strRef>
          </c:tx>
          <c:spPr>
            <a:solidFill>
              <a:schemeClr val="accent1"/>
            </a:solidFill>
            <a:ln>
              <a:noFill/>
            </a:ln>
            <a:effectLst/>
          </c:spPr>
          <c:cat>
            <c:strRef>
              <c:f>Profit!$A$4:$A$13</c:f>
              <c:strCache>
                <c:ptCount val="9"/>
                <c:pt idx="0">
                  <c:v>2015</c:v>
                </c:pt>
                <c:pt idx="1">
                  <c:v>2016</c:v>
                </c:pt>
                <c:pt idx="2">
                  <c:v>2017</c:v>
                </c:pt>
                <c:pt idx="3">
                  <c:v>2018</c:v>
                </c:pt>
                <c:pt idx="4">
                  <c:v>2019</c:v>
                </c:pt>
                <c:pt idx="5">
                  <c:v>2020</c:v>
                </c:pt>
                <c:pt idx="6">
                  <c:v>2021</c:v>
                </c:pt>
                <c:pt idx="7">
                  <c:v>2022</c:v>
                </c:pt>
                <c:pt idx="8">
                  <c:v>2023</c:v>
                </c:pt>
              </c:strCache>
            </c:strRef>
          </c:cat>
          <c:val>
            <c:numRef>
              <c:f>Profit!$B$4:$B$13</c:f>
              <c:numCache>
                <c:formatCode>General</c:formatCode>
                <c:ptCount val="9"/>
                <c:pt idx="0">
                  <c:v>1507.2</c:v>
                </c:pt>
                <c:pt idx="1">
                  <c:v>1217.0999999999999</c:v>
                </c:pt>
                <c:pt idx="2">
                  <c:v>1258.8</c:v>
                </c:pt>
                <c:pt idx="3">
                  <c:v>1229.7000000000003</c:v>
                </c:pt>
                <c:pt idx="4">
                  <c:v>721.7</c:v>
                </c:pt>
                <c:pt idx="5">
                  <c:v>1534.9</c:v>
                </c:pt>
                <c:pt idx="6">
                  <c:v>1430.6999999999998</c:v>
                </c:pt>
                <c:pt idx="7">
                  <c:v>980</c:v>
                </c:pt>
                <c:pt idx="8">
                  <c:v>1605.3</c:v>
                </c:pt>
              </c:numCache>
            </c:numRef>
          </c:val>
          <c:extLst>
            <c:ext xmlns:c16="http://schemas.microsoft.com/office/drawing/2014/chart" uri="{C3380CC4-5D6E-409C-BE32-E72D297353CC}">
              <c16:uniqueId val="{00000000-6BAD-4E05-8A34-38415895259D}"/>
            </c:ext>
          </c:extLst>
        </c:ser>
        <c:ser>
          <c:idx val="1"/>
          <c:order val="1"/>
          <c:tx>
            <c:strRef>
              <c:f>Profit!$C$3</c:f>
              <c:strCache>
                <c:ptCount val="1"/>
                <c:pt idx="0">
                  <c:v>Sum of Profit (Billion USD)</c:v>
                </c:pt>
              </c:strCache>
            </c:strRef>
          </c:tx>
          <c:spPr>
            <a:solidFill>
              <a:schemeClr val="accent2"/>
            </a:solidFill>
            <a:ln>
              <a:noFill/>
            </a:ln>
            <a:effectLst/>
          </c:spPr>
          <c:cat>
            <c:strRef>
              <c:f>Profit!$A$4:$A$13</c:f>
              <c:strCache>
                <c:ptCount val="9"/>
                <c:pt idx="0">
                  <c:v>2015</c:v>
                </c:pt>
                <c:pt idx="1">
                  <c:v>2016</c:v>
                </c:pt>
                <c:pt idx="2">
                  <c:v>2017</c:v>
                </c:pt>
                <c:pt idx="3">
                  <c:v>2018</c:v>
                </c:pt>
                <c:pt idx="4">
                  <c:v>2019</c:v>
                </c:pt>
                <c:pt idx="5">
                  <c:v>2020</c:v>
                </c:pt>
                <c:pt idx="6">
                  <c:v>2021</c:v>
                </c:pt>
                <c:pt idx="7">
                  <c:v>2022</c:v>
                </c:pt>
                <c:pt idx="8">
                  <c:v>2023</c:v>
                </c:pt>
              </c:strCache>
            </c:strRef>
          </c:cat>
          <c:val>
            <c:numRef>
              <c:f>Profit!$C$4:$C$13</c:f>
              <c:numCache>
                <c:formatCode>General</c:formatCode>
                <c:ptCount val="9"/>
                <c:pt idx="0">
                  <c:v>226.3</c:v>
                </c:pt>
                <c:pt idx="1">
                  <c:v>175.3</c:v>
                </c:pt>
                <c:pt idx="2">
                  <c:v>446.4</c:v>
                </c:pt>
                <c:pt idx="3">
                  <c:v>464.20000000000005</c:v>
                </c:pt>
                <c:pt idx="4">
                  <c:v>407.69999999999993</c:v>
                </c:pt>
                <c:pt idx="5">
                  <c:v>296.2</c:v>
                </c:pt>
                <c:pt idx="6">
                  <c:v>293.7</c:v>
                </c:pt>
                <c:pt idx="7">
                  <c:v>192.10000000000002</c:v>
                </c:pt>
                <c:pt idx="8">
                  <c:v>334.8</c:v>
                </c:pt>
              </c:numCache>
            </c:numRef>
          </c:val>
          <c:extLst>
            <c:ext xmlns:c16="http://schemas.microsoft.com/office/drawing/2014/chart" uri="{C3380CC4-5D6E-409C-BE32-E72D297353CC}">
              <c16:uniqueId val="{00000001-6BAD-4E05-8A34-38415895259D}"/>
            </c:ext>
          </c:extLst>
        </c:ser>
        <c:dLbls>
          <c:showLegendKey val="0"/>
          <c:showVal val="0"/>
          <c:showCatName val="0"/>
          <c:showSerName val="0"/>
          <c:showPercent val="0"/>
          <c:showBubbleSize val="0"/>
        </c:dLbls>
        <c:axId val="54947120"/>
        <c:axId val="54948080"/>
      </c:areaChart>
      <c:catAx>
        <c:axId val="54947120"/>
        <c:scaling>
          <c:orientation val="minMax"/>
        </c:scaling>
        <c:delete val="1"/>
        <c:axPos val="b"/>
        <c:numFmt formatCode="General" sourceLinked="1"/>
        <c:majorTickMark val="out"/>
        <c:minorTickMark val="none"/>
        <c:tickLblPos val="nextTo"/>
        <c:crossAx val="54948080"/>
        <c:crosses val="autoZero"/>
        <c:auto val="1"/>
        <c:lblAlgn val="ctr"/>
        <c:lblOffset val="100"/>
        <c:noMultiLvlLbl val="0"/>
      </c:catAx>
      <c:valAx>
        <c:axId val="54948080"/>
        <c:scaling>
          <c:orientation val="minMax"/>
        </c:scaling>
        <c:delete val="1"/>
        <c:axPos val="l"/>
        <c:numFmt formatCode="General" sourceLinked="1"/>
        <c:majorTickMark val="none"/>
        <c:minorTickMark val="none"/>
        <c:tickLblPos val="nextTo"/>
        <c:crossAx val="54947120"/>
        <c:crosses val="autoZero"/>
        <c:crossBetween val="midCat"/>
      </c:valAx>
      <c:spPr>
        <a:noFill/>
        <a:ln>
          <a:noFill/>
        </a:ln>
        <a:effectLst/>
      </c:spPr>
    </c:plotArea>
    <c:legend>
      <c:legendPos val="r"/>
      <c:layout>
        <c:manualLayout>
          <c:xMode val="edge"/>
          <c:yMode val="edge"/>
          <c:x val="0.13997090988626421"/>
          <c:y val="4.7676071741032382E-2"/>
          <c:w val="0.80447353455818027"/>
          <c:h val="0.145388597258676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[apple_google_tech_companies_analysis.xlsx]R&amp;D ,Revenue and Market Cap Ana!PivotTable4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'R&amp;D ,Revenue and Market Cap Ana'!$B$3</c:f>
              <c:strCache>
                <c:ptCount val="1"/>
                <c:pt idx="0">
                  <c:v>Sum of R&amp;D Spending (Billion USD)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'R&amp;D ,Revenue and Market Cap Ana'!$A$4:$A$6</c:f>
              <c:multiLvlStrCache>
                <c:ptCount val="1"/>
                <c:lvl>
                  <c:pt idx="0">
                    <c:v>2022</c:v>
                  </c:pt>
                </c:lvl>
                <c:lvl>
                  <c:pt idx="0">
                    <c:v>Google (Alphabet)</c:v>
                  </c:pt>
                </c:lvl>
              </c:multiLvlStrCache>
            </c:multiLvlStrRef>
          </c:cat>
          <c:val>
            <c:numRef>
              <c:f>'R&amp;D ,Revenue and Market Cap Ana'!$B$4:$B$6</c:f>
              <c:numCache>
                <c:formatCode>General</c:formatCode>
                <c:ptCount val="1"/>
                <c:pt idx="0">
                  <c:v>102.3</c:v>
                </c:pt>
              </c:numCache>
            </c:numRef>
          </c:val>
          <c:extLst>
            <c:ext xmlns:c16="http://schemas.microsoft.com/office/drawing/2014/chart" uri="{C3380CC4-5D6E-409C-BE32-E72D297353CC}">
              <c16:uniqueId val="{00000000-0239-4B5B-A3EF-D3D67F2B2C45}"/>
            </c:ext>
          </c:extLst>
        </c:ser>
        <c:ser>
          <c:idx val="1"/>
          <c:order val="1"/>
          <c:tx>
            <c:strRef>
              <c:f>'R&amp;D ,Revenue and Market Cap Ana'!$C$3</c:f>
              <c:strCache>
                <c:ptCount val="1"/>
                <c:pt idx="0">
                  <c:v>Sum of Revenue (Billion USD)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'R&amp;D ,Revenue and Market Cap Ana'!$A$4:$A$6</c:f>
              <c:multiLvlStrCache>
                <c:ptCount val="1"/>
                <c:lvl>
                  <c:pt idx="0">
                    <c:v>2022</c:v>
                  </c:pt>
                </c:lvl>
                <c:lvl>
                  <c:pt idx="0">
                    <c:v>Google (Alphabet)</c:v>
                  </c:pt>
                </c:lvl>
              </c:multiLvlStrCache>
            </c:multiLvlStrRef>
          </c:cat>
          <c:val>
            <c:numRef>
              <c:f>'R&amp;D ,Revenue and Market Cap Ana'!$C$4:$C$6</c:f>
              <c:numCache>
                <c:formatCode>General</c:formatCode>
                <c:ptCount val="1"/>
                <c:pt idx="0">
                  <c:v>980</c:v>
                </c:pt>
              </c:numCache>
            </c:numRef>
          </c:val>
          <c:extLst>
            <c:ext xmlns:c16="http://schemas.microsoft.com/office/drawing/2014/chart" uri="{C3380CC4-5D6E-409C-BE32-E72D297353CC}">
              <c16:uniqueId val="{00000001-0239-4B5B-A3EF-D3D67F2B2C45}"/>
            </c:ext>
          </c:extLst>
        </c:ser>
        <c:ser>
          <c:idx val="2"/>
          <c:order val="2"/>
          <c:tx>
            <c:strRef>
              <c:f>'R&amp;D ,Revenue and Market Cap Ana'!$D$3</c:f>
              <c:strCache>
                <c:ptCount val="1"/>
                <c:pt idx="0">
                  <c:v>Sum of Market Cap (Billion USD)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'R&amp;D ,Revenue and Market Cap Ana'!$A$4:$A$6</c:f>
              <c:multiLvlStrCache>
                <c:ptCount val="1"/>
                <c:lvl>
                  <c:pt idx="0">
                    <c:v>2022</c:v>
                  </c:pt>
                </c:lvl>
                <c:lvl>
                  <c:pt idx="0">
                    <c:v>Google (Alphabet)</c:v>
                  </c:pt>
                </c:lvl>
              </c:multiLvlStrCache>
            </c:multiLvlStrRef>
          </c:cat>
          <c:val>
            <c:numRef>
              <c:f>'R&amp;D ,Revenue and Market Cap Ana'!$D$4:$D$6</c:f>
              <c:numCache>
                <c:formatCode>General</c:formatCode>
                <c:ptCount val="1"/>
                <c:pt idx="0">
                  <c:v>9761.5</c:v>
                </c:pt>
              </c:numCache>
            </c:numRef>
          </c:val>
          <c:extLst>
            <c:ext xmlns:c16="http://schemas.microsoft.com/office/drawing/2014/chart" uri="{C3380CC4-5D6E-409C-BE32-E72D297353CC}">
              <c16:uniqueId val="{00000002-0239-4B5B-A3EF-D3D67F2B2C45}"/>
            </c:ext>
          </c:extLst>
        </c:ser>
        <c:dLbls>
          <c:dLblPos val="inEnd"/>
          <c:showLegendKey val="0"/>
          <c:showVal val="1"/>
          <c:showCatName val="0"/>
          <c:showSerName val="0"/>
          <c:showPercent val="0"/>
          <c:showBubbleSize val="0"/>
        </c:dLbls>
        <c:gapWidth val="182"/>
        <c:axId val="1667129375"/>
        <c:axId val="1667122655"/>
      </c:barChart>
      <c:catAx>
        <c:axId val="166712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122655"/>
        <c:crosses val="autoZero"/>
        <c:auto val="1"/>
        <c:lblAlgn val="ctr"/>
        <c:lblOffset val="100"/>
        <c:noMultiLvlLbl val="0"/>
      </c:catAx>
      <c:valAx>
        <c:axId val="1667122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[apple_google_tech_companies_analysis.xlsx]Avg Stock Price VS Sum of Reven!PivotTable2</c:name>
    <c:fmtId val="18"/>
  </c:pivotSource>
  <c:chart>
    <c:autoTitleDeleted val="0"/>
    <c:pivotFmts>
      <c:pivotFmt>
        <c:idx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358705161854774E-2"/>
          <c:y val="0.19107730851825344"/>
          <c:w val="0.89431561679790039"/>
          <c:h val="0.70531108327368175"/>
        </c:manualLayout>
      </c:layout>
      <c:barChart>
        <c:barDir val="col"/>
        <c:grouping val="clustered"/>
        <c:varyColors val="0"/>
        <c:ser>
          <c:idx val="0"/>
          <c:order val="0"/>
          <c:tx>
            <c:strRef>
              <c:f>'Avg Stock Price VS Sum of Reven'!$B$3</c:f>
              <c:strCache>
                <c:ptCount val="1"/>
                <c:pt idx="0">
                  <c:v>Average of Stock Price (USD)</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invertIfNegative val="0"/>
          <c:cat>
            <c:strRef>
              <c:f>'Avg Stock Price VS Sum of Reven'!$A$4:$A$5</c:f>
              <c:strCache>
                <c:ptCount val="1"/>
                <c:pt idx="0">
                  <c:v>2022</c:v>
                </c:pt>
              </c:strCache>
            </c:strRef>
          </c:cat>
          <c:val>
            <c:numRef>
              <c:f>'Avg Stock Price VS Sum of Reven'!$B$4:$B$5</c:f>
              <c:numCache>
                <c:formatCode>General</c:formatCode>
                <c:ptCount val="1"/>
                <c:pt idx="0">
                  <c:v>1286.47</c:v>
                </c:pt>
              </c:numCache>
            </c:numRef>
          </c:val>
          <c:extLst>
            <c:ext xmlns:c16="http://schemas.microsoft.com/office/drawing/2014/chart" uri="{C3380CC4-5D6E-409C-BE32-E72D297353CC}">
              <c16:uniqueId val="{00000000-6950-464C-98E8-9D85C15B0CA7}"/>
            </c:ext>
          </c:extLst>
        </c:ser>
        <c:ser>
          <c:idx val="1"/>
          <c:order val="1"/>
          <c:tx>
            <c:strRef>
              <c:f>'Avg Stock Price VS Sum of Reven'!$C$3</c:f>
              <c:strCache>
                <c:ptCount val="1"/>
                <c:pt idx="0">
                  <c:v>Sum of Revenue (Billion USD)</c:v>
                </c:pt>
              </c:strCache>
            </c:strRef>
          </c:tx>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invertIfNegative val="0"/>
          <c:cat>
            <c:strRef>
              <c:f>'Avg Stock Price VS Sum of Reven'!$A$4:$A$5</c:f>
              <c:strCache>
                <c:ptCount val="1"/>
                <c:pt idx="0">
                  <c:v>2022</c:v>
                </c:pt>
              </c:strCache>
            </c:strRef>
          </c:cat>
          <c:val>
            <c:numRef>
              <c:f>'Avg Stock Price VS Sum of Reven'!$C$4:$C$5</c:f>
              <c:numCache>
                <c:formatCode>General</c:formatCode>
                <c:ptCount val="1"/>
                <c:pt idx="0">
                  <c:v>980</c:v>
                </c:pt>
              </c:numCache>
            </c:numRef>
          </c:val>
          <c:extLst>
            <c:ext xmlns:c16="http://schemas.microsoft.com/office/drawing/2014/chart" uri="{C3380CC4-5D6E-409C-BE32-E72D297353CC}">
              <c16:uniqueId val="{00000001-6950-464C-98E8-9D85C15B0CA7}"/>
            </c:ext>
          </c:extLst>
        </c:ser>
        <c:dLbls>
          <c:showLegendKey val="0"/>
          <c:showVal val="0"/>
          <c:showCatName val="0"/>
          <c:showSerName val="0"/>
          <c:showPercent val="0"/>
          <c:showBubbleSize val="0"/>
        </c:dLbls>
        <c:gapWidth val="100"/>
        <c:overlap val="-24"/>
        <c:axId val="662159631"/>
        <c:axId val="662169231"/>
      </c:barChart>
      <c:catAx>
        <c:axId val="6621596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2169231"/>
        <c:crosses val="autoZero"/>
        <c:auto val="1"/>
        <c:lblAlgn val="ctr"/>
        <c:lblOffset val="100"/>
        <c:noMultiLvlLbl val="0"/>
      </c:catAx>
      <c:valAx>
        <c:axId val="662169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2159631"/>
        <c:crosses val="autoZero"/>
        <c:crossBetween val="between"/>
      </c:valAx>
      <c:spPr>
        <a:noFill/>
        <a:ln>
          <a:noFill/>
        </a:ln>
        <a:effectLst/>
      </c:spPr>
    </c:plotArea>
    <c:legend>
      <c:legendPos val="r"/>
      <c:layout>
        <c:manualLayout>
          <c:xMode val="edge"/>
          <c:yMode val="edge"/>
          <c:x val="0.77511876640419963"/>
          <c:y val="5.7815689705455859E-4"/>
          <c:w val="0.21932567804024491"/>
          <c:h val="0.175190586972083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[apple_google_tech_companies_analysis.xlsx]No Of Products Launched!PivotTable3</c:name>
    <c:fmtId val="0"/>
  </c:pivotSource>
  <c:chart>
    <c:autoTitleDeleted val="1"/>
    <c:pivotFmts>
      <c:pivotFmt>
        <c:idx val="0"/>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 Of Products Launched'!$B$3</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Products Launched'!$A$4:$A$13</c:f>
              <c:strCache>
                <c:ptCount val="9"/>
                <c:pt idx="0">
                  <c:v>2015</c:v>
                </c:pt>
                <c:pt idx="1">
                  <c:v>2016</c:v>
                </c:pt>
                <c:pt idx="2">
                  <c:v>2017</c:v>
                </c:pt>
                <c:pt idx="3">
                  <c:v>2018</c:v>
                </c:pt>
                <c:pt idx="4">
                  <c:v>2019</c:v>
                </c:pt>
                <c:pt idx="5">
                  <c:v>2020</c:v>
                </c:pt>
                <c:pt idx="6">
                  <c:v>2021</c:v>
                </c:pt>
                <c:pt idx="7">
                  <c:v>2022</c:v>
                </c:pt>
                <c:pt idx="8">
                  <c:v>2023</c:v>
                </c:pt>
              </c:strCache>
            </c:strRef>
          </c:cat>
          <c:val>
            <c:numRef>
              <c:f>'No Of Products Launched'!$B$4:$B$13</c:f>
              <c:numCache>
                <c:formatCode>General</c:formatCode>
                <c:ptCount val="9"/>
                <c:pt idx="0">
                  <c:v>13</c:v>
                </c:pt>
                <c:pt idx="1">
                  <c:v>19</c:v>
                </c:pt>
                <c:pt idx="2">
                  <c:v>27</c:v>
                </c:pt>
                <c:pt idx="3">
                  <c:v>22</c:v>
                </c:pt>
                <c:pt idx="4">
                  <c:v>18</c:v>
                </c:pt>
                <c:pt idx="5">
                  <c:v>6</c:v>
                </c:pt>
                <c:pt idx="6">
                  <c:v>21</c:v>
                </c:pt>
                <c:pt idx="7">
                  <c:v>19</c:v>
                </c:pt>
                <c:pt idx="8">
                  <c:v>22</c:v>
                </c:pt>
              </c:numCache>
            </c:numRef>
          </c:val>
          <c:smooth val="0"/>
          <c:extLst>
            <c:ext xmlns:c16="http://schemas.microsoft.com/office/drawing/2014/chart" uri="{C3380CC4-5D6E-409C-BE32-E72D297353CC}">
              <c16:uniqueId val="{00000000-E7C9-4F07-90AD-B6951E478D73}"/>
            </c:ext>
          </c:extLst>
        </c:ser>
        <c:dLbls>
          <c:dLblPos val="t"/>
          <c:showLegendKey val="0"/>
          <c:showVal val="1"/>
          <c:showCatName val="0"/>
          <c:showSerName val="0"/>
          <c:showPercent val="0"/>
          <c:showBubbleSize val="0"/>
        </c:dLbls>
        <c:marker val="1"/>
        <c:smooth val="0"/>
        <c:axId val="1581053247"/>
        <c:axId val="1581054687"/>
      </c:lineChart>
      <c:catAx>
        <c:axId val="1581053247"/>
        <c:scaling>
          <c:orientation val="minMax"/>
        </c:scaling>
        <c:delete val="1"/>
        <c:axPos val="b"/>
        <c:numFmt formatCode="General" sourceLinked="1"/>
        <c:majorTickMark val="out"/>
        <c:minorTickMark val="none"/>
        <c:tickLblPos val="nextTo"/>
        <c:crossAx val="1581054687"/>
        <c:crosses val="autoZero"/>
        <c:auto val="1"/>
        <c:lblAlgn val="ctr"/>
        <c:lblOffset val="100"/>
        <c:noMultiLvlLbl val="0"/>
      </c:catAx>
      <c:valAx>
        <c:axId val="1581054687"/>
        <c:scaling>
          <c:orientation val="minMax"/>
        </c:scaling>
        <c:delete val="1"/>
        <c:axPos val="l"/>
        <c:numFmt formatCode="General" sourceLinked="1"/>
        <c:majorTickMark val="out"/>
        <c:minorTickMark val="none"/>
        <c:tickLblPos val="nextTo"/>
        <c:crossAx val="158105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chart" Target="../charts/chart3.xml"/><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svg"/><Relationship Id="rId11" Type="http://schemas.openxmlformats.org/officeDocument/2006/relationships/chart" Target="../charts/chart5.xml"/><Relationship Id="rId5" Type="http://schemas.openxmlformats.org/officeDocument/2006/relationships/image" Target="../media/image2.png"/><Relationship Id="rId10" Type="http://schemas.openxmlformats.org/officeDocument/2006/relationships/image" Target="../media/image7.svg"/><Relationship Id="rId4" Type="http://schemas.openxmlformats.org/officeDocument/2006/relationships/chart" Target="../charts/chart4.xml"/><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10886</xdr:rowOff>
    </xdr:from>
    <xdr:to>
      <xdr:col>22</xdr:col>
      <xdr:colOff>576943</xdr:colOff>
      <xdr:row>3</xdr:row>
      <xdr:rowOff>117566</xdr:rowOff>
    </xdr:to>
    <xdr:sp macro="" textlink="">
      <xdr:nvSpPr>
        <xdr:cNvPr id="2" name="Rectangle: Rounded Corners 1">
          <a:extLst>
            <a:ext uri="{FF2B5EF4-FFF2-40B4-BE49-F238E27FC236}">
              <a16:creationId xmlns:a16="http://schemas.microsoft.com/office/drawing/2014/main" id="{15C5983A-A8DB-D133-0449-41D85DD24B65}"/>
            </a:ext>
          </a:extLst>
        </xdr:cNvPr>
        <xdr:cNvSpPr/>
      </xdr:nvSpPr>
      <xdr:spPr>
        <a:xfrm>
          <a:off x="0" y="10886"/>
          <a:ext cx="15425057" cy="629194"/>
        </a:xfrm>
        <a:prstGeom prst="roundRect">
          <a:avLst>
            <a:gd name="adj" fmla="val 30233"/>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ysClr val="windowText" lastClr="000000"/>
              </a:solidFill>
            </a:rPr>
            <a:t>GOOGLE VS APPLE ANALYSIS</a:t>
          </a:r>
          <a:endParaRPr lang="en-IN" sz="1100">
            <a:solidFill>
              <a:sysClr val="windowText" lastClr="000000"/>
            </a:solidFill>
          </a:endParaRPr>
        </a:p>
      </xdr:txBody>
    </xdr:sp>
    <xdr:clientData/>
  </xdr:twoCellAnchor>
  <xdr:twoCellAnchor>
    <xdr:from>
      <xdr:col>0</xdr:col>
      <xdr:colOff>0</xdr:colOff>
      <xdr:row>3</xdr:row>
      <xdr:rowOff>114300</xdr:rowOff>
    </xdr:from>
    <xdr:to>
      <xdr:col>4</xdr:col>
      <xdr:colOff>99060</xdr:colOff>
      <xdr:row>8</xdr:row>
      <xdr:rowOff>68580</xdr:rowOff>
    </xdr:to>
    <xdr:sp macro="" textlink="">
      <xdr:nvSpPr>
        <xdr:cNvPr id="3" name="Rectangle: Rounded Corners 2">
          <a:extLst>
            <a:ext uri="{FF2B5EF4-FFF2-40B4-BE49-F238E27FC236}">
              <a16:creationId xmlns:a16="http://schemas.microsoft.com/office/drawing/2014/main" id="{D6B779F9-F4F9-D27D-750A-E1576CE4E720}"/>
            </a:ext>
          </a:extLst>
        </xdr:cNvPr>
        <xdr:cNvSpPr/>
      </xdr:nvSpPr>
      <xdr:spPr>
        <a:xfrm>
          <a:off x="0" y="662940"/>
          <a:ext cx="2537460" cy="868680"/>
        </a:xfrm>
        <a:prstGeom prst="roundRect">
          <a:avLst>
            <a:gd name="adj" fmla="val 50000"/>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3</xdr:row>
      <xdr:rowOff>114300</xdr:rowOff>
    </xdr:from>
    <xdr:to>
      <xdr:col>1</xdr:col>
      <xdr:colOff>457200</xdr:colOff>
      <xdr:row>8</xdr:row>
      <xdr:rowOff>76200</xdr:rowOff>
    </xdr:to>
    <xdr:sp macro="" textlink="">
      <xdr:nvSpPr>
        <xdr:cNvPr id="4" name="Rectangle: Rounded Corners 3">
          <a:extLst>
            <a:ext uri="{FF2B5EF4-FFF2-40B4-BE49-F238E27FC236}">
              <a16:creationId xmlns:a16="http://schemas.microsoft.com/office/drawing/2014/main" id="{838B37C1-798A-FFD5-53A4-0645B0F04404}"/>
            </a:ext>
          </a:extLst>
        </xdr:cNvPr>
        <xdr:cNvSpPr/>
      </xdr:nvSpPr>
      <xdr:spPr>
        <a:xfrm>
          <a:off x="0" y="662940"/>
          <a:ext cx="1066800" cy="876300"/>
        </a:xfrm>
        <a:prstGeom prst="roundRect">
          <a:avLst>
            <a:gd name="adj" fmla="val 5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548640</xdr:colOff>
      <xdr:row>4</xdr:row>
      <xdr:rowOff>0</xdr:rowOff>
    </xdr:from>
    <xdr:to>
      <xdr:col>3</xdr:col>
      <xdr:colOff>327660</xdr:colOff>
      <xdr:row>5</xdr:row>
      <xdr:rowOff>106680</xdr:rowOff>
    </xdr:to>
    <xdr:sp macro="" textlink="">
      <xdr:nvSpPr>
        <xdr:cNvPr id="5" name="TextBox 4">
          <a:extLst>
            <a:ext uri="{FF2B5EF4-FFF2-40B4-BE49-F238E27FC236}">
              <a16:creationId xmlns:a16="http://schemas.microsoft.com/office/drawing/2014/main" id="{4D0E964C-C55A-350A-C614-7A7329738026}"/>
            </a:ext>
          </a:extLst>
        </xdr:cNvPr>
        <xdr:cNvSpPr txBox="1"/>
      </xdr:nvSpPr>
      <xdr:spPr>
        <a:xfrm>
          <a:off x="1158240" y="731520"/>
          <a:ext cx="9982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xdr:col>
      <xdr:colOff>525780</xdr:colOff>
      <xdr:row>6</xdr:row>
      <xdr:rowOff>76200</xdr:rowOff>
    </xdr:from>
    <xdr:to>
      <xdr:col>3</xdr:col>
      <xdr:colOff>464820</xdr:colOff>
      <xdr:row>7</xdr:row>
      <xdr:rowOff>160020</xdr:rowOff>
    </xdr:to>
    <xdr:sp macro="" textlink="">
      <xdr:nvSpPr>
        <xdr:cNvPr id="6" name="TextBox 5">
          <a:extLst>
            <a:ext uri="{FF2B5EF4-FFF2-40B4-BE49-F238E27FC236}">
              <a16:creationId xmlns:a16="http://schemas.microsoft.com/office/drawing/2014/main" id="{5D35641E-015D-89A2-61B9-7116B662510D}"/>
            </a:ext>
          </a:extLst>
        </xdr:cNvPr>
        <xdr:cNvSpPr txBox="1"/>
      </xdr:nvSpPr>
      <xdr:spPr>
        <a:xfrm>
          <a:off x="1135380" y="1173480"/>
          <a:ext cx="115824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0</xdr:colOff>
      <xdr:row>3</xdr:row>
      <xdr:rowOff>129540</xdr:rowOff>
    </xdr:from>
    <xdr:to>
      <xdr:col>4</xdr:col>
      <xdr:colOff>236220</xdr:colOff>
      <xdr:row>8</xdr:row>
      <xdr:rowOff>83820</xdr:rowOff>
    </xdr:to>
    <xdr:sp macro="" textlink="">
      <xdr:nvSpPr>
        <xdr:cNvPr id="7" name="Rectangle: Rounded Corners 6">
          <a:extLst>
            <a:ext uri="{FF2B5EF4-FFF2-40B4-BE49-F238E27FC236}">
              <a16:creationId xmlns:a16="http://schemas.microsoft.com/office/drawing/2014/main" id="{ACB0CE04-778D-E304-9BF6-194A921B0BAE}"/>
            </a:ext>
          </a:extLst>
        </xdr:cNvPr>
        <xdr:cNvSpPr/>
      </xdr:nvSpPr>
      <xdr:spPr>
        <a:xfrm>
          <a:off x="0" y="678180"/>
          <a:ext cx="2674620" cy="868680"/>
        </a:xfrm>
        <a:prstGeom prst="roundRect">
          <a:avLst>
            <a:gd name="adj" fmla="val 19298"/>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3</xdr:row>
      <xdr:rowOff>129540</xdr:rowOff>
    </xdr:from>
    <xdr:to>
      <xdr:col>1</xdr:col>
      <xdr:colOff>514864</xdr:colOff>
      <xdr:row>8</xdr:row>
      <xdr:rowOff>91440</xdr:rowOff>
    </xdr:to>
    <xdr:sp macro="" textlink="">
      <xdr:nvSpPr>
        <xdr:cNvPr id="8" name="Rectangle: Rounded Corners 7">
          <a:extLst>
            <a:ext uri="{FF2B5EF4-FFF2-40B4-BE49-F238E27FC236}">
              <a16:creationId xmlns:a16="http://schemas.microsoft.com/office/drawing/2014/main" id="{4827E855-85AC-1B8C-82DD-09C23597E86C}"/>
            </a:ext>
          </a:extLst>
        </xdr:cNvPr>
        <xdr:cNvSpPr/>
      </xdr:nvSpPr>
      <xdr:spPr>
        <a:xfrm>
          <a:off x="0" y="678180"/>
          <a:ext cx="1124464" cy="876300"/>
        </a:xfrm>
        <a:prstGeom prst="roundRect">
          <a:avLst>
            <a:gd name="adj" fmla="val 2130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13</xdr:col>
      <xdr:colOff>137160</xdr:colOff>
      <xdr:row>3</xdr:row>
      <xdr:rowOff>121921</xdr:rowOff>
    </xdr:from>
    <xdr:to>
      <xdr:col>15</xdr:col>
      <xdr:colOff>616132</xdr:colOff>
      <xdr:row>8</xdr:row>
      <xdr:rowOff>130629</xdr:rowOff>
    </xdr:to>
    <mc:AlternateContent xmlns:mc="http://schemas.openxmlformats.org/markup-compatibility/2006" xmlns:a14="http://schemas.microsoft.com/office/drawing/2010/main">
      <mc:Choice Requires="a14">
        <xdr:graphicFrame macro="">
          <xdr:nvGraphicFramePr>
            <xdr:cNvPr id="15" name="Company Name">
              <a:extLst>
                <a:ext uri="{FF2B5EF4-FFF2-40B4-BE49-F238E27FC236}">
                  <a16:creationId xmlns:a16="http://schemas.microsoft.com/office/drawing/2014/main" id="{53F4B8E8-95A4-4BA9-ACCD-55D3435A04F5}"/>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mlns="">
        <xdr:sp macro="" textlink="">
          <xdr:nvSpPr>
            <xdr:cNvPr id="0" name=""/>
            <xdr:cNvSpPr>
              <a:spLocks noTextEdit="1"/>
            </xdr:cNvSpPr>
          </xdr:nvSpPr>
          <xdr:spPr>
            <a:xfrm>
              <a:off x="8061960" y="677092"/>
              <a:ext cx="1828800" cy="879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121919</xdr:colOff>
      <xdr:row>3</xdr:row>
      <xdr:rowOff>125185</xdr:rowOff>
    </xdr:from>
    <xdr:to>
      <xdr:col>22</xdr:col>
      <xdr:colOff>587829</xdr:colOff>
      <xdr:row>22</xdr:row>
      <xdr:rowOff>10886</xdr:rowOff>
    </xdr:to>
    <mc:AlternateContent xmlns:mc="http://schemas.openxmlformats.org/markup-compatibility/2006" xmlns:a14="http://schemas.microsoft.com/office/drawing/2010/main">
      <mc:Choice Requires="a14">
        <xdr:graphicFrame macro="">
          <xdr:nvGraphicFramePr>
            <xdr:cNvPr id="16" name="Period">
              <a:extLst>
                <a:ext uri="{FF2B5EF4-FFF2-40B4-BE49-F238E27FC236}">
                  <a16:creationId xmlns:a16="http://schemas.microsoft.com/office/drawing/2014/main" id="{E9B7541D-CC5A-4E83-B5B1-39CC00965573}"/>
                </a:ext>
              </a:extLst>
            </xdr:cNvPr>
            <xdr:cNvGraphicFramePr/>
          </xdr:nvGraphicFramePr>
          <xdr:xfrm>
            <a:off x="0" y="0"/>
            <a:ext cx="0" cy="0"/>
          </xdr:xfrm>
          <a:graphic>
            <a:graphicData uri="http://schemas.microsoft.com/office/drawing/2010/slicer">
              <sle:slicer xmlns:sle="http://schemas.microsoft.com/office/drawing/2010/slicer" name="Period"/>
            </a:graphicData>
          </a:graphic>
        </xdr:graphicFrame>
      </mc:Choice>
      <mc:Fallback xmlns="">
        <xdr:sp macro="" textlink="">
          <xdr:nvSpPr>
            <xdr:cNvPr id="0" name=""/>
            <xdr:cNvSpPr>
              <a:spLocks noTextEdit="1"/>
            </xdr:cNvSpPr>
          </xdr:nvSpPr>
          <xdr:spPr>
            <a:xfrm>
              <a:off x="9875520" y="680356"/>
              <a:ext cx="1828800" cy="3401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118654</xdr:colOff>
      <xdr:row>22</xdr:row>
      <xdr:rowOff>14151</xdr:rowOff>
    </xdr:from>
    <xdr:to>
      <xdr:col>22</xdr:col>
      <xdr:colOff>598715</xdr:colOff>
      <xdr:row>26</xdr:row>
      <xdr:rowOff>152400</xdr:rowOff>
    </xdr:to>
    <mc:AlternateContent xmlns:mc="http://schemas.openxmlformats.org/markup-compatibility/2006" xmlns:a14="http://schemas.microsoft.com/office/drawing/2010/main">
      <mc:Choice Requires="a14">
        <xdr:graphicFrame macro="">
          <xdr:nvGraphicFramePr>
            <xdr:cNvPr id="17" name="Quarter">
              <a:extLst>
                <a:ext uri="{FF2B5EF4-FFF2-40B4-BE49-F238E27FC236}">
                  <a16:creationId xmlns:a16="http://schemas.microsoft.com/office/drawing/2014/main" id="{42EAFACC-1D58-4551-A5D9-64BF19457725}"/>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9872254" y="4085408"/>
              <a:ext cx="1828800" cy="8349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243840</xdr:colOff>
      <xdr:row>3</xdr:row>
      <xdr:rowOff>121920</xdr:rowOff>
    </xdr:from>
    <xdr:to>
      <xdr:col>8</xdr:col>
      <xdr:colOff>480060</xdr:colOff>
      <xdr:row>8</xdr:row>
      <xdr:rowOff>76200</xdr:rowOff>
    </xdr:to>
    <xdr:sp macro="" textlink="">
      <xdr:nvSpPr>
        <xdr:cNvPr id="18" name="Rectangle: Rounded Corners 17">
          <a:extLst>
            <a:ext uri="{FF2B5EF4-FFF2-40B4-BE49-F238E27FC236}">
              <a16:creationId xmlns:a16="http://schemas.microsoft.com/office/drawing/2014/main" id="{5A727568-F4A9-6CDF-7483-1E6E679D638B}"/>
            </a:ext>
          </a:extLst>
        </xdr:cNvPr>
        <xdr:cNvSpPr/>
      </xdr:nvSpPr>
      <xdr:spPr>
        <a:xfrm>
          <a:off x="2682240" y="670560"/>
          <a:ext cx="2674620" cy="868680"/>
        </a:xfrm>
        <a:prstGeom prst="roundRect">
          <a:avLst>
            <a:gd name="adj" fmla="val 19298"/>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251460</xdr:colOff>
      <xdr:row>3</xdr:row>
      <xdr:rowOff>114300</xdr:rowOff>
    </xdr:from>
    <xdr:to>
      <xdr:col>6</xdr:col>
      <xdr:colOff>156724</xdr:colOff>
      <xdr:row>8</xdr:row>
      <xdr:rowOff>76200</xdr:rowOff>
    </xdr:to>
    <xdr:sp macro="" textlink="">
      <xdr:nvSpPr>
        <xdr:cNvPr id="20" name="Rectangle: Rounded Corners 19">
          <a:extLst>
            <a:ext uri="{FF2B5EF4-FFF2-40B4-BE49-F238E27FC236}">
              <a16:creationId xmlns:a16="http://schemas.microsoft.com/office/drawing/2014/main" id="{4441A337-DA99-DA23-8207-D1495314D15C}"/>
            </a:ext>
          </a:extLst>
        </xdr:cNvPr>
        <xdr:cNvSpPr/>
      </xdr:nvSpPr>
      <xdr:spPr>
        <a:xfrm>
          <a:off x="2689860" y="662940"/>
          <a:ext cx="1124464" cy="876300"/>
        </a:xfrm>
        <a:prstGeom prst="roundRect">
          <a:avLst>
            <a:gd name="adj" fmla="val 2130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495300</xdr:colOff>
      <xdr:row>3</xdr:row>
      <xdr:rowOff>114300</xdr:rowOff>
    </xdr:from>
    <xdr:to>
      <xdr:col>13</xdr:col>
      <xdr:colOff>121920</xdr:colOff>
      <xdr:row>8</xdr:row>
      <xdr:rowOff>68580</xdr:rowOff>
    </xdr:to>
    <xdr:sp macro="" textlink="">
      <xdr:nvSpPr>
        <xdr:cNvPr id="21" name="Rectangle: Rounded Corners 20">
          <a:extLst>
            <a:ext uri="{FF2B5EF4-FFF2-40B4-BE49-F238E27FC236}">
              <a16:creationId xmlns:a16="http://schemas.microsoft.com/office/drawing/2014/main" id="{9FA68D53-92FF-E0B8-18E9-2BF4A40B6CE7}"/>
            </a:ext>
          </a:extLst>
        </xdr:cNvPr>
        <xdr:cNvSpPr/>
      </xdr:nvSpPr>
      <xdr:spPr>
        <a:xfrm>
          <a:off x="5372100" y="662940"/>
          <a:ext cx="2674620" cy="868680"/>
        </a:xfrm>
        <a:prstGeom prst="roundRect">
          <a:avLst>
            <a:gd name="adj" fmla="val 19298"/>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487680</xdr:colOff>
      <xdr:row>3</xdr:row>
      <xdr:rowOff>114300</xdr:rowOff>
    </xdr:from>
    <xdr:to>
      <xdr:col>10</xdr:col>
      <xdr:colOff>392944</xdr:colOff>
      <xdr:row>8</xdr:row>
      <xdr:rowOff>76200</xdr:rowOff>
    </xdr:to>
    <xdr:sp macro="" textlink="">
      <xdr:nvSpPr>
        <xdr:cNvPr id="22" name="Rectangle: Rounded Corners 21">
          <a:extLst>
            <a:ext uri="{FF2B5EF4-FFF2-40B4-BE49-F238E27FC236}">
              <a16:creationId xmlns:a16="http://schemas.microsoft.com/office/drawing/2014/main" id="{E05E2963-503B-DEE5-2BFE-4144F5E2B178}"/>
            </a:ext>
          </a:extLst>
        </xdr:cNvPr>
        <xdr:cNvSpPr/>
      </xdr:nvSpPr>
      <xdr:spPr>
        <a:xfrm>
          <a:off x="5364480" y="669471"/>
          <a:ext cx="1124464" cy="887186"/>
        </a:xfrm>
        <a:prstGeom prst="roundRect">
          <a:avLst>
            <a:gd name="adj" fmla="val 2130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556260</xdr:colOff>
      <xdr:row>4</xdr:row>
      <xdr:rowOff>51162</xdr:rowOff>
    </xdr:from>
    <xdr:to>
      <xdr:col>4</xdr:col>
      <xdr:colOff>130628</xdr:colOff>
      <xdr:row>5</xdr:row>
      <xdr:rowOff>141514</xdr:rowOff>
    </xdr:to>
    <xdr:sp macro="" textlink="">
      <xdr:nvSpPr>
        <xdr:cNvPr id="23" name="TextBox 22">
          <a:extLst>
            <a:ext uri="{FF2B5EF4-FFF2-40B4-BE49-F238E27FC236}">
              <a16:creationId xmlns:a16="http://schemas.microsoft.com/office/drawing/2014/main" id="{C55CC42F-05B4-5321-40CC-74782362BC1B}"/>
            </a:ext>
          </a:extLst>
        </xdr:cNvPr>
        <xdr:cNvSpPr txBox="1"/>
      </xdr:nvSpPr>
      <xdr:spPr>
        <a:xfrm>
          <a:off x="1231174" y="747848"/>
          <a:ext cx="1599111" cy="2645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Total </a:t>
          </a:r>
          <a:r>
            <a:rPr lang="en-IN" sz="1200" b="1" baseline="0"/>
            <a:t> Acquisiion</a:t>
          </a:r>
          <a:endParaRPr lang="en-IN" sz="1200" b="1"/>
        </a:p>
      </xdr:txBody>
    </xdr:sp>
    <xdr:clientData/>
  </xdr:twoCellAnchor>
  <xdr:twoCellAnchor>
    <xdr:from>
      <xdr:col>2</xdr:col>
      <xdr:colOff>22860</xdr:colOff>
      <xdr:row>6</xdr:row>
      <xdr:rowOff>53340</xdr:rowOff>
    </xdr:from>
    <xdr:to>
      <xdr:col>4</xdr:col>
      <xdr:colOff>38100</xdr:colOff>
      <xdr:row>8</xdr:row>
      <xdr:rowOff>45720</xdr:rowOff>
    </xdr:to>
    <xdr:sp macro="" textlink="'NO Of Acquisition'!U26">
      <xdr:nvSpPr>
        <xdr:cNvPr id="24" name="TextBox 23">
          <a:extLst>
            <a:ext uri="{FF2B5EF4-FFF2-40B4-BE49-F238E27FC236}">
              <a16:creationId xmlns:a16="http://schemas.microsoft.com/office/drawing/2014/main" id="{DEA77AD0-738D-A812-C5F2-067E3DD45EA7}"/>
            </a:ext>
          </a:extLst>
        </xdr:cNvPr>
        <xdr:cNvSpPr txBox="1"/>
      </xdr:nvSpPr>
      <xdr:spPr>
        <a:xfrm>
          <a:off x="1242060" y="1150620"/>
          <a:ext cx="1234440" cy="358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77DEF0A-4445-4ABF-B7FC-5AEFBBD6BBB5}" type="TxLink">
            <a:rPr lang="en-US" sz="2000" b="1" i="0" u="none" strike="noStrike">
              <a:solidFill>
                <a:srgbClr val="000000"/>
              </a:solidFill>
              <a:latin typeface="Calibri"/>
              <a:ea typeface="Calibri"/>
              <a:cs typeface="Calibri"/>
            </a:rPr>
            <a:pPr algn="ctr"/>
            <a:t>24</a:t>
          </a:fld>
          <a:endParaRPr lang="en-IN" sz="1100" b="1"/>
        </a:p>
      </xdr:txBody>
    </xdr:sp>
    <xdr:clientData/>
  </xdr:twoCellAnchor>
  <xdr:twoCellAnchor>
    <xdr:from>
      <xdr:col>6</xdr:col>
      <xdr:colOff>163287</xdr:colOff>
      <xdr:row>4</xdr:row>
      <xdr:rowOff>76200</xdr:rowOff>
    </xdr:from>
    <xdr:to>
      <xdr:col>8</xdr:col>
      <xdr:colOff>468087</xdr:colOff>
      <xdr:row>5</xdr:row>
      <xdr:rowOff>141514</xdr:rowOff>
    </xdr:to>
    <xdr:sp macro="" textlink="">
      <xdr:nvSpPr>
        <xdr:cNvPr id="25" name="TextBox 24">
          <a:extLst>
            <a:ext uri="{FF2B5EF4-FFF2-40B4-BE49-F238E27FC236}">
              <a16:creationId xmlns:a16="http://schemas.microsoft.com/office/drawing/2014/main" id="{B39F1704-95AB-6FE2-CE77-C489BDF07CB4}"/>
            </a:ext>
          </a:extLst>
        </xdr:cNvPr>
        <xdr:cNvSpPr txBox="1"/>
      </xdr:nvSpPr>
      <xdr:spPr>
        <a:xfrm>
          <a:off x="3820887" y="816429"/>
          <a:ext cx="1524000" cy="2503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Total Products</a:t>
          </a:r>
          <a:endParaRPr lang="en-IN" sz="1100" b="1"/>
        </a:p>
      </xdr:txBody>
    </xdr:sp>
    <xdr:clientData/>
  </xdr:twoCellAnchor>
  <xdr:twoCellAnchor>
    <xdr:from>
      <xdr:col>6</xdr:col>
      <xdr:colOff>320040</xdr:colOff>
      <xdr:row>6</xdr:row>
      <xdr:rowOff>45720</xdr:rowOff>
    </xdr:from>
    <xdr:to>
      <xdr:col>8</xdr:col>
      <xdr:colOff>312420</xdr:colOff>
      <xdr:row>8</xdr:row>
      <xdr:rowOff>38100</xdr:rowOff>
    </xdr:to>
    <xdr:sp macro="" textlink="'No Of Products Launched'!F35">
      <xdr:nvSpPr>
        <xdr:cNvPr id="26" name="TextBox 25">
          <a:extLst>
            <a:ext uri="{FF2B5EF4-FFF2-40B4-BE49-F238E27FC236}">
              <a16:creationId xmlns:a16="http://schemas.microsoft.com/office/drawing/2014/main" id="{5A2A55E0-1014-A911-3116-A025D24ADB3B}"/>
            </a:ext>
          </a:extLst>
        </xdr:cNvPr>
        <xdr:cNvSpPr txBox="1"/>
      </xdr:nvSpPr>
      <xdr:spPr>
        <a:xfrm>
          <a:off x="3977640" y="1143000"/>
          <a:ext cx="1211580" cy="358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582DE7-1484-4E5B-B7BB-4C77D792155C}" type="TxLink">
            <a:rPr lang="en-US" sz="1600" b="1" i="0" u="none" strike="noStrike">
              <a:solidFill>
                <a:srgbClr val="000000"/>
              </a:solidFill>
              <a:latin typeface="Calibri"/>
              <a:ea typeface="Calibri"/>
              <a:cs typeface="Calibri"/>
            </a:rPr>
            <a:pPr algn="ctr"/>
            <a:t>167</a:t>
          </a:fld>
          <a:endParaRPr lang="en-IN" sz="1100" b="1"/>
        </a:p>
      </xdr:txBody>
    </xdr:sp>
    <xdr:clientData/>
  </xdr:twoCellAnchor>
  <xdr:twoCellAnchor>
    <xdr:from>
      <xdr:col>10</xdr:col>
      <xdr:colOff>435428</xdr:colOff>
      <xdr:row>4</xdr:row>
      <xdr:rowOff>65314</xdr:rowOff>
    </xdr:from>
    <xdr:to>
      <xdr:col>13</xdr:col>
      <xdr:colOff>37011</xdr:colOff>
      <xdr:row>5</xdr:row>
      <xdr:rowOff>141514</xdr:rowOff>
    </xdr:to>
    <xdr:sp macro="" textlink="">
      <xdr:nvSpPr>
        <xdr:cNvPr id="30" name="TextBox 29">
          <a:extLst>
            <a:ext uri="{FF2B5EF4-FFF2-40B4-BE49-F238E27FC236}">
              <a16:creationId xmlns:a16="http://schemas.microsoft.com/office/drawing/2014/main" id="{2463D97E-5FA9-74F0-3AD6-B87D59C163F6}"/>
            </a:ext>
          </a:extLst>
        </xdr:cNvPr>
        <xdr:cNvSpPr txBox="1"/>
      </xdr:nvSpPr>
      <xdr:spPr>
        <a:xfrm>
          <a:off x="7184571" y="762000"/>
          <a:ext cx="1626326" cy="2503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Stock Value(USD)</a:t>
          </a:r>
          <a:endParaRPr lang="en-IN" sz="1100" b="1"/>
        </a:p>
      </xdr:txBody>
    </xdr:sp>
    <xdr:clientData/>
  </xdr:twoCellAnchor>
  <xdr:twoCellAnchor>
    <xdr:from>
      <xdr:col>10</xdr:col>
      <xdr:colOff>463731</xdr:colOff>
      <xdr:row>6</xdr:row>
      <xdr:rowOff>51163</xdr:rowOff>
    </xdr:from>
    <xdr:to>
      <xdr:col>12</xdr:col>
      <xdr:colOff>524691</xdr:colOff>
      <xdr:row>8</xdr:row>
      <xdr:rowOff>13063</xdr:rowOff>
    </xdr:to>
    <xdr:sp macro="" textlink="'Avg Stock Price VS Sum of Reven'!F27">
      <xdr:nvSpPr>
        <xdr:cNvPr id="31" name="TextBox 30">
          <a:extLst>
            <a:ext uri="{FF2B5EF4-FFF2-40B4-BE49-F238E27FC236}">
              <a16:creationId xmlns:a16="http://schemas.microsoft.com/office/drawing/2014/main" id="{91789CB5-47D5-233B-14F0-E01F6A91093B}"/>
            </a:ext>
          </a:extLst>
        </xdr:cNvPr>
        <xdr:cNvSpPr txBox="1"/>
      </xdr:nvSpPr>
      <xdr:spPr>
        <a:xfrm>
          <a:off x="7212874" y="1096192"/>
          <a:ext cx="1410788" cy="3102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D8D5C2-D613-427B-9F6F-C1E9FCCCFD6E}" type="TxLink">
            <a:rPr lang="en-US" sz="1400" b="1" i="0" u="none" strike="noStrike">
              <a:solidFill>
                <a:srgbClr val="000000"/>
              </a:solidFill>
              <a:latin typeface="Calibri"/>
              <a:ea typeface="Calibri"/>
              <a:cs typeface="Calibri"/>
            </a:rPr>
            <a:pPr algn="ctr"/>
            <a:t> $1,286.47 </a:t>
          </a:fld>
          <a:endParaRPr lang="en-IN" sz="1100" b="1"/>
        </a:p>
      </xdr:txBody>
    </xdr:sp>
    <xdr:clientData/>
  </xdr:twoCellAnchor>
  <xdr:twoCellAnchor>
    <xdr:from>
      <xdr:col>0</xdr:col>
      <xdr:colOff>0</xdr:colOff>
      <xdr:row>8</xdr:row>
      <xdr:rowOff>102326</xdr:rowOff>
    </xdr:from>
    <xdr:to>
      <xdr:col>8</xdr:col>
      <xdr:colOff>10886</xdr:colOff>
      <xdr:row>26</xdr:row>
      <xdr:rowOff>174171</xdr:rowOff>
    </xdr:to>
    <xdr:sp macro="" textlink="">
      <xdr:nvSpPr>
        <xdr:cNvPr id="32" name="Rectangle: Rounded Corners 31">
          <a:extLst>
            <a:ext uri="{FF2B5EF4-FFF2-40B4-BE49-F238E27FC236}">
              <a16:creationId xmlns:a16="http://schemas.microsoft.com/office/drawing/2014/main" id="{0ABC29A3-9669-BCE2-0074-04423F061118}"/>
            </a:ext>
          </a:extLst>
        </xdr:cNvPr>
        <xdr:cNvSpPr/>
      </xdr:nvSpPr>
      <xdr:spPr>
        <a:xfrm>
          <a:off x="0" y="1582783"/>
          <a:ext cx="4887686" cy="3402874"/>
        </a:xfrm>
        <a:prstGeom prst="roundRect">
          <a:avLst>
            <a:gd name="adj" fmla="val 5470"/>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R&amp;D ,Revenue and Market Cap Analysis</a:t>
          </a:r>
        </a:p>
      </xdr:txBody>
    </xdr:sp>
    <xdr:clientData/>
  </xdr:twoCellAnchor>
  <xdr:twoCellAnchor editAs="absolute">
    <xdr:from>
      <xdr:col>9</xdr:col>
      <xdr:colOff>21770</xdr:colOff>
      <xdr:row>37</xdr:row>
      <xdr:rowOff>32656</xdr:rowOff>
    </xdr:from>
    <xdr:to>
      <xdr:col>9</xdr:col>
      <xdr:colOff>664028</xdr:colOff>
      <xdr:row>37</xdr:row>
      <xdr:rowOff>78375</xdr:rowOff>
    </xdr:to>
    <xdr:sp macro="" textlink="" fLocksText="0">
      <xdr:nvSpPr>
        <xdr:cNvPr id="5121" name="Text Box 1">
          <a:extLst>
            <a:ext uri="{FF2B5EF4-FFF2-40B4-BE49-F238E27FC236}">
              <a16:creationId xmlns:a16="http://schemas.microsoft.com/office/drawing/2014/main" id="{9CAA9832-F721-4C51-A43F-2AA631FC4ADB}"/>
            </a:ext>
          </a:extLst>
        </xdr:cNvPr>
        <xdr:cNvSpPr txBox="1">
          <a:spLocks noChangeArrowheads="1"/>
        </xdr:cNvSpPr>
      </xdr:nvSpPr>
      <xdr:spPr bwMode="auto">
        <a:xfrm>
          <a:off x="6095999" y="6476999"/>
          <a:ext cx="642258" cy="45719"/>
        </a:xfrm>
        <a:prstGeom prst="rect">
          <a:avLst/>
        </a:prstGeom>
        <a:solidFill>
          <a:srgbClr val="FFFFFF"/>
        </a:solidFill>
        <a:ln w="9525">
          <a:noFill/>
          <a:miter lim="800000"/>
          <a:headEnd/>
          <a:tailEnd/>
        </a:ln>
      </xdr:spPr>
      <xdr:txBody>
        <a:bodyPr vertOverflow="clip" wrap="square" lIns="27432" tIns="22860" rIns="0" bIns="0" anchor="t" upright="1"/>
        <a:lstStyle/>
        <a:p>
          <a:pPr lvl="1" algn="l" rtl="0">
            <a:defRPr sz="1000"/>
          </a:pPr>
          <a:endParaRPr lang="en-IN" sz="1100" b="0" i="0" u="none" strike="noStrike" baseline="0">
            <a:solidFill>
              <a:srgbClr val="000000"/>
            </a:solidFill>
            <a:latin typeface="Calibri"/>
            <a:ea typeface="Calibri"/>
            <a:cs typeface="Calibri"/>
          </a:endParaRPr>
        </a:p>
      </xdr:txBody>
    </xdr:sp>
    <xdr:clientData fLocksWithSheet="0" fPrintsWithSheet="0"/>
  </xdr:twoCellAnchor>
  <xdr:twoCellAnchor>
    <xdr:from>
      <xdr:col>8</xdr:col>
      <xdr:colOff>32657</xdr:colOff>
      <xdr:row>8</xdr:row>
      <xdr:rowOff>102326</xdr:rowOff>
    </xdr:from>
    <xdr:to>
      <xdr:col>16</xdr:col>
      <xdr:colOff>119743</xdr:colOff>
      <xdr:row>26</xdr:row>
      <xdr:rowOff>174171</xdr:rowOff>
    </xdr:to>
    <xdr:sp macro="" textlink="">
      <xdr:nvSpPr>
        <xdr:cNvPr id="36" name="Rectangle: Rounded Corners 35">
          <a:extLst>
            <a:ext uri="{FF2B5EF4-FFF2-40B4-BE49-F238E27FC236}">
              <a16:creationId xmlns:a16="http://schemas.microsoft.com/office/drawing/2014/main" id="{3380DD03-70F5-7CFE-22B2-1355ABC7A9F5}"/>
            </a:ext>
          </a:extLst>
        </xdr:cNvPr>
        <xdr:cNvSpPr/>
      </xdr:nvSpPr>
      <xdr:spPr>
        <a:xfrm>
          <a:off x="4909457" y="1582783"/>
          <a:ext cx="4963886" cy="3402874"/>
        </a:xfrm>
        <a:prstGeom prst="roundRect">
          <a:avLst>
            <a:gd name="adj" fmla="val 5470"/>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Avg Stock Price VS Sum of Revenue</a:t>
          </a:r>
        </a:p>
      </xdr:txBody>
    </xdr:sp>
    <xdr:clientData/>
  </xdr:twoCellAnchor>
  <xdr:twoCellAnchor>
    <xdr:from>
      <xdr:col>0</xdr:col>
      <xdr:colOff>0</xdr:colOff>
      <xdr:row>27</xdr:row>
      <xdr:rowOff>15238</xdr:rowOff>
    </xdr:from>
    <xdr:to>
      <xdr:col>8</xdr:col>
      <xdr:colOff>10886</xdr:colOff>
      <xdr:row>45</xdr:row>
      <xdr:rowOff>87084</xdr:rowOff>
    </xdr:to>
    <xdr:sp macro="" textlink="">
      <xdr:nvSpPr>
        <xdr:cNvPr id="39" name="Rectangle: Rounded Corners 38">
          <a:extLst>
            <a:ext uri="{FF2B5EF4-FFF2-40B4-BE49-F238E27FC236}">
              <a16:creationId xmlns:a16="http://schemas.microsoft.com/office/drawing/2014/main" id="{16FA2099-FB89-6931-38B4-7E79F1CFEDA7}"/>
            </a:ext>
          </a:extLst>
        </xdr:cNvPr>
        <xdr:cNvSpPr/>
      </xdr:nvSpPr>
      <xdr:spPr>
        <a:xfrm>
          <a:off x="0" y="5011781"/>
          <a:ext cx="4887686" cy="3402874"/>
        </a:xfrm>
        <a:prstGeom prst="roundRect">
          <a:avLst>
            <a:gd name="adj" fmla="val 5470"/>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No Of Products Launched</a:t>
          </a:r>
        </a:p>
      </xdr:txBody>
    </xdr:sp>
    <xdr:clientData/>
  </xdr:twoCellAnchor>
  <xdr:twoCellAnchor>
    <xdr:from>
      <xdr:col>11</xdr:col>
      <xdr:colOff>609599</xdr:colOff>
      <xdr:row>35</xdr:row>
      <xdr:rowOff>10886</xdr:rowOff>
    </xdr:from>
    <xdr:to>
      <xdr:col>13</xdr:col>
      <xdr:colOff>119742</xdr:colOff>
      <xdr:row>37</xdr:row>
      <xdr:rowOff>76200</xdr:rowOff>
    </xdr:to>
    <xdr:sp macro="" textlink="">
      <xdr:nvSpPr>
        <xdr:cNvPr id="5122" name="Text Box 2">
          <a:extLst>
            <a:ext uri="{FF2B5EF4-FFF2-40B4-BE49-F238E27FC236}">
              <a16:creationId xmlns:a16="http://schemas.microsoft.com/office/drawing/2014/main" id="{1B3636E9-7146-2887-29C7-70812E989129}"/>
            </a:ext>
          </a:extLst>
        </xdr:cNvPr>
        <xdr:cNvSpPr txBox="1">
          <a:spLocks noChangeArrowheads="1"/>
        </xdr:cNvSpPr>
      </xdr:nvSpPr>
      <xdr:spPr bwMode="auto">
        <a:xfrm>
          <a:off x="7315199" y="6487886"/>
          <a:ext cx="729343" cy="435428"/>
        </a:xfrm>
        <a:prstGeom prst="rect">
          <a:avLst/>
        </a:prstGeom>
        <a:noFill/>
        <a:ln w="9525">
          <a:noFill/>
          <a:miter lim="800000"/>
          <a:headEnd/>
          <a:tailEnd/>
        </a:ln>
      </xdr:spPr>
      <xdr:txBody>
        <a:bodyPr vertOverflow="clip" wrap="square" lIns="27432" tIns="22860" rIns="0" bIns="0" anchor="t" upright="1"/>
        <a:lstStyle/>
        <a:p>
          <a:pPr algn="l" rtl="0">
            <a:defRPr sz="1000"/>
          </a:pPr>
          <a:endParaRPr lang="en-IN" sz="1100" b="0" i="0" u="none" strike="noStrike" baseline="0">
            <a:solidFill>
              <a:srgbClr val="000000"/>
            </a:solidFill>
            <a:latin typeface="Calibri"/>
            <a:ea typeface="Calibri"/>
            <a:cs typeface="Calibri"/>
          </a:endParaRPr>
        </a:p>
      </xdr:txBody>
    </xdr:sp>
    <xdr:clientData fLocksWithSheet="0"/>
  </xdr:twoCellAnchor>
  <xdr:twoCellAnchor>
    <xdr:from>
      <xdr:col>8</xdr:col>
      <xdr:colOff>21771</xdr:colOff>
      <xdr:row>27</xdr:row>
      <xdr:rowOff>4353</xdr:rowOff>
    </xdr:from>
    <xdr:to>
      <xdr:col>16</xdr:col>
      <xdr:colOff>32657</xdr:colOff>
      <xdr:row>45</xdr:row>
      <xdr:rowOff>76199</xdr:rowOff>
    </xdr:to>
    <xdr:sp macro="" textlink="">
      <xdr:nvSpPr>
        <xdr:cNvPr id="40" name="Rectangle: Rounded Corners 39">
          <a:extLst>
            <a:ext uri="{FF2B5EF4-FFF2-40B4-BE49-F238E27FC236}">
              <a16:creationId xmlns:a16="http://schemas.microsoft.com/office/drawing/2014/main" id="{C9F419DF-DC7E-8FEC-D254-1EEB1F9C5884}"/>
            </a:ext>
          </a:extLst>
        </xdr:cNvPr>
        <xdr:cNvSpPr/>
      </xdr:nvSpPr>
      <xdr:spPr>
        <a:xfrm>
          <a:off x="4898571" y="5000896"/>
          <a:ext cx="4887686" cy="3402874"/>
        </a:xfrm>
        <a:prstGeom prst="roundRect">
          <a:avLst>
            <a:gd name="adj" fmla="val 5470"/>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No</a:t>
          </a:r>
          <a:r>
            <a:rPr lang="en-IN" sz="1100" baseline="0">
              <a:solidFill>
                <a:sysClr val="windowText" lastClr="000000"/>
              </a:solidFill>
            </a:rPr>
            <a:t> of Acquisitions</a:t>
          </a:r>
          <a:endParaRPr lang="en-IN" sz="1100">
            <a:solidFill>
              <a:sysClr val="windowText" lastClr="000000"/>
            </a:solidFill>
          </a:endParaRPr>
        </a:p>
      </xdr:txBody>
    </xdr:sp>
    <xdr:clientData/>
  </xdr:twoCellAnchor>
  <xdr:twoCellAnchor>
    <xdr:from>
      <xdr:col>8</xdr:col>
      <xdr:colOff>21770</xdr:colOff>
      <xdr:row>28</xdr:row>
      <xdr:rowOff>185056</xdr:rowOff>
    </xdr:from>
    <xdr:to>
      <xdr:col>15</xdr:col>
      <xdr:colOff>609599</xdr:colOff>
      <xdr:row>45</xdr:row>
      <xdr:rowOff>65314</xdr:rowOff>
    </xdr:to>
    <xdr:graphicFrame macro="">
      <xdr:nvGraphicFramePr>
        <xdr:cNvPr id="44" name="Chart 43">
          <a:extLst>
            <a:ext uri="{FF2B5EF4-FFF2-40B4-BE49-F238E27FC236}">
              <a16:creationId xmlns:a16="http://schemas.microsoft.com/office/drawing/2014/main" id="{EB6A3F97-15A0-4FC3-AA2D-8DCC00F6C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76200</xdr:rowOff>
    </xdr:from>
    <xdr:to>
      <xdr:col>7</xdr:col>
      <xdr:colOff>587829</xdr:colOff>
      <xdr:row>45</xdr:row>
      <xdr:rowOff>0</xdr:rowOff>
    </xdr:to>
    <xdr:graphicFrame macro="">
      <xdr:nvGraphicFramePr>
        <xdr:cNvPr id="45" name="Chart 44">
          <a:extLst>
            <a:ext uri="{FF2B5EF4-FFF2-40B4-BE49-F238E27FC236}">
              <a16:creationId xmlns:a16="http://schemas.microsoft.com/office/drawing/2014/main" id="{CDB40B0E-400C-4E99-8320-0CBD67C4E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87086</xdr:colOff>
      <xdr:row>10</xdr:row>
      <xdr:rowOff>87086</xdr:rowOff>
    </xdr:from>
    <xdr:to>
      <xdr:col>8</xdr:col>
      <xdr:colOff>0</xdr:colOff>
      <xdr:row>26</xdr:row>
      <xdr:rowOff>163285</xdr:rowOff>
    </xdr:to>
    <xdr:graphicFrame macro="">
      <xdr:nvGraphicFramePr>
        <xdr:cNvPr id="47" name="Chart 46">
          <a:extLst>
            <a:ext uri="{FF2B5EF4-FFF2-40B4-BE49-F238E27FC236}">
              <a16:creationId xmlns:a16="http://schemas.microsoft.com/office/drawing/2014/main" id="{777746CE-8E2F-447A-A2AB-4092F429B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32657</xdr:colOff>
      <xdr:row>10</xdr:row>
      <xdr:rowOff>87086</xdr:rowOff>
    </xdr:from>
    <xdr:to>
      <xdr:col>16</xdr:col>
      <xdr:colOff>54429</xdr:colOff>
      <xdr:row>26</xdr:row>
      <xdr:rowOff>124097</xdr:rowOff>
    </xdr:to>
    <xdr:graphicFrame macro="">
      <xdr:nvGraphicFramePr>
        <xdr:cNvPr id="9" name="Chart 8">
          <a:extLst>
            <a:ext uri="{FF2B5EF4-FFF2-40B4-BE49-F238E27FC236}">
              <a16:creationId xmlns:a16="http://schemas.microsoft.com/office/drawing/2014/main" id="{443F1144-4245-4FC0-A8D5-D7E1F087A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76201</xdr:colOff>
      <xdr:row>3</xdr:row>
      <xdr:rowOff>108858</xdr:rowOff>
    </xdr:from>
    <xdr:to>
      <xdr:col>1</xdr:col>
      <xdr:colOff>301287</xdr:colOff>
      <xdr:row>8</xdr:row>
      <xdr:rowOff>138001</xdr:rowOff>
    </xdr:to>
    <xdr:pic>
      <xdr:nvPicPr>
        <xdr:cNvPr id="11" name="Graphic 10" descr="Bank with solid fill">
          <a:extLst>
            <a:ext uri="{FF2B5EF4-FFF2-40B4-BE49-F238E27FC236}">
              <a16:creationId xmlns:a16="http://schemas.microsoft.com/office/drawing/2014/main" id="{73D83388-F1C4-CCEA-90A1-8F4F9DCD39C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6201" y="664029"/>
          <a:ext cx="900000" cy="900000"/>
        </a:xfrm>
        <a:prstGeom prst="rect">
          <a:avLst/>
        </a:prstGeom>
      </xdr:spPr>
    </xdr:pic>
    <xdr:clientData/>
  </xdr:twoCellAnchor>
  <xdr:twoCellAnchor editAs="oneCell">
    <xdr:from>
      <xdr:col>4</xdr:col>
      <xdr:colOff>433029</xdr:colOff>
      <xdr:row>3</xdr:row>
      <xdr:rowOff>182657</xdr:rowOff>
    </xdr:from>
    <xdr:to>
      <xdr:col>5</xdr:col>
      <xdr:colOff>478115</xdr:colOff>
      <xdr:row>8</xdr:row>
      <xdr:rowOff>24180</xdr:rowOff>
    </xdr:to>
    <xdr:pic>
      <xdr:nvPicPr>
        <xdr:cNvPr id="13" name="Graphic 12" descr="Briefcase with solid fill">
          <a:extLst>
            <a:ext uri="{FF2B5EF4-FFF2-40B4-BE49-F238E27FC236}">
              <a16:creationId xmlns:a16="http://schemas.microsoft.com/office/drawing/2014/main" id="{DB0D1162-2293-F212-E425-5FEF2A9130C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871429" y="737828"/>
          <a:ext cx="720000" cy="720000"/>
        </a:xfrm>
        <a:prstGeom prst="rect">
          <a:avLst/>
        </a:prstGeom>
      </xdr:spPr>
    </xdr:pic>
    <xdr:clientData/>
  </xdr:twoCellAnchor>
  <xdr:twoCellAnchor editAs="oneCell">
    <xdr:from>
      <xdr:col>9</xdr:col>
      <xdr:colOff>60513</xdr:colOff>
      <xdr:row>3</xdr:row>
      <xdr:rowOff>180257</xdr:rowOff>
    </xdr:from>
    <xdr:to>
      <xdr:col>10</xdr:col>
      <xdr:colOff>105599</xdr:colOff>
      <xdr:row>8</xdr:row>
      <xdr:rowOff>21780</xdr:rowOff>
    </xdr:to>
    <xdr:pic>
      <xdr:nvPicPr>
        <xdr:cNvPr id="19" name="Graphic 18" descr="Upward trend with solid fill">
          <a:extLst>
            <a:ext uri="{FF2B5EF4-FFF2-40B4-BE49-F238E27FC236}">
              <a16:creationId xmlns:a16="http://schemas.microsoft.com/office/drawing/2014/main" id="{C6015BB1-CBD3-48B9-50DB-A4D6BD40A70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546913" y="735428"/>
          <a:ext cx="720000" cy="720000"/>
        </a:xfrm>
        <a:prstGeom prst="rect">
          <a:avLst/>
        </a:prstGeom>
      </xdr:spPr>
    </xdr:pic>
    <xdr:clientData/>
  </xdr:twoCellAnchor>
  <xdr:twoCellAnchor>
    <xdr:from>
      <xdr:col>16</xdr:col>
      <xdr:colOff>32656</xdr:colOff>
      <xdr:row>26</xdr:row>
      <xdr:rowOff>130629</xdr:rowOff>
    </xdr:from>
    <xdr:to>
      <xdr:col>22</xdr:col>
      <xdr:colOff>638759</xdr:colOff>
      <xdr:row>45</xdr:row>
      <xdr:rowOff>28303</xdr:rowOff>
    </xdr:to>
    <xdr:sp macro="" textlink="">
      <xdr:nvSpPr>
        <xdr:cNvPr id="12" name="Rectangle: Rounded Corners 11">
          <a:extLst>
            <a:ext uri="{FF2B5EF4-FFF2-40B4-BE49-F238E27FC236}">
              <a16:creationId xmlns:a16="http://schemas.microsoft.com/office/drawing/2014/main" id="{1EB4327E-139A-47E2-9800-B76113DA2352}"/>
            </a:ext>
          </a:extLst>
        </xdr:cNvPr>
        <xdr:cNvSpPr/>
      </xdr:nvSpPr>
      <xdr:spPr>
        <a:xfrm>
          <a:off x="10831285" y="4659086"/>
          <a:ext cx="4655588" cy="3206931"/>
        </a:xfrm>
        <a:prstGeom prst="roundRect">
          <a:avLst>
            <a:gd name="adj" fmla="val 5470"/>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Total</a:t>
          </a:r>
          <a:r>
            <a:rPr lang="en-IN" sz="1100" baseline="0">
              <a:solidFill>
                <a:sysClr val="windowText" lastClr="000000"/>
              </a:solidFill>
            </a:rPr>
            <a:t> Profit</a:t>
          </a:r>
          <a:endParaRPr lang="en-IN" sz="1100">
            <a:solidFill>
              <a:sysClr val="windowText" lastClr="000000"/>
            </a:solidFill>
          </a:endParaRPr>
        </a:p>
      </xdr:txBody>
    </xdr:sp>
    <xdr:clientData/>
  </xdr:twoCellAnchor>
  <xdr:twoCellAnchor>
    <xdr:from>
      <xdr:col>16</xdr:col>
      <xdr:colOff>54428</xdr:colOff>
      <xdr:row>28</xdr:row>
      <xdr:rowOff>163286</xdr:rowOff>
    </xdr:from>
    <xdr:to>
      <xdr:col>22</xdr:col>
      <xdr:colOff>642257</xdr:colOff>
      <xdr:row>44</xdr:row>
      <xdr:rowOff>119743</xdr:rowOff>
    </xdr:to>
    <xdr:graphicFrame macro="">
      <xdr:nvGraphicFramePr>
        <xdr:cNvPr id="14" name="Chart 13">
          <a:extLst>
            <a:ext uri="{FF2B5EF4-FFF2-40B4-BE49-F238E27FC236}">
              <a16:creationId xmlns:a16="http://schemas.microsoft.com/office/drawing/2014/main" id="{AC3835D6-E4DF-4EB4-ABA4-4A50B93D0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49530</xdr:colOff>
      <xdr:row>4</xdr:row>
      <xdr:rowOff>34290</xdr:rowOff>
    </xdr:from>
    <xdr:to>
      <xdr:col>9</xdr:col>
      <xdr:colOff>598170</xdr:colOff>
      <xdr:row>19</xdr:row>
      <xdr:rowOff>148590</xdr:rowOff>
    </xdr:to>
    <xdr:graphicFrame macro="">
      <xdr:nvGraphicFramePr>
        <xdr:cNvPr id="2" name="Chart 1">
          <a:extLst>
            <a:ext uri="{FF2B5EF4-FFF2-40B4-BE49-F238E27FC236}">
              <a16:creationId xmlns:a16="http://schemas.microsoft.com/office/drawing/2014/main" id="{3AA6F0F3-4B93-9347-8540-AD5EAF21FF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81721</xdr:colOff>
      <xdr:row>1</xdr:row>
      <xdr:rowOff>133736</xdr:rowOff>
    </xdr:from>
    <xdr:to>
      <xdr:col>17</xdr:col>
      <xdr:colOff>342347</xdr:colOff>
      <xdr:row>33</xdr:row>
      <xdr:rowOff>0</xdr:rowOff>
    </xdr:to>
    <xdr:graphicFrame macro="">
      <xdr:nvGraphicFramePr>
        <xdr:cNvPr id="2" name="Chart 1">
          <a:extLst>
            <a:ext uri="{FF2B5EF4-FFF2-40B4-BE49-F238E27FC236}">
              <a16:creationId xmlns:a16="http://schemas.microsoft.com/office/drawing/2014/main" id="{8AA2A54E-B2C5-1658-E463-CA149B5F5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205740</xdr:colOff>
      <xdr:row>2</xdr:row>
      <xdr:rowOff>7620</xdr:rowOff>
    </xdr:from>
    <xdr:to>
      <xdr:col>10</xdr:col>
      <xdr:colOff>510540</xdr:colOff>
      <xdr:row>20</xdr:row>
      <xdr:rowOff>68580</xdr:rowOff>
    </xdr:to>
    <xdr:graphicFrame macro="">
      <xdr:nvGraphicFramePr>
        <xdr:cNvPr id="4" name="Chart 3">
          <a:extLst>
            <a:ext uri="{FF2B5EF4-FFF2-40B4-BE49-F238E27FC236}">
              <a16:creationId xmlns:a16="http://schemas.microsoft.com/office/drawing/2014/main" id="{80043A70-523C-5049-1613-2EDD404788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xdr:colOff>
      <xdr:row>3</xdr:row>
      <xdr:rowOff>137160</xdr:rowOff>
    </xdr:from>
    <xdr:to>
      <xdr:col>11</xdr:col>
      <xdr:colOff>152400</xdr:colOff>
      <xdr:row>21</xdr:row>
      <xdr:rowOff>7620</xdr:rowOff>
    </xdr:to>
    <xdr:graphicFrame macro="">
      <xdr:nvGraphicFramePr>
        <xdr:cNvPr id="2" name="Chart 1">
          <a:extLst>
            <a:ext uri="{FF2B5EF4-FFF2-40B4-BE49-F238E27FC236}">
              <a16:creationId xmlns:a16="http://schemas.microsoft.com/office/drawing/2014/main" id="{0D40257D-D823-1171-0A8D-2036F654B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182880</xdr:colOff>
      <xdr:row>5</xdr:row>
      <xdr:rowOff>53340</xdr:rowOff>
    </xdr:from>
    <xdr:to>
      <xdr:col>11</xdr:col>
      <xdr:colOff>487680</xdr:colOff>
      <xdr:row>20</xdr:row>
      <xdr:rowOff>53340</xdr:rowOff>
    </xdr:to>
    <xdr:graphicFrame macro="">
      <xdr:nvGraphicFramePr>
        <xdr:cNvPr id="2" name="Chart 1">
          <a:extLst>
            <a:ext uri="{FF2B5EF4-FFF2-40B4-BE49-F238E27FC236}">
              <a16:creationId xmlns:a16="http://schemas.microsoft.com/office/drawing/2014/main" id="{136F16EC-8E21-E935-BA73-05712C6829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BARAK ALI" refreshedDate="45563.600440624999" createdVersion="8" refreshedVersion="8" minRefreshableVersion="3" recordCount="72" xr:uid="{9D10043D-9941-45F1-ABD6-672E886794C9}">
  <cacheSource type="worksheet">
    <worksheetSource name="Table1"/>
  </cacheSource>
  <cacheFields count="10">
    <cacheField name="Company Name" numFmtId="0">
      <sharedItems count="2">
        <s v="Apple"/>
        <s v="Google (Alphabet)"/>
      </sharedItems>
    </cacheField>
    <cacheField name="Period" numFmtId="0">
      <sharedItems containsSemiMixedTypes="0" containsString="0" containsNumber="1" containsInteger="1" minValue="2015" maxValue="2023" count="9">
        <n v="2015"/>
        <n v="2016"/>
        <n v="2017"/>
        <n v="2018"/>
        <n v="2019"/>
        <n v="2020"/>
        <n v="2021"/>
        <n v="2022"/>
        <n v="2023"/>
      </sharedItems>
    </cacheField>
    <cacheField name="Quarter" numFmtId="0">
      <sharedItems count="4">
        <s v="Q1"/>
        <s v="Q2"/>
        <s v="Q3"/>
        <s v="Q4"/>
      </sharedItems>
    </cacheField>
    <cacheField name="Market Cap (Billion USD)" numFmtId="164">
      <sharedItems containsSemiMixedTypes="0" containsString="0" containsNumber="1" minValue="504.7" maxValue="2961"/>
    </cacheField>
    <cacheField name="Revenue (Billion USD)" numFmtId="164">
      <sharedItems containsSemiMixedTypes="0" containsString="0" containsNumber="1" minValue="63.9" maxValue="597.4"/>
    </cacheField>
    <cacheField name="Profit (Billion USD)" numFmtId="164">
      <sharedItems containsSemiMixedTypes="0" containsString="0" containsNumber="1" minValue="5.0999999999999996" maxValue="148.4"/>
    </cacheField>
    <cacheField name="Stock Price (USD)" numFmtId="164">
      <sharedItems containsSemiMixedTypes="0" containsString="0" containsNumber="1" minValue="68.819999999999993" maxValue="3384.13"/>
    </cacheField>
    <cacheField name="R&amp;D Spending (Billion USD)" numFmtId="164">
      <sharedItems containsSemiMixedTypes="0" containsString="0" containsNumber="1" minValue="3" maxValue="49.5"/>
    </cacheField>
    <cacheField name="New Products Launched" numFmtId="0">
      <sharedItems containsSemiMixedTypes="0" containsString="0" containsNumber="1" containsInteger="1" minValue="0" maxValue="9"/>
    </cacheField>
    <cacheField name="Acquisitions" numFmtId="0">
      <sharedItems containsSemiMixedTypes="0" containsString="0" containsNumber="1" containsInteger="1" minValue="0" maxValue="4"/>
    </cacheField>
  </cacheFields>
  <extLst>
    <ext xmlns:x14="http://schemas.microsoft.com/office/spreadsheetml/2009/9/main" uri="{725AE2AE-9491-48be-B2B4-4EB974FC3084}">
      <x14:pivotCacheDefinition pivotCacheId="19045406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x v="0"/>
    <n v="504.7"/>
    <n v="414.3"/>
    <n v="8.3000000000000007"/>
    <n v="930.6"/>
    <n v="31.6"/>
    <n v="9"/>
    <n v="0"/>
  </r>
  <r>
    <x v="0"/>
    <x v="0"/>
    <x v="1"/>
    <n v="2640.2"/>
    <n v="341.9"/>
    <n v="147.30000000000001"/>
    <n v="2517.63"/>
    <n v="38.6"/>
    <n v="4"/>
    <n v="4"/>
  </r>
  <r>
    <x v="0"/>
    <x v="0"/>
    <x v="2"/>
    <n v="2168.3000000000002"/>
    <n v="72.400000000000006"/>
    <n v="84.2"/>
    <n v="2135.4299999999998"/>
    <n v="38"/>
    <n v="6"/>
    <n v="0"/>
  </r>
  <r>
    <x v="0"/>
    <x v="0"/>
    <x v="3"/>
    <n v="1479.7"/>
    <n v="334"/>
    <n v="32.9"/>
    <n v="656.66"/>
    <n v="39.6"/>
    <n v="7"/>
    <n v="3"/>
  </r>
  <r>
    <x v="0"/>
    <x v="1"/>
    <x v="0"/>
    <n v="2665.7"/>
    <n v="158.6"/>
    <n v="126.3"/>
    <n v="1981.02"/>
    <n v="4.9000000000000004"/>
    <n v="8"/>
    <n v="1"/>
  </r>
  <r>
    <x v="0"/>
    <x v="1"/>
    <x v="1"/>
    <n v="2542.3000000000002"/>
    <n v="494.8"/>
    <n v="41.9"/>
    <n v="588.79"/>
    <n v="28"/>
    <n v="8"/>
    <n v="4"/>
  </r>
  <r>
    <x v="0"/>
    <x v="1"/>
    <x v="2"/>
    <n v="1816.1"/>
    <n v="546.5"/>
    <n v="19.3"/>
    <n v="2253.23"/>
    <n v="18.100000000000001"/>
    <n v="5"/>
    <n v="3"/>
  </r>
  <r>
    <x v="0"/>
    <x v="1"/>
    <x v="3"/>
    <n v="1376.1"/>
    <n v="461"/>
    <n v="45.4"/>
    <n v="1648.92"/>
    <n v="18"/>
    <n v="0"/>
    <n v="3"/>
  </r>
  <r>
    <x v="0"/>
    <x v="2"/>
    <x v="0"/>
    <n v="2491.6999999999998"/>
    <n v="562.79999999999995"/>
    <n v="71.5"/>
    <n v="2435.63"/>
    <n v="42.7"/>
    <n v="3"/>
    <n v="0"/>
  </r>
  <r>
    <x v="0"/>
    <x v="2"/>
    <x v="1"/>
    <n v="642"/>
    <n v="140.1"/>
    <n v="17"/>
    <n v="3139.8"/>
    <n v="24.4"/>
    <n v="5"/>
    <n v="2"/>
  </r>
  <r>
    <x v="0"/>
    <x v="2"/>
    <x v="2"/>
    <n v="2355.3000000000002"/>
    <n v="581.70000000000005"/>
    <n v="101"/>
    <n v="3036.11"/>
    <n v="28.9"/>
    <n v="2"/>
    <n v="4"/>
  </r>
  <r>
    <x v="0"/>
    <x v="2"/>
    <x v="3"/>
    <n v="1789.8"/>
    <n v="504.6"/>
    <n v="118.7"/>
    <n v="885.04"/>
    <n v="38"/>
    <n v="1"/>
    <n v="4"/>
  </r>
  <r>
    <x v="0"/>
    <x v="3"/>
    <x v="0"/>
    <n v="2714.7"/>
    <n v="343.7"/>
    <n v="85.6"/>
    <n v="436.69"/>
    <n v="4"/>
    <n v="0"/>
    <n v="3"/>
  </r>
  <r>
    <x v="0"/>
    <x v="3"/>
    <x v="1"/>
    <n v="1215.0999999999999"/>
    <n v="597.20000000000005"/>
    <n v="123.1"/>
    <n v="3223.8"/>
    <n v="28.2"/>
    <n v="6"/>
    <n v="2"/>
  </r>
  <r>
    <x v="0"/>
    <x v="3"/>
    <x v="2"/>
    <n v="1947.3"/>
    <n v="509.2"/>
    <n v="37.799999999999997"/>
    <n v="1460.54"/>
    <n v="8.6999999999999993"/>
    <n v="9"/>
    <n v="2"/>
  </r>
  <r>
    <x v="0"/>
    <x v="3"/>
    <x v="3"/>
    <n v="2904.7"/>
    <n v="385.8"/>
    <n v="136.4"/>
    <n v="1070.6500000000001"/>
    <n v="29.8"/>
    <n v="2"/>
    <n v="3"/>
  </r>
  <r>
    <x v="0"/>
    <x v="4"/>
    <x v="0"/>
    <n v="1094.7"/>
    <n v="254.3"/>
    <n v="44.1"/>
    <n v="3384.13"/>
    <n v="42.1"/>
    <n v="4"/>
    <n v="0"/>
  </r>
  <r>
    <x v="0"/>
    <x v="4"/>
    <x v="1"/>
    <n v="2401.8000000000002"/>
    <n v="102.7"/>
    <n v="9.9"/>
    <n v="987.12"/>
    <n v="34.200000000000003"/>
    <n v="1"/>
    <n v="2"/>
  </r>
  <r>
    <x v="0"/>
    <x v="4"/>
    <x v="2"/>
    <n v="1820.2"/>
    <n v="506.9"/>
    <n v="37.9"/>
    <n v="2700.17"/>
    <n v="35.1"/>
    <n v="6"/>
    <n v="4"/>
  </r>
  <r>
    <x v="0"/>
    <x v="4"/>
    <x v="3"/>
    <n v="1504.9"/>
    <n v="550.79999999999995"/>
    <n v="84.3"/>
    <n v="2918.62"/>
    <n v="11.2"/>
    <n v="3"/>
    <n v="1"/>
  </r>
  <r>
    <x v="0"/>
    <x v="5"/>
    <x v="0"/>
    <n v="719.2"/>
    <n v="342.3"/>
    <n v="71.400000000000006"/>
    <n v="2107.0500000000002"/>
    <n v="33"/>
    <n v="8"/>
    <n v="3"/>
  </r>
  <r>
    <x v="0"/>
    <x v="5"/>
    <x v="1"/>
    <n v="2142.3000000000002"/>
    <n v="453.1"/>
    <n v="129.5"/>
    <n v="963.25"/>
    <n v="3.8"/>
    <n v="2"/>
    <n v="4"/>
  </r>
  <r>
    <x v="0"/>
    <x v="5"/>
    <x v="2"/>
    <n v="1493.2"/>
    <n v="243.7"/>
    <n v="111.3"/>
    <n v="1990.06"/>
    <n v="35.799999999999997"/>
    <n v="6"/>
    <n v="2"/>
  </r>
  <r>
    <x v="0"/>
    <x v="5"/>
    <x v="3"/>
    <n v="1963.3"/>
    <n v="204.4"/>
    <n v="11.5"/>
    <n v="420.25"/>
    <n v="45.9"/>
    <n v="5"/>
    <n v="2"/>
  </r>
  <r>
    <x v="0"/>
    <x v="6"/>
    <x v="0"/>
    <n v="1356.4"/>
    <n v="264.7"/>
    <n v="19.100000000000001"/>
    <n v="2089.89"/>
    <n v="40.1"/>
    <n v="8"/>
    <n v="4"/>
  </r>
  <r>
    <x v="0"/>
    <x v="6"/>
    <x v="1"/>
    <n v="2824.3"/>
    <n v="416.6"/>
    <n v="48.4"/>
    <n v="3326.4"/>
    <n v="6.2"/>
    <n v="7"/>
    <n v="1"/>
  </r>
  <r>
    <x v="0"/>
    <x v="6"/>
    <x v="2"/>
    <n v="2031.7"/>
    <n v="558.20000000000005"/>
    <n v="50"/>
    <n v="842.39"/>
    <n v="7"/>
    <n v="8"/>
    <n v="4"/>
  </r>
  <r>
    <x v="0"/>
    <x v="6"/>
    <x v="3"/>
    <n v="667.9"/>
    <n v="399.6"/>
    <n v="31.1"/>
    <n v="2056.5500000000002"/>
    <n v="42.6"/>
    <n v="6"/>
    <n v="4"/>
  </r>
  <r>
    <x v="0"/>
    <x v="7"/>
    <x v="0"/>
    <n v="730.9"/>
    <n v="566.5"/>
    <n v="39.6"/>
    <n v="1721"/>
    <n v="49.5"/>
    <n v="3"/>
    <n v="1"/>
  </r>
  <r>
    <x v="0"/>
    <x v="7"/>
    <x v="1"/>
    <n v="2906.1"/>
    <n v="150.4"/>
    <n v="63.8"/>
    <n v="1674.36"/>
    <n v="5.5"/>
    <n v="9"/>
    <n v="0"/>
  </r>
  <r>
    <x v="0"/>
    <x v="7"/>
    <x v="2"/>
    <n v="849.5"/>
    <n v="412.6"/>
    <n v="73.599999999999994"/>
    <n v="2047.56"/>
    <n v="8"/>
    <n v="5"/>
    <n v="3"/>
  </r>
  <r>
    <x v="0"/>
    <x v="7"/>
    <x v="3"/>
    <n v="675.8"/>
    <n v="544.1"/>
    <n v="35.1"/>
    <n v="3124.44"/>
    <n v="24.9"/>
    <n v="1"/>
    <n v="1"/>
  </r>
  <r>
    <x v="0"/>
    <x v="8"/>
    <x v="0"/>
    <n v="946.4"/>
    <n v="583.1"/>
    <n v="5.0999999999999996"/>
    <n v="1175.26"/>
    <n v="3"/>
    <n v="9"/>
    <n v="3"/>
  </r>
  <r>
    <x v="0"/>
    <x v="8"/>
    <x v="1"/>
    <n v="1028.7"/>
    <n v="472.7"/>
    <n v="145.5"/>
    <n v="943.19"/>
    <n v="45.8"/>
    <n v="6"/>
    <n v="1"/>
  </r>
  <r>
    <x v="0"/>
    <x v="8"/>
    <x v="2"/>
    <n v="698.4"/>
    <n v="479.6"/>
    <n v="11.9"/>
    <n v="1420.86"/>
    <n v="3.2"/>
    <n v="8"/>
    <n v="0"/>
  </r>
  <r>
    <x v="0"/>
    <x v="8"/>
    <x v="3"/>
    <n v="1879.1"/>
    <n v="548.5"/>
    <n v="93"/>
    <n v="404.63"/>
    <n v="22.3"/>
    <n v="8"/>
    <n v="2"/>
  </r>
  <r>
    <x v="1"/>
    <x v="0"/>
    <x v="0"/>
    <n v="2627.5"/>
    <n v="114.2"/>
    <n v="6.6"/>
    <n v="1861.11"/>
    <n v="25.4"/>
    <n v="3"/>
    <n v="0"/>
  </r>
  <r>
    <x v="1"/>
    <x v="0"/>
    <x v="1"/>
    <n v="1489.4"/>
    <n v="572.6"/>
    <n v="45.9"/>
    <n v="3366.04"/>
    <n v="37.4"/>
    <n v="2"/>
    <n v="4"/>
  </r>
  <r>
    <x v="1"/>
    <x v="0"/>
    <x v="2"/>
    <n v="1755.9"/>
    <n v="232.4"/>
    <n v="77.900000000000006"/>
    <n v="2911.56"/>
    <n v="36"/>
    <n v="0"/>
    <n v="1"/>
  </r>
  <r>
    <x v="1"/>
    <x v="0"/>
    <x v="3"/>
    <n v="521"/>
    <n v="588"/>
    <n v="95.9"/>
    <n v="992.05"/>
    <n v="8.6"/>
    <n v="8"/>
    <n v="0"/>
  </r>
  <r>
    <x v="1"/>
    <x v="1"/>
    <x v="0"/>
    <n v="2185.6"/>
    <n v="341.8"/>
    <n v="40.799999999999997"/>
    <n v="2557.4499999999998"/>
    <n v="4.7"/>
    <n v="6"/>
    <n v="2"/>
  </r>
  <r>
    <x v="1"/>
    <x v="1"/>
    <x v="1"/>
    <n v="1705.5"/>
    <n v="202.8"/>
    <n v="47.9"/>
    <n v="2572.39"/>
    <n v="32.4"/>
    <n v="3"/>
    <n v="2"/>
  </r>
  <r>
    <x v="1"/>
    <x v="1"/>
    <x v="2"/>
    <n v="1874.6"/>
    <n v="597.4"/>
    <n v="80.099999999999994"/>
    <n v="1009.12"/>
    <n v="12.3"/>
    <n v="1"/>
    <n v="2"/>
  </r>
  <r>
    <x v="1"/>
    <x v="1"/>
    <x v="3"/>
    <n v="2578.8000000000002"/>
    <n v="75.099999999999994"/>
    <n v="6.5"/>
    <n v="2496.46"/>
    <n v="9.1"/>
    <n v="9"/>
    <n v="1"/>
  </r>
  <r>
    <x v="1"/>
    <x v="2"/>
    <x v="0"/>
    <n v="2258.5"/>
    <n v="271.3"/>
    <n v="99.7"/>
    <n v="2303.71"/>
    <n v="6.6"/>
    <n v="9"/>
    <n v="3"/>
  </r>
  <r>
    <x v="1"/>
    <x v="2"/>
    <x v="1"/>
    <n v="2278.3000000000002"/>
    <n v="246.5"/>
    <n v="94"/>
    <n v="2241.15"/>
    <n v="39.9"/>
    <n v="7"/>
    <n v="4"/>
  </r>
  <r>
    <x v="1"/>
    <x v="2"/>
    <x v="2"/>
    <n v="1776.9"/>
    <n v="368.3"/>
    <n v="122.3"/>
    <n v="2843.02"/>
    <n v="12.4"/>
    <n v="9"/>
    <n v="3"/>
  </r>
  <r>
    <x v="1"/>
    <x v="2"/>
    <x v="3"/>
    <n v="2200.6"/>
    <n v="372.7"/>
    <n v="130.4"/>
    <n v="1418.07"/>
    <n v="9.6999999999999993"/>
    <n v="2"/>
    <n v="4"/>
  </r>
  <r>
    <x v="1"/>
    <x v="3"/>
    <x v="0"/>
    <n v="1562.2"/>
    <n v="73.400000000000006"/>
    <n v="71.599999999999994"/>
    <n v="68.819999999999993"/>
    <n v="41.3"/>
    <n v="8"/>
    <n v="4"/>
  </r>
  <r>
    <x v="1"/>
    <x v="3"/>
    <x v="1"/>
    <n v="2643.6"/>
    <n v="263.10000000000002"/>
    <n v="140.1"/>
    <n v="2134.8000000000002"/>
    <n v="5"/>
    <n v="3"/>
    <n v="0"/>
  </r>
  <r>
    <x v="1"/>
    <x v="3"/>
    <x v="2"/>
    <n v="2413"/>
    <n v="467.4"/>
    <n v="141.6"/>
    <n v="2608.0500000000002"/>
    <n v="13.2"/>
    <n v="6"/>
    <n v="4"/>
  </r>
  <r>
    <x v="1"/>
    <x v="3"/>
    <x v="3"/>
    <n v="2422.8000000000002"/>
    <n v="425.8"/>
    <n v="110.9"/>
    <n v="3383.29"/>
    <n v="10.6"/>
    <n v="5"/>
    <n v="0"/>
  </r>
  <r>
    <x v="1"/>
    <x v="4"/>
    <x v="0"/>
    <n v="1182.5"/>
    <n v="143"/>
    <n v="148.4"/>
    <n v="976.25"/>
    <n v="12.1"/>
    <n v="3"/>
    <n v="1"/>
  </r>
  <r>
    <x v="1"/>
    <x v="4"/>
    <x v="1"/>
    <n v="1916.1"/>
    <n v="176.3"/>
    <n v="139.69999999999999"/>
    <n v="2575.11"/>
    <n v="22"/>
    <n v="9"/>
    <n v="1"/>
  </r>
  <r>
    <x v="1"/>
    <x v="4"/>
    <x v="2"/>
    <n v="819.6"/>
    <n v="111.6"/>
    <n v="30"/>
    <n v="961.5"/>
    <n v="18.100000000000001"/>
    <n v="0"/>
    <n v="4"/>
  </r>
  <r>
    <x v="1"/>
    <x v="4"/>
    <x v="3"/>
    <n v="1534.6"/>
    <n v="290.8"/>
    <n v="89.6"/>
    <n v="1588.19"/>
    <n v="39.700000000000003"/>
    <n v="6"/>
    <n v="2"/>
  </r>
  <r>
    <x v="1"/>
    <x v="5"/>
    <x v="0"/>
    <n v="1358.6"/>
    <n v="403.4"/>
    <n v="66.099999999999994"/>
    <n v="2137.94"/>
    <n v="9.8000000000000007"/>
    <n v="2"/>
    <n v="2"/>
  </r>
  <r>
    <x v="1"/>
    <x v="5"/>
    <x v="1"/>
    <n v="2821.6"/>
    <n v="581.20000000000005"/>
    <n v="60.9"/>
    <n v="602.13"/>
    <n v="25.3"/>
    <n v="0"/>
    <n v="3"/>
  </r>
  <r>
    <x v="1"/>
    <x v="5"/>
    <x v="2"/>
    <n v="2092.3000000000002"/>
    <n v="486.4"/>
    <n v="60.1"/>
    <n v="340.56"/>
    <n v="30.6"/>
    <n v="2"/>
    <n v="3"/>
  </r>
  <r>
    <x v="1"/>
    <x v="5"/>
    <x v="3"/>
    <n v="1030.2"/>
    <n v="63.9"/>
    <n v="109.1"/>
    <n v="3165.38"/>
    <n v="46.6"/>
    <n v="2"/>
    <n v="4"/>
  </r>
  <r>
    <x v="1"/>
    <x v="6"/>
    <x v="0"/>
    <n v="1576.4"/>
    <n v="549.4"/>
    <n v="83.5"/>
    <n v="3098.29"/>
    <n v="31.7"/>
    <n v="2"/>
    <n v="0"/>
  </r>
  <r>
    <x v="1"/>
    <x v="6"/>
    <x v="1"/>
    <n v="636.79999999999995"/>
    <n v="280"/>
    <n v="137.6"/>
    <n v="2661.89"/>
    <n v="28.7"/>
    <n v="9"/>
    <n v="2"/>
  </r>
  <r>
    <x v="1"/>
    <x v="6"/>
    <x v="2"/>
    <n v="2961"/>
    <n v="487.4"/>
    <n v="48.6"/>
    <n v="2243.19"/>
    <n v="25.2"/>
    <n v="3"/>
    <n v="4"/>
  </r>
  <r>
    <x v="1"/>
    <x v="6"/>
    <x v="3"/>
    <n v="2388.6999999999998"/>
    <n v="113.9"/>
    <n v="24"/>
    <n v="184.91"/>
    <n v="14.5"/>
    <n v="7"/>
    <n v="4"/>
  </r>
  <r>
    <x v="1"/>
    <x v="7"/>
    <x v="0"/>
    <n v="2764.6"/>
    <n v="109.2"/>
    <n v="71.7"/>
    <n v="632.46"/>
    <n v="11.5"/>
    <n v="0"/>
    <n v="4"/>
  </r>
  <r>
    <x v="1"/>
    <x v="7"/>
    <x v="1"/>
    <n v="2799.6"/>
    <n v="509.8"/>
    <n v="45.1"/>
    <n v="818.01"/>
    <n v="39.4"/>
    <n v="9"/>
    <n v="4"/>
  </r>
  <r>
    <x v="1"/>
    <x v="7"/>
    <x v="2"/>
    <n v="1903.3"/>
    <n v="119.6"/>
    <n v="13.3"/>
    <n v="2323.92"/>
    <n v="25.7"/>
    <n v="7"/>
    <n v="4"/>
  </r>
  <r>
    <x v="1"/>
    <x v="7"/>
    <x v="3"/>
    <n v="2294"/>
    <n v="241.4"/>
    <n v="62"/>
    <n v="1371.49"/>
    <n v="25.7"/>
    <n v="3"/>
    <n v="0"/>
  </r>
  <r>
    <x v="1"/>
    <x v="8"/>
    <x v="0"/>
    <n v="2364.8000000000002"/>
    <n v="419.3"/>
    <n v="23"/>
    <n v="314.70999999999998"/>
    <n v="34.6"/>
    <n v="5"/>
    <n v="1"/>
  </r>
  <r>
    <x v="1"/>
    <x v="8"/>
    <x v="1"/>
    <n v="2445"/>
    <n v="137.5"/>
    <n v="131"/>
    <n v="1964.27"/>
    <n v="25.5"/>
    <n v="4"/>
    <n v="2"/>
  </r>
  <r>
    <x v="1"/>
    <x v="8"/>
    <x v="2"/>
    <n v="2567.3000000000002"/>
    <n v="547.4"/>
    <n v="53.3"/>
    <n v="1578.05"/>
    <n v="18"/>
    <n v="9"/>
    <n v="0"/>
  </r>
  <r>
    <x v="1"/>
    <x v="8"/>
    <x v="3"/>
    <n v="878.3"/>
    <n v="501.1"/>
    <n v="127.5"/>
    <n v="860.19"/>
    <n v="8.3000000000000007"/>
    <n v="4"/>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1A825D-CF71-48E5-867B-BF67D21FE51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13" firstHeaderRow="0" firstDataRow="1" firstDataCol="1" rowPageCount="1" colPageCount="1"/>
  <pivotFields count="10">
    <pivotField axis="axisPage" showAll="0">
      <items count="3">
        <item x="0"/>
        <item x="1"/>
        <item t="default"/>
      </items>
    </pivotField>
    <pivotField axis="axisRow" showAll="0">
      <items count="10">
        <item x="0"/>
        <item x="1"/>
        <item x="2"/>
        <item x="3"/>
        <item x="4"/>
        <item x="5"/>
        <item x="6"/>
        <item x="7"/>
        <item x="8"/>
        <item t="default"/>
      </items>
    </pivotField>
    <pivotField showAll="0"/>
    <pivotField numFmtId="164" showAll="0"/>
    <pivotField dataField="1" numFmtId="164" showAll="0"/>
    <pivotField dataField="1" numFmtId="164" showAll="0"/>
    <pivotField numFmtId="164" showAll="0"/>
    <pivotField numFmtId="164" showAll="0"/>
    <pivotField showAll="0"/>
    <pivotField showAll="0"/>
  </pivotFields>
  <rowFields count="1">
    <field x="1"/>
  </rowFields>
  <rowItems count="10">
    <i>
      <x/>
    </i>
    <i>
      <x v="1"/>
    </i>
    <i>
      <x v="2"/>
    </i>
    <i>
      <x v="3"/>
    </i>
    <i>
      <x v="4"/>
    </i>
    <i>
      <x v="5"/>
    </i>
    <i>
      <x v="6"/>
    </i>
    <i>
      <x v="7"/>
    </i>
    <i>
      <x v="8"/>
    </i>
    <i t="grand">
      <x/>
    </i>
  </rowItems>
  <colFields count="1">
    <field x="-2"/>
  </colFields>
  <colItems count="2">
    <i>
      <x/>
    </i>
    <i i="1">
      <x v="1"/>
    </i>
  </colItems>
  <pageFields count="1">
    <pageField fld="0" item="1" hier="-1"/>
  </pageFields>
  <dataFields count="2">
    <dataField name="Sum of Revenue (Billion USD)" fld="4" baseField="0" baseItem="0"/>
    <dataField name="Sum of Profit (Billion USD)" fld="5" baseField="0" baseItem="0"/>
  </dataFields>
  <chartFormats count="10">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B34A6C-92FE-4979-A221-2F8F7059776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6" firstHeaderRow="0" firstDataRow="1" firstDataCol="1"/>
  <pivotFields count="10">
    <pivotField axis="axisRow" showAll="0">
      <items count="3">
        <item h="1" x="0"/>
        <item x="1"/>
        <item t="default"/>
      </items>
    </pivotField>
    <pivotField axis="axisRow" showAll="0">
      <items count="10">
        <item h="1" x="0"/>
        <item h="1" x="1"/>
        <item h="1" x="2"/>
        <item h="1" x="3"/>
        <item h="1" x="4"/>
        <item h="1" x="5"/>
        <item h="1" x="6"/>
        <item x="7"/>
        <item h="1" x="8"/>
        <item t="default"/>
      </items>
    </pivotField>
    <pivotField showAll="0">
      <items count="5">
        <item x="0"/>
        <item x="1"/>
        <item x="2"/>
        <item x="3"/>
        <item t="default"/>
      </items>
    </pivotField>
    <pivotField dataField="1" numFmtId="164" showAll="0"/>
    <pivotField dataField="1" numFmtId="164" showAll="0"/>
    <pivotField numFmtId="164" showAll="0"/>
    <pivotField numFmtId="164" showAll="0"/>
    <pivotField dataField="1" numFmtId="164" showAll="0"/>
    <pivotField showAll="0"/>
    <pivotField showAll="0"/>
  </pivotFields>
  <rowFields count="2">
    <field x="0"/>
    <field x="1"/>
  </rowFields>
  <rowItems count="3">
    <i>
      <x v="1"/>
    </i>
    <i r="1">
      <x v="7"/>
    </i>
    <i t="grand">
      <x/>
    </i>
  </rowItems>
  <colFields count="1">
    <field x="-2"/>
  </colFields>
  <colItems count="3">
    <i>
      <x/>
    </i>
    <i i="1">
      <x v="1"/>
    </i>
    <i i="2">
      <x v="2"/>
    </i>
  </colItems>
  <dataFields count="3">
    <dataField name="Sum of R&amp;D Spending (Billion USD)" fld="7" baseField="0" baseItem="0"/>
    <dataField name="Sum of Revenue (Billion USD)" fld="4" baseField="0" baseItem="0"/>
    <dataField name="Sum of Market Cap (Billion USD)" fld="3" baseField="0"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 chart="13"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1"/>
          </reference>
        </references>
      </pivotArea>
    </chartFormat>
    <chartFormat chart="13" format="5" series="1">
      <pivotArea type="data" outline="0" fieldPosition="0">
        <references count="1">
          <reference field="4294967294" count="1" selected="0">
            <x v="2"/>
          </reference>
        </references>
      </pivotArea>
    </chartFormat>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4" format="8" series="1">
      <pivotArea type="data" outline="0" fieldPosition="0">
        <references count="1">
          <reference field="4294967294" count="1" selected="0">
            <x v="2"/>
          </reference>
        </references>
      </pivotArea>
    </chartFormat>
    <chartFormat chart="15"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1"/>
          </reference>
        </references>
      </pivotArea>
    </chartFormat>
    <chartFormat chart="1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9D8674-B059-43FF-9540-A2E7D769B69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C5" firstHeaderRow="0" firstDataRow="1" firstDataCol="1" rowPageCount="1" colPageCount="1"/>
  <pivotFields count="10">
    <pivotField axis="axisPage" showAll="0">
      <items count="3">
        <item x="0"/>
        <item x="1"/>
        <item t="default"/>
      </items>
    </pivotField>
    <pivotField axis="axisRow" showAll="0">
      <items count="10">
        <item h="1" x="0"/>
        <item h="1" x="1"/>
        <item h="1" x="2"/>
        <item h="1" x="3"/>
        <item h="1" x="4"/>
        <item h="1" x="5"/>
        <item h="1" x="6"/>
        <item x="7"/>
        <item h="1" x="8"/>
        <item t="default"/>
      </items>
    </pivotField>
    <pivotField showAll="0">
      <items count="5">
        <item x="0"/>
        <item x="1"/>
        <item x="2"/>
        <item x="3"/>
        <item t="default"/>
      </items>
    </pivotField>
    <pivotField numFmtId="164" showAll="0"/>
    <pivotField dataField="1" numFmtId="164" showAll="0"/>
    <pivotField numFmtId="164" showAll="0"/>
    <pivotField dataField="1" numFmtId="164" showAll="0"/>
    <pivotField numFmtId="164" showAll="0"/>
    <pivotField showAll="0"/>
    <pivotField showAll="0"/>
  </pivotFields>
  <rowFields count="1">
    <field x="1"/>
  </rowFields>
  <rowItems count="2">
    <i>
      <x v="7"/>
    </i>
    <i t="grand">
      <x/>
    </i>
  </rowItems>
  <colFields count="1">
    <field x="-2"/>
  </colFields>
  <colItems count="2">
    <i>
      <x/>
    </i>
    <i i="1">
      <x v="1"/>
    </i>
  </colItems>
  <pageFields count="1">
    <pageField fld="0" item="1" hier="-1"/>
  </pageFields>
  <dataFields count="2">
    <dataField name="Average of Stock Price (USD)" fld="6" subtotal="average" baseField="1" baseItem="0"/>
    <dataField name="Sum of Revenue (Billion USD)" fld="4"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25"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1"/>
          </reference>
        </references>
      </pivotArea>
    </chartFormat>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 chart="27"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F745F5-0631-4804-989F-A8333AD5266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3" firstHeaderRow="1" firstDataRow="1" firstDataCol="1" rowPageCount="1" colPageCount="1"/>
  <pivotFields count="10">
    <pivotField axis="axisPage" showAll="0">
      <items count="3">
        <item x="0"/>
        <item x="1"/>
        <item t="default"/>
      </items>
    </pivotField>
    <pivotField axis="axisRow" showAll="0">
      <items count="10">
        <item x="0"/>
        <item x="1"/>
        <item x="2"/>
        <item x="3"/>
        <item x="4"/>
        <item x="5"/>
        <item x="6"/>
        <item x="7"/>
        <item x="8"/>
        <item t="default"/>
      </items>
    </pivotField>
    <pivotField showAll="0">
      <items count="5">
        <item x="0"/>
        <item x="1"/>
        <item x="2"/>
        <item x="3"/>
        <item t="default"/>
      </items>
    </pivotField>
    <pivotField numFmtId="164" showAll="0"/>
    <pivotField numFmtId="164" showAll="0"/>
    <pivotField numFmtId="164" showAll="0"/>
    <pivotField numFmtId="164" showAll="0"/>
    <pivotField numFmtId="164" showAll="0"/>
    <pivotField dataField="1" showAll="0"/>
    <pivotField showAll="0"/>
  </pivotFields>
  <rowFields count="1">
    <field x="1"/>
  </rowFields>
  <rowItems count="10">
    <i>
      <x/>
    </i>
    <i>
      <x v="1"/>
    </i>
    <i>
      <x v="2"/>
    </i>
    <i>
      <x v="3"/>
    </i>
    <i>
      <x v="4"/>
    </i>
    <i>
      <x v="5"/>
    </i>
    <i>
      <x v="6"/>
    </i>
    <i>
      <x v="7"/>
    </i>
    <i>
      <x v="8"/>
    </i>
    <i t="grand">
      <x/>
    </i>
  </rowItems>
  <colItems count="1">
    <i/>
  </colItems>
  <pageFields count="1">
    <pageField fld="0" item="1" hier="-1"/>
  </pageFields>
  <dataFields count="1">
    <dataField name="Sum of New Products Launched" fld="8" baseField="0" baseItem="0"/>
  </dataFields>
  <chartFormats count="2">
    <chartFormat chart="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6A4196-625D-464D-86DD-CFF011D43C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6" firstHeaderRow="1" firstDataRow="1" firstDataCol="1"/>
  <pivotFields count="10">
    <pivotField axis="axisRow" showAll="0">
      <items count="3">
        <item h="1" x="0"/>
        <item x="1"/>
        <item t="default"/>
      </items>
    </pivotField>
    <pivotField axis="axisRow" showAll="0">
      <items count="10">
        <item h="1" x="0"/>
        <item h="1" x="1"/>
        <item h="1" x="2"/>
        <item h="1" x="3"/>
        <item h="1" x="4"/>
        <item h="1" x="5"/>
        <item h="1" x="6"/>
        <item x="7"/>
        <item h="1" x="8"/>
        <item t="default"/>
      </items>
    </pivotField>
    <pivotField showAll="0">
      <items count="5">
        <item x="0"/>
        <item x="1"/>
        <item x="2"/>
        <item x="3"/>
        <item t="default"/>
      </items>
    </pivotField>
    <pivotField numFmtId="164" showAll="0"/>
    <pivotField numFmtId="164" showAll="0"/>
    <pivotField numFmtId="164" showAll="0"/>
    <pivotField numFmtId="164" showAll="0"/>
    <pivotField numFmtId="164" showAll="0"/>
    <pivotField showAll="0"/>
    <pivotField dataField="1" showAll="0"/>
  </pivotFields>
  <rowFields count="2">
    <field x="0"/>
    <field x="1"/>
  </rowFields>
  <rowItems count="3">
    <i>
      <x v="1"/>
    </i>
    <i r="1">
      <x v="7"/>
    </i>
    <i t="grand">
      <x/>
    </i>
  </rowItems>
  <colItems count="1">
    <i/>
  </colItems>
  <dataFields count="1">
    <dataField name="Sum of Acquisitions" fld="9" baseField="0" baseItem="0"/>
  </dataFields>
  <chartFormats count="2">
    <chartFormat chart="3"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40FE85F5-59B1-467F-89D7-B3928E44A40C}" sourceName="Company Name">
  <pivotTables>
    <pivotTable tabId="5" name="PivotTable2"/>
    <pivotTable tabId="11" name="PivotTable1"/>
    <pivotTable tabId="7" name="PivotTable3"/>
    <pivotTable tabId="8" name="PivotTable4"/>
    <pivotTable tabId="12" name="PivotTable1"/>
  </pivotTables>
  <data>
    <tabular pivotCacheId="1904540616">
      <items count="2">
        <i x="0"/>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 xr10:uid="{E0BA5F13-F693-47FB-A788-F88794C5E8D0}" sourceName="Period">
  <pivotTables>
    <pivotTable tabId="5" name="PivotTable2"/>
    <pivotTable tabId="11" name="PivotTable1"/>
    <pivotTable tabId="8" name="PivotTable4"/>
  </pivotTables>
  <data>
    <tabular pivotCacheId="1904540616">
      <items count="9">
        <i x="0"/>
        <i x="1"/>
        <i x="2"/>
        <i x="3"/>
        <i x="4"/>
        <i x="5"/>
        <i x="6"/>
        <i x="7" s="1"/>
        <i x="8"/>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43A51FCA-B8A0-48C2-9428-5B53BA2BB6AB}" sourceName="Quarter">
  <pivotTables>
    <pivotTable tabId="5" name="PivotTable2"/>
    <pivotTable tabId="11" name="PivotTable1"/>
    <pivotTable tabId="7" name="PivotTable3"/>
    <pivotTable tabId="8" name="PivotTable4"/>
  </pivotTables>
  <data>
    <tabular pivotCacheId="1904540616">
      <items count="4">
        <i x="0" s="1"/>
        <i x="1" s="1"/>
        <i x="2" s="1"/>
        <i x="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Name" xr10:uid="{17884A70-60AD-4A79-9767-7191139CD514}" cache="Slicer_Company_Name" caption="Company Name" showCaption="0" rowHeight="234950"/>
  <slicer name="Period" xr10:uid="{D63949F7-A328-477B-97FE-1B5AAB5D8001}" cache="Slicer_Period" caption="Period" showCaption="0" rowHeight="234950"/>
  <slicer name="Quarter" xr10:uid="{F36E6EBE-CFC5-4F1E-B3B8-DD6FB0813D3F}" cache="Slicer_Quarter" caption="Quarter" columnCount="2"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BED85-402C-4640-AA58-145696F4184F}" name="Table1" displayName="Table1" ref="A1:J74" totalsRowCount="1" headerRowDxfId="11" headerRowBorderDxfId="10" tableBorderDxfId="9">
  <autoFilter ref="A1:J73" xr:uid="{DF5BED85-402C-4640-AA58-145696F4184F}"/>
  <tableColumns count="10">
    <tableColumn id="1" xr3:uid="{D958C06D-1355-4ED1-89C0-6B416FBC2F01}" name="Company Name"/>
    <tableColumn id="2" xr3:uid="{9CFD041B-D725-429B-8AF4-531876311D85}" name="Period"/>
    <tableColumn id="10" xr3:uid="{2E135E9B-9AEE-4996-BDE6-F94A6EB328E3}" name="Quarter"/>
    <tableColumn id="3" xr3:uid="{2B905208-0B5F-4FD2-A8FE-118E2668447D}" name="Market Cap (Billion USD)" totalsRowFunction="sum" dataDxfId="8" totalsRowDxfId="7"/>
    <tableColumn id="4" xr3:uid="{78B75714-4A6E-4104-93A4-502E223432A2}" name="Revenue (Billion USD)" totalsRowFunction="average" dataDxfId="6" totalsRowDxfId="5"/>
    <tableColumn id="5" xr3:uid="{FC7243DD-ACE4-42FD-AF5D-F52901905B0D}" name="Profit (Billion USD)" totalsRowFunction="average" dataDxfId="4"/>
    <tableColumn id="6" xr3:uid="{CAA153B8-FF7E-44DF-B593-0E04FCF086E9}" name="Stock Price (USD)" totalsRowFunction="average" dataDxfId="3" totalsRowDxfId="2"/>
    <tableColumn id="7" xr3:uid="{85996CEC-EE8B-4D5E-8B0D-DECACD134C12}" name="R&amp;D Spending (Billion USD)" totalsRowFunction="sum" dataDxfId="1" totalsRowDxfId="0" dataCellStyle="Currency" totalsRowCellStyle="Currency"/>
    <tableColumn id="8" xr3:uid="{2A414A70-8829-4C75-9131-C441CF36F926}" name="New Products Launched" totalsRowFunction="sum"/>
    <tableColumn id="9" xr3:uid="{487D7032-1284-40CB-B4D2-93597F6E75A9}" name="Acquisitions" totalsRowFunction="sum"/>
  </tableColumns>
  <tableStyleInfo name="TableStyleMedium1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
  <sheetViews>
    <sheetView tabSelected="1" workbookViewId="0">
      <selection activeCell="D71" sqref="D71"/>
    </sheetView>
  </sheetViews>
  <sheetFormatPr defaultRowHeight="13.8" x14ac:dyDescent="0.25"/>
  <cols>
    <col min="1" max="1" width="16.3984375" customWidth="1"/>
    <col min="2" max="3" width="8.296875" customWidth="1"/>
    <col min="4" max="4" width="23.5" style="3" customWidth="1"/>
    <col min="5" max="5" width="21" style="3" customWidth="1"/>
    <col min="6" max="6" width="18.3984375" customWidth="1"/>
    <col min="7" max="7" width="21.09765625" style="3" customWidth="1"/>
    <col min="8" max="8" width="25.796875" style="5" customWidth="1"/>
    <col min="9" max="9" width="23.09765625" customWidth="1"/>
    <col min="10" max="10" width="12.8984375" customWidth="1"/>
    <col min="13" max="13" width="33.69921875" customWidth="1"/>
    <col min="14" max="14" width="11" customWidth="1"/>
  </cols>
  <sheetData>
    <row r="1" spans="1:14" x14ac:dyDescent="0.25">
      <c r="A1" s="1" t="s">
        <v>0</v>
      </c>
      <c r="B1" s="1" t="s">
        <v>1</v>
      </c>
      <c r="C1" s="1" t="s">
        <v>15</v>
      </c>
      <c r="D1" s="2" t="s">
        <v>2</v>
      </c>
      <c r="E1" s="2" t="s">
        <v>3</v>
      </c>
      <c r="F1" s="1" t="s">
        <v>4</v>
      </c>
      <c r="G1" s="2" t="s">
        <v>5</v>
      </c>
      <c r="H1" s="4" t="s">
        <v>6</v>
      </c>
      <c r="I1" s="1" t="s">
        <v>7</v>
      </c>
      <c r="J1" s="1" t="s">
        <v>8</v>
      </c>
    </row>
    <row r="2" spans="1:14" x14ac:dyDescent="0.25">
      <c r="A2" t="s">
        <v>9</v>
      </c>
      <c r="B2">
        <v>2015</v>
      </c>
      <c r="C2" t="s">
        <v>11</v>
      </c>
      <c r="D2" s="3">
        <v>504.7</v>
      </c>
      <c r="E2" s="3">
        <v>414.3</v>
      </c>
      <c r="F2" s="3">
        <v>8.3000000000000007</v>
      </c>
      <c r="G2" s="3">
        <v>930.6</v>
      </c>
      <c r="H2" s="5">
        <v>31.6</v>
      </c>
      <c r="I2">
        <v>9</v>
      </c>
      <c r="J2">
        <v>0</v>
      </c>
      <c r="M2" s="7" t="s">
        <v>9</v>
      </c>
    </row>
    <row r="3" spans="1:14" x14ac:dyDescent="0.25">
      <c r="A3" t="s">
        <v>9</v>
      </c>
      <c r="B3">
        <v>2015</v>
      </c>
      <c r="C3" t="s">
        <v>12</v>
      </c>
      <c r="D3" s="3">
        <v>2640.2</v>
      </c>
      <c r="E3" s="3">
        <v>341.9</v>
      </c>
      <c r="F3" s="3">
        <v>147.30000000000001</v>
      </c>
      <c r="G3" s="3">
        <v>2517.63</v>
      </c>
      <c r="H3" s="5">
        <v>38.6</v>
      </c>
      <c r="I3">
        <v>4</v>
      </c>
      <c r="J3">
        <v>4</v>
      </c>
    </row>
    <row r="4" spans="1:14" x14ac:dyDescent="0.25">
      <c r="A4" t="s">
        <v>9</v>
      </c>
      <c r="B4">
        <v>2015</v>
      </c>
      <c r="C4" t="s">
        <v>13</v>
      </c>
      <c r="D4" s="3">
        <v>2168.3000000000002</v>
      </c>
      <c r="E4" s="3">
        <v>72.400000000000006</v>
      </c>
      <c r="F4" s="3">
        <v>84.2</v>
      </c>
      <c r="G4" s="3">
        <v>2135.4299999999998</v>
      </c>
      <c r="H4" s="5">
        <v>38</v>
      </c>
      <c r="I4">
        <v>6</v>
      </c>
      <c r="J4">
        <v>0</v>
      </c>
      <c r="M4" t="s">
        <v>19</v>
      </c>
      <c r="N4" s="3">
        <f>SUM(D34:D37)</f>
        <v>4552.6000000000004</v>
      </c>
    </row>
    <row r="5" spans="1:14" x14ac:dyDescent="0.25">
      <c r="A5" t="s">
        <v>9</v>
      </c>
      <c r="B5">
        <v>2015</v>
      </c>
      <c r="C5" t="s">
        <v>14</v>
      </c>
      <c r="D5" s="3">
        <v>1479.7</v>
      </c>
      <c r="E5" s="3">
        <v>334</v>
      </c>
      <c r="F5" s="3">
        <v>32.9</v>
      </c>
      <c r="G5" s="3">
        <v>656.66</v>
      </c>
      <c r="H5" s="5">
        <v>39.6</v>
      </c>
      <c r="I5">
        <v>7</v>
      </c>
      <c r="J5">
        <v>3</v>
      </c>
      <c r="M5" t="s">
        <v>20</v>
      </c>
      <c r="N5" s="3">
        <f>SUM(E34:E37)</f>
        <v>2083.9</v>
      </c>
    </row>
    <row r="6" spans="1:14" x14ac:dyDescent="0.25">
      <c r="A6" t="s">
        <v>9</v>
      </c>
      <c r="B6">
        <v>2016</v>
      </c>
      <c r="C6" t="s">
        <v>11</v>
      </c>
      <c r="D6" s="3">
        <v>2665.7</v>
      </c>
      <c r="E6" s="3">
        <v>158.6</v>
      </c>
      <c r="F6" s="3">
        <v>126.3</v>
      </c>
      <c r="G6" s="3">
        <v>1981.02</v>
      </c>
      <c r="H6" s="5">
        <v>4.9000000000000004</v>
      </c>
      <c r="I6">
        <v>8</v>
      </c>
      <c r="J6">
        <v>1</v>
      </c>
      <c r="M6" t="s">
        <v>18</v>
      </c>
      <c r="N6" s="3">
        <f>SUM(F34:F37)</f>
        <v>255.5</v>
      </c>
    </row>
    <row r="7" spans="1:14" x14ac:dyDescent="0.25">
      <c r="A7" t="s">
        <v>9</v>
      </c>
      <c r="B7">
        <v>2016</v>
      </c>
      <c r="C7" t="s">
        <v>12</v>
      </c>
      <c r="D7" s="3">
        <v>2542.3000000000002</v>
      </c>
      <c r="E7" s="3">
        <v>494.8</v>
      </c>
      <c r="F7" s="3">
        <v>41.9</v>
      </c>
      <c r="G7" s="3">
        <v>588.79</v>
      </c>
      <c r="H7" s="5">
        <v>28</v>
      </c>
      <c r="I7">
        <v>8</v>
      </c>
      <c r="J7">
        <v>4</v>
      </c>
      <c r="M7" t="s">
        <v>16</v>
      </c>
      <c r="N7" s="3">
        <f>AVERAGE(G2:G37)</f>
        <v>1797.1588888888891</v>
      </c>
    </row>
    <row r="8" spans="1:14" x14ac:dyDescent="0.25">
      <c r="A8" t="s">
        <v>9</v>
      </c>
      <c r="B8">
        <v>2016</v>
      </c>
      <c r="C8" t="s">
        <v>13</v>
      </c>
      <c r="D8" s="3">
        <v>1816.1</v>
      </c>
      <c r="E8" s="3">
        <v>546.5</v>
      </c>
      <c r="F8" s="3">
        <v>19.3</v>
      </c>
      <c r="G8" s="3">
        <v>2253.23</v>
      </c>
      <c r="H8" s="5">
        <v>18.100000000000001</v>
      </c>
      <c r="I8">
        <v>5</v>
      </c>
      <c r="J8">
        <v>3</v>
      </c>
      <c r="M8" t="s">
        <v>17</v>
      </c>
      <c r="N8" s="3">
        <f>SUM(H34:H37)</f>
        <v>74.3</v>
      </c>
    </row>
    <row r="9" spans="1:14" x14ac:dyDescent="0.25">
      <c r="A9" t="s">
        <v>9</v>
      </c>
      <c r="B9">
        <v>2016</v>
      </c>
      <c r="C9" t="s">
        <v>14</v>
      </c>
      <c r="D9" s="3">
        <v>1376.1</v>
      </c>
      <c r="E9" s="3">
        <v>461</v>
      </c>
      <c r="F9" s="3">
        <v>45.4</v>
      </c>
      <c r="G9" s="3">
        <v>1648.92</v>
      </c>
      <c r="H9" s="5">
        <v>18</v>
      </c>
      <c r="I9">
        <v>0</v>
      </c>
      <c r="J9">
        <v>3</v>
      </c>
    </row>
    <row r="10" spans="1:14" x14ac:dyDescent="0.25">
      <c r="A10" t="s">
        <v>9</v>
      </c>
      <c r="B10">
        <v>2017</v>
      </c>
      <c r="C10" t="s">
        <v>11</v>
      </c>
      <c r="D10" s="3">
        <v>2491.6999999999998</v>
      </c>
      <c r="E10" s="3">
        <v>562.79999999999995</v>
      </c>
      <c r="F10" s="3">
        <v>71.5</v>
      </c>
      <c r="G10" s="3">
        <v>2435.63</v>
      </c>
      <c r="H10" s="5">
        <v>42.7</v>
      </c>
      <c r="I10">
        <v>3</v>
      </c>
      <c r="J10">
        <v>0</v>
      </c>
    </row>
    <row r="11" spans="1:14" x14ac:dyDescent="0.25">
      <c r="A11" t="s">
        <v>9</v>
      </c>
      <c r="B11">
        <v>2017</v>
      </c>
      <c r="C11" t="s">
        <v>12</v>
      </c>
      <c r="D11" s="3">
        <v>642</v>
      </c>
      <c r="E11" s="3">
        <v>140.1</v>
      </c>
      <c r="F11" s="3">
        <v>17</v>
      </c>
      <c r="G11" s="3">
        <v>3139.8</v>
      </c>
      <c r="H11" s="5">
        <v>24.4</v>
      </c>
      <c r="I11">
        <v>5</v>
      </c>
      <c r="J11">
        <v>2</v>
      </c>
    </row>
    <row r="12" spans="1:14" x14ac:dyDescent="0.25">
      <c r="A12" t="s">
        <v>9</v>
      </c>
      <c r="B12">
        <v>2017</v>
      </c>
      <c r="C12" t="s">
        <v>13</v>
      </c>
      <c r="D12" s="3">
        <v>2355.3000000000002</v>
      </c>
      <c r="E12" s="3">
        <v>581.70000000000005</v>
      </c>
      <c r="F12" s="3">
        <v>101</v>
      </c>
      <c r="G12" s="3">
        <v>3036.11</v>
      </c>
      <c r="H12" s="5">
        <v>28.9</v>
      </c>
      <c r="I12">
        <v>2</v>
      </c>
      <c r="J12">
        <v>4</v>
      </c>
      <c r="M12" t="s">
        <v>21</v>
      </c>
      <c r="N12">
        <f>SUM(J2:J37)</f>
        <v>80</v>
      </c>
    </row>
    <row r="13" spans="1:14" x14ac:dyDescent="0.25">
      <c r="A13" t="s">
        <v>9</v>
      </c>
      <c r="B13">
        <v>2017</v>
      </c>
      <c r="C13" t="s">
        <v>14</v>
      </c>
      <c r="D13" s="3">
        <v>1789.8</v>
      </c>
      <c r="E13" s="3">
        <v>504.6</v>
      </c>
      <c r="F13" s="3">
        <v>118.7</v>
      </c>
      <c r="G13" s="3">
        <v>885.04</v>
      </c>
      <c r="H13" s="5">
        <v>38</v>
      </c>
      <c r="I13">
        <v>1</v>
      </c>
      <c r="J13">
        <v>4</v>
      </c>
    </row>
    <row r="14" spans="1:14" x14ac:dyDescent="0.25">
      <c r="A14" t="s">
        <v>9</v>
      </c>
      <c r="B14">
        <v>2018</v>
      </c>
      <c r="C14" t="s">
        <v>11</v>
      </c>
      <c r="D14" s="3">
        <v>2714.7</v>
      </c>
      <c r="E14" s="3">
        <v>343.7</v>
      </c>
      <c r="F14" s="3">
        <v>85.6</v>
      </c>
      <c r="G14" s="3">
        <v>436.69</v>
      </c>
      <c r="H14" s="5">
        <v>4</v>
      </c>
      <c r="I14">
        <v>0</v>
      </c>
      <c r="J14">
        <v>3</v>
      </c>
    </row>
    <row r="15" spans="1:14" x14ac:dyDescent="0.25">
      <c r="A15" t="s">
        <v>9</v>
      </c>
      <c r="B15">
        <v>2018</v>
      </c>
      <c r="C15" t="s">
        <v>12</v>
      </c>
      <c r="D15" s="3">
        <v>1215.0999999999999</v>
      </c>
      <c r="E15" s="3">
        <v>597.20000000000005</v>
      </c>
      <c r="F15" s="3">
        <v>123.1</v>
      </c>
      <c r="G15" s="3">
        <v>3223.8</v>
      </c>
      <c r="H15" s="5">
        <v>28.2</v>
      </c>
      <c r="I15">
        <v>6</v>
      </c>
      <c r="J15">
        <v>2</v>
      </c>
    </row>
    <row r="16" spans="1:14" x14ac:dyDescent="0.25">
      <c r="A16" t="s">
        <v>9</v>
      </c>
      <c r="B16">
        <v>2018</v>
      </c>
      <c r="C16" t="s">
        <v>13</v>
      </c>
      <c r="D16" s="3">
        <v>1947.3</v>
      </c>
      <c r="E16" s="3">
        <v>509.2</v>
      </c>
      <c r="F16" s="3">
        <v>37.799999999999997</v>
      </c>
      <c r="G16" s="3">
        <v>1460.54</v>
      </c>
      <c r="H16" s="5">
        <v>8.6999999999999993</v>
      </c>
      <c r="I16">
        <v>9</v>
      </c>
      <c r="J16">
        <v>2</v>
      </c>
      <c r="M16" s="8" t="s">
        <v>10</v>
      </c>
    </row>
    <row r="17" spans="1:14" x14ac:dyDescent="0.25">
      <c r="A17" t="s">
        <v>9</v>
      </c>
      <c r="B17">
        <v>2018</v>
      </c>
      <c r="C17" t="s">
        <v>14</v>
      </c>
      <c r="D17" s="3">
        <v>2904.7</v>
      </c>
      <c r="E17" s="3">
        <v>385.8</v>
      </c>
      <c r="F17" s="3">
        <v>136.4</v>
      </c>
      <c r="G17" s="3">
        <v>1070.6500000000001</v>
      </c>
      <c r="H17" s="5">
        <v>29.8</v>
      </c>
      <c r="I17">
        <v>2</v>
      </c>
      <c r="J17">
        <v>3</v>
      </c>
    </row>
    <row r="18" spans="1:14" x14ac:dyDescent="0.25">
      <c r="A18" t="s">
        <v>9</v>
      </c>
      <c r="B18">
        <v>2019</v>
      </c>
      <c r="C18" t="s">
        <v>11</v>
      </c>
      <c r="D18" s="3">
        <v>1094.7</v>
      </c>
      <c r="E18" s="3">
        <v>254.3</v>
      </c>
      <c r="F18" s="3">
        <v>44.1</v>
      </c>
      <c r="G18" s="3">
        <v>3384.13</v>
      </c>
      <c r="H18" s="5">
        <v>42.1</v>
      </c>
      <c r="I18">
        <v>4</v>
      </c>
      <c r="J18">
        <v>0</v>
      </c>
      <c r="M18" t="s">
        <v>19</v>
      </c>
      <c r="N18" s="3">
        <f>SUM(D70:D73)</f>
        <v>8255.4</v>
      </c>
    </row>
    <row r="19" spans="1:14" x14ac:dyDescent="0.25">
      <c r="A19" t="s">
        <v>9</v>
      </c>
      <c r="B19">
        <v>2019</v>
      </c>
      <c r="C19" t="s">
        <v>12</v>
      </c>
      <c r="D19" s="3">
        <v>2401.8000000000002</v>
      </c>
      <c r="E19" s="3">
        <v>102.7</v>
      </c>
      <c r="F19" s="3">
        <v>9.9</v>
      </c>
      <c r="G19" s="3">
        <v>987.12</v>
      </c>
      <c r="H19" s="5">
        <v>34.200000000000003</v>
      </c>
      <c r="I19">
        <v>1</v>
      </c>
      <c r="J19">
        <v>2</v>
      </c>
      <c r="M19" t="s">
        <v>20</v>
      </c>
      <c r="N19" s="3">
        <f>SUM(E70:E73)</f>
        <v>1605.2999999999997</v>
      </c>
    </row>
    <row r="20" spans="1:14" x14ac:dyDescent="0.25">
      <c r="A20" t="s">
        <v>9</v>
      </c>
      <c r="B20">
        <v>2019</v>
      </c>
      <c r="C20" t="s">
        <v>13</v>
      </c>
      <c r="D20" s="3">
        <v>1820.2</v>
      </c>
      <c r="E20" s="3">
        <v>506.9</v>
      </c>
      <c r="F20" s="3">
        <v>37.9</v>
      </c>
      <c r="G20" s="3">
        <v>2700.17</v>
      </c>
      <c r="H20" s="5">
        <v>35.1</v>
      </c>
      <c r="I20">
        <v>6</v>
      </c>
      <c r="J20">
        <v>4</v>
      </c>
      <c r="M20" t="s">
        <v>18</v>
      </c>
      <c r="N20" s="3">
        <f>SUM(F70:F73)</f>
        <v>334.8</v>
      </c>
    </row>
    <row r="21" spans="1:14" x14ac:dyDescent="0.25">
      <c r="A21" t="s">
        <v>9</v>
      </c>
      <c r="B21">
        <v>2019</v>
      </c>
      <c r="C21" t="s">
        <v>14</v>
      </c>
      <c r="D21" s="3">
        <v>1504.9</v>
      </c>
      <c r="E21" s="3">
        <v>550.79999999999995</v>
      </c>
      <c r="F21" s="3">
        <v>84.3</v>
      </c>
      <c r="G21" s="3">
        <v>2918.62</v>
      </c>
      <c r="H21" s="5">
        <v>11.2</v>
      </c>
      <c r="I21">
        <v>3</v>
      </c>
      <c r="J21">
        <v>1</v>
      </c>
      <c r="M21" t="s">
        <v>16</v>
      </c>
      <c r="N21" s="3">
        <f>AVERAGE(G38:G73)</f>
        <v>1810.1536111111111</v>
      </c>
    </row>
    <row r="22" spans="1:14" x14ac:dyDescent="0.25">
      <c r="A22" t="s">
        <v>9</v>
      </c>
      <c r="B22">
        <v>2020</v>
      </c>
      <c r="C22" t="s">
        <v>11</v>
      </c>
      <c r="D22" s="3">
        <v>719.2</v>
      </c>
      <c r="E22" s="3">
        <v>342.3</v>
      </c>
      <c r="F22" s="3">
        <v>71.400000000000006</v>
      </c>
      <c r="G22" s="3">
        <v>2107.0500000000002</v>
      </c>
      <c r="H22" s="5">
        <v>33</v>
      </c>
      <c r="I22">
        <v>8</v>
      </c>
      <c r="J22">
        <v>3</v>
      </c>
      <c r="M22" t="s">
        <v>17</v>
      </c>
      <c r="N22" s="3">
        <f>SUM(H70:H73)</f>
        <v>86.399999999999991</v>
      </c>
    </row>
    <row r="23" spans="1:14" x14ac:dyDescent="0.25">
      <c r="A23" t="s">
        <v>9</v>
      </c>
      <c r="B23">
        <v>2020</v>
      </c>
      <c r="C23" t="s">
        <v>12</v>
      </c>
      <c r="D23" s="3">
        <v>2142.3000000000002</v>
      </c>
      <c r="E23" s="3">
        <v>453.1</v>
      </c>
      <c r="F23" s="3">
        <v>129.5</v>
      </c>
      <c r="G23" s="3">
        <v>963.25</v>
      </c>
      <c r="H23" s="5">
        <v>3.8</v>
      </c>
      <c r="I23">
        <v>2</v>
      </c>
      <c r="J23">
        <v>4</v>
      </c>
    </row>
    <row r="24" spans="1:14" x14ac:dyDescent="0.25">
      <c r="A24" t="s">
        <v>9</v>
      </c>
      <c r="B24">
        <v>2020</v>
      </c>
      <c r="C24" t="s">
        <v>13</v>
      </c>
      <c r="D24" s="3">
        <v>1493.2</v>
      </c>
      <c r="E24" s="3">
        <v>243.7</v>
      </c>
      <c r="F24" s="3">
        <v>111.3</v>
      </c>
      <c r="G24" s="3">
        <v>1990.06</v>
      </c>
      <c r="H24" s="5">
        <v>35.799999999999997</v>
      </c>
      <c r="I24">
        <v>6</v>
      </c>
      <c r="J24">
        <v>2</v>
      </c>
    </row>
    <row r="25" spans="1:14" x14ac:dyDescent="0.25">
      <c r="A25" t="s">
        <v>9</v>
      </c>
      <c r="B25">
        <v>2020</v>
      </c>
      <c r="C25" t="s">
        <v>14</v>
      </c>
      <c r="D25" s="3">
        <v>1963.3</v>
      </c>
      <c r="E25" s="3">
        <v>204.4</v>
      </c>
      <c r="F25" s="3">
        <v>11.5</v>
      </c>
      <c r="G25" s="3">
        <v>420.25</v>
      </c>
      <c r="H25" s="5">
        <v>45.9</v>
      </c>
      <c r="I25">
        <v>5</v>
      </c>
      <c r="J25">
        <v>2</v>
      </c>
      <c r="M25" t="s">
        <v>21</v>
      </c>
      <c r="N25">
        <f>SUM(J38:J73)</f>
        <v>79</v>
      </c>
    </row>
    <row r="26" spans="1:14" x14ac:dyDescent="0.25">
      <c r="A26" t="s">
        <v>9</v>
      </c>
      <c r="B26">
        <v>2021</v>
      </c>
      <c r="C26" t="s">
        <v>11</v>
      </c>
      <c r="D26" s="3">
        <v>1356.4</v>
      </c>
      <c r="E26" s="3">
        <v>264.7</v>
      </c>
      <c r="F26" s="3">
        <v>19.100000000000001</v>
      </c>
      <c r="G26" s="3">
        <v>2089.89</v>
      </c>
      <c r="H26" s="5">
        <v>40.1</v>
      </c>
      <c r="I26">
        <v>8</v>
      </c>
      <c r="J26">
        <v>4</v>
      </c>
    </row>
    <row r="27" spans="1:14" x14ac:dyDescent="0.25">
      <c r="A27" t="s">
        <v>9</v>
      </c>
      <c r="B27">
        <v>2021</v>
      </c>
      <c r="C27" t="s">
        <v>12</v>
      </c>
      <c r="D27" s="3">
        <v>2824.3</v>
      </c>
      <c r="E27" s="3">
        <v>416.6</v>
      </c>
      <c r="F27" s="3">
        <v>48.4</v>
      </c>
      <c r="G27" s="3">
        <v>3326.4</v>
      </c>
      <c r="H27" s="5">
        <v>6.2</v>
      </c>
      <c r="I27">
        <v>7</v>
      </c>
      <c r="J27">
        <v>1</v>
      </c>
    </row>
    <row r="28" spans="1:14" x14ac:dyDescent="0.25">
      <c r="A28" t="s">
        <v>9</v>
      </c>
      <c r="B28">
        <v>2021</v>
      </c>
      <c r="C28" t="s">
        <v>13</v>
      </c>
      <c r="D28" s="3">
        <v>2031.7</v>
      </c>
      <c r="E28" s="3">
        <v>558.20000000000005</v>
      </c>
      <c r="F28" s="3">
        <v>50</v>
      </c>
      <c r="G28" s="3">
        <v>842.39</v>
      </c>
      <c r="H28" s="5">
        <v>7</v>
      </c>
      <c r="I28">
        <v>8</v>
      </c>
      <c r="J28">
        <v>4</v>
      </c>
    </row>
    <row r="29" spans="1:14" x14ac:dyDescent="0.25">
      <c r="A29" t="s">
        <v>9</v>
      </c>
      <c r="B29">
        <v>2021</v>
      </c>
      <c r="C29" t="s">
        <v>14</v>
      </c>
      <c r="D29" s="3">
        <v>667.9</v>
      </c>
      <c r="E29" s="3">
        <v>399.6</v>
      </c>
      <c r="F29" s="3">
        <v>31.1</v>
      </c>
      <c r="G29" s="3">
        <v>2056.5500000000002</v>
      </c>
      <c r="H29" s="5">
        <v>42.6</v>
      </c>
      <c r="I29">
        <v>6</v>
      </c>
      <c r="J29">
        <v>4</v>
      </c>
    </row>
    <row r="30" spans="1:14" x14ac:dyDescent="0.25">
      <c r="A30" t="s">
        <v>9</v>
      </c>
      <c r="B30">
        <v>2022</v>
      </c>
      <c r="C30" t="s">
        <v>11</v>
      </c>
      <c r="D30" s="3">
        <v>730.9</v>
      </c>
      <c r="E30" s="3">
        <v>566.5</v>
      </c>
      <c r="F30" s="3">
        <v>39.6</v>
      </c>
      <c r="G30" s="3">
        <v>1721</v>
      </c>
      <c r="H30" s="5">
        <v>49.5</v>
      </c>
      <c r="I30">
        <v>3</v>
      </c>
      <c r="J30">
        <v>1</v>
      </c>
    </row>
    <row r="31" spans="1:14" x14ac:dyDescent="0.25">
      <c r="A31" t="s">
        <v>9</v>
      </c>
      <c r="B31">
        <v>2022</v>
      </c>
      <c r="C31" t="s">
        <v>12</v>
      </c>
      <c r="D31" s="3">
        <v>2906.1</v>
      </c>
      <c r="E31" s="3">
        <v>150.4</v>
      </c>
      <c r="F31" s="3">
        <v>63.8</v>
      </c>
      <c r="G31" s="3">
        <v>1674.36</v>
      </c>
      <c r="H31" s="5">
        <v>5.5</v>
      </c>
      <c r="I31">
        <v>9</v>
      </c>
      <c r="J31">
        <v>0</v>
      </c>
    </row>
    <row r="32" spans="1:14" x14ac:dyDescent="0.25">
      <c r="A32" t="s">
        <v>9</v>
      </c>
      <c r="B32">
        <v>2022</v>
      </c>
      <c r="C32" t="s">
        <v>13</v>
      </c>
      <c r="D32" s="3">
        <v>849.5</v>
      </c>
      <c r="E32" s="3">
        <v>412.6</v>
      </c>
      <c r="F32" s="3">
        <v>73.599999999999994</v>
      </c>
      <c r="G32" s="3">
        <v>2047.56</v>
      </c>
      <c r="H32" s="5">
        <v>8</v>
      </c>
      <c r="I32">
        <v>5</v>
      </c>
      <c r="J32">
        <v>3</v>
      </c>
    </row>
    <row r="33" spans="1:10" x14ac:dyDescent="0.25">
      <c r="A33" t="s">
        <v>9</v>
      </c>
      <c r="B33">
        <v>2022</v>
      </c>
      <c r="C33" t="s">
        <v>14</v>
      </c>
      <c r="D33" s="3">
        <v>675.8</v>
      </c>
      <c r="E33" s="3">
        <v>544.1</v>
      </c>
      <c r="F33" s="3">
        <v>35.1</v>
      </c>
      <c r="G33" s="3">
        <v>3124.44</v>
      </c>
      <c r="H33" s="5">
        <v>24.9</v>
      </c>
      <c r="I33">
        <v>1</v>
      </c>
      <c r="J33">
        <v>1</v>
      </c>
    </row>
    <row r="34" spans="1:10" x14ac:dyDescent="0.25">
      <c r="A34" t="s">
        <v>9</v>
      </c>
      <c r="B34">
        <v>2023</v>
      </c>
      <c r="C34" t="s">
        <v>11</v>
      </c>
      <c r="D34" s="3">
        <v>946.4</v>
      </c>
      <c r="E34" s="3">
        <v>583.1</v>
      </c>
      <c r="F34" s="3">
        <v>5.0999999999999996</v>
      </c>
      <c r="G34" s="3">
        <v>1175.26</v>
      </c>
      <c r="H34" s="5">
        <v>3</v>
      </c>
      <c r="I34">
        <v>9</v>
      </c>
      <c r="J34">
        <v>3</v>
      </c>
    </row>
    <row r="35" spans="1:10" x14ac:dyDescent="0.25">
      <c r="A35" t="s">
        <v>9</v>
      </c>
      <c r="B35">
        <v>2023</v>
      </c>
      <c r="C35" t="s">
        <v>12</v>
      </c>
      <c r="D35" s="3">
        <v>1028.7</v>
      </c>
      <c r="E35" s="3">
        <v>472.7</v>
      </c>
      <c r="F35" s="3">
        <v>145.5</v>
      </c>
      <c r="G35" s="3">
        <v>943.19</v>
      </c>
      <c r="H35" s="5">
        <v>45.8</v>
      </c>
      <c r="I35">
        <v>6</v>
      </c>
      <c r="J35">
        <v>1</v>
      </c>
    </row>
    <row r="36" spans="1:10" x14ac:dyDescent="0.25">
      <c r="A36" t="s">
        <v>9</v>
      </c>
      <c r="B36">
        <v>2023</v>
      </c>
      <c r="C36" t="s">
        <v>13</v>
      </c>
      <c r="D36" s="3">
        <v>698.4</v>
      </c>
      <c r="E36" s="3">
        <v>479.6</v>
      </c>
      <c r="F36" s="3">
        <v>11.9</v>
      </c>
      <c r="G36" s="3">
        <v>1420.86</v>
      </c>
      <c r="H36" s="5">
        <v>3.2</v>
      </c>
      <c r="I36">
        <v>8</v>
      </c>
      <c r="J36">
        <v>0</v>
      </c>
    </row>
    <row r="37" spans="1:10" x14ac:dyDescent="0.25">
      <c r="A37" t="s">
        <v>9</v>
      </c>
      <c r="B37">
        <v>2023</v>
      </c>
      <c r="C37" t="s">
        <v>14</v>
      </c>
      <c r="D37" s="3">
        <v>1879.1</v>
      </c>
      <c r="E37" s="3">
        <v>548.5</v>
      </c>
      <c r="F37" s="3">
        <v>93</v>
      </c>
      <c r="G37" s="3">
        <v>404.63</v>
      </c>
      <c r="H37" s="5">
        <v>22.3</v>
      </c>
      <c r="I37">
        <v>8</v>
      </c>
      <c r="J37">
        <v>2</v>
      </c>
    </row>
    <row r="38" spans="1:10" x14ac:dyDescent="0.25">
      <c r="A38" t="s">
        <v>10</v>
      </c>
      <c r="B38">
        <v>2015</v>
      </c>
      <c r="C38" t="s">
        <v>11</v>
      </c>
      <c r="D38" s="3">
        <v>2627.5</v>
      </c>
      <c r="E38" s="3">
        <v>114.2</v>
      </c>
      <c r="F38" s="3">
        <v>6.6</v>
      </c>
      <c r="G38" s="3">
        <v>1861.11</v>
      </c>
      <c r="H38" s="5">
        <v>25.4</v>
      </c>
      <c r="I38">
        <v>3</v>
      </c>
      <c r="J38">
        <v>0</v>
      </c>
    </row>
    <row r="39" spans="1:10" x14ac:dyDescent="0.25">
      <c r="A39" t="s">
        <v>10</v>
      </c>
      <c r="B39">
        <v>2015</v>
      </c>
      <c r="C39" t="s">
        <v>12</v>
      </c>
      <c r="D39" s="3">
        <v>1489.4</v>
      </c>
      <c r="E39" s="3">
        <v>572.6</v>
      </c>
      <c r="F39" s="3">
        <v>45.9</v>
      </c>
      <c r="G39" s="3">
        <v>3366.04</v>
      </c>
      <c r="H39" s="5">
        <v>37.4</v>
      </c>
      <c r="I39">
        <v>2</v>
      </c>
      <c r="J39">
        <v>4</v>
      </c>
    </row>
    <row r="40" spans="1:10" x14ac:dyDescent="0.25">
      <c r="A40" t="s">
        <v>10</v>
      </c>
      <c r="B40">
        <v>2015</v>
      </c>
      <c r="C40" t="s">
        <v>13</v>
      </c>
      <c r="D40" s="3">
        <v>1755.9</v>
      </c>
      <c r="E40" s="3">
        <v>232.4</v>
      </c>
      <c r="F40" s="3">
        <v>77.900000000000006</v>
      </c>
      <c r="G40" s="3">
        <v>2911.56</v>
      </c>
      <c r="H40" s="5">
        <v>36</v>
      </c>
      <c r="I40">
        <v>0</v>
      </c>
      <c r="J40">
        <v>1</v>
      </c>
    </row>
    <row r="41" spans="1:10" x14ac:dyDescent="0.25">
      <c r="A41" t="s">
        <v>10</v>
      </c>
      <c r="B41">
        <v>2015</v>
      </c>
      <c r="C41" t="s">
        <v>14</v>
      </c>
      <c r="D41" s="3">
        <v>521</v>
      </c>
      <c r="E41" s="3">
        <v>588</v>
      </c>
      <c r="F41" s="3">
        <v>95.9</v>
      </c>
      <c r="G41" s="3">
        <v>992.05</v>
      </c>
      <c r="H41" s="5">
        <v>8.6</v>
      </c>
      <c r="I41">
        <v>8</v>
      </c>
      <c r="J41">
        <v>0</v>
      </c>
    </row>
    <row r="42" spans="1:10" x14ac:dyDescent="0.25">
      <c r="A42" t="s">
        <v>10</v>
      </c>
      <c r="B42">
        <v>2016</v>
      </c>
      <c r="C42" t="s">
        <v>11</v>
      </c>
      <c r="D42" s="3">
        <v>2185.6</v>
      </c>
      <c r="E42" s="3">
        <v>341.8</v>
      </c>
      <c r="F42" s="3">
        <v>40.799999999999997</v>
      </c>
      <c r="G42" s="3">
        <v>2557.4499999999998</v>
      </c>
      <c r="H42" s="5">
        <v>4.7</v>
      </c>
      <c r="I42">
        <v>6</v>
      </c>
      <c r="J42">
        <v>2</v>
      </c>
    </row>
    <row r="43" spans="1:10" x14ac:dyDescent="0.25">
      <c r="A43" t="s">
        <v>10</v>
      </c>
      <c r="B43">
        <v>2016</v>
      </c>
      <c r="C43" t="s">
        <v>12</v>
      </c>
      <c r="D43" s="3">
        <v>1705.5</v>
      </c>
      <c r="E43" s="3">
        <v>202.8</v>
      </c>
      <c r="F43" s="3">
        <v>47.9</v>
      </c>
      <c r="G43" s="3">
        <v>2572.39</v>
      </c>
      <c r="H43" s="5">
        <v>32.4</v>
      </c>
      <c r="I43">
        <v>3</v>
      </c>
      <c r="J43">
        <v>2</v>
      </c>
    </row>
    <row r="44" spans="1:10" x14ac:dyDescent="0.25">
      <c r="A44" t="s">
        <v>10</v>
      </c>
      <c r="B44">
        <v>2016</v>
      </c>
      <c r="C44" t="s">
        <v>13</v>
      </c>
      <c r="D44" s="3">
        <v>1874.6</v>
      </c>
      <c r="E44" s="3">
        <v>597.4</v>
      </c>
      <c r="F44" s="3">
        <v>80.099999999999994</v>
      </c>
      <c r="G44" s="3">
        <v>1009.12</v>
      </c>
      <c r="H44" s="5">
        <v>12.3</v>
      </c>
      <c r="I44">
        <v>1</v>
      </c>
      <c r="J44">
        <v>2</v>
      </c>
    </row>
    <row r="45" spans="1:10" x14ac:dyDescent="0.25">
      <c r="A45" t="s">
        <v>10</v>
      </c>
      <c r="B45">
        <v>2016</v>
      </c>
      <c r="C45" t="s">
        <v>14</v>
      </c>
      <c r="D45" s="3">
        <v>2578.8000000000002</v>
      </c>
      <c r="E45" s="3">
        <v>75.099999999999994</v>
      </c>
      <c r="F45" s="3">
        <v>6.5</v>
      </c>
      <c r="G45" s="3">
        <v>2496.46</v>
      </c>
      <c r="H45" s="5">
        <v>9.1</v>
      </c>
      <c r="I45">
        <v>9</v>
      </c>
      <c r="J45">
        <v>1</v>
      </c>
    </row>
    <row r="46" spans="1:10" x14ac:dyDescent="0.25">
      <c r="A46" t="s">
        <v>10</v>
      </c>
      <c r="B46">
        <v>2017</v>
      </c>
      <c r="C46" t="s">
        <v>11</v>
      </c>
      <c r="D46" s="3">
        <v>2258.5</v>
      </c>
      <c r="E46" s="3">
        <v>271.3</v>
      </c>
      <c r="F46" s="3">
        <v>99.7</v>
      </c>
      <c r="G46" s="3">
        <v>2303.71</v>
      </c>
      <c r="H46" s="5">
        <v>6.6</v>
      </c>
      <c r="I46">
        <v>9</v>
      </c>
      <c r="J46">
        <v>3</v>
      </c>
    </row>
    <row r="47" spans="1:10" x14ac:dyDescent="0.25">
      <c r="A47" t="s">
        <v>10</v>
      </c>
      <c r="B47">
        <v>2017</v>
      </c>
      <c r="C47" t="s">
        <v>12</v>
      </c>
      <c r="D47" s="3">
        <v>2278.3000000000002</v>
      </c>
      <c r="E47" s="3">
        <v>246.5</v>
      </c>
      <c r="F47" s="3">
        <v>94</v>
      </c>
      <c r="G47" s="3">
        <v>2241.15</v>
      </c>
      <c r="H47" s="5">
        <v>39.9</v>
      </c>
      <c r="I47">
        <v>7</v>
      </c>
      <c r="J47">
        <v>4</v>
      </c>
    </row>
    <row r="48" spans="1:10" x14ac:dyDescent="0.25">
      <c r="A48" t="s">
        <v>10</v>
      </c>
      <c r="B48">
        <v>2017</v>
      </c>
      <c r="C48" t="s">
        <v>13</v>
      </c>
      <c r="D48" s="3">
        <v>1776.9</v>
      </c>
      <c r="E48" s="3">
        <v>368.3</v>
      </c>
      <c r="F48" s="3">
        <v>122.3</v>
      </c>
      <c r="G48" s="3">
        <v>2843.02</v>
      </c>
      <c r="H48" s="5">
        <v>12.4</v>
      </c>
      <c r="I48">
        <v>9</v>
      </c>
      <c r="J48">
        <v>3</v>
      </c>
    </row>
    <row r="49" spans="1:10" x14ac:dyDescent="0.25">
      <c r="A49" t="s">
        <v>10</v>
      </c>
      <c r="B49">
        <v>2017</v>
      </c>
      <c r="C49" t="s">
        <v>14</v>
      </c>
      <c r="D49" s="3">
        <v>2200.6</v>
      </c>
      <c r="E49" s="3">
        <v>372.7</v>
      </c>
      <c r="F49" s="3">
        <v>130.4</v>
      </c>
      <c r="G49" s="3">
        <v>1418.07</v>
      </c>
      <c r="H49" s="5">
        <v>9.6999999999999993</v>
      </c>
      <c r="I49">
        <v>2</v>
      </c>
      <c r="J49">
        <v>4</v>
      </c>
    </row>
    <row r="50" spans="1:10" x14ac:dyDescent="0.25">
      <c r="A50" t="s">
        <v>10</v>
      </c>
      <c r="B50">
        <v>2018</v>
      </c>
      <c r="C50" t="s">
        <v>11</v>
      </c>
      <c r="D50" s="3">
        <v>1562.2</v>
      </c>
      <c r="E50" s="3">
        <v>73.400000000000006</v>
      </c>
      <c r="F50" s="3">
        <v>71.599999999999994</v>
      </c>
      <c r="G50" s="3">
        <v>68.819999999999993</v>
      </c>
      <c r="H50" s="5">
        <v>41.3</v>
      </c>
      <c r="I50">
        <v>8</v>
      </c>
      <c r="J50">
        <v>4</v>
      </c>
    </row>
    <row r="51" spans="1:10" x14ac:dyDescent="0.25">
      <c r="A51" t="s">
        <v>10</v>
      </c>
      <c r="B51">
        <v>2018</v>
      </c>
      <c r="C51" t="s">
        <v>12</v>
      </c>
      <c r="D51" s="3">
        <v>2643.6</v>
      </c>
      <c r="E51" s="3">
        <v>263.10000000000002</v>
      </c>
      <c r="F51" s="3">
        <v>140.1</v>
      </c>
      <c r="G51" s="3">
        <v>2134.8000000000002</v>
      </c>
      <c r="H51" s="5">
        <v>5</v>
      </c>
      <c r="I51">
        <v>3</v>
      </c>
      <c r="J51">
        <v>0</v>
      </c>
    </row>
    <row r="52" spans="1:10" x14ac:dyDescent="0.25">
      <c r="A52" t="s">
        <v>10</v>
      </c>
      <c r="B52">
        <v>2018</v>
      </c>
      <c r="C52" t="s">
        <v>13</v>
      </c>
      <c r="D52" s="3">
        <v>2413</v>
      </c>
      <c r="E52" s="3">
        <v>467.4</v>
      </c>
      <c r="F52" s="3">
        <v>141.6</v>
      </c>
      <c r="G52" s="3">
        <v>2608.0500000000002</v>
      </c>
      <c r="H52" s="5">
        <v>13.2</v>
      </c>
      <c r="I52">
        <v>6</v>
      </c>
      <c r="J52">
        <v>4</v>
      </c>
    </row>
    <row r="53" spans="1:10" x14ac:dyDescent="0.25">
      <c r="A53" t="s">
        <v>10</v>
      </c>
      <c r="B53">
        <v>2018</v>
      </c>
      <c r="C53" t="s">
        <v>14</v>
      </c>
      <c r="D53" s="3">
        <v>2422.8000000000002</v>
      </c>
      <c r="E53" s="3">
        <v>425.8</v>
      </c>
      <c r="F53" s="3">
        <v>110.9</v>
      </c>
      <c r="G53" s="3">
        <v>3383.29</v>
      </c>
      <c r="H53" s="5">
        <v>10.6</v>
      </c>
      <c r="I53">
        <v>5</v>
      </c>
      <c r="J53">
        <v>0</v>
      </c>
    </row>
    <row r="54" spans="1:10" x14ac:dyDescent="0.25">
      <c r="A54" t="s">
        <v>10</v>
      </c>
      <c r="B54">
        <v>2019</v>
      </c>
      <c r="C54" t="s">
        <v>11</v>
      </c>
      <c r="D54" s="3">
        <v>1182.5</v>
      </c>
      <c r="E54" s="3">
        <v>143</v>
      </c>
      <c r="F54" s="3">
        <v>148.4</v>
      </c>
      <c r="G54" s="3">
        <v>976.25</v>
      </c>
      <c r="H54" s="5">
        <v>12.1</v>
      </c>
      <c r="I54">
        <v>3</v>
      </c>
      <c r="J54">
        <v>1</v>
      </c>
    </row>
    <row r="55" spans="1:10" x14ac:dyDescent="0.25">
      <c r="A55" t="s">
        <v>10</v>
      </c>
      <c r="B55">
        <v>2019</v>
      </c>
      <c r="C55" t="s">
        <v>12</v>
      </c>
      <c r="D55" s="3">
        <v>1916.1</v>
      </c>
      <c r="E55" s="3">
        <v>176.3</v>
      </c>
      <c r="F55" s="3">
        <v>139.69999999999999</v>
      </c>
      <c r="G55" s="3">
        <v>2575.11</v>
      </c>
      <c r="H55" s="5">
        <v>22</v>
      </c>
      <c r="I55">
        <v>9</v>
      </c>
      <c r="J55">
        <v>1</v>
      </c>
    </row>
    <row r="56" spans="1:10" x14ac:dyDescent="0.25">
      <c r="A56" t="s">
        <v>10</v>
      </c>
      <c r="B56">
        <v>2019</v>
      </c>
      <c r="C56" t="s">
        <v>13</v>
      </c>
      <c r="D56" s="3">
        <v>819.6</v>
      </c>
      <c r="E56" s="3">
        <v>111.6</v>
      </c>
      <c r="F56" s="3">
        <v>30</v>
      </c>
      <c r="G56" s="3">
        <v>961.5</v>
      </c>
      <c r="H56" s="5">
        <v>18.100000000000001</v>
      </c>
      <c r="I56">
        <v>0</v>
      </c>
      <c r="J56">
        <v>4</v>
      </c>
    </row>
    <row r="57" spans="1:10" x14ac:dyDescent="0.25">
      <c r="A57" t="s">
        <v>10</v>
      </c>
      <c r="B57">
        <v>2019</v>
      </c>
      <c r="C57" t="s">
        <v>14</v>
      </c>
      <c r="D57" s="3">
        <v>1534.6</v>
      </c>
      <c r="E57" s="3">
        <v>290.8</v>
      </c>
      <c r="F57" s="3">
        <v>89.6</v>
      </c>
      <c r="G57" s="3">
        <v>1588.19</v>
      </c>
      <c r="H57" s="5">
        <v>39.700000000000003</v>
      </c>
      <c r="I57">
        <v>6</v>
      </c>
      <c r="J57">
        <v>2</v>
      </c>
    </row>
    <row r="58" spans="1:10" x14ac:dyDescent="0.25">
      <c r="A58" t="s">
        <v>10</v>
      </c>
      <c r="B58">
        <v>2020</v>
      </c>
      <c r="C58" t="s">
        <v>11</v>
      </c>
      <c r="D58" s="3">
        <v>1358.6</v>
      </c>
      <c r="E58" s="3">
        <v>403.4</v>
      </c>
      <c r="F58" s="3">
        <v>66.099999999999994</v>
      </c>
      <c r="G58" s="3">
        <v>2137.94</v>
      </c>
      <c r="H58" s="5">
        <v>9.8000000000000007</v>
      </c>
      <c r="I58">
        <v>2</v>
      </c>
      <c r="J58">
        <v>2</v>
      </c>
    </row>
    <row r="59" spans="1:10" x14ac:dyDescent="0.25">
      <c r="A59" t="s">
        <v>10</v>
      </c>
      <c r="B59">
        <v>2020</v>
      </c>
      <c r="C59" t="s">
        <v>12</v>
      </c>
      <c r="D59" s="3">
        <v>2821.6</v>
      </c>
      <c r="E59" s="3">
        <v>581.20000000000005</v>
      </c>
      <c r="F59" s="3">
        <v>60.9</v>
      </c>
      <c r="G59" s="3">
        <v>602.13</v>
      </c>
      <c r="H59" s="5">
        <v>25.3</v>
      </c>
      <c r="I59">
        <v>0</v>
      </c>
      <c r="J59">
        <v>3</v>
      </c>
    </row>
    <row r="60" spans="1:10" x14ac:dyDescent="0.25">
      <c r="A60" t="s">
        <v>10</v>
      </c>
      <c r="B60">
        <v>2020</v>
      </c>
      <c r="C60" t="s">
        <v>13</v>
      </c>
      <c r="D60" s="3">
        <v>2092.3000000000002</v>
      </c>
      <c r="E60" s="3">
        <v>486.4</v>
      </c>
      <c r="F60" s="3">
        <v>60.1</v>
      </c>
      <c r="G60" s="3">
        <v>340.56</v>
      </c>
      <c r="H60" s="5">
        <v>30.6</v>
      </c>
      <c r="I60">
        <v>2</v>
      </c>
      <c r="J60">
        <v>3</v>
      </c>
    </row>
    <row r="61" spans="1:10" x14ac:dyDescent="0.25">
      <c r="A61" t="s">
        <v>10</v>
      </c>
      <c r="B61">
        <v>2020</v>
      </c>
      <c r="C61" t="s">
        <v>14</v>
      </c>
      <c r="D61" s="3">
        <v>1030.2</v>
      </c>
      <c r="E61" s="3">
        <v>63.9</v>
      </c>
      <c r="F61" s="3">
        <v>109.1</v>
      </c>
      <c r="G61" s="3">
        <v>3165.38</v>
      </c>
      <c r="H61" s="5">
        <v>46.6</v>
      </c>
      <c r="I61">
        <v>2</v>
      </c>
      <c r="J61">
        <v>4</v>
      </c>
    </row>
    <row r="62" spans="1:10" x14ac:dyDescent="0.25">
      <c r="A62" t="s">
        <v>10</v>
      </c>
      <c r="B62">
        <v>2021</v>
      </c>
      <c r="C62" t="s">
        <v>11</v>
      </c>
      <c r="D62" s="3">
        <v>1576.4</v>
      </c>
      <c r="E62" s="3">
        <v>549.4</v>
      </c>
      <c r="F62" s="3">
        <v>83.5</v>
      </c>
      <c r="G62" s="3">
        <v>3098.29</v>
      </c>
      <c r="H62" s="5">
        <v>31.7</v>
      </c>
      <c r="I62">
        <v>2</v>
      </c>
      <c r="J62">
        <v>0</v>
      </c>
    </row>
    <row r="63" spans="1:10" x14ac:dyDescent="0.25">
      <c r="A63" t="s">
        <v>10</v>
      </c>
      <c r="B63">
        <v>2021</v>
      </c>
      <c r="C63" t="s">
        <v>12</v>
      </c>
      <c r="D63" s="3">
        <v>636.79999999999995</v>
      </c>
      <c r="E63" s="3">
        <v>280</v>
      </c>
      <c r="F63" s="3">
        <v>137.6</v>
      </c>
      <c r="G63" s="3">
        <v>2661.89</v>
      </c>
      <c r="H63" s="5">
        <v>28.7</v>
      </c>
      <c r="I63">
        <v>9</v>
      </c>
      <c r="J63">
        <v>2</v>
      </c>
    </row>
    <row r="64" spans="1:10" x14ac:dyDescent="0.25">
      <c r="A64" t="s">
        <v>10</v>
      </c>
      <c r="B64">
        <v>2021</v>
      </c>
      <c r="C64" t="s">
        <v>13</v>
      </c>
      <c r="D64" s="3">
        <v>2961</v>
      </c>
      <c r="E64" s="3">
        <v>487.4</v>
      </c>
      <c r="F64" s="3">
        <v>48.6</v>
      </c>
      <c r="G64" s="3">
        <v>2243.19</v>
      </c>
      <c r="H64" s="5">
        <v>25.2</v>
      </c>
      <c r="I64">
        <v>3</v>
      </c>
      <c r="J64">
        <v>4</v>
      </c>
    </row>
    <row r="65" spans="1:10" x14ac:dyDescent="0.25">
      <c r="A65" t="s">
        <v>10</v>
      </c>
      <c r="B65">
        <v>2021</v>
      </c>
      <c r="C65" t="s">
        <v>14</v>
      </c>
      <c r="D65" s="3">
        <v>2388.6999999999998</v>
      </c>
      <c r="E65" s="3">
        <v>113.9</v>
      </c>
      <c r="F65" s="3">
        <v>24</v>
      </c>
      <c r="G65" s="3">
        <v>184.91</v>
      </c>
      <c r="H65" s="5">
        <v>14.5</v>
      </c>
      <c r="I65">
        <v>7</v>
      </c>
      <c r="J65">
        <v>4</v>
      </c>
    </row>
    <row r="66" spans="1:10" x14ac:dyDescent="0.25">
      <c r="A66" t="s">
        <v>10</v>
      </c>
      <c r="B66">
        <v>2022</v>
      </c>
      <c r="C66" t="s">
        <v>11</v>
      </c>
      <c r="D66" s="3">
        <v>2764.6</v>
      </c>
      <c r="E66" s="3">
        <v>109.2</v>
      </c>
      <c r="F66" s="3">
        <v>71.7</v>
      </c>
      <c r="G66" s="3">
        <v>632.46</v>
      </c>
      <c r="H66" s="5">
        <v>11.5</v>
      </c>
      <c r="I66">
        <v>0</v>
      </c>
      <c r="J66">
        <v>4</v>
      </c>
    </row>
    <row r="67" spans="1:10" x14ac:dyDescent="0.25">
      <c r="A67" t="s">
        <v>10</v>
      </c>
      <c r="B67">
        <v>2022</v>
      </c>
      <c r="C67" t="s">
        <v>12</v>
      </c>
      <c r="D67" s="3">
        <v>2799.6</v>
      </c>
      <c r="E67" s="3">
        <v>509.8</v>
      </c>
      <c r="F67" s="3">
        <v>45.1</v>
      </c>
      <c r="G67" s="3">
        <v>818.01</v>
      </c>
      <c r="H67" s="5">
        <v>39.4</v>
      </c>
      <c r="I67">
        <v>9</v>
      </c>
      <c r="J67">
        <v>4</v>
      </c>
    </row>
    <row r="68" spans="1:10" x14ac:dyDescent="0.25">
      <c r="A68" t="s">
        <v>10</v>
      </c>
      <c r="B68">
        <v>2022</v>
      </c>
      <c r="C68" t="s">
        <v>13</v>
      </c>
      <c r="D68" s="3">
        <v>1903.3</v>
      </c>
      <c r="E68" s="3">
        <v>119.6</v>
      </c>
      <c r="F68" s="3">
        <v>13.3</v>
      </c>
      <c r="G68" s="3">
        <v>2323.92</v>
      </c>
      <c r="H68" s="5">
        <v>25.7</v>
      </c>
      <c r="I68">
        <v>7</v>
      </c>
      <c r="J68">
        <v>4</v>
      </c>
    </row>
    <row r="69" spans="1:10" x14ac:dyDescent="0.25">
      <c r="A69" t="s">
        <v>10</v>
      </c>
      <c r="B69">
        <v>2022</v>
      </c>
      <c r="C69" t="s">
        <v>14</v>
      </c>
      <c r="D69" s="3">
        <v>2294</v>
      </c>
      <c r="E69" s="3">
        <v>241.4</v>
      </c>
      <c r="F69" s="3">
        <v>62</v>
      </c>
      <c r="G69" s="3">
        <v>1371.49</v>
      </c>
      <c r="H69" s="5">
        <v>25.7</v>
      </c>
      <c r="I69">
        <v>3</v>
      </c>
      <c r="J69">
        <v>0</v>
      </c>
    </row>
    <row r="70" spans="1:10" x14ac:dyDescent="0.25">
      <c r="A70" t="s">
        <v>10</v>
      </c>
      <c r="B70">
        <v>2023</v>
      </c>
      <c r="C70" t="s">
        <v>11</v>
      </c>
      <c r="D70" s="3">
        <v>2364.8000000000002</v>
      </c>
      <c r="E70" s="3">
        <v>419.3</v>
      </c>
      <c r="F70" s="3">
        <v>23</v>
      </c>
      <c r="G70" s="3">
        <v>314.70999999999998</v>
      </c>
      <c r="H70" s="5">
        <v>34.6</v>
      </c>
      <c r="I70">
        <v>5</v>
      </c>
      <c r="J70">
        <v>1</v>
      </c>
    </row>
    <row r="71" spans="1:10" x14ac:dyDescent="0.25">
      <c r="A71" t="s">
        <v>10</v>
      </c>
      <c r="B71">
        <v>2023</v>
      </c>
      <c r="C71" t="s">
        <v>12</v>
      </c>
      <c r="D71" s="3">
        <v>2445</v>
      </c>
      <c r="E71" s="3">
        <v>137.5</v>
      </c>
      <c r="F71" s="3">
        <v>131</v>
      </c>
      <c r="G71" s="3">
        <v>1964.27</v>
      </c>
      <c r="H71" s="5">
        <v>25.5</v>
      </c>
      <c r="I71">
        <v>4</v>
      </c>
      <c r="J71">
        <v>2</v>
      </c>
    </row>
    <row r="72" spans="1:10" x14ac:dyDescent="0.25">
      <c r="A72" t="s">
        <v>10</v>
      </c>
      <c r="B72">
        <v>2023</v>
      </c>
      <c r="C72" t="s">
        <v>13</v>
      </c>
      <c r="D72" s="3">
        <v>2567.3000000000002</v>
      </c>
      <c r="E72" s="3">
        <v>547.4</v>
      </c>
      <c r="F72" s="3">
        <v>53.3</v>
      </c>
      <c r="G72" s="3">
        <v>1578.05</v>
      </c>
      <c r="H72" s="5">
        <v>18</v>
      </c>
      <c r="I72">
        <v>9</v>
      </c>
      <c r="J72">
        <v>0</v>
      </c>
    </row>
    <row r="73" spans="1:10" x14ac:dyDescent="0.25">
      <c r="A73" t="s">
        <v>10</v>
      </c>
      <c r="B73">
        <v>2023</v>
      </c>
      <c r="C73" t="s">
        <v>14</v>
      </c>
      <c r="D73" s="3">
        <v>878.3</v>
      </c>
      <c r="E73" s="3">
        <v>501.1</v>
      </c>
      <c r="F73" s="3">
        <v>127.5</v>
      </c>
      <c r="G73" s="3">
        <v>860.19</v>
      </c>
      <c r="H73" s="5">
        <v>8.3000000000000007</v>
      </c>
      <c r="I73">
        <v>4</v>
      </c>
      <c r="J73">
        <v>0</v>
      </c>
    </row>
    <row r="74" spans="1:10" x14ac:dyDescent="0.25">
      <c r="D74" s="3">
        <f>SUBTOTAL(109,Table1[Market Cap (Billion USD)])</f>
        <v>131618.00000000006</v>
      </c>
      <c r="E74" s="3">
        <f>SUBTOTAL(101,Table1[Revenue (Billion USD)])</f>
        <v>360.95555555555569</v>
      </c>
      <c r="F74">
        <f>SUBTOTAL(101,Table1[Profit (Billion USD)])</f>
        <v>71.520833333333357</v>
      </c>
      <c r="G74" s="3">
        <f>SUBTOTAL(101,Table1[Stock Price (USD)])</f>
        <v>1803.6562500000007</v>
      </c>
      <c r="H74" s="6">
        <f>SUBTOTAL(109,Table1[R&amp;D Spending (Billion USD)])</f>
        <v>1718.2999999999997</v>
      </c>
      <c r="I74">
        <f>SUBTOTAL(109,Table1[New Products Launched])</f>
        <v>355</v>
      </c>
      <c r="J74">
        <f>SUBTOTAL(109,Table1[Acquisitions])</f>
        <v>159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97431-8312-4191-8F79-7063AED0A5D6}">
  <dimension ref="A1"/>
  <sheetViews>
    <sheetView zoomScale="76" zoomScaleNormal="76" workbookViewId="0">
      <selection activeCell="W20" sqref="W20"/>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F91E1-014E-4183-90C0-BCF23A08756A}">
  <dimension ref="A1:C13"/>
  <sheetViews>
    <sheetView workbookViewId="0">
      <selection activeCell="B9" sqref="A3:C13"/>
    </sheetView>
  </sheetViews>
  <sheetFormatPr defaultRowHeight="13.8" x14ac:dyDescent="0.25"/>
  <cols>
    <col min="1" max="1" width="12.59765625" bestFit="1" customWidth="1"/>
    <col min="2" max="2" width="24.19921875" bestFit="1" customWidth="1"/>
    <col min="3" max="3" width="21.59765625" bestFit="1" customWidth="1"/>
  </cols>
  <sheetData>
    <row r="1" spans="1:3" x14ac:dyDescent="0.25">
      <c r="A1" s="9" t="s">
        <v>0</v>
      </c>
      <c r="B1" t="s">
        <v>10</v>
      </c>
    </row>
    <row r="3" spans="1:3" x14ac:dyDescent="0.25">
      <c r="A3" s="9" t="s">
        <v>22</v>
      </c>
      <c r="B3" t="s">
        <v>25</v>
      </c>
      <c r="C3" t="s">
        <v>30</v>
      </c>
    </row>
    <row r="4" spans="1:3" x14ac:dyDescent="0.25">
      <c r="A4" s="10">
        <v>2015</v>
      </c>
      <c r="B4">
        <v>1507.2</v>
      </c>
      <c r="C4">
        <v>226.3</v>
      </c>
    </row>
    <row r="5" spans="1:3" x14ac:dyDescent="0.25">
      <c r="A5" s="10">
        <v>2016</v>
      </c>
      <c r="B5">
        <v>1217.0999999999999</v>
      </c>
      <c r="C5">
        <v>175.3</v>
      </c>
    </row>
    <row r="6" spans="1:3" x14ac:dyDescent="0.25">
      <c r="A6" s="10">
        <v>2017</v>
      </c>
      <c r="B6">
        <v>1258.8</v>
      </c>
      <c r="C6">
        <v>446.4</v>
      </c>
    </row>
    <row r="7" spans="1:3" x14ac:dyDescent="0.25">
      <c r="A7" s="10">
        <v>2018</v>
      </c>
      <c r="B7">
        <v>1229.7000000000003</v>
      </c>
      <c r="C7">
        <v>464.20000000000005</v>
      </c>
    </row>
    <row r="8" spans="1:3" x14ac:dyDescent="0.25">
      <c r="A8" s="10">
        <v>2019</v>
      </c>
      <c r="B8">
        <v>721.7</v>
      </c>
      <c r="C8">
        <v>407.69999999999993</v>
      </c>
    </row>
    <row r="9" spans="1:3" x14ac:dyDescent="0.25">
      <c r="A9" s="10">
        <v>2020</v>
      </c>
      <c r="B9">
        <v>1534.9</v>
      </c>
      <c r="C9">
        <v>296.2</v>
      </c>
    </row>
    <row r="10" spans="1:3" x14ac:dyDescent="0.25">
      <c r="A10" s="10">
        <v>2021</v>
      </c>
      <c r="B10">
        <v>1430.6999999999998</v>
      </c>
      <c r="C10">
        <v>293.7</v>
      </c>
    </row>
    <row r="11" spans="1:3" x14ac:dyDescent="0.25">
      <c r="A11" s="10">
        <v>2022</v>
      </c>
      <c r="B11">
        <v>980</v>
      </c>
      <c r="C11">
        <v>192.10000000000002</v>
      </c>
    </row>
    <row r="12" spans="1:3" x14ac:dyDescent="0.25">
      <c r="A12" s="10">
        <v>2023</v>
      </c>
      <c r="B12">
        <v>1605.3</v>
      </c>
      <c r="C12">
        <v>334.8</v>
      </c>
    </row>
    <row r="13" spans="1:3" x14ac:dyDescent="0.25">
      <c r="A13" s="10" t="s">
        <v>23</v>
      </c>
      <c r="B13">
        <v>11485.400000000001</v>
      </c>
      <c r="C13">
        <v>2836.7000000000003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332B2-16A4-4B15-9CE0-4AF2ECF513F5}">
  <dimension ref="A3:D6"/>
  <sheetViews>
    <sheetView topLeftCell="B1" zoomScale="69" workbookViewId="0">
      <selection activeCell="C6" sqref="C6"/>
    </sheetView>
  </sheetViews>
  <sheetFormatPr defaultRowHeight="13.8" x14ac:dyDescent="0.25"/>
  <cols>
    <col min="1" max="1" width="17.09765625" bestFit="1" customWidth="1"/>
    <col min="2" max="2" width="28.59765625" bestFit="1" customWidth="1"/>
    <col min="3" max="3" width="24.19921875" bestFit="1" customWidth="1"/>
    <col min="4" max="4" width="26.3984375" bestFit="1" customWidth="1"/>
  </cols>
  <sheetData>
    <row r="3" spans="1:4" x14ac:dyDescent="0.25">
      <c r="A3" s="9" t="s">
        <v>22</v>
      </c>
      <c r="B3" t="s">
        <v>28</v>
      </c>
      <c r="C3" t="s">
        <v>25</v>
      </c>
      <c r="D3" t="s">
        <v>24</v>
      </c>
    </row>
    <row r="4" spans="1:4" x14ac:dyDescent="0.25">
      <c r="A4" s="10" t="s">
        <v>10</v>
      </c>
      <c r="B4">
        <v>102.3</v>
      </c>
      <c r="C4">
        <v>980</v>
      </c>
      <c r="D4">
        <v>9761.5</v>
      </c>
    </row>
    <row r="5" spans="1:4" x14ac:dyDescent="0.25">
      <c r="A5" s="11">
        <v>2022</v>
      </c>
      <c r="B5">
        <v>102.3</v>
      </c>
      <c r="C5">
        <v>980</v>
      </c>
      <c r="D5">
        <v>9761.5</v>
      </c>
    </row>
    <row r="6" spans="1:4" x14ac:dyDescent="0.25">
      <c r="A6" s="10" t="s">
        <v>23</v>
      </c>
      <c r="B6">
        <v>102.3</v>
      </c>
      <c r="C6">
        <v>980</v>
      </c>
      <c r="D6">
        <v>9761.5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B4CF-4B56-4D8C-A9E4-5DCEDB33828E}">
  <dimension ref="A1:F27"/>
  <sheetViews>
    <sheetView topLeftCell="A3" workbookViewId="0">
      <selection activeCell="F27" sqref="F27"/>
    </sheetView>
  </sheetViews>
  <sheetFormatPr defaultRowHeight="13.8" x14ac:dyDescent="0.25"/>
  <cols>
    <col min="1" max="1" width="12.59765625" bestFit="1" customWidth="1"/>
    <col min="2" max="2" width="23.3984375" bestFit="1" customWidth="1"/>
    <col min="3" max="3" width="24.19921875" bestFit="1" customWidth="1"/>
    <col min="6" max="6" width="10" customWidth="1"/>
  </cols>
  <sheetData>
    <row r="1" spans="1:3" x14ac:dyDescent="0.25">
      <c r="A1" s="9" t="s">
        <v>0</v>
      </c>
      <c r="B1" t="s">
        <v>10</v>
      </c>
    </row>
    <row r="3" spans="1:3" x14ac:dyDescent="0.25">
      <c r="A3" s="9" t="s">
        <v>22</v>
      </c>
      <c r="B3" t="s">
        <v>26</v>
      </c>
      <c r="C3" t="s">
        <v>25</v>
      </c>
    </row>
    <row r="4" spans="1:3" x14ac:dyDescent="0.25">
      <c r="A4" s="10">
        <v>2022</v>
      </c>
      <c r="B4">
        <v>1286.47</v>
      </c>
      <c r="C4">
        <v>980</v>
      </c>
    </row>
    <row r="5" spans="1:3" x14ac:dyDescent="0.25">
      <c r="A5" s="10" t="s">
        <v>23</v>
      </c>
      <c r="B5">
        <v>1286.47</v>
      </c>
      <c r="C5">
        <v>980</v>
      </c>
    </row>
    <row r="27" spans="6:6" x14ac:dyDescent="0.25">
      <c r="F27" s="3">
        <f>AVERAGE(B4:B12)</f>
        <v>1286.47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E3748-83F5-49B1-AFBA-897251550DBB}">
  <dimension ref="A1:I50"/>
  <sheetViews>
    <sheetView topLeftCell="D2" workbookViewId="0">
      <selection activeCell="C16" sqref="C16"/>
    </sheetView>
  </sheetViews>
  <sheetFormatPr defaultRowHeight="13.8" x14ac:dyDescent="0.25"/>
  <cols>
    <col min="1" max="1" width="12.59765625" bestFit="1" customWidth="1"/>
    <col min="2" max="2" width="25.69921875" bestFit="1" customWidth="1"/>
    <col min="3" max="3" width="28.09765625" customWidth="1"/>
  </cols>
  <sheetData>
    <row r="1" spans="1:2" x14ac:dyDescent="0.25">
      <c r="A1" s="9" t="s">
        <v>0</v>
      </c>
      <c r="B1" t="s">
        <v>10</v>
      </c>
    </row>
    <row r="3" spans="1:2" x14ac:dyDescent="0.25">
      <c r="A3" s="9" t="s">
        <v>22</v>
      </c>
      <c r="B3" t="s">
        <v>27</v>
      </c>
    </row>
    <row r="4" spans="1:2" x14ac:dyDescent="0.25">
      <c r="A4" s="10">
        <v>2015</v>
      </c>
      <c r="B4">
        <v>13</v>
      </c>
    </row>
    <row r="5" spans="1:2" x14ac:dyDescent="0.25">
      <c r="A5" s="10">
        <v>2016</v>
      </c>
      <c r="B5">
        <v>19</v>
      </c>
    </row>
    <row r="6" spans="1:2" x14ac:dyDescent="0.25">
      <c r="A6" s="10">
        <v>2017</v>
      </c>
      <c r="B6">
        <v>27</v>
      </c>
    </row>
    <row r="7" spans="1:2" x14ac:dyDescent="0.25">
      <c r="A7" s="10">
        <v>2018</v>
      </c>
      <c r="B7">
        <v>22</v>
      </c>
    </row>
    <row r="8" spans="1:2" x14ac:dyDescent="0.25">
      <c r="A8" s="10">
        <v>2019</v>
      </c>
      <c r="B8">
        <v>18</v>
      </c>
    </row>
    <row r="9" spans="1:2" x14ac:dyDescent="0.25">
      <c r="A9" s="10">
        <v>2020</v>
      </c>
      <c r="B9">
        <v>6</v>
      </c>
    </row>
    <row r="10" spans="1:2" x14ac:dyDescent="0.25">
      <c r="A10" s="10">
        <v>2021</v>
      </c>
      <c r="B10">
        <v>21</v>
      </c>
    </row>
    <row r="11" spans="1:2" x14ac:dyDescent="0.25">
      <c r="A11" s="10">
        <v>2022</v>
      </c>
      <c r="B11">
        <v>19</v>
      </c>
    </row>
    <row r="12" spans="1:2" x14ac:dyDescent="0.25">
      <c r="A12" s="10">
        <v>2023</v>
      </c>
      <c r="B12">
        <v>22</v>
      </c>
    </row>
    <row r="13" spans="1:2" x14ac:dyDescent="0.25">
      <c r="A13" s="10" t="s">
        <v>23</v>
      </c>
      <c r="B13">
        <v>167</v>
      </c>
    </row>
    <row r="35" spans="6:6" x14ac:dyDescent="0.25">
      <c r="F35">
        <f>SUM(B4:B12)</f>
        <v>167</v>
      </c>
    </row>
    <row r="50" spans="9:9" x14ac:dyDescent="0.25">
      <c r="I50">
        <f>GETPIVOTDATA("New Products Launched",$A$3)</f>
        <v>167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D17FA-C9AE-4BBD-A847-B5F98B4ABDDC}">
  <dimension ref="A3:U26"/>
  <sheetViews>
    <sheetView workbookViewId="0">
      <selection activeCell="U26" sqref="U26"/>
    </sheetView>
  </sheetViews>
  <sheetFormatPr defaultRowHeight="13.8" x14ac:dyDescent="0.25"/>
  <cols>
    <col min="1" max="1" width="17.09765625" bestFit="1" customWidth="1"/>
    <col min="2" max="2" width="16.3984375" bestFit="1" customWidth="1"/>
  </cols>
  <sheetData>
    <row r="3" spans="1:2" x14ac:dyDescent="0.25">
      <c r="A3" s="9" t="s">
        <v>22</v>
      </c>
      <c r="B3" t="s">
        <v>29</v>
      </c>
    </row>
    <row r="4" spans="1:2" x14ac:dyDescent="0.25">
      <c r="A4" s="10" t="s">
        <v>10</v>
      </c>
      <c r="B4">
        <v>12</v>
      </c>
    </row>
    <row r="5" spans="1:2" x14ac:dyDescent="0.25">
      <c r="A5" s="11">
        <v>2022</v>
      </c>
      <c r="B5">
        <v>12</v>
      </c>
    </row>
    <row r="6" spans="1:2" x14ac:dyDescent="0.25">
      <c r="A6" s="10" t="s">
        <v>23</v>
      </c>
      <c r="B6">
        <v>12</v>
      </c>
    </row>
    <row r="26" spans="21:21" x14ac:dyDescent="0.25">
      <c r="U26">
        <f>SUM(B5:B13)</f>
        <v>24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Apple And Google</vt:lpstr>
      <vt:lpstr>Dashboard</vt:lpstr>
      <vt:lpstr>Profit</vt:lpstr>
      <vt:lpstr>R&amp;D ,Revenue and Market Cap Ana</vt:lpstr>
      <vt:lpstr>Avg Stock Price VS Sum of Reven</vt:lpstr>
      <vt:lpstr>No Of Products Launched</vt:lpstr>
      <vt:lpstr>NO Of Acquisition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Mubarak Ali</cp:lastModifiedBy>
  <dcterms:created xsi:type="dcterms:W3CDTF">2024-09-28T07:26:55Z</dcterms:created>
  <dcterms:modified xsi:type="dcterms:W3CDTF">2024-11-03T11:42:39Z</dcterms:modified>
</cp:coreProperties>
</file>