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0AF7888-1F4D-4691-9CF8-327D98242235}" xr6:coauthVersionLast="47" xr6:coauthVersionMax="47" xr10:uidLastSave="{00000000-0000-0000-0000-000000000000}"/>
  <bookViews>
    <workbookView xWindow="-120" yWindow="-120" windowWidth="24240" windowHeight="13290" activeTab="2" xr2:uid="{00000000-000D-0000-FFFF-FFFF00000000}"/>
  </bookViews>
  <sheets>
    <sheet name="Sales Data" sheetId="12" r:id="rId1"/>
    <sheet name="Sheet1" sheetId="15" r:id="rId2"/>
    <sheet name="salesdatamajor" sheetId="14" r:id="rId3"/>
  </sheets>
  <definedNames>
    <definedName name="_xlnm._FilterDatabase" localSheetId="0" hidden="1">'Sales Data'!$A$1:$H$46</definedName>
    <definedName name="_xlnm._FilterDatabase" localSheetId="2" hidden="1">salesdatamajor!$A$1:$K$44</definedName>
  </definedNames>
  <calcPr calcId="181029"/>
  <pivotCaches>
    <pivotCache cacheId="3" r:id="rId4"/>
  </pivotCaches>
</workbook>
</file>

<file path=xl/calcChain.xml><?xml version="1.0" encoding="utf-8"?>
<calcChain xmlns="http://schemas.openxmlformats.org/spreadsheetml/2006/main">
  <c r="H3" i="14" l="1"/>
  <c r="I3" i="14" s="1"/>
  <c r="H4" i="14"/>
  <c r="I4" i="14" s="1"/>
  <c r="H5" i="14"/>
  <c r="I5" i="14" s="1"/>
  <c r="H6" i="14"/>
  <c r="I6" i="14" s="1"/>
  <c r="J6" i="14" s="1"/>
  <c r="H7" i="14"/>
  <c r="H8" i="14"/>
  <c r="H9" i="14"/>
  <c r="H10" i="14"/>
  <c r="I10" i="14" s="1"/>
  <c r="H11" i="14"/>
  <c r="H12" i="14"/>
  <c r="I12" i="14" s="1"/>
  <c r="H13" i="14"/>
  <c r="H14" i="14"/>
  <c r="I14" i="14" s="1"/>
  <c r="H15" i="14"/>
  <c r="H16" i="14"/>
  <c r="H17" i="14"/>
  <c r="H18" i="14"/>
  <c r="I18" i="14" s="1"/>
  <c r="H19" i="14"/>
  <c r="H20" i="14"/>
  <c r="I20" i="14" s="1"/>
  <c r="H21" i="14"/>
  <c r="H22" i="14"/>
  <c r="I22" i="14" s="1"/>
  <c r="H23" i="14"/>
  <c r="H24" i="14"/>
  <c r="H25" i="14"/>
  <c r="H26" i="14"/>
  <c r="I26" i="14" s="1"/>
  <c r="H27" i="14"/>
  <c r="H28" i="14"/>
  <c r="I28" i="14" s="1"/>
  <c r="H29" i="14"/>
  <c r="I29" i="14" s="1"/>
  <c r="J29" i="14" s="1"/>
  <c r="H30" i="14"/>
  <c r="I30" i="14" s="1"/>
  <c r="J30" i="14" s="1"/>
  <c r="H31" i="14"/>
  <c r="I31" i="14" s="1"/>
  <c r="J31" i="14" s="1"/>
  <c r="H32" i="14"/>
  <c r="H33" i="14"/>
  <c r="I33" i="14" s="1"/>
  <c r="J33" i="14" s="1"/>
  <c r="H34" i="14"/>
  <c r="I34" i="14" s="1"/>
  <c r="J34" i="14" s="1"/>
  <c r="H35" i="14"/>
  <c r="I35" i="14" s="1"/>
  <c r="J35" i="14" s="1"/>
  <c r="H36" i="14"/>
  <c r="H37" i="14"/>
  <c r="I37" i="14" s="1"/>
  <c r="J37" i="14" s="1"/>
  <c r="H38" i="14"/>
  <c r="I38" i="14" s="1"/>
  <c r="J38" i="14" s="1"/>
  <c r="H39" i="14"/>
  <c r="I39" i="14" s="1"/>
  <c r="J39" i="14" s="1"/>
  <c r="H40" i="14"/>
  <c r="I40" i="14" s="1"/>
  <c r="H41" i="14"/>
  <c r="I41" i="14" s="1"/>
  <c r="J41" i="14" s="1"/>
  <c r="H42" i="14"/>
  <c r="I42" i="14" s="1"/>
  <c r="J42" i="14" s="1"/>
  <c r="H43" i="14"/>
  <c r="I43" i="14" s="1"/>
  <c r="J43" i="14" s="1"/>
  <c r="H44" i="14"/>
  <c r="I44" i="14" s="1"/>
  <c r="H2" i="14"/>
  <c r="H16" i="12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8" i="14" l="1"/>
  <c r="J44" i="14"/>
  <c r="J40" i="14"/>
  <c r="J28" i="14"/>
  <c r="J20" i="14"/>
  <c r="J12" i="14"/>
  <c r="I36" i="14"/>
  <c r="J36" i="14" s="1"/>
  <c r="I24" i="14"/>
  <c r="J24" i="14" s="1"/>
  <c r="I16" i="14"/>
  <c r="J16" i="14" s="1"/>
  <c r="I8" i="14"/>
  <c r="J8" i="14" s="1"/>
  <c r="I32" i="14"/>
  <c r="J32" i="14" s="1"/>
  <c r="J26" i="14"/>
  <c r="J22" i="14"/>
  <c r="J18" i="14"/>
  <c r="J14" i="14"/>
  <c r="J10" i="14"/>
  <c r="H47" i="14"/>
  <c r="J4" i="14"/>
  <c r="I2" i="14"/>
  <c r="J2" i="14" s="1"/>
  <c r="I27" i="14"/>
  <c r="J27" i="14" s="1"/>
  <c r="I25" i="14"/>
  <c r="J25" i="14" s="1"/>
  <c r="I23" i="14"/>
  <c r="J23" i="14" s="1"/>
  <c r="I21" i="14"/>
  <c r="J21" i="14" s="1"/>
  <c r="I19" i="14"/>
  <c r="J19" i="14" s="1"/>
  <c r="I17" i="14"/>
  <c r="J17" i="14" s="1"/>
  <c r="I15" i="14"/>
  <c r="J15" i="14" s="1"/>
  <c r="I13" i="14"/>
  <c r="J13" i="14" s="1"/>
  <c r="I11" i="14"/>
  <c r="J11" i="14" s="1"/>
  <c r="I9" i="14"/>
  <c r="J9" i="14" s="1"/>
  <c r="I7" i="14"/>
  <c r="J7" i="14" s="1"/>
  <c r="J5" i="14"/>
  <c r="J3" i="14"/>
  <c r="H46" i="14"/>
  <c r="H45" i="12"/>
  <c r="H46" i="12" s="1"/>
</calcChain>
</file>

<file path=xl/sharedStrings.xml><?xml version="1.0" encoding="utf-8"?>
<sst xmlns="http://schemas.openxmlformats.org/spreadsheetml/2006/main" count="424" uniqueCount="61">
  <si>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</si>
  <si>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</si>
  <si>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</si>
  <si>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</si>
  <si>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</si>
  <si>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</si>
  <si>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</si>
  <si>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</si>
  <si>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</si>
  <si>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</si>
  <si>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</si>
  <si>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</si>
  <si>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</si>
  <si>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</si>
  <si>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</si>
  <si>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</si>
  <si>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</si>
  <si>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</si>
  <si>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</si>
  <si>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</si>
  <si>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</si>
  <si>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</si>
  <si>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</si>
  <si>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</si>
  <si>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</si>
  <si>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</si>
  <si>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</si>
  <si>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</si>
  <si>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</si>
  <si>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</si>
  <si>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</si>
  <si>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store cost</t>
  </si>
  <si>
    <t>Sales price</t>
  </si>
  <si>
    <t>profit</t>
  </si>
  <si>
    <t>sales location</t>
  </si>
  <si>
    <t>jan</t>
  </si>
  <si>
    <t>feb</t>
  </si>
  <si>
    <t>mar</t>
  </si>
  <si>
    <t>may</t>
  </si>
  <si>
    <t>march</t>
  </si>
  <si>
    <t>april</t>
  </si>
  <si>
    <t>june</t>
  </si>
  <si>
    <t>july</t>
  </si>
  <si>
    <t>august</t>
  </si>
  <si>
    <t>sepember</t>
  </si>
  <si>
    <t>october</t>
  </si>
  <si>
    <t>november</t>
  </si>
  <si>
    <t>december</t>
  </si>
  <si>
    <t>september</t>
  </si>
  <si>
    <t>last name</t>
  </si>
  <si>
    <t>first name</t>
  </si>
  <si>
    <t>transcation number</t>
  </si>
  <si>
    <t>product description</t>
  </si>
  <si>
    <t>commison 10% for items less than 500$.20% for items more than 500$</t>
  </si>
  <si>
    <t>sum of all items</t>
  </si>
  <si>
    <t>sum of items valued at $500 or less</t>
  </si>
  <si>
    <t>sum of items valued at more than $500</t>
  </si>
  <si>
    <t>Row Labels</t>
  </si>
  <si>
    <t>Grand Total</t>
  </si>
  <si>
    <t>Sum of Sales price</t>
  </si>
  <si>
    <t>mr balogun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</si>
</sst>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24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5" applyFont="1"/>
    <xf numFmtId="44" fontId="4" fillId="0" borderId="0" xfId="5" applyFont="1" applyBorder="1" applyAlignment="1">
      <alignment horizontal="left" vertical="center"/>
    </xf>
    <xf numFmtId="44" fontId="4" fillId="0" borderId="0" xfId="5" applyFont="1" applyBorder="1" applyAlignment="1">
      <alignment horizontal="left" vertical="center" wrapText="1"/>
    </xf>
    <xf numFmtId="0" fontId="6" fillId="0" borderId="0" xfId="0" applyFont="1" applyBorder="1"/>
    <xf numFmtId="0" fontId="5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6">
    <cellStyle name="Comma" xfId="1" builtinId="3"/>
    <cellStyle name="Ctx_Hyperlink" xfId="2" xr:uid="{00000000-0005-0000-0000-000001000000}"/>
    <cellStyle name="Currency" xfId="5" builtinId="4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[salesdatamajor.xlsx]Sheet1!PivotTable1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Sheet1!$A$4:$A$15</c:f>
              <c:strCache>
                <c:ptCount val="11"/>
                <c:pt idx="0">
                  <c:v>Alexander</c:v>
                </c:pt>
                <c:pt idx="1">
                  <c:v>David</c:v>
                </c:pt>
                <c:pt idx="2">
                  <c:v>Diana</c:v>
                </c:pt>
                <c:pt idx="3">
                  <c:v>John</c:v>
                </c:pt>
                <c:pt idx="4">
                  <c:v>Karen</c:v>
                </c:pt>
                <c:pt idx="5">
                  <c:v>Luis</c:v>
                </c:pt>
                <c:pt idx="6">
                  <c:v>Michael</c:v>
                </c:pt>
                <c:pt idx="7">
                  <c:v>Shelli</c:v>
                </c:pt>
                <c:pt idx="8">
                  <c:v>Sigal</c:v>
                </c:pt>
                <c:pt idx="9">
                  <c:v>Stephen</c:v>
                </c:pt>
                <c:pt idx="10">
                  <c:v>Steven</c:v>
                </c:pt>
              </c:strCache>
            </c:strRef>
          </c:cat>
          <c:val>
            <c:numRef>
              <c:f>Sheet1!$B$4:$B$15</c:f>
              <c:numCache>
                <c:formatCode>_("$"* #,##0.00_);_("$"* \(#,##0.00\);_("$"* "-"??_);_(@_)</c:formatCode>
                <c:ptCount val="11"/>
                <c:pt idx="0">
                  <c:v>4739</c:v>
                </c:pt>
                <c:pt idx="1">
                  <c:v>3834</c:v>
                </c:pt>
                <c:pt idx="2">
                  <c:v>850</c:v>
                </c:pt>
                <c:pt idx="3">
                  <c:v>1979</c:v>
                </c:pt>
                <c:pt idx="4">
                  <c:v>953.5</c:v>
                </c:pt>
                <c:pt idx="5">
                  <c:v>3735.5</c:v>
                </c:pt>
                <c:pt idx="6">
                  <c:v>1787</c:v>
                </c:pt>
                <c:pt idx="7">
                  <c:v>935</c:v>
                </c:pt>
                <c:pt idx="8">
                  <c:v>1929.5</c:v>
                </c:pt>
                <c:pt idx="9">
                  <c:v>2190</c:v>
                </c:pt>
                <c:pt idx="10">
                  <c:v>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67B-9BB6-9E8D60C9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138112</xdr:rowOff>
    </xdr:from>
    <xdr:to>
      <xdr:col>11</xdr:col>
      <xdr:colOff>495300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A3BE3-E74E-3D27-C012-939473AB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89.677318634262" createdVersion="8" refreshedVersion="8" minRefreshableVersion="3" recordCount="43" xr:uid="{CA9F8EAE-F05D-4925-9D10-7A8ED4E58C14}">
  <cacheSource type="worksheet">
    <worksheetSource ref="A1:K44" sheet="salesdatamajor"/>
  </cacheSource>
  <cacheFields count="11">
    <cacheField name="OrderDate" numFmtId="164">
      <sharedItems/>
    </cacheField>
    <cacheField name="transcation number" numFmtId="3">
      <sharedItems containsSemiMixedTypes="0" containsString="0" containsNumber="1" containsInteger="1" minValue="1001" maxValue="1043"/>
    </cacheField>
    <cacheField name="first name" numFmtId="0">
      <sharedItems/>
    </cacheField>
    <cacheField name="last name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product description" numFmtId="0">
      <sharedItems/>
    </cacheField>
    <cacheField name="Units" numFmtId="0">
      <sharedItems containsSemiMixedTypes="0" containsString="0" containsNumber="1" containsInteger="1" minValue="2" maxValue="200"/>
    </cacheField>
    <cacheField name="store cost" numFmtId="44">
      <sharedItems containsSemiMixedTypes="0" containsString="0" containsNumber="1" minValue="58.5" maxValue="1198"/>
    </cacheField>
    <cacheField name="Sales price" numFmtId="44">
      <sharedItems containsSemiMixedTypes="0" containsString="0" containsNumber="1" minValue="74.5" maxValue="1398"/>
    </cacheField>
    <cacheField name="profit" numFmtId="44">
      <sharedItems containsSemiMixedTypes="0" containsString="0" containsNumber="1" containsInteger="1" minValue="2" maxValue="200"/>
    </cacheField>
    <cacheField name="commison 10% for items less than 500$.20% for items more than 500$" numFmtId="44">
      <sharedItems containsSemiMixedTypes="0" containsString="0" containsNumber="1" minValue="0.2" maxValue="40"/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jan"/>
    <n v="1001"/>
    <s v="Martha"/>
    <x v="0"/>
    <s v="Television"/>
    <n v="200"/>
    <n v="1198"/>
    <n v="1398"/>
    <n v="200"/>
    <n v="40"/>
    <s v="East"/>
  </r>
  <r>
    <s v="jan"/>
    <n v="1002"/>
    <s v="Hermann"/>
    <x v="1"/>
    <s v="Home Theater"/>
    <n v="50"/>
    <n v="500"/>
    <n v="550"/>
    <n v="50"/>
    <n v="10"/>
    <s v="Central"/>
  </r>
  <r>
    <s v="jan"/>
    <n v="1003"/>
    <s v="Hermann"/>
    <x v="2"/>
    <s v="Television"/>
    <n v="36"/>
    <n v="1198"/>
    <n v="1234"/>
    <n v="36"/>
    <n v="7.2"/>
    <s v="Central"/>
  </r>
  <r>
    <s v="jan"/>
    <n v="1004"/>
    <s v="Timothy"/>
    <x v="3"/>
    <s v="Cell Phone"/>
    <n v="27"/>
    <n v="225"/>
    <n v="252"/>
    <n v="27"/>
    <n v="2.7"/>
    <s v="Central"/>
  </r>
  <r>
    <s v="feb"/>
    <n v="1005"/>
    <s v="Timothy"/>
    <x v="4"/>
    <s v="Television"/>
    <n v="56"/>
    <n v="1198"/>
    <n v="1254"/>
    <n v="56"/>
    <n v="11.200000000000001"/>
    <s v="West"/>
  </r>
  <r>
    <s v="feb"/>
    <n v="1006"/>
    <s v="Martha"/>
    <x v="0"/>
    <s v="Home Theater"/>
    <n v="60"/>
    <n v="500"/>
    <n v="560"/>
    <n v="60"/>
    <n v="12"/>
    <s v="East"/>
  </r>
  <r>
    <s v="feb"/>
    <n v="1007"/>
    <s v="Martha"/>
    <x v="5"/>
    <s v="Television"/>
    <n v="75"/>
    <n v="1198"/>
    <n v="1273"/>
    <n v="75"/>
    <n v="15"/>
    <s v="Central"/>
  </r>
  <r>
    <s v="feb"/>
    <n v="1008"/>
    <s v="Hermann"/>
    <x v="2"/>
    <s v="Television"/>
    <n v="90"/>
    <n v="1198"/>
    <n v="1288"/>
    <n v="90"/>
    <n v="18"/>
    <s v="Central"/>
  </r>
  <r>
    <s v="march"/>
    <n v="1009"/>
    <s v="Douglas"/>
    <x v="6"/>
    <s v="Television"/>
    <n v="32"/>
    <n v="1198"/>
    <n v="1230"/>
    <n v="32"/>
    <n v="6.4"/>
    <s v="West"/>
  </r>
  <r>
    <s v="march"/>
    <n v="1010"/>
    <s v="Martha"/>
    <x v="0"/>
    <s v="Home Theater"/>
    <n v="60"/>
    <n v="500"/>
    <n v="560"/>
    <n v="60"/>
    <n v="12"/>
    <s v="East"/>
  </r>
  <r>
    <s v="march"/>
    <n v="1011"/>
    <s v="Hermann"/>
    <x v="7"/>
    <s v="Television"/>
    <n v="90"/>
    <n v="1198"/>
    <n v="1288"/>
    <n v="90"/>
    <n v="18"/>
    <s v="Central"/>
  </r>
  <r>
    <s v="march"/>
    <n v="1012"/>
    <s v="Martha"/>
    <x v="8"/>
    <s v="Home Theater"/>
    <n v="29"/>
    <n v="500"/>
    <n v="529"/>
    <n v="29"/>
    <n v="5.8000000000000007"/>
    <s v="East"/>
  </r>
  <r>
    <s v="april"/>
    <n v="1013"/>
    <s v="Douglas"/>
    <x v="9"/>
    <s v="Home Theater"/>
    <n v="81"/>
    <n v="500"/>
    <n v="581"/>
    <n v="81"/>
    <n v="16.2"/>
    <s v="East"/>
  </r>
  <r>
    <s v="april"/>
    <n v="1014"/>
    <s v="Martha"/>
    <x v="0"/>
    <s v="Television"/>
    <n v="35"/>
    <n v="1198"/>
    <n v="1233"/>
    <n v="35"/>
    <n v="7"/>
    <s v="East"/>
  </r>
  <r>
    <s v="april"/>
    <n v="1015"/>
    <s v="Douglas"/>
    <x v="10"/>
    <s v="Desk"/>
    <n v="2"/>
    <n v="125"/>
    <n v="127"/>
    <n v="2"/>
    <n v="0.2"/>
    <s v="Central"/>
  </r>
  <r>
    <s v="may"/>
    <n v="1016"/>
    <s v="Martha"/>
    <x v="0"/>
    <s v="Video Games"/>
    <n v="16"/>
    <n v="58.5"/>
    <n v="74.5"/>
    <n v="16"/>
    <n v="1.6"/>
    <s v="East"/>
  </r>
  <r>
    <s v="may"/>
    <n v="1017"/>
    <s v="Hermann"/>
    <x v="7"/>
    <s v="Home Theater"/>
    <n v="28"/>
    <n v="500"/>
    <n v="528"/>
    <n v="28"/>
    <n v="5.6000000000000005"/>
    <s v="Central"/>
  </r>
  <r>
    <s v="may"/>
    <n v="1018"/>
    <s v="Martha"/>
    <x v="0"/>
    <s v="Cell Phone"/>
    <n v="64"/>
    <n v="225"/>
    <n v="289"/>
    <n v="64"/>
    <n v="6.4"/>
    <s v="East"/>
  </r>
  <r>
    <s v="june"/>
    <n v="1019"/>
    <s v="Douglas"/>
    <x v="9"/>
    <s v="Cell Phone"/>
    <n v="15"/>
    <n v="225"/>
    <n v="240"/>
    <n v="15"/>
    <n v="1.5"/>
    <s v="East"/>
  </r>
  <r>
    <s v="june"/>
    <n v="1020"/>
    <s v="Hermann"/>
    <x v="1"/>
    <s v="Video Games"/>
    <n v="96"/>
    <n v="58.5"/>
    <n v="154.5"/>
    <n v="96"/>
    <n v="9.6000000000000014"/>
    <s v="Central"/>
  </r>
  <r>
    <s v="july"/>
    <n v="1021"/>
    <s v="Douglas"/>
    <x v="10"/>
    <s v="Television"/>
    <n v="67"/>
    <n v="1198"/>
    <n v="1265"/>
    <n v="67"/>
    <n v="13.4"/>
    <s v="Central"/>
  </r>
  <r>
    <s v="july"/>
    <n v="1022"/>
    <s v="Douglas"/>
    <x v="9"/>
    <s v="Video Games"/>
    <n v="74"/>
    <n v="58.5"/>
    <n v="132.5"/>
    <n v="74"/>
    <n v="7.4"/>
    <s v="East"/>
  </r>
  <r>
    <s v="august"/>
    <n v="1023"/>
    <s v="Timothy"/>
    <x v="3"/>
    <s v="Home Theater"/>
    <n v="46"/>
    <n v="500"/>
    <n v="546"/>
    <n v="46"/>
    <n v="9.2000000000000011"/>
    <s v="Central"/>
  </r>
  <r>
    <s v="september"/>
    <n v="1024"/>
    <s v="Douglas"/>
    <x v="10"/>
    <s v="Home Theater"/>
    <n v="87"/>
    <n v="500"/>
    <n v="587"/>
    <n v="87"/>
    <n v="17.400000000000002"/>
    <s v="Central"/>
  </r>
  <r>
    <s v="september"/>
    <n v="1025"/>
    <s v="Martha"/>
    <x v="0"/>
    <s v="Home Theater"/>
    <n v="4"/>
    <n v="500"/>
    <n v="504"/>
    <n v="4"/>
    <n v="0.8"/>
    <s v="East"/>
  </r>
  <r>
    <s v="sepember"/>
    <n v="1026"/>
    <s v="Timothy"/>
    <x v="4"/>
    <s v="Home Theater"/>
    <n v="7"/>
    <n v="500"/>
    <n v="507"/>
    <n v="7"/>
    <n v="1.4000000000000001"/>
    <s v="West"/>
  </r>
  <r>
    <s v="october"/>
    <n v="1027"/>
    <s v="Hermann"/>
    <x v="2"/>
    <s v="Video Games"/>
    <n v="50"/>
    <n v="58.5"/>
    <n v="108.5"/>
    <n v="50"/>
    <n v="5"/>
    <s v="Central"/>
  </r>
  <r>
    <s v="october"/>
    <n v="1028"/>
    <s v="Martha"/>
    <x v="5"/>
    <s v="Television"/>
    <n v="66"/>
    <n v="1198"/>
    <n v="1264"/>
    <n v="66"/>
    <n v="13.200000000000001"/>
    <s v="Central"/>
  </r>
  <r>
    <s v="october"/>
    <n v="1029"/>
    <s v="Martha"/>
    <x v="8"/>
    <s v="Cell Phone"/>
    <n v="96"/>
    <n v="225"/>
    <n v="321"/>
    <n v="96"/>
    <n v="9.6000000000000014"/>
    <s v="East"/>
  </r>
  <r>
    <s v="october"/>
    <n v="1030"/>
    <s v="Timothy"/>
    <x v="3"/>
    <s v="Television"/>
    <n v="53"/>
    <n v="1198"/>
    <n v="1251"/>
    <n v="53"/>
    <n v="10.600000000000001"/>
    <s v="Central"/>
  </r>
  <r>
    <s v="november"/>
    <n v="1031"/>
    <s v="Timothy"/>
    <x v="3"/>
    <s v="Home Theater"/>
    <n v="80"/>
    <n v="500"/>
    <n v="580"/>
    <n v="80"/>
    <n v="16"/>
    <s v="Central"/>
  </r>
  <r>
    <s v="november"/>
    <n v="1032"/>
    <s v="Hermann"/>
    <x v="1"/>
    <s v="Desk"/>
    <n v="5"/>
    <n v="125"/>
    <n v="130"/>
    <n v="5"/>
    <n v="0.5"/>
    <s v="Central"/>
  </r>
  <r>
    <s v="november"/>
    <n v="1033"/>
    <s v="Martha"/>
    <x v="0"/>
    <s v="Video Games"/>
    <n v="62"/>
    <n v="58.5"/>
    <n v="120.5"/>
    <n v="62"/>
    <n v="6.2"/>
    <s v="East"/>
  </r>
  <r>
    <s v="november"/>
    <n v="1034"/>
    <s v="Hermann"/>
    <x v="7"/>
    <s v="Video Games"/>
    <n v="55"/>
    <n v="58.5"/>
    <n v="113.5"/>
    <n v="55"/>
    <n v="5.5"/>
    <s v="Central"/>
  </r>
  <r>
    <s v="december"/>
    <n v="1035"/>
    <s v="Hermann"/>
    <x v="1"/>
    <s v="Video Games"/>
    <n v="42"/>
    <n v="58.5"/>
    <n v="100.5"/>
    <n v="42"/>
    <n v="4.2"/>
    <s v="Central"/>
  </r>
  <r>
    <s v="december"/>
    <n v="1036"/>
    <s v="Timothy"/>
    <x v="4"/>
    <s v="Desk"/>
    <n v="3"/>
    <n v="125"/>
    <n v="128"/>
    <n v="3"/>
    <n v="0.30000000000000004"/>
    <s v="West"/>
  </r>
  <r>
    <s v="december"/>
    <n v="1037"/>
    <s v="Timothy"/>
    <x v="3"/>
    <s v="Television"/>
    <n v="7"/>
    <n v="1198"/>
    <n v="1205"/>
    <n v="7"/>
    <n v="1.4000000000000001"/>
    <s v="Central"/>
  </r>
  <r>
    <s v="december"/>
    <n v="1038"/>
    <s v="Timothy"/>
    <x v="4"/>
    <s v="Cell Phone"/>
    <n v="76"/>
    <n v="225"/>
    <n v="301"/>
    <n v="76"/>
    <n v="7.6000000000000005"/>
    <s v="West"/>
  </r>
  <r>
    <s v="december"/>
    <n v="1039"/>
    <s v="Douglas"/>
    <x v="6"/>
    <s v="Home Theater"/>
    <n v="57"/>
    <n v="500"/>
    <n v="557"/>
    <n v="57"/>
    <n v="11.4"/>
    <s v="West"/>
  </r>
  <r>
    <s v="jan"/>
    <n v="1040"/>
    <s v="Martha"/>
    <x v="5"/>
    <s v="Television"/>
    <n v="14"/>
    <n v="1198"/>
    <n v="1212"/>
    <n v="14"/>
    <n v="2.8000000000000003"/>
    <s v="Central"/>
  </r>
  <r>
    <s v="jan"/>
    <n v="1041"/>
    <s v="Hermann"/>
    <x v="2"/>
    <s v="Home Theater"/>
    <n v="11"/>
    <n v="500"/>
    <n v="511"/>
    <n v="11"/>
    <n v="2.2000000000000002"/>
    <s v="Central"/>
  </r>
  <r>
    <s v="feb"/>
    <n v="1042"/>
    <s v="Hermann"/>
    <x v="2"/>
    <s v="Home Theater"/>
    <n v="94"/>
    <n v="500"/>
    <n v="594"/>
    <n v="94"/>
    <n v="18.8"/>
    <s v="Central"/>
  </r>
  <r>
    <s v="mar"/>
    <n v="1043"/>
    <s v="Martha"/>
    <x v="5"/>
    <s v="Home Theater"/>
    <n v="28"/>
    <n v="500"/>
    <n v="528"/>
    <n v="28"/>
    <n v="5.6000000000000005"/>
    <s v="Cent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AEA95-F407-48D6-A30C-9A9D2241C81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11">
    <pivotField showAll="0"/>
    <pivotField numFmtId="3" showAll="0"/>
    <pivotField showAll="0"/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 price" fld="7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.75" thickBot="1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hidden="1" thickBot="1" x14ac:dyDescent="0.3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.75" hidden="1" thickBot="1" x14ac:dyDescent="0.3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.75" hidden="1" thickBot="1" x14ac:dyDescent="0.3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.75" thickBot="1" x14ac:dyDescent="0.3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.75" hidden="1" thickBot="1" x14ac:dyDescent="0.3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.75" hidden="1" thickBot="1" x14ac:dyDescent="0.3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.75" hidden="1" thickBot="1" x14ac:dyDescent="0.3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.75" hidden="1" thickBot="1" x14ac:dyDescent="0.3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.75" hidden="1" thickBot="1" x14ac:dyDescent="0.3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.75" hidden="1" thickBot="1" x14ac:dyDescent="0.3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.75" hidden="1" thickBot="1" x14ac:dyDescent="0.3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.75" hidden="1" thickBot="1" x14ac:dyDescent="0.3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.75" hidden="1" thickBot="1" x14ac:dyDescent="0.3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.75" hidden="1" thickBot="1" x14ac:dyDescent="0.3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.75" hidden="1" thickBot="1" x14ac:dyDescent="0.3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.75" hidden="1" thickBot="1" x14ac:dyDescent="0.3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.75" hidden="1" thickBot="1" x14ac:dyDescent="0.3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.75" thickBot="1" x14ac:dyDescent="0.3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.75" thickBot="1" x14ac:dyDescent="0.3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.75" hidden="1" thickBot="1" x14ac:dyDescent="0.3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.75" hidden="1" thickBot="1" x14ac:dyDescent="0.3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.75" hidden="1" thickBot="1" x14ac:dyDescent="0.3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.75" hidden="1" thickBot="1" x14ac:dyDescent="0.3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.75" hidden="1" thickBot="1" x14ac:dyDescent="0.3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.75" hidden="1" thickBot="1" x14ac:dyDescent="0.3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.75" hidden="1" thickBot="1" x14ac:dyDescent="0.3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.75" hidden="1" thickBot="1" x14ac:dyDescent="0.3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.75" hidden="1" thickBot="1" x14ac:dyDescent="0.3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.75" thickBot="1" x14ac:dyDescent="0.3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.75" hidden="1" thickBot="1" x14ac:dyDescent="0.3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.75" hidden="1" thickBot="1" x14ac:dyDescent="0.3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.75" hidden="1" thickBot="1" x14ac:dyDescent="0.3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.75" hidden="1" thickBot="1" x14ac:dyDescent="0.3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.75" hidden="1" thickBot="1" x14ac:dyDescent="0.3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.75" hidden="1" thickBot="1" x14ac:dyDescent="0.3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.75" hidden="1" thickBot="1" x14ac:dyDescent="0.3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.75" hidden="1" thickBot="1" x14ac:dyDescent="0.3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.75" thickBot="1" x14ac:dyDescent="0.3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.75" hidden="1" thickBot="1" x14ac:dyDescent="0.3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.75" hidden="1" thickBot="1" x14ac:dyDescent="0.3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.75" hidden="1" thickBot="1" x14ac:dyDescent="0.3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.75" hidden="1" thickBot="1" x14ac:dyDescent="0.3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.75" hidden="1" thickBot="1" x14ac:dyDescent="0.3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2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25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F469-F137-4660-B247-EACCF092AE3D}">
  <sheetPr>
    <pageSetUpPr fitToPage="1"/>
  </sheetPr>
  <dimension ref="A1:B15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t="s">
        <v>60</v>
      </c>
    </row>
    <row r="3" spans="1:2" x14ac:dyDescent="0.25">
      <c r="A3" s="21" t="s">
        <v>57</v>
      </c>
      <c r="B3" s="23" t="s">
        <v>59</v>
      </c>
    </row>
    <row r="4" spans="1:2" x14ac:dyDescent="0.25">
      <c r="A4" s="22" t="s">
        <v>18</v>
      </c>
      <c r="B4" s="23">
        <v>4739</v>
      </c>
    </row>
    <row r="5" spans="1:2" x14ac:dyDescent="0.25">
      <c r="A5" s="22" t="s">
        <v>15</v>
      </c>
      <c r="B5" s="23">
        <v>3834</v>
      </c>
    </row>
    <row r="6" spans="1:2" x14ac:dyDescent="0.25">
      <c r="A6" s="22" t="s">
        <v>16</v>
      </c>
      <c r="B6" s="23">
        <v>850</v>
      </c>
    </row>
    <row r="7" spans="1:2" x14ac:dyDescent="0.25">
      <c r="A7" s="22" t="s">
        <v>22</v>
      </c>
      <c r="B7" s="23">
        <v>1979</v>
      </c>
    </row>
    <row r="8" spans="1:2" x14ac:dyDescent="0.25">
      <c r="A8" s="22" t="s">
        <v>21</v>
      </c>
      <c r="B8" s="23">
        <v>953.5</v>
      </c>
    </row>
    <row r="9" spans="1:2" x14ac:dyDescent="0.25">
      <c r="A9" s="22" t="s">
        <v>17</v>
      </c>
      <c r="B9" s="23">
        <v>3735.5</v>
      </c>
    </row>
    <row r="10" spans="1:2" x14ac:dyDescent="0.25">
      <c r="A10" s="22" t="s">
        <v>24</v>
      </c>
      <c r="B10" s="23">
        <v>1787</v>
      </c>
    </row>
    <row r="11" spans="1:2" x14ac:dyDescent="0.25">
      <c r="A11" s="22" t="s">
        <v>19</v>
      </c>
      <c r="B11" s="23">
        <v>935</v>
      </c>
    </row>
    <row r="12" spans="1:2" x14ac:dyDescent="0.25">
      <c r="A12" s="22" t="s">
        <v>20</v>
      </c>
      <c r="B12" s="23">
        <v>1929.5</v>
      </c>
    </row>
    <row r="13" spans="1:2" x14ac:dyDescent="0.25">
      <c r="A13" s="22" t="s">
        <v>23</v>
      </c>
      <c r="B13" s="23">
        <v>2190</v>
      </c>
    </row>
    <row r="14" spans="1:2" x14ac:dyDescent="0.25">
      <c r="A14" s="22" t="s">
        <v>14</v>
      </c>
      <c r="B14" s="23">
        <v>4277</v>
      </c>
    </row>
    <row r="15" spans="1:2" x14ac:dyDescent="0.25">
      <c r="A15" s="22" t="s">
        <v>58</v>
      </c>
      <c r="B15" s="23">
        <v>27209.5</v>
      </c>
    </row>
  </sheetData>
  <pageMargins left="0.7" right="0.7" top="0.75" bottom="0.75" header="0.3" footer="0.3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topLeftCell="A59" workbookViewId="0">
      <selection activeCell="E60" sqref="E60:H86"/>
    </sheetView>
  </sheetViews>
  <sheetFormatPr defaultRowHeight="15" x14ac:dyDescent="0.25"/>
  <cols>
    <col min="1" max="1" width="10.5703125" customWidth="1"/>
    <col min="2" max="2" width="11.85546875" customWidth="1"/>
    <col min="3" max="4" width="15.28515625" customWidth="1"/>
    <col min="5" max="5" width="16.85546875" customWidth="1"/>
    <col min="6" max="6" width="9.5703125" customWidth="1"/>
    <col min="7" max="7" width="12.140625" style="15" customWidth="1"/>
    <col min="8" max="8" width="14.5703125" customWidth="1"/>
    <col min="10" max="10" width="14.7109375" customWidth="1"/>
    <col min="11" max="11" width="8.7109375" customWidth="1"/>
  </cols>
  <sheetData>
    <row r="1" spans="1:11" ht="75.75" thickBot="1" x14ac:dyDescent="0.3">
      <c r="A1" s="14" t="s">
        <v>4</v>
      </c>
      <c r="B1" s="14" t="s">
        <v>51</v>
      </c>
      <c r="C1" s="14" t="s">
        <v>50</v>
      </c>
      <c r="D1" s="14" t="s">
        <v>49</v>
      </c>
      <c r="E1" s="14" t="s">
        <v>52</v>
      </c>
      <c r="F1" s="14" t="s">
        <v>2</v>
      </c>
      <c r="G1" s="17" t="s">
        <v>31</v>
      </c>
      <c r="H1" s="14" t="s">
        <v>32</v>
      </c>
      <c r="I1" s="14" t="s">
        <v>33</v>
      </c>
      <c r="J1" s="14" t="s">
        <v>53</v>
      </c>
      <c r="K1" s="14" t="s">
        <v>34</v>
      </c>
    </row>
    <row r="2" spans="1:11" ht="15.75" thickBot="1" x14ac:dyDescent="0.3">
      <c r="A2" s="1" t="s">
        <v>35</v>
      </c>
      <c r="B2" s="13">
        <v>1001</v>
      </c>
      <c r="C2" s="7" t="s">
        <v>26</v>
      </c>
      <c r="D2" s="5" t="s">
        <v>18</v>
      </c>
      <c r="E2" s="3" t="s">
        <v>9</v>
      </c>
      <c r="F2" s="2">
        <v>200</v>
      </c>
      <c r="G2" s="16">
        <v>1198</v>
      </c>
      <c r="H2" s="15">
        <f>F2+G2</f>
        <v>1398</v>
      </c>
      <c r="I2" s="15">
        <f>H2-G2</f>
        <v>200</v>
      </c>
      <c r="J2" s="15">
        <f>IF(H2&gt;500,I2*0.2,I2*0.1)</f>
        <v>40</v>
      </c>
      <c r="K2" s="2" t="s">
        <v>7</v>
      </c>
    </row>
    <row r="3" spans="1:11" ht="15.75" thickBot="1" x14ac:dyDescent="0.3">
      <c r="A3" s="1" t="s">
        <v>35</v>
      </c>
      <c r="B3" s="13">
        <v>1002</v>
      </c>
      <c r="C3" s="7" t="s">
        <v>29</v>
      </c>
      <c r="D3" s="5" t="s">
        <v>19</v>
      </c>
      <c r="E3" s="3" t="s">
        <v>13</v>
      </c>
      <c r="F3" s="2">
        <v>50</v>
      </c>
      <c r="G3" s="16">
        <v>500</v>
      </c>
      <c r="H3" s="15">
        <f>F3+G3</f>
        <v>550</v>
      </c>
      <c r="I3" s="15">
        <f>H3-G3</f>
        <v>50</v>
      </c>
      <c r="J3" s="15">
        <f>IF(H3&gt;500,I3*0.2,I3*0.1)</f>
        <v>10</v>
      </c>
      <c r="K3" s="2" t="s">
        <v>5</v>
      </c>
    </row>
    <row r="4" spans="1:11" ht="15.75" thickBot="1" x14ac:dyDescent="0.3">
      <c r="A4" s="1" t="s">
        <v>35</v>
      </c>
      <c r="B4" s="13">
        <v>1003</v>
      </c>
      <c r="C4" s="7" t="s">
        <v>29</v>
      </c>
      <c r="D4" s="5" t="s">
        <v>17</v>
      </c>
      <c r="E4" s="3" t="s">
        <v>9</v>
      </c>
      <c r="F4" s="2">
        <v>36</v>
      </c>
      <c r="G4" s="16">
        <v>1198</v>
      </c>
      <c r="H4" s="15">
        <f>F4+G4</f>
        <v>1234</v>
      </c>
      <c r="I4" s="15">
        <f>H4-G4</f>
        <v>36</v>
      </c>
      <c r="J4" s="15">
        <f>IF(H4&gt;500,I4*0.2,I4*0.1)</f>
        <v>7.2</v>
      </c>
      <c r="K4" s="2" t="s">
        <v>5</v>
      </c>
    </row>
    <row r="5" spans="1:11" ht="15.75" thickBot="1" x14ac:dyDescent="0.3">
      <c r="A5" s="1" t="s">
        <v>35</v>
      </c>
      <c r="B5" s="13">
        <v>1004</v>
      </c>
      <c r="C5" s="7" t="s">
        <v>27</v>
      </c>
      <c r="D5" s="5" t="s">
        <v>15</v>
      </c>
      <c r="E5" s="3" t="s">
        <v>10</v>
      </c>
      <c r="F5" s="2">
        <v>27</v>
      </c>
      <c r="G5" s="16">
        <v>225</v>
      </c>
      <c r="H5" s="15">
        <f>F5+G5</f>
        <v>252</v>
      </c>
      <c r="I5" s="15">
        <f>H5-G5</f>
        <v>27</v>
      </c>
      <c r="J5" s="15">
        <f>IF(H5&gt;500,I5*0.2,I5*0.1)</f>
        <v>2.7</v>
      </c>
      <c r="K5" s="2" t="s">
        <v>5</v>
      </c>
    </row>
    <row r="6" spans="1:11" ht="15.75" thickBot="1" x14ac:dyDescent="0.3">
      <c r="A6" s="1" t="s">
        <v>36</v>
      </c>
      <c r="B6" s="13">
        <v>1005</v>
      </c>
      <c r="C6" s="7" t="s">
        <v>27</v>
      </c>
      <c r="D6" s="5" t="s">
        <v>23</v>
      </c>
      <c r="E6" s="3" t="s">
        <v>9</v>
      </c>
      <c r="F6" s="2">
        <v>56</v>
      </c>
      <c r="G6" s="16">
        <v>1198</v>
      </c>
      <c r="H6" s="15">
        <f>F6+G6</f>
        <v>1254</v>
      </c>
      <c r="I6" s="15">
        <f>H6-G6</f>
        <v>56</v>
      </c>
      <c r="J6" s="15">
        <f>IF(H6&gt;500,I6*0.2,I6*0.1)</f>
        <v>11.200000000000001</v>
      </c>
      <c r="K6" s="2" t="s">
        <v>6</v>
      </c>
    </row>
    <row r="7" spans="1:11" ht="15.75" thickBot="1" x14ac:dyDescent="0.3">
      <c r="A7" s="1" t="s">
        <v>36</v>
      </c>
      <c r="B7" s="13">
        <v>1006</v>
      </c>
      <c r="C7" s="7" t="s">
        <v>26</v>
      </c>
      <c r="D7" s="5" t="s">
        <v>18</v>
      </c>
      <c r="E7" s="3" t="s">
        <v>13</v>
      </c>
      <c r="F7" s="2">
        <v>60</v>
      </c>
      <c r="G7" s="16">
        <v>500</v>
      </c>
      <c r="H7" s="15">
        <f>F7+G7</f>
        <v>560</v>
      </c>
      <c r="I7" s="15">
        <f>H7-G7</f>
        <v>60</v>
      </c>
      <c r="J7" s="15">
        <f>IF(H7&gt;500,I7*0.2,I7*0.1)</f>
        <v>12</v>
      </c>
      <c r="K7" s="2" t="s">
        <v>7</v>
      </c>
    </row>
    <row r="8" spans="1:11" ht="15.75" thickBot="1" x14ac:dyDescent="0.3">
      <c r="A8" s="1" t="s">
        <v>36</v>
      </c>
      <c r="B8" s="13">
        <v>1007</v>
      </c>
      <c r="C8" s="19" t="s">
        <v>26</v>
      </c>
      <c r="D8" s="5" t="s">
        <v>14</v>
      </c>
      <c r="E8" s="3" t="s">
        <v>9</v>
      </c>
      <c r="F8" s="2">
        <v>75</v>
      </c>
      <c r="G8" s="16">
        <v>1198</v>
      </c>
      <c r="H8" s="15">
        <f>F8+G8</f>
        <v>1273</v>
      </c>
      <c r="I8" s="15">
        <f>H8-G8</f>
        <v>75</v>
      </c>
      <c r="J8" s="15">
        <f>IF(H8&gt;500,I8*0.2,I8*0.1)</f>
        <v>15</v>
      </c>
      <c r="K8" s="2" t="s">
        <v>5</v>
      </c>
    </row>
    <row r="9" spans="1:11" ht="15.75" thickBot="1" x14ac:dyDescent="0.3">
      <c r="A9" s="1" t="s">
        <v>36</v>
      </c>
      <c r="B9" s="13">
        <v>1008</v>
      </c>
      <c r="C9" s="7" t="s">
        <v>29</v>
      </c>
      <c r="D9" s="5" t="s">
        <v>17</v>
      </c>
      <c r="E9" s="3" t="s">
        <v>9</v>
      </c>
      <c r="F9" s="2">
        <v>90</v>
      </c>
      <c r="G9" s="16">
        <v>1198</v>
      </c>
      <c r="H9" s="15">
        <f>F9+G9</f>
        <v>1288</v>
      </c>
      <c r="I9" s="15">
        <f>H9-G9</f>
        <v>90</v>
      </c>
      <c r="J9" s="15">
        <f>IF(H9&gt;500,I9*0.2,I9*0.1)</f>
        <v>18</v>
      </c>
      <c r="K9" s="2" t="s">
        <v>5</v>
      </c>
    </row>
    <row r="10" spans="1:11" ht="15.75" thickBot="1" x14ac:dyDescent="0.3">
      <c r="A10" s="1" t="s">
        <v>39</v>
      </c>
      <c r="B10" s="13">
        <v>1009</v>
      </c>
      <c r="C10" s="20" t="s">
        <v>28</v>
      </c>
      <c r="D10" s="5" t="s">
        <v>24</v>
      </c>
      <c r="E10" s="3" t="s">
        <v>9</v>
      </c>
      <c r="F10" s="2">
        <v>32</v>
      </c>
      <c r="G10" s="16">
        <v>1198</v>
      </c>
      <c r="H10" s="15">
        <f>F10+G10</f>
        <v>1230</v>
      </c>
      <c r="I10" s="15">
        <f>H10-G10</f>
        <v>32</v>
      </c>
      <c r="J10" s="15">
        <f>IF(H10&gt;500,I10*0.2,I10*0.1)</f>
        <v>6.4</v>
      </c>
      <c r="K10" s="2" t="s">
        <v>6</v>
      </c>
    </row>
    <row r="11" spans="1:11" ht="15.75" thickBot="1" x14ac:dyDescent="0.3">
      <c r="A11" s="1" t="s">
        <v>39</v>
      </c>
      <c r="B11" s="13">
        <v>1010</v>
      </c>
      <c r="C11" s="18" t="s">
        <v>26</v>
      </c>
      <c r="D11" s="5" t="s">
        <v>18</v>
      </c>
      <c r="E11" s="3" t="s">
        <v>13</v>
      </c>
      <c r="F11" s="2">
        <v>60</v>
      </c>
      <c r="G11" s="16">
        <v>500</v>
      </c>
      <c r="H11" s="15">
        <f>F11+G11</f>
        <v>560</v>
      </c>
      <c r="I11" s="15">
        <f>H11-G11</f>
        <v>60</v>
      </c>
      <c r="J11" s="15">
        <f>IF(H11&gt;500,I11*0.2,I11*0.1)</f>
        <v>12</v>
      </c>
      <c r="K11" s="2" t="s">
        <v>7</v>
      </c>
    </row>
    <row r="12" spans="1:11" ht="15.75" thickBot="1" x14ac:dyDescent="0.3">
      <c r="A12" s="1" t="s">
        <v>39</v>
      </c>
      <c r="B12" s="13">
        <v>1011</v>
      </c>
      <c r="C12" s="18" t="s">
        <v>29</v>
      </c>
      <c r="D12" s="5" t="s">
        <v>20</v>
      </c>
      <c r="E12" s="3" t="s">
        <v>9</v>
      </c>
      <c r="F12" s="2">
        <v>90</v>
      </c>
      <c r="G12" s="16">
        <v>1198</v>
      </c>
      <c r="H12" s="15">
        <f>F12+G12</f>
        <v>1288</v>
      </c>
      <c r="I12" s="15">
        <f>H12-G12</f>
        <v>90</v>
      </c>
      <c r="J12" s="15">
        <f>IF(H12&gt;500,I12*0.2,I12*0.1)</f>
        <v>18</v>
      </c>
      <c r="K12" s="2" t="s">
        <v>5</v>
      </c>
    </row>
    <row r="13" spans="1:11" ht="15.75" thickBot="1" x14ac:dyDescent="0.3">
      <c r="A13" s="1" t="s">
        <v>39</v>
      </c>
      <c r="B13" s="13">
        <v>1012</v>
      </c>
      <c r="C13" s="6" t="s">
        <v>26</v>
      </c>
      <c r="D13" s="5" t="s">
        <v>16</v>
      </c>
      <c r="E13" s="3" t="s">
        <v>13</v>
      </c>
      <c r="F13" s="2">
        <v>29</v>
      </c>
      <c r="G13" s="16">
        <v>500</v>
      </c>
      <c r="H13" s="15">
        <f>F13+G13</f>
        <v>529</v>
      </c>
      <c r="I13" s="15">
        <f>H13-G13</f>
        <v>29</v>
      </c>
      <c r="J13" s="15">
        <f>IF(H13&gt;500,I13*0.2,I13*0.1)</f>
        <v>5.8000000000000007</v>
      </c>
      <c r="K13" s="2" t="s">
        <v>7</v>
      </c>
    </row>
    <row r="14" spans="1:11" ht="15.75" thickBot="1" x14ac:dyDescent="0.3">
      <c r="A14" s="1" t="s">
        <v>40</v>
      </c>
      <c r="B14" s="13">
        <v>1013</v>
      </c>
      <c r="C14" s="20" t="s">
        <v>28</v>
      </c>
      <c r="D14" s="5" t="s">
        <v>21</v>
      </c>
      <c r="E14" s="3" t="s">
        <v>13</v>
      </c>
      <c r="F14" s="2">
        <v>81</v>
      </c>
      <c r="G14" s="16">
        <v>500</v>
      </c>
      <c r="H14" s="15">
        <f>F14+G14</f>
        <v>581</v>
      </c>
      <c r="I14" s="15">
        <f>H14-G14</f>
        <v>81</v>
      </c>
      <c r="J14" s="15">
        <f>IF(H14&gt;500,I14*0.2,I14*0.1)</f>
        <v>16.2</v>
      </c>
      <c r="K14" s="2" t="s">
        <v>7</v>
      </c>
    </row>
    <row r="15" spans="1:11" ht="15.75" thickBot="1" x14ac:dyDescent="0.3">
      <c r="A15" s="1" t="s">
        <v>40</v>
      </c>
      <c r="B15" s="13">
        <v>1014</v>
      </c>
      <c r="C15" s="18" t="s">
        <v>26</v>
      </c>
      <c r="D15" s="5" t="s">
        <v>18</v>
      </c>
      <c r="E15" s="3" t="s">
        <v>9</v>
      </c>
      <c r="F15" s="2">
        <v>35</v>
      </c>
      <c r="G15" s="16">
        <v>1198</v>
      </c>
      <c r="H15" s="15">
        <f>F15+G15</f>
        <v>1233</v>
      </c>
      <c r="I15" s="15">
        <f>H15-G15</f>
        <v>35</v>
      </c>
      <c r="J15" s="15">
        <f>IF(H15&gt;500,I15*0.2,I15*0.1)</f>
        <v>7</v>
      </c>
      <c r="K15" s="2" t="s">
        <v>7</v>
      </c>
    </row>
    <row r="16" spans="1:11" ht="15.75" thickBot="1" x14ac:dyDescent="0.3">
      <c r="A16" s="1" t="s">
        <v>40</v>
      </c>
      <c r="B16" s="13">
        <v>1015</v>
      </c>
      <c r="C16" s="20" t="s">
        <v>28</v>
      </c>
      <c r="D16" s="5" t="s">
        <v>22</v>
      </c>
      <c r="E16" s="3" t="s">
        <v>3</v>
      </c>
      <c r="F16" s="2">
        <v>2</v>
      </c>
      <c r="G16" s="16">
        <v>125</v>
      </c>
      <c r="H16" s="15">
        <f>F16+G16</f>
        <v>127</v>
      </c>
      <c r="I16" s="15">
        <f>H16-G16</f>
        <v>2</v>
      </c>
      <c r="J16" s="15">
        <f>IF(H16&gt;500,I16*0.2,I16*0.1)</f>
        <v>0.2</v>
      </c>
      <c r="K16" s="2" t="s">
        <v>5</v>
      </c>
    </row>
    <row r="17" spans="1:11" ht="15.75" thickBot="1" x14ac:dyDescent="0.3">
      <c r="A17" s="1" t="s">
        <v>38</v>
      </c>
      <c r="B17" s="13">
        <v>1016</v>
      </c>
      <c r="C17" s="10" t="s">
        <v>26</v>
      </c>
      <c r="D17" s="5" t="s">
        <v>18</v>
      </c>
      <c r="E17" s="3" t="s">
        <v>11</v>
      </c>
      <c r="F17" s="2">
        <v>16</v>
      </c>
      <c r="G17" s="16">
        <v>58.5</v>
      </c>
      <c r="H17" s="15">
        <f>F17+G17</f>
        <v>74.5</v>
      </c>
      <c r="I17" s="15">
        <f>H17-G17</f>
        <v>16</v>
      </c>
      <c r="J17" s="15">
        <f>IF(H17&gt;500,I17*0.2,I17*0.1)</f>
        <v>1.6</v>
      </c>
      <c r="K17" s="2" t="s">
        <v>7</v>
      </c>
    </row>
    <row r="18" spans="1:11" ht="15.75" thickBot="1" x14ac:dyDescent="0.3">
      <c r="A18" s="1" t="s">
        <v>38</v>
      </c>
      <c r="B18" s="13">
        <v>1017</v>
      </c>
      <c r="C18" s="10" t="s">
        <v>29</v>
      </c>
      <c r="D18" s="5" t="s">
        <v>20</v>
      </c>
      <c r="E18" s="3" t="s">
        <v>13</v>
      </c>
      <c r="F18" s="2">
        <v>28</v>
      </c>
      <c r="G18" s="16">
        <v>500</v>
      </c>
      <c r="H18" s="15">
        <f>F18+G18</f>
        <v>528</v>
      </c>
      <c r="I18" s="15">
        <f>H18-G18</f>
        <v>28</v>
      </c>
      <c r="J18" s="15">
        <f>IF(H18&gt;500,I18*0.2,I18*0.1)</f>
        <v>5.6000000000000005</v>
      </c>
      <c r="K18" s="2" t="s">
        <v>5</v>
      </c>
    </row>
    <row r="19" spans="1:11" ht="15.75" thickBot="1" x14ac:dyDescent="0.3">
      <c r="A19" s="1" t="s">
        <v>38</v>
      </c>
      <c r="B19" s="13">
        <v>1018</v>
      </c>
      <c r="C19" s="10" t="s">
        <v>26</v>
      </c>
      <c r="D19" s="5" t="s">
        <v>18</v>
      </c>
      <c r="E19" s="3" t="s">
        <v>10</v>
      </c>
      <c r="F19" s="2">
        <v>64</v>
      </c>
      <c r="G19" s="16">
        <v>225</v>
      </c>
      <c r="H19" s="15">
        <f>F19+G19</f>
        <v>289</v>
      </c>
      <c r="I19" s="15">
        <f>H19-G19</f>
        <v>64</v>
      </c>
      <c r="J19" s="15">
        <f>IF(H19&gt;500,I19*0.2,I19*0.1)</f>
        <v>6.4</v>
      </c>
      <c r="K19" s="2" t="s">
        <v>7</v>
      </c>
    </row>
    <row r="20" spans="1:11" ht="15.75" thickBot="1" x14ac:dyDescent="0.3">
      <c r="A20" s="1" t="s">
        <v>41</v>
      </c>
      <c r="B20" s="13">
        <v>1019</v>
      </c>
      <c r="C20" s="8" t="s">
        <v>28</v>
      </c>
      <c r="D20" s="5" t="s">
        <v>21</v>
      </c>
      <c r="E20" s="3" t="s">
        <v>10</v>
      </c>
      <c r="F20" s="2">
        <v>15</v>
      </c>
      <c r="G20" s="16">
        <v>225</v>
      </c>
      <c r="H20" s="15">
        <f>F20+G20</f>
        <v>240</v>
      </c>
      <c r="I20" s="15">
        <f>H20-G20</f>
        <v>15</v>
      </c>
      <c r="J20" s="15">
        <f>IF(H20&gt;500,I20*0.2,I20*0.1)</f>
        <v>1.5</v>
      </c>
      <c r="K20" s="2" t="s">
        <v>7</v>
      </c>
    </row>
    <row r="21" spans="1:11" ht="15.75" thickBot="1" x14ac:dyDescent="0.3">
      <c r="A21" s="1" t="s">
        <v>41</v>
      </c>
      <c r="B21" s="13">
        <v>1020</v>
      </c>
      <c r="C21" s="10" t="s">
        <v>29</v>
      </c>
      <c r="D21" s="5" t="s">
        <v>19</v>
      </c>
      <c r="E21" s="3" t="s">
        <v>11</v>
      </c>
      <c r="F21" s="2">
        <v>96</v>
      </c>
      <c r="G21" s="16">
        <v>58.5</v>
      </c>
      <c r="H21" s="15">
        <f>F21+G21</f>
        <v>154.5</v>
      </c>
      <c r="I21" s="15">
        <f>H21-G21</f>
        <v>96</v>
      </c>
      <c r="J21" s="15">
        <f>IF(H21&gt;500,I21*0.2,I21*0.1)</f>
        <v>9.6000000000000014</v>
      </c>
      <c r="K21" s="2" t="s">
        <v>5</v>
      </c>
    </row>
    <row r="22" spans="1:11" ht="15.75" thickBot="1" x14ac:dyDescent="0.3">
      <c r="A22" s="1" t="s">
        <v>42</v>
      </c>
      <c r="B22" s="13">
        <v>1021</v>
      </c>
      <c r="C22" s="8" t="s">
        <v>28</v>
      </c>
      <c r="D22" s="5" t="s">
        <v>22</v>
      </c>
      <c r="E22" s="3" t="s">
        <v>9</v>
      </c>
      <c r="F22" s="2">
        <v>67</v>
      </c>
      <c r="G22" s="16">
        <v>1198</v>
      </c>
      <c r="H22" s="15">
        <f>F22+G22</f>
        <v>1265</v>
      </c>
      <c r="I22" s="15">
        <f>H22-G22</f>
        <v>67</v>
      </c>
      <c r="J22" s="15">
        <f>IF(H22&gt;500,I22*0.2,I22*0.1)</f>
        <v>13.4</v>
      </c>
      <c r="K22" s="2" t="s">
        <v>5</v>
      </c>
    </row>
    <row r="23" spans="1:11" ht="15.75" thickBot="1" x14ac:dyDescent="0.3">
      <c r="A23" s="1" t="s">
        <v>42</v>
      </c>
      <c r="B23" s="13">
        <v>1022</v>
      </c>
      <c r="C23" s="20" t="s">
        <v>28</v>
      </c>
      <c r="D23" s="5" t="s">
        <v>21</v>
      </c>
      <c r="E23" s="3" t="s">
        <v>11</v>
      </c>
      <c r="F23" s="2">
        <v>74</v>
      </c>
      <c r="G23" s="16">
        <v>58.5</v>
      </c>
      <c r="H23" s="15">
        <f>F23+G23</f>
        <v>132.5</v>
      </c>
      <c r="I23" s="15">
        <f>H23-G23</f>
        <v>74</v>
      </c>
      <c r="J23" s="15">
        <f>IF(H23&gt;500,I23*0.2,I23*0.1)</f>
        <v>7.4</v>
      </c>
      <c r="K23" s="2" t="s">
        <v>7</v>
      </c>
    </row>
    <row r="24" spans="1:11" ht="15.75" thickBot="1" x14ac:dyDescent="0.3">
      <c r="A24" s="1" t="s">
        <v>43</v>
      </c>
      <c r="B24" s="13">
        <v>1023</v>
      </c>
      <c r="C24" s="7" t="s">
        <v>27</v>
      </c>
      <c r="D24" s="5" t="s">
        <v>15</v>
      </c>
      <c r="E24" s="3" t="s">
        <v>13</v>
      </c>
      <c r="F24" s="2">
        <v>46</v>
      </c>
      <c r="G24" s="16">
        <v>500</v>
      </c>
      <c r="H24" s="15">
        <f>F24+G24</f>
        <v>546</v>
      </c>
      <c r="I24" s="15">
        <f>H24-G24</f>
        <v>46</v>
      </c>
      <c r="J24" s="15">
        <f>IF(H24&gt;500,I24*0.2,I24*0.1)</f>
        <v>9.2000000000000011</v>
      </c>
      <c r="K24" s="2" t="s">
        <v>5</v>
      </c>
    </row>
    <row r="25" spans="1:11" ht="15.75" thickBot="1" x14ac:dyDescent="0.3">
      <c r="A25" s="1" t="s">
        <v>48</v>
      </c>
      <c r="B25" s="13">
        <v>1024</v>
      </c>
      <c r="C25" s="20" t="s">
        <v>28</v>
      </c>
      <c r="D25" s="5" t="s">
        <v>22</v>
      </c>
      <c r="E25" s="3" t="s">
        <v>13</v>
      </c>
      <c r="F25" s="2">
        <v>87</v>
      </c>
      <c r="G25" s="16">
        <v>500</v>
      </c>
      <c r="H25" s="15">
        <f>F25+G25</f>
        <v>587</v>
      </c>
      <c r="I25" s="15">
        <f>H25-G25</f>
        <v>87</v>
      </c>
      <c r="J25" s="15">
        <f>IF(H25&gt;500,I25*0.2,I25*0.1)</f>
        <v>17.400000000000002</v>
      </c>
      <c r="K25" s="2" t="s">
        <v>5</v>
      </c>
    </row>
    <row r="26" spans="1:11" ht="15.75" thickBot="1" x14ac:dyDescent="0.3">
      <c r="A26" s="1" t="s">
        <v>48</v>
      </c>
      <c r="B26" s="13">
        <v>1025</v>
      </c>
      <c r="C26" s="6" t="s">
        <v>26</v>
      </c>
      <c r="D26" s="5" t="s">
        <v>18</v>
      </c>
      <c r="E26" s="3" t="s">
        <v>13</v>
      </c>
      <c r="F26" s="2">
        <v>4</v>
      </c>
      <c r="G26" s="16">
        <v>500</v>
      </c>
      <c r="H26" s="15">
        <f>F26+G26</f>
        <v>504</v>
      </c>
      <c r="I26" s="15">
        <f>H26-G26</f>
        <v>4</v>
      </c>
      <c r="J26" s="15">
        <f>IF(H26&gt;500,I26*0.2,I26*0.1)</f>
        <v>0.8</v>
      </c>
      <c r="K26" s="2" t="s">
        <v>7</v>
      </c>
    </row>
    <row r="27" spans="1:11" ht="15.75" thickBot="1" x14ac:dyDescent="0.3">
      <c r="A27" s="1" t="s">
        <v>44</v>
      </c>
      <c r="B27" s="13">
        <v>1026</v>
      </c>
      <c r="C27" s="7" t="s">
        <v>27</v>
      </c>
      <c r="D27" s="5" t="s">
        <v>23</v>
      </c>
      <c r="E27" s="3" t="s">
        <v>13</v>
      </c>
      <c r="F27" s="2">
        <v>7</v>
      </c>
      <c r="G27" s="16">
        <v>500</v>
      </c>
      <c r="H27" s="15">
        <f>F27+G27</f>
        <v>507</v>
      </c>
      <c r="I27" s="15">
        <f>H27-G27</f>
        <v>7</v>
      </c>
      <c r="J27" s="15">
        <f>IF(H27&gt;500,I27*0.2,I27*0.1)</f>
        <v>1.4000000000000001</v>
      </c>
      <c r="K27" s="2" t="s">
        <v>6</v>
      </c>
    </row>
    <row r="28" spans="1:11" ht="15.75" thickBot="1" x14ac:dyDescent="0.3">
      <c r="A28" s="1" t="s">
        <v>45</v>
      </c>
      <c r="B28" s="13">
        <v>1027</v>
      </c>
      <c r="C28" s="10" t="s">
        <v>29</v>
      </c>
      <c r="D28" s="5" t="s">
        <v>17</v>
      </c>
      <c r="E28" s="3" t="s">
        <v>11</v>
      </c>
      <c r="F28" s="2">
        <v>50</v>
      </c>
      <c r="G28" s="16">
        <v>58.5</v>
      </c>
      <c r="H28" s="15">
        <f>F28+G28</f>
        <v>108.5</v>
      </c>
      <c r="I28" s="15">
        <f>H28-G28</f>
        <v>50</v>
      </c>
      <c r="J28" s="15">
        <f>IF(H28&gt;500,I28*0.2,I28*0.1)</f>
        <v>5</v>
      </c>
      <c r="K28" s="2" t="s">
        <v>5</v>
      </c>
    </row>
    <row r="29" spans="1:11" ht="15.75" thickBot="1" x14ac:dyDescent="0.3">
      <c r="A29" s="1" t="s">
        <v>45</v>
      </c>
      <c r="B29" s="13">
        <v>1028</v>
      </c>
      <c r="C29" s="11" t="s">
        <v>26</v>
      </c>
      <c r="D29" s="5" t="s">
        <v>14</v>
      </c>
      <c r="E29" s="3" t="s">
        <v>9</v>
      </c>
      <c r="F29" s="2">
        <v>66</v>
      </c>
      <c r="G29" s="16">
        <v>1198</v>
      </c>
      <c r="H29" s="15">
        <f>F29+G29</f>
        <v>1264</v>
      </c>
      <c r="I29" s="15">
        <f>H29-G29</f>
        <v>66</v>
      </c>
      <c r="J29" s="15">
        <f>IF(H29&gt;500,I29*0.2,I29*0.1)</f>
        <v>13.200000000000001</v>
      </c>
      <c r="K29" s="2" t="s">
        <v>5</v>
      </c>
    </row>
    <row r="30" spans="1:11" ht="15.75" thickBot="1" x14ac:dyDescent="0.3">
      <c r="A30" s="1" t="s">
        <v>45</v>
      </c>
      <c r="B30" s="13">
        <v>1029</v>
      </c>
      <c r="C30" s="6" t="s">
        <v>26</v>
      </c>
      <c r="D30" s="5" t="s">
        <v>16</v>
      </c>
      <c r="E30" s="3" t="s">
        <v>10</v>
      </c>
      <c r="F30" s="2">
        <v>96</v>
      </c>
      <c r="G30" s="16">
        <v>225</v>
      </c>
      <c r="H30" s="15">
        <f>F30+G30</f>
        <v>321</v>
      </c>
      <c r="I30" s="15">
        <f>H30-G30</f>
        <v>96</v>
      </c>
      <c r="J30" s="15">
        <f>IF(H30&gt;500,I30*0.2,I30*0.1)</f>
        <v>9.6000000000000014</v>
      </c>
      <c r="K30" s="2" t="s">
        <v>7</v>
      </c>
    </row>
    <row r="31" spans="1:11" ht="15.75" thickBot="1" x14ac:dyDescent="0.3">
      <c r="A31" s="1" t="s">
        <v>45</v>
      </c>
      <c r="B31" s="13">
        <v>1030</v>
      </c>
      <c r="C31" s="7" t="s">
        <v>27</v>
      </c>
      <c r="D31" s="5" t="s">
        <v>15</v>
      </c>
      <c r="E31" s="3" t="s">
        <v>9</v>
      </c>
      <c r="F31" s="2">
        <v>53</v>
      </c>
      <c r="G31" s="16">
        <v>1198</v>
      </c>
      <c r="H31" s="15">
        <f>F31+G31</f>
        <v>1251</v>
      </c>
      <c r="I31" s="15">
        <f>H31-G31</f>
        <v>53</v>
      </c>
      <c r="J31" s="15">
        <f>IF(H31&gt;500,I31*0.2,I31*0.1)</f>
        <v>10.600000000000001</v>
      </c>
      <c r="K31" s="2" t="s">
        <v>5</v>
      </c>
    </row>
    <row r="32" spans="1:11" ht="15.75" thickBot="1" x14ac:dyDescent="0.3">
      <c r="A32" s="1" t="s">
        <v>46</v>
      </c>
      <c r="B32" s="13">
        <v>1031</v>
      </c>
      <c r="C32" s="7" t="s">
        <v>27</v>
      </c>
      <c r="D32" s="5" t="s">
        <v>15</v>
      </c>
      <c r="E32" s="3" t="s">
        <v>13</v>
      </c>
      <c r="F32" s="2">
        <v>80</v>
      </c>
      <c r="G32" s="16">
        <v>500</v>
      </c>
      <c r="H32" s="15">
        <f>F32+G32</f>
        <v>580</v>
      </c>
      <c r="I32" s="15">
        <f>H32-G32</f>
        <v>80</v>
      </c>
      <c r="J32" s="15">
        <f>IF(H32&gt;500,I32*0.2,I32*0.1)</f>
        <v>16</v>
      </c>
      <c r="K32" s="2" t="s">
        <v>5</v>
      </c>
    </row>
    <row r="33" spans="1:11" ht="15.75" thickBot="1" x14ac:dyDescent="0.3">
      <c r="A33" s="1" t="s">
        <v>46</v>
      </c>
      <c r="B33" s="13">
        <v>1032</v>
      </c>
      <c r="C33" s="18" t="s">
        <v>29</v>
      </c>
      <c r="D33" s="5" t="s">
        <v>19</v>
      </c>
      <c r="E33" s="3" t="s">
        <v>3</v>
      </c>
      <c r="F33" s="2">
        <v>5</v>
      </c>
      <c r="G33" s="16">
        <v>125</v>
      </c>
      <c r="H33" s="15">
        <f>F33+G33</f>
        <v>130</v>
      </c>
      <c r="I33" s="15">
        <f>H33-G33</f>
        <v>5</v>
      </c>
      <c r="J33" s="15">
        <f>IF(H33&gt;500,I33*0.2,I33*0.1)</f>
        <v>0.5</v>
      </c>
      <c r="K33" s="2" t="s">
        <v>5</v>
      </c>
    </row>
    <row r="34" spans="1:11" ht="15.75" thickBot="1" x14ac:dyDescent="0.3">
      <c r="A34" s="1" t="s">
        <v>46</v>
      </c>
      <c r="B34" s="13">
        <v>1033</v>
      </c>
      <c r="C34" s="6" t="s">
        <v>26</v>
      </c>
      <c r="D34" s="5" t="s">
        <v>18</v>
      </c>
      <c r="E34" s="3" t="s">
        <v>11</v>
      </c>
      <c r="F34" s="2">
        <v>62</v>
      </c>
      <c r="G34" s="16">
        <v>58.5</v>
      </c>
      <c r="H34" s="15">
        <f>F34+G34</f>
        <v>120.5</v>
      </c>
      <c r="I34" s="15">
        <f>H34-G34</f>
        <v>62</v>
      </c>
      <c r="J34" s="15">
        <f>IF(H34&gt;500,I34*0.2,I34*0.1)</f>
        <v>6.2</v>
      </c>
      <c r="K34" s="2" t="s">
        <v>7</v>
      </c>
    </row>
    <row r="35" spans="1:11" ht="15.75" thickBot="1" x14ac:dyDescent="0.3">
      <c r="A35" s="1" t="s">
        <v>46</v>
      </c>
      <c r="B35" s="13">
        <v>1034</v>
      </c>
      <c r="C35" s="18" t="s">
        <v>29</v>
      </c>
      <c r="D35" s="5" t="s">
        <v>20</v>
      </c>
      <c r="E35" s="3" t="s">
        <v>11</v>
      </c>
      <c r="F35" s="2">
        <v>55</v>
      </c>
      <c r="G35" s="16">
        <v>58.5</v>
      </c>
      <c r="H35" s="15">
        <f>F35+G35</f>
        <v>113.5</v>
      </c>
      <c r="I35" s="15">
        <f>H35-G35</f>
        <v>55</v>
      </c>
      <c r="J35" s="15">
        <f>IF(H35&gt;500,I35*0.2,I35*0.1)</f>
        <v>5.5</v>
      </c>
      <c r="K35" s="2" t="s">
        <v>5</v>
      </c>
    </row>
    <row r="36" spans="1:11" ht="15.75" thickBot="1" x14ac:dyDescent="0.3">
      <c r="A36" s="1" t="s">
        <v>47</v>
      </c>
      <c r="B36" s="13">
        <v>1035</v>
      </c>
      <c r="C36" s="18" t="s">
        <v>29</v>
      </c>
      <c r="D36" s="5" t="s">
        <v>19</v>
      </c>
      <c r="E36" s="3" t="s">
        <v>11</v>
      </c>
      <c r="F36" s="2">
        <v>42</v>
      </c>
      <c r="G36" s="16">
        <v>58.5</v>
      </c>
      <c r="H36" s="15">
        <f>F36+G36</f>
        <v>100.5</v>
      </c>
      <c r="I36" s="15">
        <f>H36-G36</f>
        <v>42</v>
      </c>
      <c r="J36" s="15">
        <f>IF(H36&gt;500,I36*0.2,I36*0.1)</f>
        <v>4.2</v>
      </c>
      <c r="K36" s="2" t="s">
        <v>5</v>
      </c>
    </row>
    <row r="37" spans="1:11" ht="15.75" thickBot="1" x14ac:dyDescent="0.3">
      <c r="A37" s="1" t="s">
        <v>47</v>
      </c>
      <c r="B37" s="13">
        <v>1036</v>
      </c>
      <c r="C37" s="7" t="s">
        <v>27</v>
      </c>
      <c r="D37" s="5" t="s">
        <v>23</v>
      </c>
      <c r="E37" s="3" t="s">
        <v>3</v>
      </c>
      <c r="F37" s="2">
        <v>3</v>
      </c>
      <c r="G37" s="16">
        <v>125</v>
      </c>
      <c r="H37" s="15">
        <f>F37+G37</f>
        <v>128</v>
      </c>
      <c r="I37" s="15">
        <f>H37-G37</f>
        <v>3</v>
      </c>
      <c r="J37" s="15">
        <f>IF(H37&gt;500,I37*0.2,I37*0.1)</f>
        <v>0.30000000000000004</v>
      </c>
      <c r="K37" s="2" t="s">
        <v>6</v>
      </c>
    </row>
    <row r="38" spans="1:11" ht="15.75" thickBot="1" x14ac:dyDescent="0.3">
      <c r="A38" s="1" t="s">
        <v>47</v>
      </c>
      <c r="B38" s="13">
        <v>1037</v>
      </c>
      <c r="C38" s="7" t="s">
        <v>27</v>
      </c>
      <c r="D38" s="5" t="s">
        <v>15</v>
      </c>
      <c r="E38" s="3" t="s">
        <v>9</v>
      </c>
      <c r="F38" s="2">
        <v>7</v>
      </c>
      <c r="G38" s="16">
        <v>1198</v>
      </c>
      <c r="H38" s="15">
        <f>F38+G38</f>
        <v>1205</v>
      </c>
      <c r="I38" s="15">
        <f>H38-G38</f>
        <v>7</v>
      </c>
      <c r="J38" s="15">
        <f>IF(H38&gt;500,I38*0.2,I38*0.1)</f>
        <v>1.4000000000000001</v>
      </c>
      <c r="K38" s="2" t="s">
        <v>5</v>
      </c>
    </row>
    <row r="39" spans="1:11" ht="15.75" thickBot="1" x14ac:dyDescent="0.3">
      <c r="A39" s="1" t="s">
        <v>47</v>
      </c>
      <c r="B39" s="13">
        <v>1038</v>
      </c>
      <c r="C39" s="7" t="s">
        <v>27</v>
      </c>
      <c r="D39" s="5" t="s">
        <v>23</v>
      </c>
      <c r="E39" s="3" t="s">
        <v>10</v>
      </c>
      <c r="F39" s="2">
        <v>76</v>
      </c>
      <c r="G39" s="16">
        <v>225</v>
      </c>
      <c r="H39" s="15">
        <f>F39+G39</f>
        <v>301</v>
      </c>
      <c r="I39" s="15">
        <f>H39-G39</f>
        <v>76</v>
      </c>
      <c r="J39" s="15">
        <f>IF(H39&gt;500,I39*0.2,I39*0.1)</f>
        <v>7.6000000000000005</v>
      </c>
      <c r="K39" s="2" t="s">
        <v>6</v>
      </c>
    </row>
    <row r="40" spans="1:11" ht="15.75" thickBot="1" x14ac:dyDescent="0.3">
      <c r="A40" s="1" t="s">
        <v>47</v>
      </c>
      <c r="B40" s="13">
        <v>1039</v>
      </c>
      <c r="C40" s="20" t="s">
        <v>28</v>
      </c>
      <c r="D40" s="5" t="s">
        <v>24</v>
      </c>
      <c r="E40" s="3" t="s">
        <v>13</v>
      </c>
      <c r="F40" s="2">
        <v>57</v>
      </c>
      <c r="G40" s="16">
        <v>500</v>
      </c>
      <c r="H40" s="15">
        <f>F40+G40</f>
        <v>557</v>
      </c>
      <c r="I40" s="15">
        <f>H40-G40</f>
        <v>57</v>
      </c>
      <c r="J40" s="15">
        <f>IF(H40&gt;500,I40*0.2,I40*0.1)</f>
        <v>11.4</v>
      </c>
      <c r="K40" s="2" t="s">
        <v>6</v>
      </c>
    </row>
    <row r="41" spans="1:11" ht="15.75" thickBot="1" x14ac:dyDescent="0.3">
      <c r="A41" s="1" t="s">
        <v>35</v>
      </c>
      <c r="B41" s="13">
        <v>1040</v>
      </c>
      <c r="C41" s="6" t="s">
        <v>26</v>
      </c>
      <c r="D41" s="5" t="s">
        <v>14</v>
      </c>
      <c r="E41" s="3" t="s">
        <v>9</v>
      </c>
      <c r="F41" s="2">
        <v>14</v>
      </c>
      <c r="G41" s="16">
        <v>1198</v>
      </c>
      <c r="H41" s="15">
        <f>F41+G41</f>
        <v>1212</v>
      </c>
      <c r="I41" s="15">
        <f>H41-G41</f>
        <v>14</v>
      </c>
      <c r="J41" s="15">
        <f>IF(H41&gt;500,I41*0.2,I41*0.1)</f>
        <v>2.8000000000000003</v>
      </c>
      <c r="K41" s="2" t="s">
        <v>5</v>
      </c>
    </row>
    <row r="42" spans="1:11" ht="15.75" thickBot="1" x14ac:dyDescent="0.3">
      <c r="A42" s="1" t="s">
        <v>35</v>
      </c>
      <c r="B42" s="13">
        <v>1041</v>
      </c>
      <c r="C42" s="7" t="s">
        <v>29</v>
      </c>
      <c r="D42" s="5" t="s">
        <v>17</v>
      </c>
      <c r="E42" s="3" t="s">
        <v>13</v>
      </c>
      <c r="F42" s="2">
        <v>11</v>
      </c>
      <c r="G42" s="16">
        <v>500</v>
      </c>
      <c r="H42" s="15">
        <f>F42+G42</f>
        <v>511</v>
      </c>
      <c r="I42" s="15">
        <f>H42-G42</f>
        <v>11</v>
      </c>
      <c r="J42" s="15">
        <f>IF(H42&gt;500,I42*0.2,I42*0.1)</f>
        <v>2.2000000000000002</v>
      </c>
      <c r="K42" s="2" t="s">
        <v>5</v>
      </c>
    </row>
    <row r="43" spans="1:11" ht="15.75" thickBot="1" x14ac:dyDescent="0.3">
      <c r="A43" s="1" t="s">
        <v>36</v>
      </c>
      <c r="B43" s="13">
        <v>1042</v>
      </c>
      <c r="C43" s="7" t="s">
        <v>29</v>
      </c>
      <c r="D43" s="5" t="s">
        <v>17</v>
      </c>
      <c r="E43" s="3" t="s">
        <v>13</v>
      </c>
      <c r="F43" s="2">
        <v>94</v>
      </c>
      <c r="G43" s="16">
        <v>500</v>
      </c>
      <c r="H43" s="15">
        <f>F43+G43</f>
        <v>594</v>
      </c>
      <c r="I43" s="15">
        <f>H43-G43</f>
        <v>94</v>
      </c>
      <c r="J43" s="15">
        <f>IF(H43&gt;500,I43*0.2,I43*0.1)</f>
        <v>18.8</v>
      </c>
      <c r="K43" s="2" t="s">
        <v>5</v>
      </c>
    </row>
    <row r="44" spans="1:11" ht="15.75" thickBot="1" x14ac:dyDescent="0.3">
      <c r="A44" s="1" t="s">
        <v>37</v>
      </c>
      <c r="B44" s="13">
        <v>1043</v>
      </c>
      <c r="C44" s="6" t="s">
        <v>26</v>
      </c>
      <c r="D44" s="5" t="s">
        <v>14</v>
      </c>
      <c r="E44" s="3" t="s">
        <v>13</v>
      </c>
      <c r="F44" s="2">
        <v>28</v>
      </c>
      <c r="G44" s="16">
        <v>500</v>
      </c>
      <c r="H44" s="15">
        <f>F44+G44</f>
        <v>528</v>
      </c>
      <c r="I44" s="15">
        <f>H44-G44</f>
        <v>28</v>
      </c>
      <c r="J44" s="15">
        <f>IF(H44&gt;500,I44*0.2,I44*0.1)</f>
        <v>5.6000000000000005</v>
      </c>
      <c r="K44" s="2" t="s">
        <v>5</v>
      </c>
    </row>
    <row r="45" spans="1:11" x14ac:dyDescent="0.25">
      <c r="B45" s="13"/>
      <c r="F45" s="12"/>
      <c r="H45" s="12"/>
    </row>
    <row r="46" spans="1:11" x14ac:dyDescent="0.25">
      <c r="A46" s="1" t="s">
        <v>54</v>
      </c>
      <c r="B46" s="13"/>
      <c r="F46" s="12"/>
      <c r="H46" s="15">
        <f>SUM(H2:H44)</f>
        <v>27209.5</v>
      </c>
    </row>
    <row r="47" spans="1:11" x14ac:dyDescent="0.25">
      <c r="A47" s="1" t="s">
        <v>56</v>
      </c>
      <c r="B47" s="13"/>
      <c r="H47" s="15">
        <f>SUMIF(H2:H44,"&gt;500",H2:H44)</f>
        <v>24617</v>
      </c>
    </row>
    <row r="48" spans="1:11" x14ac:dyDescent="0.25">
      <c r="A48" s="1" t="s">
        <v>55</v>
      </c>
      <c r="H48" s="15">
        <f>SUMIF(H2:H44,"&lt;=500",H2:H44)</f>
        <v>2592.5</v>
      </c>
    </row>
  </sheetData>
  <autoFilter ref="A1:K44" xr:uid="{00000000-0001-0000-0100-000000000000}"/>
  <sortState xmlns:xlrd2="http://schemas.microsoft.com/office/spreadsheetml/2017/richdata2" ref="A2:K44">
    <sortCondition ref="B2:B44"/>
  </sortState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salesdatamajor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cp:lastPrinted>2023-03-04T15:18:04Z</cp:lastPrinted>
  <dcterms:created xsi:type="dcterms:W3CDTF">2004-05-01T18:16:56Z</dcterms:created>
  <dcterms:modified xsi:type="dcterms:W3CDTF">2023-03-05T11:39:36Z</dcterms:modified>
  <cp:category>Excel</cp:category>
</cp:coreProperties>
</file>