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40009_{24ED8F46-A876-47B1-9A98-9EB9B6465FB0}" xr6:coauthVersionLast="47" xr6:coauthVersionMax="47" xr10:uidLastSave="{00000000-0000-0000-0000-000000000000}"/>
  <bookViews>
    <workbookView xWindow="-120" yWindow="-120" windowWidth="24240" windowHeight="13290"/>
  </bookViews>
  <sheets>
    <sheet name="payrol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E21" i="1" l="1"/>
  <c r="AE22" i="1"/>
  <c r="AE23" i="1"/>
  <c r="AE24" i="1"/>
  <c r="AC22" i="1"/>
  <c r="AC23" i="1"/>
  <c r="AC2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4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2" i="1"/>
  <c r="O23" i="1"/>
  <c r="O24" i="1"/>
  <c r="Z5" i="1"/>
  <c r="Z4" i="1"/>
  <c r="AA4" i="1"/>
  <c r="AB4" i="1"/>
  <c r="AC4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4" i="1"/>
  <c r="AA3" i="1"/>
  <c r="AB3" i="1" s="1"/>
  <c r="AC3" i="1" s="1"/>
  <c r="Z3" i="1"/>
  <c r="X8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4" i="1"/>
  <c r="V3" i="1"/>
  <c r="W3" i="1" s="1"/>
  <c r="X3" i="1" s="1"/>
  <c r="U3" i="1"/>
  <c r="R6" i="1"/>
  <c r="S7" i="1"/>
  <c r="S11" i="1"/>
  <c r="R14" i="1"/>
  <c r="S15" i="1"/>
  <c r="P8" i="1"/>
  <c r="P12" i="1"/>
  <c r="P16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Q3" i="1"/>
  <c r="R3" i="1" s="1"/>
  <c r="S3" i="1" s="1"/>
  <c r="P3" i="1"/>
  <c r="K3" i="1"/>
  <c r="L3" i="1" s="1"/>
  <c r="M3" i="1" s="1"/>
  <c r="N3" i="1" s="1"/>
  <c r="F5" i="1"/>
  <c r="K5" i="1" s="1"/>
  <c r="F6" i="1"/>
  <c r="K6" i="1" s="1"/>
  <c r="F7" i="1"/>
  <c r="G7" i="1" s="1"/>
  <c r="H7" i="1" s="1"/>
  <c r="I7" i="1" s="1"/>
  <c r="N7" i="1" s="1"/>
  <c r="F8" i="1"/>
  <c r="G8" i="1" s="1"/>
  <c r="H8" i="1" s="1"/>
  <c r="I8" i="1" s="1"/>
  <c r="N8" i="1" s="1"/>
  <c r="F9" i="1"/>
  <c r="G9" i="1" s="1"/>
  <c r="H9" i="1" s="1"/>
  <c r="I9" i="1" s="1"/>
  <c r="N9" i="1" s="1"/>
  <c r="F10" i="1"/>
  <c r="G10" i="1" s="1"/>
  <c r="Q10" i="1" s="1"/>
  <c r="F11" i="1"/>
  <c r="G11" i="1" s="1"/>
  <c r="H11" i="1" s="1"/>
  <c r="I11" i="1" s="1"/>
  <c r="N11" i="1" s="1"/>
  <c r="F12" i="1"/>
  <c r="G12" i="1" s="1"/>
  <c r="H12" i="1" s="1"/>
  <c r="I12" i="1" s="1"/>
  <c r="N12" i="1" s="1"/>
  <c r="F13" i="1"/>
  <c r="K13" i="1" s="1"/>
  <c r="F14" i="1"/>
  <c r="K14" i="1" s="1"/>
  <c r="F15" i="1"/>
  <c r="G15" i="1" s="1"/>
  <c r="H15" i="1" s="1"/>
  <c r="I15" i="1" s="1"/>
  <c r="N15" i="1" s="1"/>
  <c r="F16" i="1"/>
  <c r="G16" i="1" s="1"/>
  <c r="H16" i="1" s="1"/>
  <c r="I16" i="1" s="1"/>
  <c r="N16" i="1" s="1"/>
  <c r="F17" i="1"/>
  <c r="K17" i="1" s="1"/>
  <c r="F18" i="1"/>
  <c r="G18" i="1" s="1"/>
  <c r="Q18" i="1" s="1"/>
  <c r="F4" i="1"/>
  <c r="G4" i="1" s="1"/>
  <c r="H4" i="1" s="1"/>
  <c r="I4" i="1" s="1"/>
  <c r="N4" i="1" s="1"/>
  <c r="G6" i="1"/>
  <c r="H6" i="1" s="1"/>
  <c r="I6" i="1" s="1"/>
  <c r="N6" i="1" s="1"/>
  <c r="G13" i="1"/>
  <c r="H13" i="1" s="1"/>
  <c r="I13" i="1" s="1"/>
  <c r="N13" i="1" s="1"/>
  <c r="G14" i="1"/>
  <c r="H14" i="1" s="1"/>
  <c r="F3" i="1"/>
  <c r="G3" i="1" s="1"/>
  <c r="H3" i="1" s="1"/>
  <c r="I3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E24" i="1"/>
  <c r="E23" i="1"/>
  <c r="E22" i="1"/>
  <c r="E21" i="1"/>
  <c r="D24" i="1"/>
  <c r="D23" i="1"/>
  <c r="D22" i="1"/>
  <c r="D21" i="1"/>
  <c r="Q13" i="1" l="1"/>
  <c r="P15" i="1"/>
  <c r="P11" i="1"/>
  <c r="P7" i="1"/>
  <c r="S16" i="1"/>
  <c r="R15" i="1"/>
  <c r="Q14" i="1"/>
  <c r="S12" i="1"/>
  <c r="R11" i="1"/>
  <c r="S8" i="1"/>
  <c r="R7" i="1"/>
  <c r="Q6" i="1"/>
  <c r="Q4" i="1"/>
  <c r="Q9" i="1"/>
  <c r="P5" i="1"/>
  <c r="K12" i="1"/>
  <c r="P18" i="1"/>
  <c r="P14" i="1"/>
  <c r="P10" i="1"/>
  <c r="P6" i="1"/>
  <c r="R16" i="1"/>
  <c r="Q15" i="1"/>
  <c r="S13" i="1"/>
  <c r="R12" i="1"/>
  <c r="Q11" i="1"/>
  <c r="S9" i="1"/>
  <c r="R8" i="1"/>
  <c r="Q7" i="1"/>
  <c r="R4" i="1"/>
  <c r="P17" i="1"/>
  <c r="P13" i="1"/>
  <c r="P9" i="1"/>
  <c r="Q16" i="1"/>
  <c r="R13" i="1"/>
  <c r="Q12" i="1"/>
  <c r="R9" i="1"/>
  <c r="Q8" i="1"/>
  <c r="S6" i="1"/>
  <c r="S4" i="1"/>
  <c r="G17" i="1"/>
  <c r="K16" i="1"/>
  <c r="K8" i="1"/>
  <c r="G5" i="1"/>
  <c r="Q5" i="1" s="1"/>
  <c r="K9" i="1"/>
  <c r="M6" i="1"/>
  <c r="L13" i="1"/>
  <c r="I14" i="1"/>
  <c r="M14" i="1"/>
  <c r="H18" i="1"/>
  <c r="R18" i="1" s="1"/>
  <c r="L18" i="1"/>
  <c r="H10" i="1"/>
  <c r="R10" i="1" s="1"/>
  <c r="L10" i="1"/>
  <c r="L9" i="1"/>
  <c r="M15" i="1"/>
  <c r="L14" i="1"/>
  <c r="M11" i="1"/>
  <c r="M7" i="1"/>
  <c r="L6" i="1"/>
  <c r="K4" i="1"/>
  <c r="K10" i="1"/>
  <c r="K18" i="1"/>
  <c r="M16" i="1"/>
  <c r="L15" i="1"/>
  <c r="M12" i="1"/>
  <c r="L11" i="1"/>
  <c r="M8" i="1"/>
  <c r="L7" i="1"/>
  <c r="L4" i="1"/>
  <c r="K7" i="1"/>
  <c r="K11" i="1"/>
  <c r="K15" i="1"/>
  <c r="L16" i="1"/>
  <c r="M13" i="1"/>
  <c r="L12" i="1"/>
  <c r="M9" i="1"/>
  <c r="L8" i="1"/>
  <c r="M4" i="1"/>
  <c r="O21" i="1"/>
  <c r="H17" i="1" l="1"/>
  <c r="Q17" i="1"/>
  <c r="N14" i="1"/>
  <c r="S14" i="1"/>
  <c r="L17" i="1"/>
  <c r="H5" i="1"/>
  <c r="R5" i="1" s="1"/>
  <c r="L5" i="1"/>
  <c r="I18" i="1"/>
  <c r="M18" i="1"/>
  <c r="I10" i="1"/>
  <c r="M10" i="1"/>
  <c r="N18" i="1" l="1"/>
  <c r="S18" i="1"/>
  <c r="N10" i="1"/>
  <c r="S10" i="1"/>
  <c r="I17" i="1"/>
  <c r="R17" i="1"/>
  <c r="M17" i="1"/>
  <c r="I5" i="1"/>
  <c r="M5" i="1"/>
  <c r="N5" i="1" l="1"/>
  <c r="S5" i="1"/>
  <c r="N17" i="1"/>
  <c r="S17" i="1"/>
</calcChain>
</file>

<file path=xl/sharedStrings.xml><?xml version="1.0" encoding="utf-8"?>
<sst xmlns="http://schemas.openxmlformats.org/spreadsheetml/2006/main" count="59" uniqueCount="58">
  <si>
    <t>david</t>
  </si>
  <si>
    <t>raheem</t>
  </si>
  <si>
    <t>enxo</t>
  </si>
  <si>
    <t>felix</t>
  </si>
  <si>
    <t>mount</t>
  </si>
  <si>
    <t>james</t>
  </si>
  <si>
    <t>kepa</t>
  </si>
  <si>
    <t>tiago</t>
  </si>
  <si>
    <t>lukaku</t>
  </si>
  <si>
    <t>kane</t>
  </si>
  <si>
    <t>messi</t>
  </si>
  <si>
    <t>ronaldo</t>
  </si>
  <si>
    <t>beckham</t>
  </si>
  <si>
    <t>sterling</t>
  </si>
  <si>
    <t>fernandes</t>
  </si>
  <si>
    <t>jaoh</t>
  </si>
  <si>
    <t>mason</t>
  </si>
  <si>
    <t>reece</t>
  </si>
  <si>
    <t>arizabalaga</t>
  </si>
  <si>
    <t>silva</t>
  </si>
  <si>
    <t>romelu</t>
  </si>
  <si>
    <t>harry</t>
  </si>
  <si>
    <t>lionel</t>
  </si>
  <si>
    <t>christeno</t>
  </si>
  <si>
    <t>davidbeck@gmaail.com</t>
  </si>
  <si>
    <t>rahemsterling@yahoo.com</t>
  </si>
  <si>
    <t>felixjaoh@hotmail.com</t>
  </si>
  <si>
    <t>moneymase@yahoo.com</t>
  </si>
  <si>
    <t>reeecehajame@email.com</t>
  </si>
  <si>
    <t>kepa@gmail,com</t>
  </si>
  <si>
    <t>tiagosilva@gmail.com</t>
  </si>
  <si>
    <t>romelu@hotmaiil.com</t>
  </si>
  <si>
    <t>kane@gmail.com</t>
  </si>
  <si>
    <t>lionel@bling.com</t>
  </si>
  <si>
    <t>rolando@gmail.com</t>
  </si>
  <si>
    <t>enzo2@hotmail.com</t>
  </si>
  <si>
    <t>s/n</t>
  </si>
  <si>
    <t xml:space="preserve"> </t>
  </si>
  <si>
    <t>Employee Payroll</t>
  </si>
  <si>
    <t xml:space="preserve">first name </t>
  </si>
  <si>
    <t>lastname</t>
  </si>
  <si>
    <t>hourly wage</t>
  </si>
  <si>
    <t>rapheal</t>
  </si>
  <si>
    <t>leao</t>
  </si>
  <si>
    <t>shaw</t>
  </si>
  <si>
    <t>luke</t>
  </si>
  <si>
    <t xml:space="preserve">ben </t>
  </si>
  <si>
    <t>chillwell</t>
  </si>
  <si>
    <t>max</t>
  </si>
  <si>
    <t>min</t>
  </si>
  <si>
    <t>average</t>
  </si>
  <si>
    <t>total</t>
  </si>
  <si>
    <t>overtime</t>
  </si>
  <si>
    <t>overtime bonus</t>
  </si>
  <si>
    <t>total pay</t>
  </si>
  <si>
    <t>hours worked pay</t>
  </si>
  <si>
    <t>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</si>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</sst>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43"/>
    <xf numFmtId="42" fontId="0" fillId="0" borderId="0" xfId="0" applyNumberFormat="1"/>
    <xf numFmtId="0" fontId="0" fillId="0" borderId="0" xfId="0" applyFill="1"/>
    <xf numFmtId="0" fontId="16" fillId="0" borderId="0" xfId="0" applyFont="1"/>
    <xf numFmtId="174" fontId="0" fillId="0" borderId="0" xfId="0" applyNumberFormat="1"/>
    <xf numFmtId="44" fontId="0" fillId="0" borderId="0" xfId="1" applyFont="1"/>
    <xf numFmtId="0" fontId="0" fillId="33" borderId="0" xfId="0" applyFill="1"/>
    <xf numFmtId="16" fontId="0" fillId="34" borderId="0" xfId="0" applyNumberFormat="1" applyFill="1"/>
    <xf numFmtId="0" fontId="0" fillId="34" borderId="0" xfId="0" applyFill="1"/>
    <xf numFmtId="16" fontId="0" fillId="35" borderId="0" xfId="0" applyNumberFormat="1" applyFill="1"/>
    <xf numFmtId="0" fontId="0" fillId="35" borderId="0" xfId="0" applyFill="1"/>
    <xf numFmtId="16" fontId="0" fillId="36" borderId="0" xfId="0" applyNumberFormat="1" applyFill="1"/>
    <xf numFmtId="42" fontId="0" fillId="36" borderId="0" xfId="0" applyNumberFormat="1" applyFill="1"/>
    <xf numFmtId="16" fontId="0" fillId="37" borderId="0" xfId="0" applyNumberFormat="1" applyFill="1"/>
    <xf numFmtId="42" fontId="0" fillId="37" borderId="0" xfId="0" applyNumberFormat="1" applyFill="1"/>
    <xf numFmtId="16" fontId="0" fillId="38" borderId="0" xfId="0" applyNumberFormat="1" applyFill="1"/>
    <xf numFmtId="42" fontId="0" fillId="38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24"/>
  <sheetViews>
    <sheetView tabSelected="1" zoomScale="75" zoomScaleNormal="75" workbookViewId="0">
      <selection activeCell="K30" sqref="K30"/>
    </sheetView>
  </sheetViews>
  <sheetFormatPr defaultRowHeight="15" x14ac:dyDescent="0.25"/>
  <cols>
    <col min="2" max="4" width="20.85546875" customWidth="1"/>
    <col min="5" max="5" width="18.28515625" customWidth="1"/>
    <col min="6" max="6" width="10.42578125" customWidth="1"/>
    <col min="7" max="7" width="11.85546875" customWidth="1"/>
    <col min="8" max="8" width="12.7109375" customWidth="1"/>
    <col min="9" max="9" width="10.85546875" customWidth="1"/>
    <col min="10" max="14" width="10.140625" customWidth="1"/>
    <col min="15" max="15" width="13.85546875" customWidth="1"/>
    <col min="16" max="16" width="14.42578125" customWidth="1"/>
    <col min="17" max="17" width="13.28515625" customWidth="1"/>
    <col min="18" max="18" width="12.7109375" customWidth="1"/>
    <col min="19" max="19" width="12.28515625" customWidth="1"/>
    <col min="20" max="24" width="14.42578125" customWidth="1"/>
    <col min="25" max="25" width="12.28515625" customWidth="1"/>
    <col min="26" max="26" width="12.42578125" customWidth="1"/>
    <col min="27" max="27" width="12.7109375" customWidth="1"/>
    <col min="28" max="28" width="13.7109375" customWidth="1"/>
    <col min="29" max="29" width="14.42578125" customWidth="1"/>
    <col min="31" max="31" width="14.5703125" customWidth="1"/>
  </cols>
  <sheetData>
    <row r="1" spans="1:31" x14ac:dyDescent="0.25">
      <c r="A1" t="s">
        <v>38</v>
      </c>
      <c r="C1" t="s">
        <v>37</v>
      </c>
    </row>
    <row r="2" spans="1:31" x14ac:dyDescent="0.25">
      <c r="E2" t="s">
        <v>55</v>
      </c>
      <c r="J2" t="s">
        <v>52</v>
      </c>
      <c r="O2" t="s">
        <v>56</v>
      </c>
      <c r="T2" t="s">
        <v>53</v>
      </c>
      <c r="Y2" t="s">
        <v>54</v>
      </c>
      <c r="AE2" t="s">
        <v>57</v>
      </c>
    </row>
    <row r="3" spans="1:31" x14ac:dyDescent="0.25">
      <c r="A3" t="s">
        <v>36</v>
      </c>
      <c r="B3" s="4" t="s">
        <v>39</v>
      </c>
      <c r="C3" t="s">
        <v>40</v>
      </c>
      <c r="D3" t="s">
        <v>41</v>
      </c>
      <c r="E3" s="8">
        <v>44927</v>
      </c>
      <c r="F3" s="8">
        <f>E3+7</f>
        <v>44934</v>
      </c>
      <c r="G3" s="8">
        <f t="shared" ref="G3:I3" si="0">F3+7</f>
        <v>44941</v>
      </c>
      <c r="H3" s="8">
        <f t="shared" si="0"/>
        <v>44948</v>
      </c>
      <c r="I3" s="8">
        <f t="shared" si="0"/>
        <v>44955</v>
      </c>
      <c r="J3" s="10">
        <v>44927</v>
      </c>
      <c r="K3" s="10">
        <f>J3+7</f>
        <v>44934</v>
      </c>
      <c r="L3" s="10">
        <f t="shared" ref="L3:N3" si="1">K3+7</f>
        <v>44941</v>
      </c>
      <c r="M3" s="10">
        <f t="shared" si="1"/>
        <v>44948</v>
      </c>
      <c r="N3" s="10">
        <f t="shared" si="1"/>
        <v>44955</v>
      </c>
      <c r="O3" s="12">
        <v>44927</v>
      </c>
      <c r="P3" s="12">
        <f>O3+7</f>
        <v>44934</v>
      </c>
      <c r="Q3" s="12">
        <f t="shared" ref="Q3:S3" si="2">P3+7</f>
        <v>44941</v>
      </c>
      <c r="R3" s="12">
        <f t="shared" si="2"/>
        <v>44948</v>
      </c>
      <c r="S3" s="12">
        <f t="shared" si="2"/>
        <v>44955</v>
      </c>
      <c r="T3" s="14">
        <v>44927</v>
      </c>
      <c r="U3" s="14">
        <f>T3+7</f>
        <v>44934</v>
      </c>
      <c r="V3" s="14">
        <f t="shared" ref="V3:X3" si="3">U3+7</f>
        <v>44941</v>
      </c>
      <c r="W3" s="14">
        <f t="shared" si="3"/>
        <v>44948</v>
      </c>
      <c r="X3" s="14">
        <f t="shared" si="3"/>
        <v>44955</v>
      </c>
      <c r="Y3" s="16">
        <v>44927</v>
      </c>
      <c r="Z3" s="16">
        <f>Y3+7</f>
        <v>44934</v>
      </c>
      <c r="AA3" s="16">
        <f t="shared" ref="AA3:AC3" si="4">Z3+7</f>
        <v>44941</v>
      </c>
      <c r="AB3" s="16">
        <f t="shared" si="4"/>
        <v>44948</v>
      </c>
      <c r="AC3" s="16">
        <f t="shared" si="4"/>
        <v>44955</v>
      </c>
    </row>
    <row r="4" spans="1:31" x14ac:dyDescent="0.25">
      <c r="A4">
        <v>1</v>
      </c>
      <c r="B4" s="7" t="s">
        <v>0</v>
      </c>
      <c r="C4" s="7" t="s">
        <v>12</v>
      </c>
      <c r="D4" s="2">
        <v>15</v>
      </c>
      <c r="E4" s="9">
        <v>40</v>
      </c>
      <c r="F4" s="9">
        <f>E4+2</f>
        <v>42</v>
      </c>
      <c r="G4" s="9">
        <f>F4-3</f>
        <v>39</v>
      </c>
      <c r="H4" s="9">
        <f t="shared" ref="H4" si="5">G4-3</f>
        <v>36</v>
      </c>
      <c r="I4" s="9">
        <f>H4+5</f>
        <v>41</v>
      </c>
      <c r="J4" s="11">
        <f>IF(E4&gt;40,E4-40,0)</f>
        <v>0</v>
      </c>
      <c r="K4" s="11">
        <f>IF(F4&gt;40,F4-40,0)</f>
        <v>2</v>
      </c>
      <c r="L4" s="11">
        <f>IF(G4&gt;40,G4-40,0)</f>
        <v>0</v>
      </c>
      <c r="M4" s="11">
        <f>IF(H4&gt;40,H4-40,0)</f>
        <v>0</v>
      </c>
      <c r="N4" s="11">
        <f>IF(I4&gt;40,I4-40,0)</f>
        <v>1</v>
      </c>
      <c r="O4" s="13">
        <f>$D4*E4</f>
        <v>600</v>
      </c>
      <c r="P4" s="13">
        <f>$D4*F4</f>
        <v>630</v>
      </c>
      <c r="Q4" s="13">
        <f>$D4*G4</f>
        <v>585</v>
      </c>
      <c r="R4" s="13">
        <f>$D4*H4</f>
        <v>540</v>
      </c>
      <c r="S4" s="13">
        <f>$D4*I4</f>
        <v>615</v>
      </c>
      <c r="T4" s="15">
        <f>0.5*$D4*J4</f>
        <v>0</v>
      </c>
      <c r="U4" s="15">
        <f>0.5*$D4*K4</f>
        <v>15</v>
      </c>
      <c r="V4" s="15">
        <f t="shared" ref="U4:X18" si="6">0.5*$D4*L4</f>
        <v>0</v>
      </c>
      <c r="W4" s="15">
        <f t="shared" si="6"/>
        <v>0</v>
      </c>
      <c r="X4" s="15">
        <f t="shared" si="6"/>
        <v>7.5</v>
      </c>
      <c r="Y4" s="17">
        <f>O4+T4</f>
        <v>600</v>
      </c>
      <c r="Z4" s="17">
        <f>P4+U4</f>
        <v>645</v>
      </c>
      <c r="AA4" s="17">
        <f t="shared" ref="Z4:AC18" si="7">Q4+V4</f>
        <v>585</v>
      </c>
      <c r="AB4" s="17">
        <f t="shared" si="7"/>
        <v>540</v>
      </c>
      <c r="AC4" s="17">
        <f t="shared" si="7"/>
        <v>622.5</v>
      </c>
      <c r="AE4" s="2">
        <f>SUM(Y4:AC4)</f>
        <v>2992.5</v>
      </c>
    </row>
    <row r="5" spans="1:31" x14ac:dyDescent="0.25">
      <c r="A5">
        <v>2</v>
      </c>
      <c r="B5" s="3" t="s">
        <v>1</v>
      </c>
      <c r="C5" s="3" t="s">
        <v>13</v>
      </c>
      <c r="D5" s="2">
        <v>10</v>
      </c>
      <c r="E5" s="9">
        <v>41</v>
      </c>
      <c r="F5" s="9">
        <f t="shared" ref="F5:F18" si="8">E5+2</f>
        <v>43</v>
      </c>
      <c r="G5" s="9">
        <f t="shared" ref="G5:H18" si="9">F5-3</f>
        <v>40</v>
      </c>
      <c r="H5" s="9">
        <f t="shared" si="9"/>
        <v>37</v>
      </c>
      <c r="I5" s="9">
        <f t="shared" ref="I5:I18" si="10">H5+5</f>
        <v>42</v>
      </c>
      <c r="J5" s="11">
        <f>IF(E5&gt;40,E5-40,0)</f>
        <v>1</v>
      </c>
      <c r="K5" s="11">
        <f>IF(F5&gt;40,F5-40,0)</f>
        <v>3</v>
      </c>
      <c r="L5" s="11">
        <f t="shared" ref="L5:N18" si="11">IF(G5&gt;40,G5-40,0)</f>
        <v>0</v>
      </c>
      <c r="M5" s="11">
        <f t="shared" si="11"/>
        <v>0</v>
      </c>
      <c r="N5" s="11">
        <f t="shared" si="11"/>
        <v>2</v>
      </c>
      <c r="O5" s="13">
        <f t="shared" ref="O5:O18" si="12">$D5*E5</f>
        <v>410</v>
      </c>
      <c r="P5" s="13">
        <f>$D5*F5</f>
        <v>430</v>
      </c>
      <c r="Q5" s="13">
        <f t="shared" ref="Q5:S18" si="13">$D5*G5</f>
        <v>400</v>
      </c>
      <c r="R5" s="13">
        <f t="shared" si="13"/>
        <v>370</v>
      </c>
      <c r="S5" s="13">
        <f t="shared" si="13"/>
        <v>420</v>
      </c>
      <c r="T5" s="15">
        <f t="shared" ref="T5:T18" si="14">0.5*$D5*J5</f>
        <v>5</v>
      </c>
      <c r="U5" s="15">
        <f t="shared" si="6"/>
        <v>15</v>
      </c>
      <c r="V5" s="15">
        <f t="shared" si="6"/>
        <v>0</v>
      </c>
      <c r="W5" s="15">
        <f t="shared" si="6"/>
        <v>0</v>
      </c>
      <c r="X5" s="15">
        <f t="shared" si="6"/>
        <v>10</v>
      </c>
      <c r="Y5" s="17">
        <f t="shared" ref="Y5:Y12" si="15">O5+T5</f>
        <v>415</v>
      </c>
      <c r="Z5" s="17">
        <f>P5+U5</f>
        <v>445</v>
      </c>
      <c r="AA5" s="17">
        <f t="shared" si="7"/>
        <v>400</v>
      </c>
      <c r="AB5" s="17">
        <f t="shared" si="7"/>
        <v>370</v>
      </c>
      <c r="AC5" s="17">
        <f t="shared" si="7"/>
        <v>430</v>
      </c>
      <c r="AE5" s="2">
        <f t="shared" ref="AE5:AE18" si="16">SUM(Y5:AC5)</f>
        <v>2060</v>
      </c>
    </row>
    <row r="6" spans="1:31" x14ac:dyDescent="0.25">
      <c r="A6">
        <v>3</v>
      </c>
      <c r="B6" s="3" t="s">
        <v>2</v>
      </c>
      <c r="C6" s="3" t="s">
        <v>14</v>
      </c>
      <c r="D6" s="2">
        <v>17</v>
      </c>
      <c r="E6" s="9">
        <v>43</v>
      </c>
      <c r="F6" s="9">
        <f t="shared" si="8"/>
        <v>45</v>
      </c>
      <c r="G6" s="9">
        <f t="shared" si="9"/>
        <v>42</v>
      </c>
      <c r="H6" s="9">
        <f t="shared" si="9"/>
        <v>39</v>
      </c>
      <c r="I6" s="9">
        <f t="shared" si="10"/>
        <v>44</v>
      </c>
      <c r="J6" s="11">
        <f>IF(E6&gt;40,E6-40,0)</f>
        <v>3</v>
      </c>
      <c r="K6" s="11">
        <f>IF(F6&gt;40,F6-40,0)</f>
        <v>5</v>
      </c>
      <c r="L6" s="11">
        <f t="shared" si="11"/>
        <v>2</v>
      </c>
      <c r="M6" s="11">
        <f t="shared" si="11"/>
        <v>0</v>
      </c>
      <c r="N6" s="11">
        <f t="shared" si="11"/>
        <v>4</v>
      </c>
      <c r="O6" s="13">
        <f t="shared" si="12"/>
        <v>731</v>
      </c>
      <c r="P6" s="13">
        <f t="shared" ref="P6:P18" si="17">$D6*F6</f>
        <v>765</v>
      </c>
      <c r="Q6" s="13">
        <f t="shared" si="13"/>
        <v>714</v>
      </c>
      <c r="R6" s="13">
        <f t="shared" si="13"/>
        <v>663</v>
      </c>
      <c r="S6" s="13">
        <f t="shared" si="13"/>
        <v>748</v>
      </c>
      <c r="T6" s="15">
        <f t="shared" si="14"/>
        <v>25.5</v>
      </c>
      <c r="U6" s="15">
        <f t="shared" si="6"/>
        <v>42.5</v>
      </c>
      <c r="V6" s="15">
        <f t="shared" si="6"/>
        <v>17</v>
      </c>
      <c r="W6" s="15">
        <f t="shared" si="6"/>
        <v>0</v>
      </c>
      <c r="X6" s="15">
        <f t="shared" si="6"/>
        <v>34</v>
      </c>
      <c r="Y6" s="17">
        <f t="shared" si="15"/>
        <v>756.5</v>
      </c>
      <c r="Z6" s="17">
        <f t="shared" si="7"/>
        <v>807.5</v>
      </c>
      <c r="AA6" s="17">
        <f t="shared" si="7"/>
        <v>731</v>
      </c>
      <c r="AB6" s="17">
        <f t="shared" si="7"/>
        <v>663</v>
      </c>
      <c r="AC6" s="17">
        <f t="shared" si="7"/>
        <v>782</v>
      </c>
      <c r="AE6" s="2">
        <f t="shared" si="16"/>
        <v>3740</v>
      </c>
    </row>
    <row r="7" spans="1:31" x14ac:dyDescent="0.25">
      <c r="A7">
        <v>4</v>
      </c>
      <c r="B7" s="3" t="s">
        <v>3</v>
      </c>
      <c r="C7" s="3" t="s">
        <v>15</v>
      </c>
      <c r="D7" s="2">
        <v>12</v>
      </c>
      <c r="E7" s="9">
        <v>45</v>
      </c>
      <c r="F7" s="9">
        <f t="shared" si="8"/>
        <v>47</v>
      </c>
      <c r="G7" s="9">
        <f t="shared" si="9"/>
        <v>44</v>
      </c>
      <c r="H7" s="9">
        <f t="shared" si="9"/>
        <v>41</v>
      </c>
      <c r="I7" s="9">
        <f t="shared" si="10"/>
        <v>46</v>
      </c>
      <c r="J7" s="11">
        <f>IF(E7&gt;40,E7-40,0)</f>
        <v>5</v>
      </c>
      <c r="K7" s="11">
        <f>IF(F7&gt;40,F7-40,0)</f>
        <v>7</v>
      </c>
      <c r="L7" s="11">
        <f t="shared" si="11"/>
        <v>4</v>
      </c>
      <c r="M7" s="11">
        <f t="shared" si="11"/>
        <v>1</v>
      </c>
      <c r="N7" s="11">
        <f t="shared" si="11"/>
        <v>6</v>
      </c>
      <c r="O7" s="13">
        <f t="shared" si="12"/>
        <v>540</v>
      </c>
      <c r="P7" s="13">
        <f t="shared" si="17"/>
        <v>564</v>
      </c>
      <c r="Q7" s="13">
        <f t="shared" si="13"/>
        <v>528</v>
      </c>
      <c r="R7" s="13">
        <f t="shared" si="13"/>
        <v>492</v>
      </c>
      <c r="S7" s="13">
        <f t="shared" si="13"/>
        <v>552</v>
      </c>
      <c r="T7" s="15">
        <f t="shared" si="14"/>
        <v>30</v>
      </c>
      <c r="U7" s="15">
        <f t="shared" si="6"/>
        <v>42</v>
      </c>
      <c r="V7" s="15">
        <f t="shared" si="6"/>
        <v>24</v>
      </c>
      <c r="W7" s="15">
        <f t="shared" si="6"/>
        <v>6</v>
      </c>
      <c r="X7" s="15">
        <f t="shared" si="6"/>
        <v>36</v>
      </c>
      <c r="Y7" s="17">
        <f t="shared" si="15"/>
        <v>570</v>
      </c>
      <c r="Z7" s="17">
        <f t="shared" si="7"/>
        <v>606</v>
      </c>
      <c r="AA7" s="17">
        <f t="shared" si="7"/>
        <v>552</v>
      </c>
      <c r="AB7" s="17">
        <f t="shared" si="7"/>
        <v>498</v>
      </c>
      <c r="AC7" s="17">
        <f t="shared" si="7"/>
        <v>588</v>
      </c>
      <c r="AE7" s="2">
        <f t="shared" si="16"/>
        <v>2814</v>
      </c>
    </row>
    <row r="8" spans="1:31" x14ac:dyDescent="0.25">
      <c r="A8">
        <v>5</v>
      </c>
      <c r="B8" s="3" t="s">
        <v>4</v>
      </c>
      <c r="C8" s="3" t="s">
        <v>16</v>
      </c>
      <c r="D8" s="2">
        <v>25</v>
      </c>
      <c r="E8" s="9">
        <v>41</v>
      </c>
      <c r="F8" s="9">
        <f t="shared" si="8"/>
        <v>43</v>
      </c>
      <c r="G8" s="9">
        <f t="shared" si="9"/>
        <v>40</v>
      </c>
      <c r="H8" s="9">
        <f t="shared" si="9"/>
        <v>37</v>
      </c>
      <c r="I8" s="9">
        <f t="shared" si="10"/>
        <v>42</v>
      </c>
      <c r="J8" s="11">
        <f>IF(E8&gt;40,E8-40,0)</f>
        <v>1</v>
      </c>
      <c r="K8" s="11">
        <f>IF(F8&gt;40,F8-40,0)</f>
        <v>3</v>
      </c>
      <c r="L8" s="11">
        <f t="shared" si="11"/>
        <v>0</v>
      </c>
      <c r="M8" s="11">
        <f t="shared" si="11"/>
        <v>0</v>
      </c>
      <c r="N8" s="11">
        <f t="shared" si="11"/>
        <v>2</v>
      </c>
      <c r="O8" s="13">
        <f t="shared" si="12"/>
        <v>1025</v>
      </c>
      <c r="P8" s="13">
        <f t="shared" si="17"/>
        <v>1075</v>
      </c>
      <c r="Q8" s="13">
        <f t="shared" si="13"/>
        <v>1000</v>
      </c>
      <c r="R8" s="13">
        <f t="shared" si="13"/>
        <v>925</v>
      </c>
      <c r="S8" s="13">
        <f t="shared" si="13"/>
        <v>1050</v>
      </c>
      <c r="T8" s="15">
        <f t="shared" si="14"/>
        <v>12.5</v>
      </c>
      <c r="U8" s="15">
        <f t="shared" si="6"/>
        <v>37.5</v>
      </c>
      <c r="V8" s="15">
        <f t="shared" si="6"/>
        <v>0</v>
      </c>
      <c r="W8" s="15">
        <f t="shared" si="6"/>
        <v>0</v>
      </c>
      <c r="X8" s="15">
        <f>0.5*$D8*N8</f>
        <v>25</v>
      </c>
      <c r="Y8" s="17">
        <f t="shared" si="15"/>
        <v>1037.5</v>
      </c>
      <c r="Z8" s="17">
        <f t="shared" si="7"/>
        <v>1112.5</v>
      </c>
      <c r="AA8" s="17">
        <f t="shared" si="7"/>
        <v>1000</v>
      </c>
      <c r="AB8" s="17">
        <f t="shared" si="7"/>
        <v>925</v>
      </c>
      <c r="AC8" s="17">
        <f t="shared" si="7"/>
        <v>1075</v>
      </c>
      <c r="AE8" s="2">
        <f t="shared" si="16"/>
        <v>5150</v>
      </c>
    </row>
    <row r="9" spans="1:31" x14ac:dyDescent="0.25">
      <c r="A9">
        <v>6</v>
      </c>
      <c r="B9" s="3" t="s">
        <v>5</v>
      </c>
      <c r="C9" s="3" t="s">
        <v>17</v>
      </c>
      <c r="D9" s="2">
        <v>24</v>
      </c>
      <c r="E9" s="9">
        <v>32</v>
      </c>
      <c r="F9" s="9">
        <f t="shared" si="8"/>
        <v>34</v>
      </c>
      <c r="G9" s="9">
        <f t="shared" si="9"/>
        <v>31</v>
      </c>
      <c r="H9" s="9">
        <f t="shared" si="9"/>
        <v>28</v>
      </c>
      <c r="I9" s="9">
        <f t="shared" si="10"/>
        <v>33</v>
      </c>
      <c r="J9" s="11">
        <f>IF(E9&gt;40,E9-40,0)</f>
        <v>0</v>
      </c>
      <c r="K9" s="11">
        <f>IF(F9&gt;40,F9-40,0)</f>
        <v>0</v>
      </c>
      <c r="L9" s="11">
        <f t="shared" si="11"/>
        <v>0</v>
      </c>
      <c r="M9" s="11">
        <f t="shared" si="11"/>
        <v>0</v>
      </c>
      <c r="N9" s="11">
        <f t="shared" si="11"/>
        <v>0</v>
      </c>
      <c r="O9" s="13">
        <f t="shared" si="12"/>
        <v>768</v>
      </c>
      <c r="P9" s="13">
        <f t="shared" si="17"/>
        <v>816</v>
      </c>
      <c r="Q9" s="13">
        <f t="shared" si="13"/>
        <v>744</v>
      </c>
      <c r="R9" s="13">
        <f t="shared" si="13"/>
        <v>672</v>
      </c>
      <c r="S9" s="13">
        <f t="shared" si="13"/>
        <v>792</v>
      </c>
      <c r="T9" s="15">
        <f t="shared" si="14"/>
        <v>0</v>
      </c>
      <c r="U9" s="15">
        <f t="shared" si="6"/>
        <v>0</v>
      </c>
      <c r="V9" s="15">
        <f t="shared" si="6"/>
        <v>0</v>
      </c>
      <c r="W9" s="15">
        <f t="shared" si="6"/>
        <v>0</v>
      </c>
      <c r="X9" s="15">
        <f t="shared" si="6"/>
        <v>0</v>
      </c>
      <c r="Y9" s="17">
        <f t="shared" si="15"/>
        <v>768</v>
      </c>
      <c r="Z9" s="17">
        <f t="shared" si="7"/>
        <v>816</v>
      </c>
      <c r="AA9" s="17">
        <f t="shared" si="7"/>
        <v>744</v>
      </c>
      <c r="AB9" s="17">
        <f t="shared" si="7"/>
        <v>672</v>
      </c>
      <c r="AC9" s="17">
        <f t="shared" si="7"/>
        <v>792</v>
      </c>
      <c r="AE9" s="2">
        <f t="shared" si="16"/>
        <v>3792</v>
      </c>
    </row>
    <row r="10" spans="1:31" x14ac:dyDescent="0.25">
      <c r="A10">
        <v>7</v>
      </c>
      <c r="B10" s="3" t="s">
        <v>6</v>
      </c>
      <c r="C10" s="3" t="s">
        <v>18</v>
      </c>
      <c r="D10" s="2">
        <v>30</v>
      </c>
      <c r="E10" s="9">
        <v>50</v>
      </c>
      <c r="F10" s="9">
        <f t="shared" si="8"/>
        <v>52</v>
      </c>
      <c r="G10" s="9">
        <f t="shared" si="9"/>
        <v>49</v>
      </c>
      <c r="H10" s="9">
        <f t="shared" si="9"/>
        <v>46</v>
      </c>
      <c r="I10" s="9">
        <f t="shared" si="10"/>
        <v>51</v>
      </c>
      <c r="J10" s="11">
        <f>IF(E10&gt;40,E10-40,0)</f>
        <v>10</v>
      </c>
      <c r="K10" s="11">
        <f>IF(F10&gt;40,F10-40,0)</f>
        <v>12</v>
      </c>
      <c r="L10" s="11">
        <f t="shared" si="11"/>
        <v>9</v>
      </c>
      <c r="M10" s="11">
        <f t="shared" si="11"/>
        <v>6</v>
      </c>
      <c r="N10" s="11">
        <f t="shared" si="11"/>
        <v>11</v>
      </c>
      <c r="O10" s="13">
        <f t="shared" si="12"/>
        <v>1500</v>
      </c>
      <c r="P10" s="13">
        <f t="shared" si="17"/>
        <v>1560</v>
      </c>
      <c r="Q10" s="13">
        <f t="shared" si="13"/>
        <v>1470</v>
      </c>
      <c r="R10" s="13">
        <f t="shared" si="13"/>
        <v>1380</v>
      </c>
      <c r="S10" s="13">
        <f t="shared" si="13"/>
        <v>1530</v>
      </c>
      <c r="T10" s="15">
        <f t="shared" si="14"/>
        <v>150</v>
      </c>
      <c r="U10" s="15">
        <f t="shared" si="6"/>
        <v>180</v>
      </c>
      <c r="V10" s="15">
        <f t="shared" si="6"/>
        <v>135</v>
      </c>
      <c r="W10" s="15">
        <f t="shared" si="6"/>
        <v>90</v>
      </c>
      <c r="X10" s="15">
        <f t="shared" si="6"/>
        <v>165</v>
      </c>
      <c r="Y10" s="17">
        <f t="shared" si="15"/>
        <v>1650</v>
      </c>
      <c r="Z10" s="17">
        <f t="shared" si="7"/>
        <v>1740</v>
      </c>
      <c r="AA10" s="17">
        <f t="shared" si="7"/>
        <v>1605</v>
      </c>
      <c r="AB10" s="17">
        <f t="shared" si="7"/>
        <v>1470</v>
      </c>
      <c r="AC10" s="17">
        <f t="shared" si="7"/>
        <v>1695</v>
      </c>
      <c r="AE10" s="2">
        <f t="shared" si="16"/>
        <v>8160</v>
      </c>
    </row>
    <row r="11" spans="1:31" x14ac:dyDescent="0.25">
      <c r="A11">
        <v>8</v>
      </c>
      <c r="B11" s="3" t="s">
        <v>7</v>
      </c>
      <c r="C11" s="3" t="s">
        <v>19</v>
      </c>
      <c r="D11" s="2">
        <v>18</v>
      </c>
      <c r="E11" s="9">
        <v>49</v>
      </c>
      <c r="F11" s="9">
        <f t="shared" si="8"/>
        <v>51</v>
      </c>
      <c r="G11" s="9">
        <f t="shared" si="9"/>
        <v>48</v>
      </c>
      <c r="H11" s="9">
        <f t="shared" si="9"/>
        <v>45</v>
      </c>
      <c r="I11" s="9">
        <f t="shared" si="10"/>
        <v>50</v>
      </c>
      <c r="J11" s="11">
        <f>IF(E11&gt;40,E11-40,0)</f>
        <v>9</v>
      </c>
      <c r="K11" s="11">
        <f>IF(F11&gt;40,F11-40,0)</f>
        <v>11</v>
      </c>
      <c r="L11" s="11">
        <f t="shared" si="11"/>
        <v>8</v>
      </c>
      <c r="M11" s="11">
        <f t="shared" si="11"/>
        <v>5</v>
      </c>
      <c r="N11" s="11">
        <f t="shared" si="11"/>
        <v>10</v>
      </c>
      <c r="O11" s="13">
        <f t="shared" si="12"/>
        <v>882</v>
      </c>
      <c r="P11" s="13">
        <f t="shared" si="17"/>
        <v>918</v>
      </c>
      <c r="Q11" s="13">
        <f t="shared" si="13"/>
        <v>864</v>
      </c>
      <c r="R11" s="13">
        <f t="shared" si="13"/>
        <v>810</v>
      </c>
      <c r="S11" s="13">
        <f t="shared" si="13"/>
        <v>900</v>
      </c>
      <c r="T11" s="15">
        <f t="shared" si="14"/>
        <v>81</v>
      </c>
      <c r="U11" s="15">
        <f t="shared" si="6"/>
        <v>99</v>
      </c>
      <c r="V11" s="15">
        <f t="shared" si="6"/>
        <v>72</v>
      </c>
      <c r="W11" s="15">
        <f t="shared" si="6"/>
        <v>45</v>
      </c>
      <c r="X11" s="15">
        <f t="shared" si="6"/>
        <v>90</v>
      </c>
      <c r="Y11" s="17">
        <f t="shared" si="15"/>
        <v>963</v>
      </c>
      <c r="Z11" s="17">
        <f t="shared" si="7"/>
        <v>1017</v>
      </c>
      <c r="AA11" s="17">
        <f t="shared" si="7"/>
        <v>936</v>
      </c>
      <c r="AB11" s="17">
        <f t="shared" si="7"/>
        <v>855</v>
      </c>
      <c r="AC11" s="17">
        <f t="shared" si="7"/>
        <v>990</v>
      </c>
      <c r="AE11" s="2">
        <f t="shared" si="16"/>
        <v>4761</v>
      </c>
    </row>
    <row r="12" spans="1:31" x14ac:dyDescent="0.25">
      <c r="A12">
        <v>9</v>
      </c>
      <c r="B12" s="3" t="s">
        <v>8</v>
      </c>
      <c r="C12" s="3" t="s">
        <v>20</v>
      </c>
      <c r="D12" s="2">
        <v>20</v>
      </c>
      <c r="E12" s="9">
        <v>34</v>
      </c>
      <c r="F12" s="9">
        <f t="shared" si="8"/>
        <v>36</v>
      </c>
      <c r="G12" s="9">
        <f t="shared" si="9"/>
        <v>33</v>
      </c>
      <c r="H12" s="9">
        <f t="shared" si="9"/>
        <v>30</v>
      </c>
      <c r="I12" s="9">
        <f t="shared" si="10"/>
        <v>35</v>
      </c>
      <c r="J12" s="11">
        <f>IF(E12&gt;40,E12-40,0)</f>
        <v>0</v>
      </c>
      <c r="K12" s="11">
        <f>IF(F12&gt;40,F12-40,0)</f>
        <v>0</v>
      </c>
      <c r="L12" s="11">
        <f t="shared" si="11"/>
        <v>0</v>
      </c>
      <c r="M12" s="11">
        <f t="shared" si="11"/>
        <v>0</v>
      </c>
      <c r="N12" s="11">
        <f t="shared" si="11"/>
        <v>0</v>
      </c>
      <c r="O12" s="13">
        <f t="shared" si="12"/>
        <v>680</v>
      </c>
      <c r="P12" s="13">
        <f t="shared" si="17"/>
        <v>720</v>
      </c>
      <c r="Q12" s="13">
        <f t="shared" si="13"/>
        <v>660</v>
      </c>
      <c r="R12" s="13">
        <f t="shared" si="13"/>
        <v>600</v>
      </c>
      <c r="S12" s="13">
        <f t="shared" si="13"/>
        <v>700</v>
      </c>
      <c r="T12" s="15">
        <f t="shared" si="14"/>
        <v>0</v>
      </c>
      <c r="U12" s="15">
        <f t="shared" si="6"/>
        <v>0</v>
      </c>
      <c r="V12" s="15">
        <f t="shared" si="6"/>
        <v>0</v>
      </c>
      <c r="W12" s="15">
        <f t="shared" si="6"/>
        <v>0</v>
      </c>
      <c r="X12" s="15">
        <f t="shared" si="6"/>
        <v>0</v>
      </c>
      <c r="Y12" s="17">
        <f t="shared" si="15"/>
        <v>680</v>
      </c>
      <c r="Z12" s="17">
        <f t="shared" si="7"/>
        <v>720</v>
      </c>
      <c r="AA12" s="17">
        <f t="shared" si="7"/>
        <v>660</v>
      </c>
      <c r="AB12" s="17">
        <f t="shared" si="7"/>
        <v>600</v>
      </c>
      <c r="AC12" s="17">
        <f t="shared" si="7"/>
        <v>700</v>
      </c>
      <c r="AE12" s="2">
        <f t="shared" si="16"/>
        <v>3360</v>
      </c>
    </row>
    <row r="13" spans="1:31" x14ac:dyDescent="0.25">
      <c r="A13">
        <v>10</v>
      </c>
      <c r="B13" s="3" t="s">
        <v>9</v>
      </c>
      <c r="C13" s="3" t="s">
        <v>21</v>
      </c>
      <c r="D13" s="2">
        <v>16</v>
      </c>
      <c r="E13" s="9">
        <v>45</v>
      </c>
      <c r="F13" s="9">
        <f t="shared" si="8"/>
        <v>47</v>
      </c>
      <c r="G13" s="9">
        <f t="shared" si="9"/>
        <v>44</v>
      </c>
      <c r="H13" s="9">
        <f t="shared" si="9"/>
        <v>41</v>
      </c>
      <c r="I13" s="9">
        <f t="shared" si="10"/>
        <v>46</v>
      </c>
      <c r="J13" s="11">
        <f>IF(E13&gt;40,E13-40,0)</f>
        <v>5</v>
      </c>
      <c r="K13" s="11">
        <f>IF(F13&gt;40,F13-40,0)</f>
        <v>7</v>
      </c>
      <c r="L13" s="11">
        <f t="shared" si="11"/>
        <v>4</v>
      </c>
      <c r="M13" s="11">
        <f t="shared" si="11"/>
        <v>1</v>
      </c>
      <c r="N13" s="11">
        <f t="shared" si="11"/>
        <v>6</v>
      </c>
      <c r="O13" s="13">
        <f t="shared" si="12"/>
        <v>720</v>
      </c>
      <c r="P13" s="13">
        <f t="shared" si="17"/>
        <v>752</v>
      </c>
      <c r="Q13" s="13">
        <f t="shared" si="13"/>
        <v>704</v>
      </c>
      <c r="R13" s="13">
        <f t="shared" si="13"/>
        <v>656</v>
      </c>
      <c r="S13" s="13">
        <f t="shared" si="13"/>
        <v>736</v>
      </c>
      <c r="T13" s="15">
        <f t="shared" si="14"/>
        <v>40</v>
      </c>
      <c r="U13" s="15">
        <f t="shared" si="6"/>
        <v>56</v>
      </c>
      <c r="V13" s="15">
        <f t="shared" si="6"/>
        <v>32</v>
      </c>
      <c r="W13" s="15">
        <f t="shared" si="6"/>
        <v>8</v>
      </c>
      <c r="X13" s="15">
        <f t="shared" si="6"/>
        <v>48</v>
      </c>
      <c r="Y13" s="17">
        <f t="shared" ref="Y5:Y19" si="18">O13+T13</f>
        <v>760</v>
      </c>
      <c r="Z13" s="17">
        <f t="shared" si="7"/>
        <v>808</v>
      </c>
      <c r="AA13" s="17">
        <f t="shared" si="7"/>
        <v>736</v>
      </c>
      <c r="AB13" s="17">
        <f t="shared" si="7"/>
        <v>664</v>
      </c>
      <c r="AC13" s="17">
        <f t="shared" si="7"/>
        <v>784</v>
      </c>
      <c r="AE13" s="2">
        <f t="shared" si="16"/>
        <v>3752</v>
      </c>
    </row>
    <row r="14" spans="1:31" x14ac:dyDescent="0.25">
      <c r="A14">
        <v>11</v>
      </c>
      <c r="B14" s="3" t="s">
        <v>10</v>
      </c>
      <c r="C14" s="3" t="s">
        <v>22</v>
      </c>
      <c r="D14" s="2">
        <v>21</v>
      </c>
      <c r="E14" s="9">
        <v>47</v>
      </c>
      <c r="F14" s="9">
        <f t="shared" si="8"/>
        <v>49</v>
      </c>
      <c r="G14" s="9">
        <f t="shared" si="9"/>
        <v>46</v>
      </c>
      <c r="H14" s="9">
        <f t="shared" si="9"/>
        <v>43</v>
      </c>
      <c r="I14" s="9">
        <f t="shared" si="10"/>
        <v>48</v>
      </c>
      <c r="J14" s="11">
        <f>IF(E14&gt;40,E14-40,0)</f>
        <v>7</v>
      </c>
      <c r="K14" s="11">
        <f>IF(F14&gt;40,F14-40,0)</f>
        <v>9</v>
      </c>
      <c r="L14" s="11">
        <f t="shared" si="11"/>
        <v>6</v>
      </c>
      <c r="M14" s="11">
        <f t="shared" si="11"/>
        <v>3</v>
      </c>
      <c r="N14" s="11">
        <f t="shared" si="11"/>
        <v>8</v>
      </c>
      <c r="O14" s="13">
        <f t="shared" si="12"/>
        <v>987</v>
      </c>
      <c r="P14" s="13">
        <f t="shared" si="17"/>
        <v>1029</v>
      </c>
      <c r="Q14" s="13">
        <f t="shared" si="13"/>
        <v>966</v>
      </c>
      <c r="R14" s="13">
        <f t="shared" si="13"/>
        <v>903</v>
      </c>
      <c r="S14" s="13">
        <f t="shared" si="13"/>
        <v>1008</v>
      </c>
      <c r="T14" s="15">
        <f t="shared" si="14"/>
        <v>73.5</v>
      </c>
      <c r="U14" s="15">
        <f t="shared" si="6"/>
        <v>94.5</v>
      </c>
      <c r="V14" s="15">
        <f t="shared" si="6"/>
        <v>63</v>
      </c>
      <c r="W14" s="15">
        <f t="shared" si="6"/>
        <v>31.5</v>
      </c>
      <c r="X14" s="15">
        <f t="shared" si="6"/>
        <v>84</v>
      </c>
      <c r="Y14" s="17">
        <f t="shared" si="18"/>
        <v>1060.5</v>
      </c>
      <c r="Z14" s="17">
        <f t="shared" si="7"/>
        <v>1123.5</v>
      </c>
      <c r="AA14" s="17">
        <f t="shared" si="7"/>
        <v>1029</v>
      </c>
      <c r="AB14" s="17">
        <f t="shared" si="7"/>
        <v>934.5</v>
      </c>
      <c r="AC14" s="17">
        <f t="shared" si="7"/>
        <v>1092</v>
      </c>
      <c r="AE14" s="2">
        <f t="shared" si="16"/>
        <v>5239.5</v>
      </c>
    </row>
    <row r="15" spans="1:31" x14ac:dyDescent="0.25">
      <c r="A15">
        <v>12</v>
      </c>
      <c r="B15" s="3" t="s">
        <v>11</v>
      </c>
      <c r="C15" s="3" t="s">
        <v>23</v>
      </c>
      <c r="D15" s="2">
        <v>20</v>
      </c>
      <c r="E15" s="9">
        <v>41</v>
      </c>
      <c r="F15" s="9">
        <f t="shared" si="8"/>
        <v>43</v>
      </c>
      <c r="G15" s="9">
        <f t="shared" si="9"/>
        <v>40</v>
      </c>
      <c r="H15" s="9">
        <f t="shared" si="9"/>
        <v>37</v>
      </c>
      <c r="I15" s="9">
        <f t="shared" si="10"/>
        <v>42</v>
      </c>
      <c r="J15" s="11">
        <f>IF(E15&gt;40,E15-40,0)</f>
        <v>1</v>
      </c>
      <c r="K15" s="11">
        <f>IF(F15&gt;40,F15-40,0)</f>
        <v>3</v>
      </c>
      <c r="L15" s="11">
        <f t="shared" si="11"/>
        <v>0</v>
      </c>
      <c r="M15" s="11">
        <f t="shared" si="11"/>
        <v>0</v>
      </c>
      <c r="N15" s="11">
        <f t="shared" si="11"/>
        <v>2</v>
      </c>
      <c r="O15" s="13">
        <f t="shared" si="12"/>
        <v>820</v>
      </c>
      <c r="P15" s="13">
        <f t="shared" si="17"/>
        <v>860</v>
      </c>
      <c r="Q15" s="13">
        <f t="shared" si="13"/>
        <v>800</v>
      </c>
      <c r="R15" s="13">
        <f t="shared" si="13"/>
        <v>740</v>
      </c>
      <c r="S15" s="13">
        <f t="shared" si="13"/>
        <v>840</v>
      </c>
      <c r="T15" s="15">
        <f t="shared" si="14"/>
        <v>10</v>
      </c>
      <c r="U15" s="15">
        <f t="shared" si="6"/>
        <v>30</v>
      </c>
      <c r="V15" s="15">
        <f t="shared" si="6"/>
        <v>0</v>
      </c>
      <c r="W15" s="15">
        <f t="shared" si="6"/>
        <v>0</v>
      </c>
      <c r="X15" s="15">
        <f t="shared" si="6"/>
        <v>20</v>
      </c>
      <c r="Y15" s="17">
        <f t="shared" si="18"/>
        <v>830</v>
      </c>
      <c r="Z15" s="17">
        <f t="shared" si="7"/>
        <v>890</v>
      </c>
      <c r="AA15" s="17">
        <f t="shared" si="7"/>
        <v>800</v>
      </c>
      <c r="AB15" s="17">
        <f t="shared" si="7"/>
        <v>740</v>
      </c>
      <c r="AC15" s="17">
        <f t="shared" si="7"/>
        <v>860</v>
      </c>
      <c r="AE15" s="2">
        <f t="shared" si="16"/>
        <v>4120</v>
      </c>
    </row>
    <row r="16" spans="1:31" x14ac:dyDescent="0.25">
      <c r="A16">
        <v>13</v>
      </c>
      <c r="B16" s="3" t="s">
        <v>42</v>
      </c>
      <c r="C16" s="3" t="s">
        <v>43</v>
      </c>
      <c r="D16" s="2">
        <v>22</v>
      </c>
      <c r="E16" s="9">
        <v>26</v>
      </c>
      <c r="F16" s="9">
        <f t="shared" si="8"/>
        <v>28</v>
      </c>
      <c r="G16" s="9">
        <f t="shared" si="9"/>
        <v>25</v>
      </c>
      <c r="H16" s="9">
        <f t="shared" si="9"/>
        <v>22</v>
      </c>
      <c r="I16" s="9">
        <f t="shared" si="10"/>
        <v>27</v>
      </c>
      <c r="J16" s="11">
        <f>IF(E16&gt;40,E16-40,0)</f>
        <v>0</v>
      </c>
      <c r="K16" s="11">
        <f>IF(F16&gt;40,F16-40,0)</f>
        <v>0</v>
      </c>
      <c r="L16" s="11">
        <f t="shared" si="11"/>
        <v>0</v>
      </c>
      <c r="M16" s="11">
        <f t="shared" si="11"/>
        <v>0</v>
      </c>
      <c r="N16" s="11">
        <f t="shared" si="11"/>
        <v>0</v>
      </c>
      <c r="O16" s="13">
        <f t="shared" si="12"/>
        <v>572</v>
      </c>
      <c r="P16" s="13">
        <f t="shared" si="17"/>
        <v>616</v>
      </c>
      <c r="Q16" s="13">
        <f t="shared" si="13"/>
        <v>550</v>
      </c>
      <c r="R16" s="13">
        <f t="shared" si="13"/>
        <v>484</v>
      </c>
      <c r="S16" s="13">
        <f t="shared" si="13"/>
        <v>594</v>
      </c>
      <c r="T16" s="15">
        <f t="shared" si="14"/>
        <v>0</v>
      </c>
      <c r="U16" s="15">
        <f t="shared" si="6"/>
        <v>0</v>
      </c>
      <c r="V16" s="15">
        <f t="shared" si="6"/>
        <v>0</v>
      </c>
      <c r="W16" s="15">
        <f t="shared" si="6"/>
        <v>0</v>
      </c>
      <c r="X16" s="15">
        <f t="shared" si="6"/>
        <v>0</v>
      </c>
      <c r="Y16" s="17">
        <f t="shared" si="18"/>
        <v>572</v>
      </c>
      <c r="Z16" s="17">
        <f t="shared" si="7"/>
        <v>616</v>
      </c>
      <c r="AA16" s="17">
        <f t="shared" si="7"/>
        <v>550</v>
      </c>
      <c r="AB16" s="17">
        <f t="shared" si="7"/>
        <v>484</v>
      </c>
      <c r="AC16" s="17">
        <f t="shared" si="7"/>
        <v>594</v>
      </c>
      <c r="AD16" t="s">
        <v>37</v>
      </c>
      <c r="AE16" s="2">
        <f t="shared" si="16"/>
        <v>2816</v>
      </c>
    </row>
    <row r="17" spans="1:31" x14ac:dyDescent="0.25">
      <c r="A17">
        <v>14</v>
      </c>
      <c r="B17" s="3" t="s">
        <v>45</v>
      </c>
      <c r="C17" s="3" t="s">
        <v>44</v>
      </c>
      <c r="D17" s="2">
        <v>19</v>
      </c>
      <c r="E17" s="9">
        <v>35</v>
      </c>
      <c r="F17" s="9">
        <f t="shared" si="8"/>
        <v>37</v>
      </c>
      <c r="G17" s="9">
        <f t="shared" si="9"/>
        <v>34</v>
      </c>
      <c r="H17" s="9">
        <f t="shared" si="9"/>
        <v>31</v>
      </c>
      <c r="I17" s="9">
        <f t="shared" si="10"/>
        <v>36</v>
      </c>
      <c r="J17" s="11">
        <f>IF(E17&gt;40,E17-40,0)</f>
        <v>0</v>
      </c>
      <c r="K17" s="11">
        <f>IF(F17&gt;40,F17-40,0)</f>
        <v>0</v>
      </c>
      <c r="L17" s="11">
        <f t="shared" si="11"/>
        <v>0</v>
      </c>
      <c r="M17" s="11">
        <f t="shared" si="11"/>
        <v>0</v>
      </c>
      <c r="N17" s="11">
        <f t="shared" si="11"/>
        <v>0</v>
      </c>
      <c r="O17" s="13">
        <f t="shared" si="12"/>
        <v>665</v>
      </c>
      <c r="P17" s="13">
        <f t="shared" si="17"/>
        <v>703</v>
      </c>
      <c r="Q17" s="13">
        <f t="shared" si="13"/>
        <v>646</v>
      </c>
      <c r="R17" s="13">
        <f t="shared" si="13"/>
        <v>589</v>
      </c>
      <c r="S17" s="13">
        <f t="shared" si="13"/>
        <v>684</v>
      </c>
      <c r="T17" s="15">
        <f t="shared" si="14"/>
        <v>0</v>
      </c>
      <c r="U17" s="15">
        <f t="shared" si="6"/>
        <v>0</v>
      </c>
      <c r="V17" s="15">
        <f t="shared" si="6"/>
        <v>0</v>
      </c>
      <c r="W17" s="15">
        <f t="shared" si="6"/>
        <v>0</v>
      </c>
      <c r="X17" s="15">
        <f t="shared" si="6"/>
        <v>0</v>
      </c>
      <c r="Y17" s="17">
        <f t="shared" si="18"/>
        <v>665</v>
      </c>
      <c r="Z17" s="17">
        <f t="shared" si="7"/>
        <v>703</v>
      </c>
      <c r="AA17" s="17">
        <f t="shared" si="7"/>
        <v>646</v>
      </c>
      <c r="AB17" s="17">
        <f t="shared" si="7"/>
        <v>589</v>
      </c>
      <c r="AC17" s="17">
        <f t="shared" si="7"/>
        <v>684</v>
      </c>
      <c r="AE17" s="2">
        <f t="shared" si="16"/>
        <v>3287</v>
      </c>
    </row>
    <row r="18" spans="1:31" x14ac:dyDescent="0.25">
      <c r="A18">
        <v>15</v>
      </c>
      <c r="B18" s="3" t="s">
        <v>46</v>
      </c>
      <c r="C18" s="3" t="s">
        <v>47</v>
      </c>
      <c r="D18" s="2">
        <v>13</v>
      </c>
      <c r="E18" s="9">
        <v>45</v>
      </c>
      <c r="F18" s="9">
        <f t="shared" si="8"/>
        <v>47</v>
      </c>
      <c r="G18" s="9">
        <f t="shared" si="9"/>
        <v>44</v>
      </c>
      <c r="H18" s="9">
        <f t="shared" si="9"/>
        <v>41</v>
      </c>
      <c r="I18" s="9">
        <f t="shared" si="10"/>
        <v>46</v>
      </c>
      <c r="J18" s="11">
        <f>IF(E18&gt;40,E18-40,0)</f>
        <v>5</v>
      </c>
      <c r="K18" s="11">
        <f>IF(F18&gt;40,F18-40,0)</f>
        <v>7</v>
      </c>
      <c r="L18" s="11">
        <f t="shared" si="11"/>
        <v>4</v>
      </c>
      <c r="M18" s="11">
        <f t="shared" si="11"/>
        <v>1</v>
      </c>
      <c r="N18" s="11">
        <f t="shared" si="11"/>
        <v>6</v>
      </c>
      <c r="O18" s="13">
        <f t="shared" si="12"/>
        <v>585</v>
      </c>
      <c r="P18" s="13">
        <f t="shared" si="17"/>
        <v>611</v>
      </c>
      <c r="Q18" s="13">
        <f t="shared" si="13"/>
        <v>572</v>
      </c>
      <c r="R18" s="13">
        <f t="shared" si="13"/>
        <v>533</v>
      </c>
      <c r="S18" s="13">
        <f t="shared" si="13"/>
        <v>598</v>
      </c>
      <c r="T18" s="15">
        <f t="shared" si="14"/>
        <v>32.5</v>
      </c>
      <c r="U18" s="15">
        <f t="shared" si="6"/>
        <v>45.5</v>
      </c>
      <c r="V18" s="15">
        <f t="shared" si="6"/>
        <v>26</v>
      </c>
      <c r="W18" s="15">
        <f t="shared" si="6"/>
        <v>6.5</v>
      </c>
      <c r="X18" s="15">
        <f t="shared" si="6"/>
        <v>39</v>
      </c>
      <c r="Y18" s="17">
        <f t="shared" si="18"/>
        <v>617.5</v>
      </c>
      <c r="Z18" s="17">
        <f t="shared" si="7"/>
        <v>656.5</v>
      </c>
      <c r="AA18" s="17">
        <f t="shared" si="7"/>
        <v>598</v>
      </c>
      <c r="AB18" s="17">
        <f t="shared" si="7"/>
        <v>539.5</v>
      </c>
      <c r="AC18" s="17">
        <f t="shared" si="7"/>
        <v>637</v>
      </c>
      <c r="AE18" s="2">
        <f t="shared" si="16"/>
        <v>3048.5</v>
      </c>
    </row>
    <row r="19" spans="1:31" x14ac:dyDescent="0.25">
      <c r="Y19" s="2"/>
    </row>
    <row r="21" spans="1:31" x14ac:dyDescent="0.25">
      <c r="B21" t="s">
        <v>48</v>
      </c>
      <c r="D21" s="2">
        <f>MAX(D4:D18)</f>
        <v>30</v>
      </c>
      <c r="E21" s="5">
        <f>MAX(E4:E18)</f>
        <v>50</v>
      </c>
      <c r="F21" s="5"/>
      <c r="G21" s="5"/>
      <c r="H21" s="5"/>
      <c r="I21" s="5"/>
      <c r="J21" s="5"/>
      <c r="K21" s="5"/>
      <c r="L21" s="5"/>
      <c r="M21" s="5"/>
      <c r="N21" s="5"/>
      <c r="O21" s="6">
        <f>MAX(O4:O18)</f>
        <v>1500</v>
      </c>
      <c r="P21" s="6">
        <f t="shared" ref="P21:AC21" si="19">MAX(P4:P18)</f>
        <v>1560</v>
      </c>
      <c r="Q21" s="6">
        <f t="shared" si="19"/>
        <v>1470</v>
      </c>
      <c r="R21" s="6">
        <f t="shared" si="19"/>
        <v>1380</v>
      </c>
      <c r="S21" s="6">
        <f t="shared" si="19"/>
        <v>1530</v>
      </c>
      <c r="T21" s="6">
        <f t="shared" si="19"/>
        <v>150</v>
      </c>
      <c r="U21" s="6">
        <f t="shared" si="19"/>
        <v>180</v>
      </c>
      <c r="V21" s="6">
        <f t="shared" si="19"/>
        <v>135</v>
      </c>
      <c r="W21" s="6">
        <f t="shared" si="19"/>
        <v>90</v>
      </c>
      <c r="X21" s="6">
        <f t="shared" si="19"/>
        <v>165</v>
      </c>
      <c r="Y21" s="6">
        <f t="shared" si="19"/>
        <v>1650</v>
      </c>
      <c r="Z21" s="6">
        <f t="shared" si="19"/>
        <v>1740</v>
      </c>
      <c r="AA21" s="6">
        <f t="shared" si="19"/>
        <v>1605</v>
      </c>
      <c r="AB21" s="6">
        <f t="shared" si="19"/>
        <v>1470</v>
      </c>
      <c r="AC21" s="6">
        <f t="shared" si="19"/>
        <v>1695</v>
      </c>
      <c r="AD21" s="6"/>
      <c r="AE21" s="6">
        <f t="shared" ref="AD21:AE21" si="20">MAX(AE4:AE18)</f>
        <v>8160</v>
      </c>
    </row>
    <row r="22" spans="1:31" x14ac:dyDescent="0.25">
      <c r="B22" t="s">
        <v>49</v>
      </c>
      <c r="D22" s="2">
        <f>MIN(D4:D18)</f>
        <v>10</v>
      </c>
      <c r="E22" s="5">
        <f>MIN(E4:E18)</f>
        <v>26</v>
      </c>
      <c r="F22" s="5"/>
      <c r="G22" s="5"/>
      <c r="H22" s="5"/>
      <c r="I22" s="5"/>
      <c r="J22" s="5"/>
      <c r="K22" s="5"/>
      <c r="L22" s="5"/>
      <c r="M22" s="5"/>
      <c r="N22" s="5"/>
      <c r="O22" s="6">
        <f>MIN(O4:O18)</f>
        <v>410</v>
      </c>
      <c r="P22" s="6">
        <f t="shared" ref="P22:AC22" si="21">MIN(P4:P18)</f>
        <v>430</v>
      </c>
      <c r="Q22" s="6">
        <f t="shared" si="21"/>
        <v>400</v>
      </c>
      <c r="R22" s="6">
        <f t="shared" si="21"/>
        <v>370</v>
      </c>
      <c r="S22" s="6">
        <f t="shared" si="21"/>
        <v>420</v>
      </c>
      <c r="T22" s="6">
        <f t="shared" si="21"/>
        <v>0</v>
      </c>
      <c r="U22" s="6">
        <f t="shared" si="21"/>
        <v>0</v>
      </c>
      <c r="V22" s="6">
        <f t="shared" si="21"/>
        <v>0</v>
      </c>
      <c r="W22" s="6">
        <f t="shared" si="21"/>
        <v>0</v>
      </c>
      <c r="X22" s="6">
        <f t="shared" si="21"/>
        <v>0</v>
      </c>
      <c r="Y22" s="6">
        <f t="shared" si="21"/>
        <v>415</v>
      </c>
      <c r="Z22" s="6">
        <f t="shared" si="21"/>
        <v>445</v>
      </c>
      <c r="AA22" s="6">
        <f t="shared" si="21"/>
        <v>400</v>
      </c>
      <c r="AB22" s="6">
        <f t="shared" si="21"/>
        <v>370</v>
      </c>
      <c r="AC22" s="6">
        <f t="shared" si="21"/>
        <v>430</v>
      </c>
      <c r="AD22" s="6"/>
      <c r="AE22" s="6">
        <f t="shared" ref="AD22:AE22" si="22">MIN(AE4:AE18)</f>
        <v>2060</v>
      </c>
    </row>
    <row r="23" spans="1:31" x14ac:dyDescent="0.25">
      <c r="B23" t="s">
        <v>50</v>
      </c>
      <c r="D23" s="2">
        <f>AVERAGE(D4:D18)</f>
        <v>18.8</v>
      </c>
      <c r="E23" s="5">
        <f>AVERAGE(E4:E18)</f>
        <v>40.93333333333333</v>
      </c>
      <c r="F23" s="5"/>
      <c r="G23" s="5"/>
      <c r="H23" s="5"/>
      <c r="I23" s="5"/>
      <c r="J23" s="5"/>
      <c r="K23" s="5"/>
      <c r="L23" s="5"/>
      <c r="M23" s="5"/>
      <c r="N23" s="5"/>
      <c r="O23" s="6">
        <f>AVERAGE(O4:O18)</f>
        <v>765.66666666666663</v>
      </c>
      <c r="P23" s="6">
        <f t="shared" ref="P23:AC23" si="23">AVERAGE(P4:P18)</f>
        <v>803.26666666666665</v>
      </c>
      <c r="Q23" s="6">
        <f t="shared" si="23"/>
        <v>746.86666666666667</v>
      </c>
      <c r="R23" s="6">
        <f t="shared" si="23"/>
        <v>690.4666666666667</v>
      </c>
      <c r="S23" s="6">
        <f t="shared" si="23"/>
        <v>784.4666666666667</v>
      </c>
      <c r="T23" s="6">
        <f t="shared" si="23"/>
        <v>30.666666666666668</v>
      </c>
      <c r="U23" s="6">
        <f t="shared" si="23"/>
        <v>43.8</v>
      </c>
      <c r="V23" s="6">
        <f t="shared" si="23"/>
        <v>24.6</v>
      </c>
      <c r="W23" s="6">
        <f t="shared" si="23"/>
        <v>12.466666666666667</v>
      </c>
      <c r="X23" s="6">
        <f t="shared" si="23"/>
        <v>37.233333333333334</v>
      </c>
      <c r="Y23" s="6">
        <f t="shared" si="23"/>
        <v>796.33333333333337</v>
      </c>
      <c r="Z23" s="6">
        <f t="shared" si="23"/>
        <v>847.06666666666672</v>
      </c>
      <c r="AA23" s="6">
        <f t="shared" si="23"/>
        <v>771.4666666666667</v>
      </c>
      <c r="AB23" s="6">
        <f t="shared" si="23"/>
        <v>702.93333333333328</v>
      </c>
      <c r="AC23" s="6">
        <f t="shared" si="23"/>
        <v>821.7</v>
      </c>
      <c r="AD23" s="6"/>
      <c r="AE23" s="6">
        <f t="shared" ref="AD23:AE23" si="24">AVERAGE(AE4:AE18)</f>
        <v>3939.5</v>
      </c>
    </row>
    <row r="24" spans="1:31" x14ac:dyDescent="0.25">
      <c r="B24" t="s">
        <v>51</v>
      </c>
      <c r="D24" s="2">
        <f>SUM(D4:D18)</f>
        <v>282</v>
      </c>
      <c r="E24" s="5">
        <f>SUM(E4:E18)</f>
        <v>614</v>
      </c>
      <c r="F24" s="5"/>
      <c r="G24" s="5"/>
      <c r="H24" s="5"/>
      <c r="I24" s="5"/>
      <c r="J24" s="5"/>
      <c r="K24" s="5"/>
      <c r="L24" s="5"/>
      <c r="M24" s="5"/>
      <c r="N24" s="5"/>
      <c r="O24" s="6">
        <f>SUM(O4:O18)</f>
        <v>11485</v>
      </c>
      <c r="P24" s="6">
        <f t="shared" ref="P24:AC24" si="25">SUM(P4:P18)</f>
        <v>12049</v>
      </c>
      <c r="Q24" s="6">
        <f t="shared" si="25"/>
        <v>11203</v>
      </c>
      <c r="R24" s="6">
        <f t="shared" si="25"/>
        <v>10357</v>
      </c>
      <c r="S24" s="6">
        <f t="shared" si="25"/>
        <v>11767</v>
      </c>
      <c r="T24" s="6">
        <f t="shared" si="25"/>
        <v>460</v>
      </c>
      <c r="U24" s="6">
        <f t="shared" si="25"/>
        <v>657</v>
      </c>
      <c r="V24" s="6">
        <f t="shared" si="25"/>
        <v>369</v>
      </c>
      <c r="W24" s="6">
        <f t="shared" si="25"/>
        <v>187</v>
      </c>
      <c r="X24" s="6">
        <f t="shared" si="25"/>
        <v>558.5</v>
      </c>
      <c r="Y24" s="6">
        <f t="shared" si="25"/>
        <v>11945</v>
      </c>
      <c r="Z24" s="6">
        <f t="shared" si="25"/>
        <v>12706</v>
      </c>
      <c r="AA24" s="6">
        <f t="shared" si="25"/>
        <v>11572</v>
      </c>
      <c r="AB24" s="6">
        <f t="shared" si="25"/>
        <v>10544</v>
      </c>
      <c r="AC24" s="6">
        <f t="shared" si="25"/>
        <v>12325.5</v>
      </c>
      <c r="AD24" s="6"/>
      <c r="AE24" s="6">
        <f t="shared" ref="AD24:AE24" si="26">SUM(AE4:AE18)</f>
        <v>59092.5</v>
      </c>
    </row>
  </sheetData>
  <pageMargins left="0.7" right="0.7" top="0.75" bottom="0.75" header="0.3" footer="0.3"/>
  <pageSetup scale="2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C12"/>
    </sheetView>
  </sheetViews>
  <sheetFormatPr defaultRowHeight="15" x14ac:dyDescent="0.25"/>
  <sheetData>
    <row r="1" spans="1:1" x14ac:dyDescent="0.25">
      <c r="A1" s="1" t="s">
        <v>24</v>
      </c>
    </row>
    <row r="2" spans="1:1" x14ac:dyDescent="0.25">
      <c r="A2" s="1" t="s">
        <v>25</v>
      </c>
    </row>
    <row r="3" spans="1:1" x14ac:dyDescent="0.25">
      <c r="A3" s="1" t="s">
        <v>35</v>
      </c>
    </row>
    <row r="4" spans="1:1" x14ac:dyDescent="0.25">
      <c r="A4" s="1" t="s">
        <v>26</v>
      </c>
    </row>
    <row r="5" spans="1:1" x14ac:dyDescent="0.25">
      <c r="A5" s="1" t="s">
        <v>27</v>
      </c>
    </row>
    <row r="6" spans="1:1" x14ac:dyDescent="0.25">
      <c r="A6" s="1" t="s">
        <v>28</v>
      </c>
    </row>
    <row r="7" spans="1:1" x14ac:dyDescent="0.25">
      <c r="A7" s="1" t="s">
        <v>29</v>
      </c>
    </row>
    <row r="8" spans="1:1" x14ac:dyDescent="0.25">
      <c r="A8" s="1" t="s">
        <v>30</v>
      </c>
    </row>
    <row r="9" spans="1:1" x14ac:dyDescent="0.25">
      <c r="A9" s="1" t="s">
        <v>31</v>
      </c>
    </row>
    <row r="10" spans="1:1" x14ac:dyDescent="0.25">
      <c r="A10" s="1" t="s">
        <v>32</v>
      </c>
    </row>
    <row r="11" spans="1:1" x14ac:dyDescent="0.25">
      <c r="A11" s="1" t="s">
        <v>33</v>
      </c>
    </row>
    <row r="12" spans="1:1" x14ac:dyDescent="0.25">
      <c r="A12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2023-03-02T03:27:58Z</cp:lastPrinted>
  <dcterms:created xsi:type="dcterms:W3CDTF">2023-02-28T22:40:22Z</dcterms:created>
  <dcterms:modified xsi:type="dcterms:W3CDTF">2023-03-04T00:38:17Z</dcterms:modified>
</cp:coreProperties>
</file>