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been/Documents/Projects/SQL/Maven Airlines/"/>
    </mc:Choice>
  </mc:AlternateContent>
  <xr:revisionPtr revIDLastSave="0" documentId="13_ncr:1_{4C92C643-BAB4-4641-893C-45DFE184D873}" xr6:coauthVersionLast="47" xr6:coauthVersionMax="47" xr10:uidLastSave="{00000000-0000-0000-0000-000000000000}"/>
  <bookViews>
    <workbookView xWindow="380" yWindow="500" windowWidth="28420" windowHeight="16460" activeTab="1" xr2:uid="{86E034AE-D1EC-F940-9DBB-5652E08AC1C1}"/>
  </bookViews>
  <sheets>
    <sheet name="AVG satisfaction score" sheetId="1" r:id="rId1"/>
    <sheet name="travel class least satisfied" sheetId="2" r:id="rId2"/>
    <sheet name="customer type travel class" sheetId="3" r:id="rId3"/>
    <sheet name="distance travel class" sheetId="4" r:id="rId4"/>
    <sheet name="customer type least satisfied" sheetId="7" r:id="rId5"/>
    <sheet name="least satisfied factors" sheetId="8" r:id="rId6"/>
    <sheet name="num of respondents" sheetId="17" r:id="rId7"/>
    <sheet name="percent neutral dissatisfied" sheetId="9" r:id="rId8"/>
    <sheet name="satisfied age group" sheetId="11" r:id="rId9"/>
    <sheet name="satisfied customer type" sheetId="12" r:id="rId10"/>
    <sheet name="satisfied distance" sheetId="13" r:id="rId11"/>
    <sheet name="gender" sheetId="14" r:id="rId12"/>
    <sheet name="satisfied travel class" sheetId="15" r:id="rId13"/>
    <sheet name="satisfied travel type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6" l="1"/>
  <c r="D2" i="16"/>
  <c r="D4" i="15"/>
  <c r="D3" i="15"/>
  <c r="D2" i="15"/>
  <c r="D3" i="14"/>
  <c r="D2" i="14"/>
  <c r="D4" i="13"/>
  <c r="D3" i="13"/>
  <c r="D2" i="13"/>
  <c r="D3" i="12"/>
  <c r="D2" i="12"/>
  <c r="D6" i="11"/>
  <c r="D5" i="11"/>
  <c r="D4" i="11"/>
  <c r="D3" i="11"/>
  <c r="D2" i="11"/>
</calcChain>
</file>

<file path=xl/sharedStrings.xml><?xml version="1.0" encoding="utf-8"?>
<sst xmlns="http://schemas.openxmlformats.org/spreadsheetml/2006/main" count="265" uniqueCount="46">
  <si>
    <t>Factors</t>
  </si>
  <si>
    <t>AVG_Satisfaction_Score</t>
  </si>
  <si>
    <t>In_flight_Service</t>
  </si>
  <si>
    <t>Baggage_Handling</t>
  </si>
  <si>
    <t>Seat_Comfort</t>
  </si>
  <si>
    <t>Onboard_Service</t>
  </si>
  <si>
    <t>In_flight_Entertainment</t>
  </si>
  <si>
    <t>Leg_Room_Service</t>
  </si>
  <si>
    <t>Check_in_Service</t>
  </si>
  <si>
    <t>Cleanliness</t>
  </si>
  <si>
    <t>Online_Boarding</t>
  </si>
  <si>
    <t>Food_and_Drink</t>
  </si>
  <si>
    <t>Departure_and_Arrival_Time_Convenience</t>
  </si>
  <si>
    <t>Gate_Location</t>
  </si>
  <si>
    <t>Ease_of_Online_Booking</t>
  </si>
  <si>
    <t>In_flight_Wifi_Service</t>
  </si>
  <si>
    <t>number_of_1s</t>
  </si>
  <si>
    <t>Business</t>
  </si>
  <si>
    <t>Class</t>
  </si>
  <si>
    <t>num_of_passengers</t>
  </si>
  <si>
    <t>First-time</t>
  </si>
  <si>
    <t>Economy</t>
  </si>
  <si>
    <t>Economy Plus</t>
  </si>
  <si>
    <t>Returning</t>
  </si>
  <si>
    <t>Long-haul</t>
  </si>
  <si>
    <t>Medium-haul</t>
  </si>
  <si>
    <t>Short-haul</t>
  </si>
  <si>
    <t>percent_satisfied</t>
  </si>
  <si>
    <t>Old-aged Adult</t>
  </si>
  <si>
    <t>Middle-aged Adult</t>
  </si>
  <si>
    <t>Young Adult</t>
  </si>
  <si>
    <t>Child</t>
  </si>
  <si>
    <t>Senior</t>
  </si>
  <si>
    <t>Male</t>
  </si>
  <si>
    <t>Female</t>
  </si>
  <si>
    <t>Personal</t>
  </si>
  <si>
    <t>Customer_Type</t>
  </si>
  <si>
    <t>Distance_Category</t>
  </si>
  <si>
    <t>percent_neutral_dissatisfied</t>
  </si>
  <si>
    <t>Age_Group</t>
  </si>
  <si>
    <t>Gender</t>
  </si>
  <si>
    <t>Type_of_Travel</t>
  </si>
  <si>
    <t>Flight_Distance</t>
  </si>
  <si>
    <t>ID</t>
  </si>
  <si>
    <t>Total</t>
  </si>
  <si>
    <t>% of total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</si>
</sst>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23C3-AF54-0B44-A42B-A2A8421D8CB0}">
  <dimension ref="A1:C15"/>
  <sheetViews>
    <sheetView workbookViewId="0">
      <selection activeCell="F19" sqref="F19"/>
    </sheetView>
  </sheetViews>
  <sheetFormatPr baseColWidth="10" defaultRowHeight="16" x14ac:dyDescent="0.2"/>
  <cols>
    <col min="2" max="2" width="16.6640625" bestFit="1" customWidth="1"/>
    <col min="3" max="3" width="23.33203125" customWidth="1"/>
  </cols>
  <sheetData>
    <row r="1" spans="1:3" x14ac:dyDescent="0.2">
      <c r="A1" t="s">
        <v>43</v>
      </c>
      <c r="B1" t="s">
        <v>0</v>
      </c>
      <c r="C1" t="s">
        <v>1</v>
      </c>
    </row>
    <row r="2" spans="1:3" x14ac:dyDescent="0.2">
      <c r="A2">
        <v>1</v>
      </c>
      <c r="B2" t="s">
        <v>2</v>
      </c>
      <c r="C2">
        <v>3.6421999999999999</v>
      </c>
    </row>
    <row r="3" spans="1:3" x14ac:dyDescent="0.2">
      <c r="A3">
        <v>2</v>
      </c>
      <c r="B3" t="s">
        <v>3</v>
      </c>
      <c r="C3">
        <v>3.6320999999999999</v>
      </c>
    </row>
    <row r="4" spans="1:3" x14ac:dyDescent="0.2">
      <c r="A4">
        <v>3</v>
      </c>
      <c r="B4" t="s">
        <v>4</v>
      </c>
      <c r="C4">
        <v>3.4413999999999998</v>
      </c>
    </row>
    <row r="5" spans="1:3" x14ac:dyDescent="0.2">
      <c r="A5">
        <v>4</v>
      </c>
      <c r="B5" t="s">
        <v>5</v>
      </c>
      <c r="C5">
        <v>3.383</v>
      </c>
    </row>
    <row r="6" spans="1:3" x14ac:dyDescent="0.2">
      <c r="A6">
        <v>5</v>
      </c>
      <c r="B6" t="s">
        <v>6</v>
      </c>
      <c r="C6">
        <v>3.3580999999999999</v>
      </c>
    </row>
    <row r="7" spans="1:3" x14ac:dyDescent="0.2">
      <c r="A7">
        <v>6</v>
      </c>
      <c r="B7" t="s">
        <v>7</v>
      </c>
      <c r="C7">
        <v>3.3509000000000002</v>
      </c>
    </row>
    <row r="8" spans="1:3" x14ac:dyDescent="0.2">
      <c r="A8">
        <v>7</v>
      </c>
      <c r="B8" t="s">
        <v>8</v>
      </c>
      <c r="C8">
        <v>3.3062999999999998</v>
      </c>
    </row>
    <row r="9" spans="1:3" x14ac:dyDescent="0.2">
      <c r="A9">
        <v>8</v>
      </c>
      <c r="B9" t="s">
        <v>9</v>
      </c>
      <c r="C9">
        <v>3.2863000000000002</v>
      </c>
    </row>
    <row r="10" spans="1:3" x14ac:dyDescent="0.2">
      <c r="A10">
        <v>9</v>
      </c>
      <c r="B10" t="s">
        <v>10</v>
      </c>
      <c r="C10">
        <v>3.2526000000000002</v>
      </c>
    </row>
    <row r="11" spans="1:3" x14ac:dyDescent="0.2">
      <c r="A11">
        <v>10</v>
      </c>
      <c r="B11" t="s">
        <v>11</v>
      </c>
      <c r="C11">
        <v>3.2048000000000001</v>
      </c>
    </row>
    <row r="12" spans="1:3" x14ac:dyDescent="0.2">
      <c r="A12">
        <v>11</v>
      </c>
      <c r="B12" t="s">
        <v>12</v>
      </c>
      <c r="C12">
        <v>3.0575999999999999</v>
      </c>
    </row>
    <row r="13" spans="1:3" x14ac:dyDescent="0.2">
      <c r="A13">
        <v>12</v>
      </c>
      <c r="B13" t="s">
        <v>13</v>
      </c>
      <c r="C13">
        <v>2.9769000000000001</v>
      </c>
    </row>
    <row r="14" spans="1:3" x14ac:dyDescent="0.2">
      <c r="A14">
        <v>13</v>
      </c>
      <c r="B14" t="s">
        <v>14</v>
      </c>
      <c r="C14">
        <v>2.7568999999999999</v>
      </c>
    </row>
    <row r="15" spans="1:3" x14ac:dyDescent="0.2">
      <c r="A15">
        <v>14</v>
      </c>
      <c r="B15" t="s">
        <v>15</v>
      </c>
      <c r="C15">
        <v>2.7286999999999999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192D-2C48-ED49-A393-53BEA4CFA475}">
  <dimension ref="A1:D3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t="s">
        <v>43</v>
      </c>
      <c r="B1" t="s">
        <v>36</v>
      </c>
      <c r="C1" t="s">
        <v>27</v>
      </c>
      <c r="D1" t="s">
        <v>45</v>
      </c>
    </row>
    <row r="2" spans="1:4" x14ac:dyDescent="0.2">
      <c r="A2">
        <v>1</v>
      </c>
      <c r="B2" t="s">
        <v>20</v>
      </c>
      <c r="C2">
        <v>0.23969699999999999</v>
      </c>
      <c r="D2">
        <f>23780/129880</f>
        <v>0.18309208500153989</v>
      </c>
    </row>
    <row r="3" spans="1:4" x14ac:dyDescent="0.2">
      <c r="A3">
        <v>2</v>
      </c>
      <c r="B3" t="s">
        <v>23</v>
      </c>
      <c r="C3">
        <v>0.47811500000000001</v>
      </c>
      <c r="D3">
        <f>106100/129880</f>
        <v>0.81690791499846016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6E87-54AB-3740-B8A7-2A5D97EB9309}">
  <dimension ref="A1:D4"/>
  <sheetViews>
    <sheetView workbookViewId="0">
      <selection activeCell="C1" sqref="C1:C1048576"/>
    </sheetView>
  </sheetViews>
  <sheetFormatPr baseColWidth="10" defaultRowHeight="16" x14ac:dyDescent="0.2"/>
  <sheetData>
    <row r="1" spans="1:4" x14ac:dyDescent="0.2">
      <c r="A1" t="s">
        <v>43</v>
      </c>
      <c r="B1" t="s">
        <v>42</v>
      </c>
      <c r="C1" t="s">
        <v>27</v>
      </c>
      <c r="D1" t="s">
        <v>45</v>
      </c>
    </row>
    <row r="2" spans="1:4" x14ac:dyDescent="0.2">
      <c r="A2">
        <v>1</v>
      </c>
      <c r="B2" t="s">
        <v>25</v>
      </c>
      <c r="C2">
        <v>0.47259799999999996</v>
      </c>
      <c r="D2">
        <f>62167/129880</f>
        <v>0.47864952263627963</v>
      </c>
    </row>
    <row r="3" spans="1:4" x14ac:dyDescent="0.2">
      <c r="A3">
        <v>2</v>
      </c>
      <c r="B3" t="s">
        <v>24</v>
      </c>
      <c r="C3">
        <v>0.77360299999999993</v>
      </c>
      <c r="D3">
        <f>10327 /129880</f>
        <v>7.9511857098860481E-2</v>
      </c>
    </row>
    <row r="4" spans="1:4" x14ac:dyDescent="0.2">
      <c r="A4">
        <v>3</v>
      </c>
      <c r="B4" t="s">
        <v>26</v>
      </c>
      <c r="C4">
        <v>0.332119</v>
      </c>
      <c r="D4">
        <f>57386/129880</f>
        <v>0.44183862026485987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DE7B-8AA4-2349-B2BF-BC7F47E08B8F}">
  <dimension ref="A1:D3"/>
  <sheetViews>
    <sheetView workbookViewId="0">
      <selection activeCell="E13" sqref="E13"/>
    </sheetView>
  </sheetViews>
  <sheetFormatPr baseColWidth="10" defaultRowHeight="16" x14ac:dyDescent="0.2"/>
  <sheetData>
    <row r="1" spans="1:4" x14ac:dyDescent="0.2">
      <c r="A1" t="s">
        <v>43</v>
      </c>
      <c r="B1" t="s">
        <v>40</v>
      </c>
      <c r="C1" t="s">
        <v>27</v>
      </c>
      <c r="D1" t="s">
        <v>45</v>
      </c>
    </row>
    <row r="2" spans="1:4" x14ac:dyDescent="0.2">
      <c r="A2">
        <v>1</v>
      </c>
      <c r="B2" t="s">
        <v>33</v>
      </c>
      <c r="C2">
        <v>0.44011499999999998</v>
      </c>
      <c r="D2">
        <f>63981/129880</f>
        <v>0.49261626116415153</v>
      </c>
    </row>
    <row r="3" spans="1:4" x14ac:dyDescent="0.2">
      <c r="A3">
        <v>2</v>
      </c>
      <c r="B3" t="s">
        <v>34</v>
      </c>
      <c r="C3">
        <v>0.428975</v>
      </c>
      <c r="D3">
        <f>65899/129880</f>
        <v>0.50738373883584853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8F1F-D463-0A4C-8CB6-4D38C8B16E52}">
  <dimension ref="A1:D4"/>
  <sheetViews>
    <sheetView workbookViewId="0">
      <selection activeCell="C2" sqref="C2:C4"/>
    </sheetView>
  </sheetViews>
  <sheetFormatPr baseColWidth="10" defaultRowHeight="16" x14ac:dyDescent="0.2"/>
  <sheetData>
    <row r="1" spans="1:4" x14ac:dyDescent="0.2">
      <c r="A1" t="s">
        <v>43</v>
      </c>
      <c r="B1" t="s">
        <v>18</v>
      </c>
      <c r="C1" t="s">
        <v>27</v>
      </c>
      <c r="D1" t="s">
        <v>45</v>
      </c>
    </row>
    <row r="2" spans="1:4" x14ac:dyDescent="0.2">
      <c r="A2">
        <v>1</v>
      </c>
      <c r="B2" t="s">
        <v>17</v>
      </c>
      <c r="C2">
        <v>0.694434</v>
      </c>
      <c r="D2">
        <f>62160/129880</f>
        <v>0.47859562673236833</v>
      </c>
    </row>
    <row r="3" spans="1:4" x14ac:dyDescent="0.2">
      <c r="A3">
        <v>2</v>
      </c>
      <c r="B3" t="s">
        <v>21</v>
      </c>
      <c r="C3">
        <v>0.18767299999999998</v>
      </c>
      <c r="D3">
        <f>58309/129880</f>
        <v>0.44894518016630736</v>
      </c>
    </row>
    <row r="4" spans="1:4" x14ac:dyDescent="0.2">
      <c r="A4">
        <v>3</v>
      </c>
      <c r="B4" t="s">
        <v>22</v>
      </c>
      <c r="C4">
        <v>0.24641400000000002</v>
      </c>
      <c r="D4">
        <f>9411/129880</f>
        <v>7.2459193101324301E-2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493B-07BB-DE40-AA90-A77D902505B9}">
  <dimension ref="A1:D3"/>
  <sheetViews>
    <sheetView workbookViewId="0">
      <selection activeCell="C16" sqref="C16"/>
    </sheetView>
  </sheetViews>
  <sheetFormatPr baseColWidth="10" defaultRowHeight="16" x14ac:dyDescent="0.2"/>
  <sheetData>
    <row r="1" spans="1:4" x14ac:dyDescent="0.2">
      <c r="A1" t="s">
        <v>43</v>
      </c>
      <c r="B1" t="s">
        <v>41</v>
      </c>
      <c r="C1" t="s">
        <v>27</v>
      </c>
      <c r="D1" t="s">
        <v>45</v>
      </c>
    </row>
    <row r="2" spans="1:4" x14ac:dyDescent="0.2">
      <c r="A2">
        <v>1</v>
      </c>
      <c r="B2" t="s">
        <v>17</v>
      </c>
      <c r="C2">
        <v>0.58372400000000002</v>
      </c>
      <c r="D2">
        <f>89693/129880</f>
        <v>0.69058361564521098</v>
      </c>
    </row>
    <row r="3" spans="1:4" x14ac:dyDescent="0.2">
      <c r="A3">
        <v>2</v>
      </c>
      <c r="B3" t="s">
        <v>35</v>
      </c>
      <c r="C3">
        <v>0.101326</v>
      </c>
      <c r="D3">
        <f>40187/129880</f>
        <v>0.30941638435478902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600F-8753-5D4E-8136-2EB559DE4A74}">
  <dimension ref="A1:D43"/>
  <sheetViews>
    <sheetView tabSelected="1" topLeftCell="A11" workbookViewId="0">
      <selection activeCell="C31" sqref="C31"/>
    </sheetView>
  </sheetViews>
  <sheetFormatPr baseColWidth="10" defaultRowHeight="16" x14ac:dyDescent="0.2"/>
  <cols>
    <col min="2" max="2" width="12.33203125" bestFit="1" customWidth="1"/>
    <col min="3" max="3" width="36.6640625" bestFit="1" customWidth="1"/>
  </cols>
  <sheetData>
    <row r="1" spans="1:4" x14ac:dyDescent="0.2">
      <c r="A1" t="s">
        <v>43</v>
      </c>
      <c r="B1" t="s">
        <v>18</v>
      </c>
      <c r="C1" t="s">
        <v>0</v>
      </c>
      <c r="D1" t="s">
        <v>16</v>
      </c>
    </row>
    <row r="2" spans="1:4" x14ac:dyDescent="0.2">
      <c r="A2">
        <v>1</v>
      </c>
      <c r="B2" t="s">
        <v>17</v>
      </c>
      <c r="C2" t="s">
        <v>13</v>
      </c>
      <c r="D2">
        <v>11796</v>
      </c>
    </row>
    <row r="3" spans="1:4" x14ac:dyDescent="0.2">
      <c r="A3">
        <v>2</v>
      </c>
      <c r="B3" t="s">
        <v>17</v>
      </c>
      <c r="C3" t="s">
        <v>15</v>
      </c>
      <c r="D3">
        <v>11299</v>
      </c>
    </row>
    <row r="4" spans="1:4" x14ac:dyDescent="0.2">
      <c r="A4">
        <v>3</v>
      </c>
      <c r="B4" t="s">
        <v>17</v>
      </c>
      <c r="C4" t="s">
        <v>12</v>
      </c>
      <c r="D4">
        <v>11012</v>
      </c>
    </row>
    <row r="5" spans="1:4" x14ac:dyDescent="0.2">
      <c r="A5">
        <v>4</v>
      </c>
      <c r="B5" t="s">
        <v>17</v>
      </c>
      <c r="C5" t="s">
        <v>14</v>
      </c>
      <c r="D5">
        <v>10301</v>
      </c>
    </row>
    <row r="6" spans="1:4" x14ac:dyDescent="0.2">
      <c r="A6">
        <v>5</v>
      </c>
      <c r="B6" t="s">
        <v>17</v>
      </c>
      <c r="C6" t="s">
        <v>9</v>
      </c>
      <c r="D6">
        <v>5863</v>
      </c>
    </row>
    <row r="7" spans="1:4" x14ac:dyDescent="0.2">
      <c r="A7">
        <v>6</v>
      </c>
      <c r="B7" t="s">
        <v>17</v>
      </c>
      <c r="C7" t="s">
        <v>11</v>
      </c>
      <c r="D7">
        <v>5369</v>
      </c>
    </row>
    <row r="8" spans="1:4" x14ac:dyDescent="0.2">
      <c r="A8">
        <v>7</v>
      </c>
      <c r="B8" t="s">
        <v>17</v>
      </c>
      <c r="C8" t="s">
        <v>8</v>
      </c>
      <c r="D8">
        <v>5239</v>
      </c>
    </row>
    <row r="9" spans="1:4" x14ac:dyDescent="0.2">
      <c r="A9">
        <v>8</v>
      </c>
      <c r="B9" t="s">
        <v>17</v>
      </c>
      <c r="C9" t="s">
        <v>6</v>
      </c>
      <c r="D9">
        <v>4749</v>
      </c>
    </row>
    <row r="10" spans="1:4" x14ac:dyDescent="0.2">
      <c r="A10">
        <v>9</v>
      </c>
      <c r="B10" t="s">
        <v>17</v>
      </c>
      <c r="C10" t="s">
        <v>4</v>
      </c>
      <c r="D10">
        <v>4306</v>
      </c>
    </row>
    <row r="11" spans="1:4" x14ac:dyDescent="0.2">
      <c r="A11">
        <v>10</v>
      </c>
      <c r="B11" t="s">
        <v>17</v>
      </c>
      <c r="C11" t="s">
        <v>5</v>
      </c>
      <c r="D11">
        <v>4118</v>
      </c>
    </row>
    <row r="12" spans="1:4" x14ac:dyDescent="0.2">
      <c r="A12">
        <v>11</v>
      </c>
      <c r="B12" t="s">
        <v>17</v>
      </c>
      <c r="C12" t="s">
        <v>10</v>
      </c>
      <c r="D12">
        <v>3638</v>
      </c>
    </row>
    <row r="13" spans="1:4" x14ac:dyDescent="0.2">
      <c r="A13">
        <v>12</v>
      </c>
      <c r="B13" t="s">
        <v>17</v>
      </c>
      <c r="C13" t="s">
        <v>7</v>
      </c>
      <c r="D13">
        <v>3562</v>
      </c>
    </row>
    <row r="14" spans="1:4" x14ac:dyDescent="0.2">
      <c r="A14">
        <v>13</v>
      </c>
      <c r="B14" t="s">
        <v>17</v>
      </c>
      <c r="C14" t="s">
        <v>3</v>
      </c>
      <c r="D14">
        <v>3022</v>
      </c>
    </row>
    <row r="15" spans="1:4" x14ac:dyDescent="0.2">
      <c r="A15">
        <v>14</v>
      </c>
      <c r="B15" t="s">
        <v>17</v>
      </c>
      <c r="C15" t="s">
        <v>2</v>
      </c>
      <c r="D15">
        <v>2994</v>
      </c>
    </row>
    <row r="16" spans="1:4" x14ac:dyDescent="0.2">
      <c r="A16">
        <v>15</v>
      </c>
      <c r="B16" t="s">
        <v>21</v>
      </c>
      <c r="C16" t="s">
        <v>14</v>
      </c>
      <c r="D16">
        <v>9943</v>
      </c>
    </row>
    <row r="17" spans="1:4" x14ac:dyDescent="0.2">
      <c r="A17">
        <v>16</v>
      </c>
      <c r="B17" t="s">
        <v>21</v>
      </c>
      <c r="C17" t="s">
        <v>15</v>
      </c>
      <c r="D17">
        <v>9572</v>
      </c>
    </row>
    <row r="18" spans="1:4" x14ac:dyDescent="0.2">
      <c r="A18">
        <v>17</v>
      </c>
      <c r="B18" t="s">
        <v>21</v>
      </c>
      <c r="C18" t="s">
        <v>6</v>
      </c>
      <c r="D18">
        <v>9464</v>
      </c>
    </row>
    <row r="19" spans="1:4" x14ac:dyDescent="0.2">
      <c r="A19">
        <v>18</v>
      </c>
      <c r="B19" t="s">
        <v>21</v>
      </c>
      <c r="C19" t="s">
        <v>9</v>
      </c>
      <c r="D19">
        <v>9403</v>
      </c>
    </row>
    <row r="20" spans="1:4" x14ac:dyDescent="0.2">
      <c r="A20">
        <v>19</v>
      </c>
      <c r="B20" t="s">
        <v>21</v>
      </c>
      <c r="C20" t="s">
        <v>4</v>
      </c>
      <c r="D20">
        <v>9377</v>
      </c>
    </row>
    <row r="21" spans="1:4" x14ac:dyDescent="0.2">
      <c r="A21">
        <v>20</v>
      </c>
      <c r="B21" t="s">
        <v>21</v>
      </c>
      <c r="C21" t="s">
        <v>11</v>
      </c>
      <c r="D21">
        <v>9257</v>
      </c>
    </row>
    <row r="22" spans="1:4" x14ac:dyDescent="0.2">
      <c r="A22">
        <v>21</v>
      </c>
      <c r="B22" t="s">
        <v>21</v>
      </c>
      <c r="C22" t="s">
        <v>8</v>
      </c>
      <c r="D22">
        <v>9184</v>
      </c>
    </row>
    <row r="23" spans="1:4" x14ac:dyDescent="0.2">
      <c r="A23">
        <v>22</v>
      </c>
      <c r="B23" t="s">
        <v>21</v>
      </c>
      <c r="C23" t="s">
        <v>5</v>
      </c>
      <c r="D23">
        <v>9079</v>
      </c>
    </row>
    <row r="24" spans="1:4" x14ac:dyDescent="0.2">
      <c r="A24">
        <v>23</v>
      </c>
      <c r="B24" t="s">
        <v>21</v>
      </c>
      <c r="C24" t="s">
        <v>13</v>
      </c>
      <c r="D24">
        <v>8657</v>
      </c>
    </row>
    <row r="25" spans="1:4" x14ac:dyDescent="0.2">
      <c r="A25">
        <v>24</v>
      </c>
      <c r="B25" t="s">
        <v>21</v>
      </c>
      <c r="C25" t="s">
        <v>10</v>
      </c>
      <c r="D25">
        <v>8357</v>
      </c>
    </row>
    <row r="26" spans="1:4" x14ac:dyDescent="0.2">
      <c r="A26">
        <v>25</v>
      </c>
      <c r="B26" t="s">
        <v>21</v>
      </c>
      <c r="C26" t="s">
        <v>7</v>
      </c>
      <c r="D26">
        <v>7928</v>
      </c>
    </row>
    <row r="27" spans="1:4" x14ac:dyDescent="0.2">
      <c r="A27">
        <v>26</v>
      </c>
      <c r="B27" t="s">
        <v>21</v>
      </c>
      <c r="C27" t="s">
        <v>12</v>
      </c>
      <c r="D27">
        <v>7058</v>
      </c>
    </row>
    <row r="28" spans="1:4" x14ac:dyDescent="0.2">
      <c r="A28">
        <v>27</v>
      </c>
      <c r="B28" t="s">
        <v>21</v>
      </c>
      <c r="C28" t="s">
        <v>3</v>
      </c>
      <c r="D28">
        <v>5088</v>
      </c>
    </row>
    <row r="29" spans="1:4" x14ac:dyDescent="0.2">
      <c r="A29">
        <v>28</v>
      </c>
      <c r="B29" t="s">
        <v>21</v>
      </c>
      <c r="C29" t="s">
        <v>2</v>
      </c>
      <c r="D29">
        <v>5006</v>
      </c>
    </row>
    <row r="30" spans="1:4" x14ac:dyDescent="0.2">
      <c r="A30">
        <v>29</v>
      </c>
      <c r="B30" t="s">
        <v>22</v>
      </c>
      <c r="C30" t="s">
        <v>8</v>
      </c>
      <c r="D30">
        <v>1685</v>
      </c>
    </row>
    <row r="31" spans="1:4" x14ac:dyDescent="0.2">
      <c r="A31">
        <v>30</v>
      </c>
      <c r="B31" t="s">
        <v>22</v>
      </c>
      <c r="C31" t="s">
        <v>14</v>
      </c>
      <c r="D31">
        <v>1642</v>
      </c>
    </row>
    <row r="32" spans="1:4" x14ac:dyDescent="0.2">
      <c r="A32">
        <v>31</v>
      </c>
      <c r="B32" t="s">
        <v>22</v>
      </c>
      <c r="C32" t="s">
        <v>5</v>
      </c>
      <c r="D32">
        <v>1590</v>
      </c>
    </row>
    <row r="33" spans="1:4" x14ac:dyDescent="0.2">
      <c r="A33">
        <v>32</v>
      </c>
      <c r="B33" t="s">
        <v>22</v>
      </c>
      <c r="C33" t="s">
        <v>13</v>
      </c>
      <c r="D33">
        <v>1538</v>
      </c>
    </row>
    <row r="34" spans="1:4" x14ac:dyDescent="0.2">
      <c r="A34">
        <v>33</v>
      </c>
      <c r="B34" t="s">
        <v>22</v>
      </c>
      <c r="C34" t="s">
        <v>9</v>
      </c>
      <c r="D34">
        <v>1463</v>
      </c>
    </row>
    <row r="35" spans="1:4" x14ac:dyDescent="0.2">
      <c r="A35">
        <v>34</v>
      </c>
      <c r="B35" t="s">
        <v>22</v>
      </c>
      <c r="C35" t="s">
        <v>6</v>
      </c>
      <c r="D35">
        <v>1462</v>
      </c>
    </row>
    <row r="36" spans="1:4" x14ac:dyDescent="0.2">
      <c r="A36">
        <v>35</v>
      </c>
      <c r="B36" t="s">
        <v>22</v>
      </c>
      <c r="C36" t="s">
        <v>15</v>
      </c>
      <c r="D36">
        <v>1457</v>
      </c>
    </row>
    <row r="37" spans="1:4" x14ac:dyDescent="0.2">
      <c r="A37">
        <v>36</v>
      </c>
      <c r="B37" t="s">
        <v>22</v>
      </c>
      <c r="C37" t="s">
        <v>4</v>
      </c>
      <c r="D37">
        <v>1425</v>
      </c>
    </row>
    <row r="38" spans="1:4" x14ac:dyDescent="0.2">
      <c r="A38">
        <v>37</v>
      </c>
      <c r="B38" t="s">
        <v>22</v>
      </c>
      <c r="C38" t="s">
        <v>11</v>
      </c>
      <c r="D38">
        <v>1425</v>
      </c>
    </row>
    <row r="39" spans="1:4" x14ac:dyDescent="0.2">
      <c r="A39">
        <v>38</v>
      </c>
      <c r="B39" t="s">
        <v>22</v>
      </c>
      <c r="C39" t="s">
        <v>7</v>
      </c>
      <c r="D39">
        <v>1405</v>
      </c>
    </row>
    <row r="40" spans="1:4" x14ac:dyDescent="0.2">
      <c r="A40">
        <v>39</v>
      </c>
      <c r="B40" t="s">
        <v>22</v>
      </c>
      <c r="C40" t="s">
        <v>12</v>
      </c>
      <c r="D40">
        <v>1339</v>
      </c>
    </row>
    <row r="41" spans="1:4" x14ac:dyDescent="0.2">
      <c r="A41">
        <v>40</v>
      </c>
      <c r="B41" t="s">
        <v>22</v>
      </c>
      <c r="C41" t="s">
        <v>10</v>
      </c>
      <c r="D41">
        <v>1266</v>
      </c>
    </row>
    <row r="42" spans="1:4" x14ac:dyDescent="0.2">
      <c r="A42">
        <v>41</v>
      </c>
      <c r="B42" t="s">
        <v>22</v>
      </c>
      <c r="C42" t="s">
        <v>3</v>
      </c>
      <c r="D42">
        <v>918</v>
      </c>
    </row>
    <row r="43" spans="1:4" x14ac:dyDescent="0.2">
      <c r="A43">
        <v>42</v>
      </c>
      <c r="B43" t="s">
        <v>22</v>
      </c>
      <c r="C43" t="s">
        <v>2</v>
      </c>
      <c r="D43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87EB-6EC5-874D-BF1F-BB057554AB1D}">
  <dimension ref="A1:D7"/>
  <sheetViews>
    <sheetView workbookViewId="0">
      <selection activeCell="E18" sqref="E18"/>
    </sheetView>
  </sheetViews>
  <sheetFormatPr baseColWidth="10" defaultRowHeight="16" x14ac:dyDescent="0.2"/>
  <sheetData>
    <row r="1" spans="1:4" x14ac:dyDescent="0.2">
      <c r="A1" t="s">
        <v>43</v>
      </c>
      <c r="B1" t="s">
        <v>36</v>
      </c>
      <c r="C1" t="s">
        <v>18</v>
      </c>
      <c r="D1" t="s">
        <v>19</v>
      </c>
    </row>
    <row r="2" spans="1:4" x14ac:dyDescent="0.2">
      <c r="A2">
        <v>1</v>
      </c>
      <c r="B2" t="s">
        <v>20</v>
      </c>
      <c r="C2" t="s">
        <v>21</v>
      </c>
      <c r="D2">
        <v>13634</v>
      </c>
    </row>
    <row r="3" spans="1:4" x14ac:dyDescent="0.2">
      <c r="A3">
        <v>2</v>
      </c>
      <c r="B3" t="s">
        <v>20</v>
      </c>
      <c r="C3" t="s">
        <v>17</v>
      </c>
      <c r="D3">
        <v>9231</v>
      </c>
    </row>
    <row r="4" spans="1:4" x14ac:dyDescent="0.2">
      <c r="A4">
        <v>3</v>
      </c>
      <c r="B4" t="s">
        <v>20</v>
      </c>
      <c r="C4" t="s">
        <v>22</v>
      </c>
      <c r="D4">
        <v>915</v>
      </c>
    </row>
    <row r="5" spans="1:4" x14ac:dyDescent="0.2">
      <c r="A5">
        <v>4</v>
      </c>
      <c r="B5" t="s">
        <v>23</v>
      </c>
      <c r="C5" t="s">
        <v>17</v>
      </c>
      <c r="D5">
        <v>52929</v>
      </c>
    </row>
    <row r="6" spans="1:4" x14ac:dyDescent="0.2">
      <c r="A6">
        <v>5</v>
      </c>
      <c r="B6" t="s">
        <v>23</v>
      </c>
      <c r="C6" t="s">
        <v>21</v>
      </c>
      <c r="D6">
        <v>44675</v>
      </c>
    </row>
    <row r="7" spans="1:4" x14ac:dyDescent="0.2">
      <c r="A7">
        <v>6</v>
      </c>
      <c r="B7" t="s">
        <v>23</v>
      </c>
      <c r="C7" t="s">
        <v>22</v>
      </c>
      <c r="D7">
        <v>8496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FBFC-7E3D-F943-A84C-FCA1D84F5E71}">
  <dimension ref="A1:D10"/>
  <sheetViews>
    <sheetView workbookViewId="0">
      <selection activeCell="B18" sqref="B18"/>
    </sheetView>
  </sheetViews>
  <sheetFormatPr baseColWidth="10" defaultRowHeight="16" x14ac:dyDescent="0.2"/>
  <sheetData>
    <row r="1" spans="1:4" x14ac:dyDescent="0.2">
      <c r="A1" t="s">
        <v>43</v>
      </c>
      <c r="B1" t="s">
        <v>37</v>
      </c>
      <c r="C1" t="s">
        <v>18</v>
      </c>
      <c r="D1" t="s">
        <v>19</v>
      </c>
    </row>
    <row r="2" spans="1:4" x14ac:dyDescent="0.2">
      <c r="A2">
        <v>1</v>
      </c>
      <c r="B2" t="s">
        <v>24</v>
      </c>
      <c r="C2" t="s">
        <v>17</v>
      </c>
      <c r="D2">
        <v>10252</v>
      </c>
    </row>
    <row r="3" spans="1:4" x14ac:dyDescent="0.2">
      <c r="A3">
        <v>2</v>
      </c>
      <c r="B3" t="s">
        <v>24</v>
      </c>
      <c r="C3" t="s">
        <v>21</v>
      </c>
      <c r="D3">
        <v>63</v>
      </c>
    </row>
    <row r="4" spans="1:4" x14ac:dyDescent="0.2">
      <c r="A4">
        <v>3</v>
      </c>
      <c r="B4" t="s">
        <v>24</v>
      </c>
      <c r="C4" t="s">
        <v>22</v>
      </c>
      <c r="D4">
        <v>12</v>
      </c>
    </row>
    <row r="5" spans="1:4" x14ac:dyDescent="0.2">
      <c r="A5">
        <v>4</v>
      </c>
      <c r="B5" t="s">
        <v>25</v>
      </c>
      <c r="C5" t="s">
        <v>17</v>
      </c>
      <c r="D5">
        <v>33932</v>
      </c>
    </row>
    <row r="6" spans="1:4" x14ac:dyDescent="0.2">
      <c r="A6">
        <v>5</v>
      </c>
      <c r="B6" t="s">
        <v>25</v>
      </c>
      <c r="C6" t="s">
        <v>21</v>
      </c>
      <c r="D6">
        <v>24421</v>
      </c>
    </row>
    <row r="7" spans="1:4" x14ac:dyDescent="0.2">
      <c r="A7">
        <v>6</v>
      </c>
      <c r="B7" t="s">
        <v>25</v>
      </c>
      <c r="C7" t="s">
        <v>22</v>
      </c>
      <c r="D7">
        <v>3814</v>
      </c>
    </row>
    <row r="8" spans="1:4" x14ac:dyDescent="0.2">
      <c r="A8">
        <v>7</v>
      </c>
      <c r="B8" t="s">
        <v>26</v>
      </c>
      <c r="C8" t="s">
        <v>21</v>
      </c>
      <c r="D8">
        <v>33825</v>
      </c>
    </row>
    <row r="9" spans="1:4" x14ac:dyDescent="0.2">
      <c r="A9">
        <v>8</v>
      </c>
      <c r="B9" t="s">
        <v>26</v>
      </c>
      <c r="C9" t="s">
        <v>17</v>
      </c>
      <c r="D9">
        <v>17976</v>
      </c>
    </row>
    <row r="10" spans="1:4" x14ac:dyDescent="0.2">
      <c r="A10">
        <v>9</v>
      </c>
      <c r="B10" t="s">
        <v>26</v>
      </c>
      <c r="C10" t="s">
        <v>22</v>
      </c>
      <c r="D10">
        <v>5585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38EC-4E6F-4741-951E-BE7497945EB1}">
  <dimension ref="A1:D29"/>
  <sheetViews>
    <sheetView workbookViewId="0">
      <selection activeCell="H16" sqref="H16"/>
    </sheetView>
  </sheetViews>
  <sheetFormatPr baseColWidth="10" defaultRowHeight="16" x14ac:dyDescent="0.2"/>
  <sheetData>
    <row r="1" spans="1:4" x14ac:dyDescent="0.2">
      <c r="A1" t="s">
        <v>43</v>
      </c>
      <c r="B1" t="s">
        <v>36</v>
      </c>
      <c r="C1" t="s">
        <v>0</v>
      </c>
      <c r="D1" t="s">
        <v>16</v>
      </c>
    </row>
    <row r="2" spans="1:4" x14ac:dyDescent="0.2">
      <c r="A2">
        <v>1</v>
      </c>
      <c r="B2" t="s">
        <v>20</v>
      </c>
      <c r="C2" t="s">
        <v>4</v>
      </c>
      <c r="D2">
        <v>4652</v>
      </c>
    </row>
    <row r="3" spans="1:4" x14ac:dyDescent="0.2">
      <c r="A3">
        <v>2</v>
      </c>
      <c r="B3" t="s">
        <v>20</v>
      </c>
      <c r="C3" t="s">
        <v>6</v>
      </c>
      <c r="D3">
        <v>4208</v>
      </c>
    </row>
    <row r="4" spans="1:4" x14ac:dyDescent="0.2">
      <c r="A4">
        <v>3</v>
      </c>
      <c r="B4" t="s">
        <v>20</v>
      </c>
      <c r="C4" t="s">
        <v>11</v>
      </c>
      <c r="D4">
        <v>4194</v>
      </c>
    </row>
    <row r="5" spans="1:4" x14ac:dyDescent="0.2">
      <c r="A5">
        <v>4</v>
      </c>
      <c r="B5" t="s">
        <v>20</v>
      </c>
      <c r="C5" t="s">
        <v>9</v>
      </c>
      <c r="D5">
        <v>4193</v>
      </c>
    </row>
    <row r="6" spans="1:4" x14ac:dyDescent="0.2">
      <c r="A6">
        <v>5</v>
      </c>
      <c r="B6" t="s">
        <v>20</v>
      </c>
      <c r="C6" t="s">
        <v>15</v>
      </c>
      <c r="D6">
        <v>3693</v>
      </c>
    </row>
    <row r="7" spans="1:4" x14ac:dyDescent="0.2">
      <c r="A7">
        <v>6</v>
      </c>
      <c r="B7" t="s">
        <v>20</v>
      </c>
      <c r="C7" t="s">
        <v>10</v>
      </c>
      <c r="D7">
        <v>3690</v>
      </c>
    </row>
    <row r="8" spans="1:4" x14ac:dyDescent="0.2">
      <c r="A8">
        <v>7</v>
      </c>
      <c r="B8" t="s">
        <v>20</v>
      </c>
      <c r="C8" t="s">
        <v>14</v>
      </c>
      <c r="D8">
        <v>3637</v>
      </c>
    </row>
    <row r="9" spans="1:4" x14ac:dyDescent="0.2">
      <c r="A9">
        <v>8</v>
      </c>
      <c r="B9" t="s">
        <v>20</v>
      </c>
      <c r="C9" t="s">
        <v>8</v>
      </c>
      <c r="D9">
        <v>3305</v>
      </c>
    </row>
    <row r="10" spans="1:4" x14ac:dyDescent="0.2">
      <c r="A10">
        <v>9</v>
      </c>
      <c r="B10" t="s">
        <v>20</v>
      </c>
      <c r="C10" t="s">
        <v>13</v>
      </c>
      <c r="D10">
        <v>3249</v>
      </c>
    </row>
    <row r="11" spans="1:4" x14ac:dyDescent="0.2">
      <c r="A11">
        <v>10</v>
      </c>
      <c r="B11" t="s">
        <v>20</v>
      </c>
      <c r="C11" t="s">
        <v>5</v>
      </c>
      <c r="D11">
        <v>3183</v>
      </c>
    </row>
    <row r="12" spans="1:4" x14ac:dyDescent="0.2">
      <c r="A12">
        <v>11</v>
      </c>
      <c r="B12" t="s">
        <v>20</v>
      </c>
      <c r="C12" t="s">
        <v>12</v>
      </c>
      <c r="D12">
        <v>3163</v>
      </c>
    </row>
    <row r="13" spans="1:4" x14ac:dyDescent="0.2">
      <c r="A13">
        <v>12</v>
      </c>
      <c r="B13" t="s">
        <v>20</v>
      </c>
      <c r="C13" t="s">
        <v>7</v>
      </c>
      <c r="D13">
        <v>2756</v>
      </c>
    </row>
    <row r="14" spans="1:4" x14ac:dyDescent="0.2">
      <c r="A14">
        <v>13</v>
      </c>
      <c r="B14" t="s">
        <v>20</v>
      </c>
      <c r="C14" t="s">
        <v>2</v>
      </c>
      <c r="D14">
        <v>1348</v>
      </c>
    </row>
    <row r="15" spans="1:4" x14ac:dyDescent="0.2">
      <c r="A15">
        <v>14</v>
      </c>
      <c r="B15" t="s">
        <v>20</v>
      </c>
      <c r="C15" t="s">
        <v>3</v>
      </c>
      <c r="D15">
        <v>1267</v>
      </c>
    </row>
    <row r="16" spans="1:4" x14ac:dyDescent="0.2">
      <c r="A16">
        <v>15</v>
      </c>
      <c r="B16" t="s">
        <v>23</v>
      </c>
      <c r="C16" t="s">
        <v>13</v>
      </c>
      <c r="D16">
        <v>18742</v>
      </c>
    </row>
    <row r="17" spans="1:4" x14ac:dyDescent="0.2">
      <c r="A17">
        <v>16</v>
      </c>
      <c r="B17" t="s">
        <v>23</v>
      </c>
      <c r="C17" t="s">
        <v>15</v>
      </c>
      <c r="D17">
        <v>18635</v>
      </c>
    </row>
    <row r="18" spans="1:4" x14ac:dyDescent="0.2">
      <c r="A18">
        <v>17</v>
      </c>
      <c r="B18" t="s">
        <v>23</v>
      </c>
      <c r="C18" t="s">
        <v>14</v>
      </c>
      <c r="D18">
        <v>18249</v>
      </c>
    </row>
    <row r="19" spans="1:4" x14ac:dyDescent="0.2">
      <c r="A19">
        <v>18</v>
      </c>
      <c r="B19" t="s">
        <v>23</v>
      </c>
      <c r="C19" t="s">
        <v>12</v>
      </c>
      <c r="D19">
        <v>16246</v>
      </c>
    </row>
    <row r="20" spans="1:4" x14ac:dyDescent="0.2">
      <c r="A20">
        <v>19</v>
      </c>
      <c r="B20" t="s">
        <v>23</v>
      </c>
      <c r="C20" t="s">
        <v>8</v>
      </c>
      <c r="D20">
        <v>12803</v>
      </c>
    </row>
    <row r="21" spans="1:4" x14ac:dyDescent="0.2">
      <c r="A21">
        <v>20</v>
      </c>
      <c r="B21" t="s">
        <v>23</v>
      </c>
      <c r="C21" t="s">
        <v>9</v>
      </c>
      <c r="D21">
        <v>12536</v>
      </c>
    </row>
    <row r="22" spans="1:4" x14ac:dyDescent="0.2">
      <c r="A22">
        <v>21</v>
      </c>
      <c r="B22" t="s">
        <v>23</v>
      </c>
      <c r="C22" t="s">
        <v>11</v>
      </c>
      <c r="D22">
        <v>11857</v>
      </c>
    </row>
    <row r="23" spans="1:4" x14ac:dyDescent="0.2">
      <c r="A23">
        <v>22</v>
      </c>
      <c r="B23" t="s">
        <v>23</v>
      </c>
      <c r="C23" t="s">
        <v>5</v>
      </c>
      <c r="D23">
        <v>11604</v>
      </c>
    </row>
    <row r="24" spans="1:4" x14ac:dyDescent="0.2">
      <c r="A24">
        <v>23</v>
      </c>
      <c r="B24" t="s">
        <v>23</v>
      </c>
      <c r="C24" t="s">
        <v>6</v>
      </c>
      <c r="D24">
        <v>11467</v>
      </c>
    </row>
    <row r="25" spans="1:4" x14ac:dyDescent="0.2">
      <c r="A25">
        <v>24</v>
      </c>
      <c r="B25" t="s">
        <v>23</v>
      </c>
      <c r="C25" t="s">
        <v>4</v>
      </c>
      <c r="D25">
        <v>10456</v>
      </c>
    </row>
    <row r="26" spans="1:4" x14ac:dyDescent="0.2">
      <c r="A26">
        <v>25</v>
      </c>
      <c r="B26" t="s">
        <v>23</v>
      </c>
      <c r="C26" t="s">
        <v>7</v>
      </c>
      <c r="D26">
        <v>10139</v>
      </c>
    </row>
    <row r="27" spans="1:4" x14ac:dyDescent="0.2">
      <c r="A27">
        <v>26</v>
      </c>
      <c r="B27" t="s">
        <v>23</v>
      </c>
      <c r="C27" t="s">
        <v>10</v>
      </c>
      <c r="D27">
        <v>9571</v>
      </c>
    </row>
    <row r="28" spans="1:4" x14ac:dyDescent="0.2">
      <c r="A28">
        <v>27</v>
      </c>
      <c r="B28" t="s">
        <v>23</v>
      </c>
      <c r="C28" t="s">
        <v>3</v>
      </c>
      <c r="D28">
        <v>7761</v>
      </c>
    </row>
    <row r="29" spans="1:4" x14ac:dyDescent="0.2">
      <c r="A29">
        <v>28</v>
      </c>
      <c r="B29" t="s">
        <v>23</v>
      </c>
      <c r="C29" t="s">
        <v>2</v>
      </c>
      <c r="D29">
        <v>7514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F6CC-E236-ED43-BB77-92F466330CF6}">
  <dimension ref="A1:C15"/>
  <sheetViews>
    <sheetView workbookViewId="0">
      <selection activeCell="C2" sqref="C2:C15"/>
    </sheetView>
  </sheetViews>
  <sheetFormatPr baseColWidth="10" defaultRowHeight="16" x14ac:dyDescent="0.2"/>
  <sheetData>
    <row r="1" spans="1:3" x14ac:dyDescent="0.2">
      <c r="A1" t="s">
        <v>43</v>
      </c>
      <c r="B1" t="s">
        <v>0</v>
      </c>
      <c r="C1" t="s">
        <v>16</v>
      </c>
    </row>
    <row r="2" spans="1:3" x14ac:dyDescent="0.2">
      <c r="A2">
        <v>1</v>
      </c>
      <c r="B2" t="s">
        <v>15</v>
      </c>
      <c r="C2">
        <v>22328</v>
      </c>
    </row>
    <row r="3" spans="1:3" x14ac:dyDescent="0.2">
      <c r="A3">
        <v>2</v>
      </c>
      <c r="B3" t="s">
        <v>13</v>
      </c>
      <c r="C3">
        <v>21991</v>
      </c>
    </row>
    <row r="4" spans="1:3" x14ac:dyDescent="0.2">
      <c r="A4">
        <v>3</v>
      </c>
      <c r="B4" t="s">
        <v>14</v>
      </c>
      <c r="C4">
        <v>21886</v>
      </c>
    </row>
    <row r="5" spans="1:3" x14ac:dyDescent="0.2">
      <c r="A5">
        <v>4</v>
      </c>
      <c r="B5" t="s">
        <v>12</v>
      </c>
      <c r="C5">
        <v>19409</v>
      </c>
    </row>
    <row r="6" spans="1:3" x14ac:dyDescent="0.2">
      <c r="A6">
        <v>5</v>
      </c>
      <c r="B6" t="s">
        <v>9</v>
      </c>
      <c r="C6">
        <v>16729</v>
      </c>
    </row>
    <row r="7" spans="1:3" x14ac:dyDescent="0.2">
      <c r="A7">
        <v>6</v>
      </c>
      <c r="B7" t="s">
        <v>8</v>
      </c>
      <c r="C7">
        <v>16108</v>
      </c>
    </row>
    <row r="8" spans="1:3" x14ac:dyDescent="0.2">
      <c r="A8">
        <v>7</v>
      </c>
      <c r="B8" t="s">
        <v>11</v>
      </c>
      <c r="C8">
        <v>16051</v>
      </c>
    </row>
    <row r="9" spans="1:3" x14ac:dyDescent="0.2">
      <c r="A9">
        <v>8</v>
      </c>
      <c r="B9" t="s">
        <v>6</v>
      </c>
      <c r="C9">
        <v>15675</v>
      </c>
    </row>
    <row r="10" spans="1:3" x14ac:dyDescent="0.2">
      <c r="A10">
        <v>9</v>
      </c>
      <c r="B10" t="s">
        <v>4</v>
      </c>
      <c r="C10">
        <v>15108</v>
      </c>
    </row>
    <row r="11" spans="1:3" x14ac:dyDescent="0.2">
      <c r="A11">
        <v>10</v>
      </c>
      <c r="B11" t="s">
        <v>5</v>
      </c>
      <c r="C11">
        <v>14787</v>
      </c>
    </row>
    <row r="12" spans="1:3" x14ac:dyDescent="0.2">
      <c r="A12">
        <v>11</v>
      </c>
      <c r="B12" t="s">
        <v>10</v>
      </c>
      <c r="C12">
        <v>13261</v>
      </c>
    </row>
    <row r="13" spans="1:3" x14ac:dyDescent="0.2">
      <c r="A13">
        <v>12</v>
      </c>
      <c r="B13" t="s">
        <v>7</v>
      </c>
      <c r="C13">
        <v>12895</v>
      </c>
    </row>
    <row r="14" spans="1:3" x14ac:dyDescent="0.2">
      <c r="A14">
        <v>13</v>
      </c>
      <c r="B14" t="s">
        <v>3</v>
      </c>
      <c r="C14">
        <v>9028</v>
      </c>
    </row>
    <row r="15" spans="1:3" x14ac:dyDescent="0.2">
      <c r="A15">
        <v>14</v>
      </c>
      <c r="B15" t="s">
        <v>2</v>
      </c>
      <c r="C15">
        <v>8862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BF6D-A5BE-AC4F-AC5E-6627F7920F6C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43</v>
      </c>
      <c r="B1" t="s">
        <v>44</v>
      </c>
    </row>
    <row r="2" spans="1:2" x14ac:dyDescent="0.2">
      <c r="A2">
        <v>1</v>
      </c>
      <c r="B2">
        <v>129880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1A65-14F8-6A4D-B434-2B73DCC5D90E}">
  <dimension ref="A1:B2"/>
  <sheetViews>
    <sheetView workbookViewId="0">
      <selection activeCell="B1" sqref="B1"/>
    </sheetView>
  </sheetViews>
  <sheetFormatPr baseColWidth="10" defaultRowHeight="16" x14ac:dyDescent="0.2"/>
  <cols>
    <col min="2" max="2" width="24.83203125" bestFit="1" customWidth="1"/>
  </cols>
  <sheetData>
    <row r="1" spans="1:2" x14ac:dyDescent="0.2">
      <c r="A1" t="s">
        <v>43</v>
      </c>
      <c r="B1" t="s">
        <v>38</v>
      </c>
    </row>
    <row r="2" spans="1:2" x14ac:dyDescent="0.2">
      <c r="A2">
        <v>1</v>
      </c>
      <c r="B2">
        <v>56.553699999999999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F171-A296-7944-BFC0-1DE325DBB1CD}">
  <dimension ref="A1:D6"/>
  <sheetViews>
    <sheetView workbookViewId="0">
      <selection activeCell="D16" sqref="D16"/>
    </sheetView>
  </sheetViews>
  <sheetFormatPr baseColWidth="10" defaultRowHeight="16" x14ac:dyDescent="0.2"/>
  <cols>
    <col min="3" max="3" width="15.33203125" customWidth="1"/>
  </cols>
  <sheetData>
    <row r="1" spans="1:4" x14ac:dyDescent="0.2">
      <c r="A1" t="s">
        <v>43</v>
      </c>
      <c r="B1" t="s">
        <v>39</v>
      </c>
      <c r="C1" t="s">
        <v>27</v>
      </c>
      <c r="D1" t="s">
        <v>45</v>
      </c>
    </row>
    <row r="2" spans="1:4" x14ac:dyDescent="0.2">
      <c r="A2">
        <v>1</v>
      </c>
      <c r="B2" t="s">
        <v>28</v>
      </c>
      <c r="C2">
        <v>0.54188000000000003</v>
      </c>
      <c r="D2">
        <f>41535/129880</f>
        <v>0.31979519556513702</v>
      </c>
    </row>
    <row r="3" spans="1:4" x14ac:dyDescent="0.2">
      <c r="A3">
        <v>2</v>
      </c>
      <c r="B3" t="s">
        <v>29</v>
      </c>
      <c r="C3">
        <v>0.48806699999999997</v>
      </c>
      <c r="D3">
        <f>41482/129880</f>
        <v>0.31938712657838003</v>
      </c>
    </row>
    <row r="4" spans="1:4" x14ac:dyDescent="0.2">
      <c r="A4">
        <v>3</v>
      </c>
      <c r="B4" t="s">
        <v>30</v>
      </c>
      <c r="C4">
        <v>0.34831699999999999</v>
      </c>
      <c r="D4">
        <f>32258/129880</f>
        <v>0.24836772405297197</v>
      </c>
    </row>
    <row r="5" spans="1:4" x14ac:dyDescent="0.2">
      <c r="A5">
        <v>4</v>
      </c>
      <c r="B5" t="s">
        <v>31</v>
      </c>
      <c r="C5">
        <v>0.15518399999999999</v>
      </c>
      <c r="D5">
        <f>8622/129880</f>
        <v>6.6384354789036037E-2</v>
      </c>
    </row>
    <row r="6" spans="1:4" x14ac:dyDescent="0.2">
      <c r="A6">
        <v>5</v>
      </c>
      <c r="B6" t="s">
        <v>32</v>
      </c>
      <c r="C6">
        <v>0.18402100000000002</v>
      </c>
      <c r="D6">
        <f>5983/129880</f>
        <v>4.6065599014474899E-2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AVG satisfaction score</vt:lpstr>
      <vt:lpstr>travel class least satisfied</vt:lpstr>
      <vt:lpstr>customer type travel class</vt:lpstr>
      <vt:lpstr>distance travel class</vt:lpstr>
      <vt:lpstr>customer type least satisfied</vt:lpstr>
      <vt:lpstr>least satisfied factors</vt:lpstr>
      <vt:lpstr>num of respondents</vt:lpstr>
      <vt:lpstr>percent neutral dissatisfied</vt:lpstr>
      <vt:lpstr>satisfied age group</vt:lpstr>
      <vt:lpstr>satisfied customer type</vt:lpstr>
      <vt:lpstr>satisfied distance</vt:lpstr>
      <vt:lpstr>gender</vt:lpstr>
      <vt:lpstr>satisfied travel class</vt:lpstr>
      <vt:lpstr>satisfied travel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2022-08-04T05:51:25Z</dcterms:created>
  <dcterms:modified xsi:type="dcterms:W3CDTF">2022-08-09T09:28:30Z</dcterms:modified>
</cp:coreProperties>
</file>