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mubeen/Documents/Projects/SQL/NBA Project/"/>
    </mc:Choice>
  </mc:AlternateContent>
  <xr:revisionPtr revIDLastSave="0" documentId="13_ncr:1_{48B2FB85-93A2-AE4E-B686-A6858D583A0A}" xr6:coauthVersionLast="47" xr6:coauthVersionMax="47" xr10:uidLastSave="{00000000-0000-0000-0000-000000000000}"/>
  <bookViews>
    <workbookView xWindow="400" yWindow="500" windowWidth="27640" windowHeight="15940" activeTab="8" xr2:uid="{A88A3533-60C4-4C44-9E0D-90498C8296E7}"/>
  </bookViews>
  <sheets>
    <sheet name="PF" sheetId="1" r:id="rId1"/>
    <sheet name="PTS" sheetId="2" r:id="rId2"/>
    <sheet name="PTS_PAINT" sheetId="3" r:id="rId3"/>
    <sheet name="OREB" sheetId="4" r:id="rId4"/>
    <sheet name="TOV" sheetId="6" r:id="rId5"/>
    <sheet name="AST" sheetId="7" r:id="rId6"/>
    <sheet name="FG3A" sheetId="8" r:id="rId7"/>
    <sheet name="FGA" sheetId="9" r:id="rId8"/>
    <sheet name="TIME_per_POSS" sheetId="10"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36" i="10" l="1"/>
  <c r="E40" i="9"/>
  <c r="E35" i="10"/>
  <c r="E34" i="10"/>
  <c r="E10" i="10"/>
  <c r="E9" i="10"/>
  <c r="E8" i="10"/>
  <c r="E7" i="10"/>
  <c r="E6" i="10"/>
  <c r="E5" i="10"/>
  <c r="E4" i="10"/>
  <c r="E3" i="10"/>
  <c r="E2" i="10"/>
  <c r="E3" i="9"/>
  <c r="E2" i="9"/>
  <c r="E11" i="10"/>
  <c r="E12" i="10"/>
  <c r="E13" i="10"/>
  <c r="E14" i="10"/>
  <c r="E15" i="10"/>
  <c r="E16" i="10"/>
  <c r="E17" i="10"/>
  <c r="E18" i="10"/>
  <c r="E19" i="10"/>
  <c r="E20" i="10"/>
  <c r="E21" i="10"/>
  <c r="E22" i="10"/>
  <c r="E23" i="10"/>
  <c r="E24" i="10"/>
  <c r="E25" i="10"/>
  <c r="E26" i="10"/>
  <c r="E27" i="10"/>
  <c r="E28" i="10"/>
  <c r="E29" i="10"/>
  <c r="E30" i="10"/>
  <c r="E31" i="10"/>
  <c r="E33" i="10"/>
  <c r="E37" i="9"/>
  <c r="C33" i="10"/>
  <c r="B33" i="10"/>
  <c r="B37" i="9"/>
  <c r="D3" i="10"/>
  <c r="D4" i="10"/>
  <c r="D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2" i="10"/>
  <c r="D2"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C37" i="8"/>
  <c r="E37" i="8" s="1"/>
  <c r="C37" i="9"/>
  <c r="D3" i="8"/>
  <c r="E3" i="8" s="1"/>
  <c r="D4" i="8"/>
  <c r="E4" i="8" s="1"/>
  <c r="D5" i="8"/>
  <c r="D6" i="8"/>
  <c r="D7" i="8"/>
  <c r="D8" i="8"/>
  <c r="D9" i="8"/>
  <c r="E9" i="8" s="1"/>
  <c r="D10" i="8"/>
  <c r="E10" i="8" s="1"/>
  <c r="D11" i="8"/>
  <c r="E11" i="8" s="1"/>
  <c r="D12" i="8"/>
  <c r="E12" i="8" s="1"/>
  <c r="D13" i="8"/>
  <c r="D14" i="8"/>
  <c r="D15" i="8"/>
  <c r="D16" i="8"/>
  <c r="D17" i="8"/>
  <c r="D18" i="8"/>
  <c r="D19" i="8"/>
  <c r="E19" i="8" s="1"/>
  <c r="D20" i="8"/>
  <c r="E20" i="8" s="1"/>
  <c r="D21" i="8"/>
  <c r="D22" i="8"/>
  <c r="D23" i="8"/>
  <c r="D24" i="8"/>
  <c r="E24" i="8" s="1"/>
  <c r="D25" i="8"/>
  <c r="D26" i="8"/>
  <c r="D27" i="8"/>
  <c r="D28" i="8"/>
  <c r="D29" i="8"/>
  <c r="D30" i="8"/>
  <c r="D31" i="8"/>
  <c r="D32" i="8"/>
  <c r="D33" i="8"/>
  <c r="D34" i="8"/>
  <c r="D35" i="8"/>
  <c r="E35" i="8" s="1"/>
  <c r="D2" i="8"/>
  <c r="E2" i="8" s="1"/>
  <c r="B37" i="8"/>
  <c r="D3" i="7"/>
  <c r="D4" i="7"/>
  <c r="D5" i="7"/>
  <c r="D6" i="7"/>
  <c r="E6" i="7" s="1"/>
  <c r="D7" i="7"/>
  <c r="E7" i="7" s="1"/>
  <c r="D8" i="7"/>
  <c r="D9" i="7"/>
  <c r="D10" i="7"/>
  <c r="D11" i="7"/>
  <c r="D12" i="7"/>
  <c r="D13" i="7"/>
  <c r="D14" i="7"/>
  <c r="E14" i="7" s="1"/>
  <c r="D15" i="7"/>
  <c r="E15" i="7" s="1"/>
  <c r="D16" i="7"/>
  <c r="D17" i="7"/>
  <c r="D18" i="7"/>
  <c r="D19" i="7"/>
  <c r="D20" i="7"/>
  <c r="D21" i="7"/>
  <c r="D22" i="7"/>
  <c r="E22" i="7" s="1"/>
  <c r="D23" i="7"/>
  <c r="E23" i="7" s="1"/>
  <c r="D24" i="7"/>
  <c r="D25" i="7"/>
  <c r="D26" i="7"/>
  <c r="D27" i="7"/>
  <c r="D28" i="7"/>
  <c r="D29" i="7"/>
  <c r="D30" i="7"/>
  <c r="E30" i="7" s="1"/>
  <c r="D31" i="7"/>
  <c r="E31" i="7" s="1"/>
  <c r="D32" i="7"/>
  <c r="D33" i="7"/>
  <c r="D34" i="7"/>
  <c r="D35" i="7"/>
  <c r="D2" i="7"/>
  <c r="C37" i="7"/>
  <c r="E37" i="7" s="1"/>
  <c r="B37" i="7"/>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2" i="6"/>
  <c r="C37" i="6"/>
  <c r="E37" i="6" s="1"/>
  <c r="B37" i="6"/>
  <c r="D3" i="4"/>
  <c r="D4" i="4"/>
  <c r="D5" i="4"/>
  <c r="D6" i="4"/>
  <c r="E6" i="4" s="1"/>
  <c r="D7" i="4"/>
  <c r="D8" i="4"/>
  <c r="E8" i="4" s="1"/>
  <c r="D9" i="4"/>
  <c r="E9" i="4" s="1"/>
  <c r="D10" i="4"/>
  <c r="E10" i="4" s="1"/>
  <c r="D11" i="4"/>
  <c r="D12" i="4"/>
  <c r="D13" i="4"/>
  <c r="D14" i="4"/>
  <c r="E14" i="4" s="1"/>
  <c r="D15" i="4"/>
  <c r="D16" i="4"/>
  <c r="E16" i="4" s="1"/>
  <c r="D17" i="4"/>
  <c r="E17" i="4" s="1"/>
  <c r="D18" i="4"/>
  <c r="E18" i="4" s="1"/>
  <c r="D19" i="4"/>
  <c r="D20" i="4"/>
  <c r="D21" i="4"/>
  <c r="D22" i="4"/>
  <c r="E22" i="4" s="1"/>
  <c r="D23" i="4"/>
  <c r="D24" i="4"/>
  <c r="E24" i="4" s="1"/>
  <c r="D25" i="4"/>
  <c r="E25" i="4" s="1"/>
  <c r="D26" i="4"/>
  <c r="E26" i="4" s="1"/>
  <c r="D27" i="4"/>
  <c r="D28" i="4"/>
  <c r="D29" i="4"/>
  <c r="D30" i="4"/>
  <c r="D31" i="4"/>
  <c r="D32" i="4"/>
  <c r="D33" i="4"/>
  <c r="E33" i="4" s="1"/>
  <c r="D34" i="4"/>
  <c r="E34" i="4" s="1"/>
  <c r="D35" i="4"/>
  <c r="D2" i="4"/>
  <c r="C37" i="4"/>
  <c r="E37" i="4" s="1"/>
  <c r="B37" i="4"/>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2" i="3"/>
  <c r="C37" i="3"/>
  <c r="E37" i="3" s="1"/>
  <c r="B37" i="3"/>
  <c r="D3" i="2"/>
  <c r="D4" i="2"/>
  <c r="D5" i="2"/>
  <c r="D6" i="2"/>
  <c r="D7" i="2"/>
  <c r="D8" i="2"/>
  <c r="D9" i="2"/>
  <c r="D10" i="2"/>
  <c r="D11" i="2"/>
  <c r="D12" i="2"/>
  <c r="D13" i="2"/>
  <c r="D14" i="2"/>
  <c r="D15" i="2"/>
  <c r="D16" i="2"/>
  <c r="D17" i="2"/>
  <c r="D18" i="2"/>
  <c r="D19" i="2"/>
  <c r="D20" i="2"/>
  <c r="D21" i="2"/>
  <c r="D22" i="2"/>
  <c r="D23" i="2"/>
  <c r="D24" i="2"/>
  <c r="D25" i="2"/>
  <c r="E25" i="2" s="1"/>
  <c r="D26" i="2"/>
  <c r="D27" i="2"/>
  <c r="D28" i="2"/>
  <c r="D29" i="2"/>
  <c r="D30" i="2"/>
  <c r="D31" i="2"/>
  <c r="D32" i="2"/>
  <c r="D33" i="2"/>
  <c r="D34" i="2"/>
  <c r="E34" i="2" s="1"/>
  <c r="D35" i="2"/>
  <c r="D2" i="2"/>
  <c r="C37" i="2"/>
  <c r="E37" i="2" s="1"/>
  <c r="B37" i="2"/>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2" i="1"/>
  <c r="C37" i="1"/>
  <c r="B37" i="1"/>
  <c r="E17" i="9" l="1"/>
  <c r="E25" i="9"/>
  <c r="E14" i="9"/>
  <c r="E9" i="9"/>
  <c r="E5" i="6"/>
  <c r="E30" i="6"/>
  <c r="E22" i="6"/>
  <c r="E14" i="6"/>
  <c r="E6" i="6"/>
  <c r="E29" i="6"/>
  <c r="E28" i="6"/>
  <c r="E18" i="6"/>
  <c r="E33" i="6"/>
  <c r="E9" i="6"/>
  <c r="E13" i="7"/>
  <c r="E17" i="8"/>
  <c r="E25" i="8"/>
  <c r="E27" i="8"/>
  <c r="E26" i="8"/>
  <c r="E18" i="8"/>
  <c r="E32" i="8"/>
  <c r="E16" i="8"/>
  <c r="E33" i="8"/>
  <c r="E28" i="8"/>
  <c r="E5" i="8"/>
  <c r="E34" i="8"/>
  <c r="E29" i="9"/>
  <c r="E21" i="9"/>
  <c r="E13" i="9"/>
  <c r="E5" i="9"/>
  <c r="E11" i="6"/>
  <c r="E13" i="6"/>
  <c r="E31" i="6"/>
  <c r="E10" i="6"/>
  <c r="E3" i="6"/>
  <c r="E32" i="6"/>
  <c r="E35" i="6"/>
  <c r="E4" i="6"/>
  <c r="E16" i="6"/>
  <c r="E34" i="6"/>
  <c r="E2" i="6"/>
  <c r="E12" i="6"/>
  <c r="E27" i="6"/>
  <c r="E26" i="6"/>
  <c r="E30" i="9"/>
  <c r="E6" i="9"/>
  <c r="E20" i="4"/>
  <c r="E29" i="4"/>
  <c r="E7" i="4"/>
  <c r="E13" i="4"/>
  <c r="E21" i="4"/>
  <c r="E30" i="4"/>
  <c r="E2" i="4"/>
  <c r="E31" i="4"/>
  <c r="E5" i="4"/>
  <c r="E15" i="4"/>
  <c r="E23" i="4"/>
  <c r="E32" i="4"/>
  <c r="E25" i="6"/>
  <c r="E16" i="7"/>
  <c r="E17" i="7"/>
  <c r="E24" i="7"/>
  <c r="E9" i="7"/>
  <c r="E10" i="7"/>
  <c r="E18" i="7"/>
  <c r="E26" i="7"/>
  <c r="E34" i="7"/>
  <c r="E25" i="7"/>
  <c r="E3" i="7"/>
  <c r="E11" i="7"/>
  <c r="E19" i="7"/>
  <c r="E27" i="7"/>
  <c r="E35" i="7"/>
  <c r="E8" i="7"/>
  <c r="E32" i="7"/>
  <c r="E33" i="7"/>
  <c r="E4" i="7"/>
  <c r="E12" i="7"/>
  <c r="E20" i="7"/>
  <c r="E28" i="7"/>
  <c r="E2" i="7"/>
  <c r="E21" i="7"/>
  <c r="E5" i="7"/>
  <c r="E28" i="4"/>
  <c r="E4" i="4"/>
  <c r="E24" i="6"/>
  <c r="E8" i="6"/>
  <c r="E28" i="9"/>
  <c r="E20" i="9"/>
  <c r="E12" i="9"/>
  <c r="E4" i="9"/>
  <c r="E21" i="6"/>
  <c r="E20" i="6"/>
  <c r="E19" i="6"/>
  <c r="E15" i="9"/>
  <c r="E23" i="9"/>
  <c r="E31" i="9"/>
  <c r="E8" i="9"/>
  <c r="E16" i="9"/>
  <c r="E24" i="9"/>
  <c r="E18" i="9"/>
  <c r="E26" i="9"/>
  <c r="E34" i="9"/>
  <c r="E11" i="9"/>
  <c r="E19" i="9"/>
  <c r="E22" i="9"/>
  <c r="E17" i="6"/>
  <c r="E29" i="7"/>
  <c r="E12" i="4"/>
  <c r="E35" i="4"/>
  <c r="E27" i="4"/>
  <c r="E19" i="4"/>
  <c r="E11" i="4"/>
  <c r="E3" i="4"/>
  <c r="E38" i="4" s="1"/>
  <c r="E39" i="4" s="1"/>
  <c r="E40" i="4" s="1"/>
  <c r="E23" i="6"/>
  <c r="E15" i="6"/>
  <c r="E7" i="6"/>
  <c r="E16" i="2"/>
  <c r="E20" i="2"/>
  <c r="E12" i="2"/>
  <c r="E4" i="2"/>
  <c r="E19" i="2"/>
  <c r="E11" i="2"/>
  <c r="E3" i="2"/>
  <c r="E32" i="2"/>
  <c r="E8" i="2"/>
  <c r="E26" i="2"/>
  <c r="E18" i="2"/>
  <c r="E10" i="2"/>
  <c r="E17" i="2"/>
  <c r="E24" i="2"/>
  <c r="E31" i="2"/>
  <c r="E30" i="2"/>
  <c r="E22" i="2"/>
  <c r="E14" i="2"/>
  <c r="E6" i="2"/>
  <c r="E9" i="2"/>
  <c r="E23" i="2"/>
  <c r="E15" i="2"/>
  <c r="E7" i="2"/>
  <c r="E29" i="2"/>
  <c r="E13" i="2"/>
  <c r="E5" i="2"/>
  <c r="E37" i="1"/>
  <c r="E8" i="8"/>
  <c r="E31" i="8"/>
  <c r="E23" i="8"/>
  <c r="E15" i="8"/>
  <c r="E7" i="8"/>
  <c r="E30" i="8"/>
  <c r="E22" i="8"/>
  <c r="E14" i="8"/>
  <c r="E6" i="8"/>
  <c r="E29" i="8"/>
  <c r="E21" i="8"/>
  <c r="E13" i="8"/>
  <c r="E9" i="3"/>
  <c r="E7" i="3"/>
  <c r="E25" i="3"/>
  <c r="E24" i="3"/>
  <c r="E23" i="3"/>
  <c r="E33" i="3"/>
  <c r="E17" i="3"/>
  <c r="E32" i="3"/>
  <c r="E16" i="3"/>
  <c r="E8" i="3"/>
  <c r="E31" i="3"/>
  <c r="E15" i="3"/>
  <c r="E35" i="3"/>
  <c r="E27" i="3"/>
  <c r="E19" i="3"/>
  <c r="E11" i="3"/>
  <c r="E3" i="3"/>
  <c r="E34" i="3"/>
  <c r="E26" i="3"/>
  <c r="E18" i="3"/>
  <c r="E10" i="3"/>
  <c r="E14" i="3"/>
  <c r="E13" i="3"/>
  <c r="E28" i="3"/>
  <c r="E4" i="3"/>
  <c r="E30" i="3"/>
  <c r="E6" i="3"/>
  <c r="E29" i="3"/>
  <c r="E5" i="3"/>
  <c r="E2" i="3"/>
  <c r="E20" i="3"/>
  <c r="E12" i="3"/>
  <c r="E22" i="3"/>
  <c r="E21" i="3"/>
  <c r="E33" i="2"/>
  <c r="E2" i="2"/>
  <c r="E27" i="2"/>
  <c r="E21" i="2"/>
  <c r="E35" i="2"/>
  <c r="E28" i="2"/>
  <c r="E22" i="1"/>
  <c r="E29" i="1"/>
  <c r="E5" i="1"/>
  <c r="E2" i="1"/>
  <c r="E27" i="1"/>
  <c r="E3" i="1"/>
  <c r="E26" i="1"/>
  <c r="E17" i="1"/>
  <c r="E30" i="1"/>
  <c r="E6" i="1"/>
  <c r="E21" i="1"/>
  <c r="E28" i="1"/>
  <c r="E12" i="1"/>
  <c r="E18" i="1"/>
  <c r="E25" i="1"/>
  <c r="E8" i="1"/>
  <c r="E14" i="1"/>
  <c r="E13" i="1"/>
  <c r="E20" i="1"/>
  <c r="E4" i="1"/>
  <c r="E35" i="1"/>
  <c r="E19" i="1"/>
  <c r="E11" i="1"/>
  <c r="E34" i="1"/>
  <c r="E10" i="1"/>
  <c r="E33" i="1"/>
  <c r="E9" i="1"/>
  <c r="E32" i="1"/>
  <c r="E24" i="1"/>
  <c r="E16" i="1"/>
  <c r="E31" i="1"/>
  <c r="E23" i="1"/>
  <c r="E15" i="1"/>
  <c r="E7" i="1"/>
  <c r="E35" i="9" l="1"/>
  <c r="E10" i="9"/>
  <c r="E7" i="9"/>
  <c r="E33" i="9"/>
  <c r="E27" i="9"/>
  <c r="E32" i="9"/>
  <c r="E38" i="7"/>
  <c r="E39" i="7" s="1"/>
  <c r="E40" i="7" s="1"/>
  <c r="E38" i="9"/>
  <c r="E39" i="9" s="1"/>
  <c r="E38" i="6"/>
  <c r="E39" i="6" s="1"/>
  <c r="E40" i="6" s="1"/>
  <c r="E38" i="8"/>
  <c r="E39" i="8" s="1"/>
  <c r="E40" i="8" s="1"/>
  <c r="E38" i="1"/>
  <c r="E39" i="1" s="1"/>
  <c r="E40" i="1" s="1"/>
  <c r="E38" i="3"/>
  <c r="E39" i="3" s="1"/>
  <c r="E40" i="3" s="1"/>
  <c r="E38" i="2"/>
  <c r="E39" i="2" s="1"/>
  <c r="E40" i="2" s="1"/>
</calcChain>
</file>

<file path=xl/sharedStrings.xml><?xml version="1.0" encoding="utf-8"?>
<sst xmlns="http://schemas.openxmlformats.org/spreadsheetml/2006/main" count="509" uniqueCount="130">
  <si>
    <t>TOTAL_AVG_PF_RS</t>
  </si>
  <si>
    <t>TOTAL_AVG_PF_P</t>
  </si>
  <si>
    <t>Atlanta Hawks</t>
  </si>
  <si>
    <t>Boston Celtics</t>
  </si>
  <si>
    <t>Brooklyn Nets</t>
  </si>
  <si>
    <t>Charlotte Bobcats</t>
  </si>
  <si>
    <t>Charlotte Hornets</t>
  </si>
  <si>
    <t>Chicago Bulls</t>
  </si>
  <si>
    <t>Cleveland Cavaliers</t>
  </si>
  <si>
    <t>Dallas Mavericks</t>
  </si>
  <si>
    <t>Denver Nuggets</t>
  </si>
  <si>
    <t>Detroit Pistons</t>
  </si>
  <si>
    <t>Golden State Warriors</t>
  </si>
  <si>
    <t>Houston Rockets</t>
  </si>
  <si>
    <t>Indiana Pacers</t>
  </si>
  <si>
    <t>Los Angeles Clippers</t>
  </si>
  <si>
    <t>Los Angeles Lakers</t>
  </si>
  <si>
    <t>Memphis Grizzlies</t>
  </si>
  <si>
    <t>Miami Heat</t>
  </si>
  <si>
    <t>Milwaukee Bucks</t>
  </si>
  <si>
    <t>Minnesota Timberwolves</t>
  </si>
  <si>
    <t>New Jersey Nets</t>
  </si>
  <si>
    <t>New Orleans Hornets</t>
  </si>
  <si>
    <t>New Orleans Pelicans</t>
  </si>
  <si>
    <t>New York Knicks</t>
  </si>
  <si>
    <t>Oklahoma City Thunder</t>
  </si>
  <si>
    <t>Orlando Magic</t>
  </si>
  <si>
    <t>Philadelphia 76ers</t>
  </si>
  <si>
    <t>Phoenix Suns</t>
  </si>
  <si>
    <t>Portland Trail Blazers</t>
  </si>
  <si>
    <t>Sacramento Kings</t>
  </si>
  <si>
    <t>San Antonio Spurs</t>
  </si>
  <si>
    <t>Seattle SuperSonics</t>
  </si>
  <si>
    <t>Toronto Raptors</t>
  </si>
  <si>
    <t>Utah Jazz</t>
  </si>
  <si>
    <t>Washington Wizards</t>
  </si>
  <si>
    <t>TEAM_NAME</t>
  </si>
  <si>
    <t>Difference</t>
  </si>
  <si>
    <t>Difference from Mean</t>
  </si>
  <si>
    <t>-2.0315 and 2.0315</t>
  </si>
  <si>
    <t>TOTAL_AVG_PTS_RS</t>
  </si>
  <si>
    <t>TOTAL_AVG_PTS_P</t>
  </si>
  <si>
    <t>TOTAL_AVG_PTS_PAINT_RS</t>
  </si>
  <si>
    <t>TOTAL_AVG_PTS_PAINT_P</t>
  </si>
  <si>
    <t>TOTAL_AVG_OREB_RS</t>
  </si>
  <si>
    <t>TOTAL_AVG_OREB_P</t>
  </si>
  <si>
    <t>TOTAL_AVG_TOV_RS</t>
  </si>
  <si>
    <t>TOTAL_AVG_TOV_P</t>
  </si>
  <si>
    <t>TOTAL_AVG_AST_RS</t>
  </si>
  <si>
    <t>TOTAL_AVG_AST_P</t>
  </si>
  <si>
    <t>TOTAL_AVG_FG3A_RS</t>
  </si>
  <si>
    <t>TOTAL_AVG_FG3A_P</t>
  </si>
  <si>
    <t>TOTAL_AVG_FGA_RS</t>
  </si>
  <si>
    <t>TOTAL_AVG_FGA_P</t>
  </si>
  <si>
    <t>HYPOTHESES</t>
  </si>
  <si>
    <t>CONCLUSION</t>
  </si>
  <si>
    <t>• Since I'm only concerned with whether a significant difference exists between the two game types, a non-directional two-tailed test is used</t>
  </si>
  <si>
    <r>
      <t>𝜇</t>
    </r>
    <r>
      <rPr>
        <b/>
        <vertAlign val="subscript"/>
        <sz val="18"/>
        <color theme="1"/>
        <rFont val="Calibri (Body)"/>
      </rPr>
      <t>PFplayoffs</t>
    </r>
    <r>
      <rPr>
        <b/>
        <sz val="18"/>
        <color theme="1"/>
        <rFont val="Calibri"/>
        <family val="2"/>
        <scheme val="minor"/>
      </rPr>
      <t xml:space="preserve"> = 𝜇</t>
    </r>
    <r>
      <rPr>
        <b/>
        <vertAlign val="subscript"/>
        <sz val="18"/>
        <color theme="1"/>
        <rFont val="Calibri (Body)"/>
      </rPr>
      <t>PFregularseason</t>
    </r>
  </si>
  <si>
    <r>
      <t>𝜇</t>
    </r>
    <r>
      <rPr>
        <b/>
        <vertAlign val="subscript"/>
        <sz val="18"/>
        <color theme="1"/>
        <rFont val="Calibri (Body)"/>
      </rPr>
      <t>PFplayoffs</t>
    </r>
    <r>
      <rPr>
        <b/>
        <sz val="18"/>
        <color theme="1"/>
        <rFont val="Calibri"/>
        <family val="2"/>
        <scheme val="minor"/>
      </rPr>
      <t xml:space="preserve"> ≠ 𝜇</t>
    </r>
    <r>
      <rPr>
        <b/>
        <vertAlign val="subscript"/>
        <sz val="18"/>
        <color theme="1"/>
        <rFont val="Calibri (Body)"/>
      </rPr>
      <t>PFregularseason</t>
    </r>
  </si>
  <si>
    <r>
      <rPr>
        <u/>
        <sz val="14"/>
        <color theme="1"/>
        <rFont val="Calibri (Body)"/>
      </rPr>
      <t>Alternative Hypothesis</t>
    </r>
    <r>
      <rPr>
        <sz val="14"/>
        <color theme="1"/>
        <rFont val="Calibri"/>
        <family val="2"/>
        <scheme val="minor"/>
      </rPr>
      <t xml:space="preserve">: The amount of fouls NBA teams commit in the regular season is different from the amount of fouls they commit in playoffs games </t>
    </r>
  </si>
  <si>
    <r>
      <rPr>
        <u/>
        <sz val="14"/>
        <color theme="1"/>
        <rFont val="Calibri (Body)"/>
      </rPr>
      <t>NULL Hypothesis</t>
    </r>
    <r>
      <rPr>
        <sz val="14"/>
        <color theme="1"/>
        <rFont val="Calibri"/>
        <family val="2"/>
        <scheme val="minor"/>
      </rPr>
      <t xml:space="preserve">: Assume there's no significant difference in the amount of personal fouls teams commit between the playoffs and regular season </t>
    </r>
  </si>
  <si>
    <t>𝛼= 0.05</t>
  </si>
  <si>
    <r>
      <t xml:space="preserve">From the results, it can be seen that the t-statistic value is greater than the t-critical value. Therefore, the </t>
    </r>
    <r>
      <rPr>
        <u/>
        <sz val="14"/>
        <color theme="1"/>
        <rFont val="Calibri (Body)"/>
      </rPr>
      <t>NULL is rejected</t>
    </r>
    <r>
      <rPr>
        <sz val="14"/>
        <color theme="1"/>
        <rFont val="Calibri (Body)"/>
      </rPr>
      <t xml:space="preserve"> and</t>
    </r>
    <r>
      <rPr>
        <sz val="14"/>
        <color theme="1"/>
        <rFont val="Calibri"/>
        <family val="2"/>
        <scheme val="minor"/>
      </rPr>
      <t xml:space="preserve"> it can be concluded that there is in fact a significant difference between the number of fouls teams commit in playoff games vs. regular season games; specifically, teams tend to commit more fouls in the playoffs which can signify the defensive and physical intensity of games elevates in the playoffs</t>
    </r>
  </si>
  <si>
    <r>
      <rPr>
        <u/>
        <sz val="14"/>
        <color theme="1"/>
        <rFont val="Calibri (Body)"/>
      </rPr>
      <t>NULL Hypothesis</t>
    </r>
    <r>
      <rPr>
        <sz val="14"/>
        <color theme="1"/>
        <rFont val="Calibri"/>
        <family val="2"/>
        <scheme val="minor"/>
      </rPr>
      <t xml:space="preserve">: Assume there's no significant difference in the amount of points teams score in the playoffs and regular season </t>
    </r>
  </si>
  <si>
    <r>
      <t>𝜇</t>
    </r>
    <r>
      <rPr>
        <b/>
        <vertAlign val="subscript"/>
        <sz val="18"/>
        <color theme="1"/>
        <rFont val="Calibri (Body)"/>
      </rPr>
      <t>PTSplayoffs</t>
    </r>
    <r>
      <rPr>
        <b/>
        <sz val="18"/>
        <color theme="1"/>
        <rFont val="Calibri"/>
        <family val="2"/>
        <scheme val="minor"/>
      </rPr>
      <t xml:space="preserve"> = 𝜇</t>
    </r>
    <r>
      <rPr>
        <b/>
        <vertAlign val="subscript"/>
        <sz val="18"/>
        <color theme="1"/>
        <rFont val="Calibri (Body)"/>
      </rPr>
      <t>PTSregularseason</t>
    </r>
  </si>
  <si>
    <r>
      <rPr>
        <u/>
        <sz val="14"/>
        <color theme="1"/>
        <rFont val="Calibri (Body)"/>
      </rPr>
      <t>Alternative Hypothesis</t>
    </r>
    <r>
      <rPr>
        <sz val="14"/>
        <color theme="1"/>
        <rFont val="Calibri"/>
        <family val="2"/>
        <scheme val="minor"/>
      </rPr>
      <t xml:space="preserve">: The amount of points NBA teams score in the regular season is different from the amount of points they score in playoffs games </t>
    </r>
  </si>
  <si>
    <r>
      <t>𝜇</t>
    </r>
    <r>
      <rPr>
        <b/>
        <vertAlign val="subscript"/>
        <sz val="18"/>
        <color theme="1"/>
        <rFont val="Calibri (Body)"/>
      </rPr>
      <t>PTSplayoffs</t>
    </r>
    <r>
      <rPr>
        <b/>
        <sz val="18"/>
        <color theme="1"/>
        <rFont val="Calibri"/>
        <family val="2"/>
        <scheme val="minor"/>
      </rPr>
      <t xml:space="preserve"> ≠ 𝜇</t>
    </r>
    <r>
      <rPr>
        <b/>
        <vertAlign val="subscript"/>
        <sz val="18"/>
        <color theme="1"/>
        <rFont val="Calibri (Body)"/>
      </rPr>
      <t>PTSregularseason</t>
    </r>
  </si>
  <si>
    <r>
      <t xml:space="preserve">From the results, it can be seen that the t-statistic value is greater (more negative) than the negative t-critical value. Therefore, the </t>
    </r>
    <r>
      <rPr>
        <u/>
        <sz val="14"/>
        <color theme="1"/>
        <rFont val="Calibri (Body)"/>
      </rPr>
      <t xml:space="preserve">NULL is rejected </t>
    </r>
    <r>
      <rPr>
        <sz val="14"/>
        <color theme="1"/>
        <rFont val="Calibri"/>
        <family val="2"/>
        <scheme val="minor"/>
      </rPr>
      <t>and it can be concluded that there is in fact a significant difference between the amount of points teams score in playoff games vs. regular season games; specifically, teams tend to score fewer points in playoffs games which may signify better defensive schemes or playing at a slower pace.</t>
    </r>
  </si>
  <si>
    <r>
      <rPr>
        <u/>
        <sz val="14"/>
        <color theme="1"/>
        <rFont val="Calibri (Body)"/>
      </rPr>
      <t>NULL Hypothesis</t>
    </r>
    <r>
      <rPr>
        <sz val="14"/>
        <color theme="1"/>
        <rFont val="Calibri"/>
        <family val="2"/>
        <scheme val="minor"/>
      </rPr>
      <t xml:space="preserve">: Assume there's no significant difference in the amount of points teams score closer to the rim in the playoffs and regular season </t>
    </r>
  </si>
  <si>
    <r>
      <t>𝜇</t>
    </r>
    <r>
      <rPr>
        <b/>
        <vertAlign val="subscript"/>
        <sz val="18"/>
        <color theme="1"/>
        <rFont val="Calibri (Body)"/>
      </rPr>
      <t>PTS_PAINTplayoffs</t>
    </r>
    <r>
      <rPr>
        <b/>
        <sz val="18"/>
        <color theme="1"/>
        <rFont val="Calibri"/>
        <family val="2"/>
        <scheme val="minor"/>
      </rPr>
      <t xml:space="preserve"> = 𝜇</t>
    </r>
    <r>
      <rPr>
        <b/>
        <vertAlign val="subscript"/>
        <sz val="18"/>
        <color theme="1"/>
        <rFont val="Calibri (Body)"/>
      </rPr>
      <t>PTS_PAINTregularseason</t>
    </r>
  </si>
  <si>
    <r>
      <rPr>
        <u/>
        <sz val="14"/>
        <color theme="1"/>
        <rFont val="Calibri (Body)"/>
      </rPr>
      <t>Alternative Hypothesis</t>
    </r>
    <r>
      <rPr>
        <sz val="14"/>
        <color theme="1"/>
        <rFont val="Calibri"/>
        <family val="2"/>
        <scheme val="minor"/>
      </rPr>
      <t xml:space="preserve">: The amount of points NBA teams score closer to the rim in the regular season is different from the amount of points they score in playoffs games </t>
    </r>
  </si>
  <si>
    <r>
      <t>𝜇</t>
    </r>
    <r>
      <rPr>
        <b/>
        <vertAlign val="subscript"/>
        <sz val="18"/>
        <color theme="1"/>
        <rFont val="Calibri (Body)"/>
      </rPr>
      <t>PTS_PAINTplayoffs</t>
    </r>
    <r>
      <rPr>
        <b/>
        <sz val="18"/>
        <color theme="1"/>
        <rFont val="Calibri"/>
        <family val="2"/>
        <scheme val="minor"/>
      </rPr>
      <t xml:space="preserve"> ≠ 𝜇</t>
    </r>
    <r>
      <rPr>
        <b/>
        <vertAlign val="subscript"/>
        <sz val="18"/>
        <color theme="1"/>
        <rFont val="Calibri (Body)"/>
      </rPr>
      <t>PTS_PAINTregularseason</t>
    </r>
  </si>
  <si>
    <r>
      <t xml:space="preserve">From the results, it can be seen that the t-statistic value is greater (more negative) than the negative t-critical value. Therefore, the </t>
    </r>
    <r>
      <rPr>
        <u/>
        <sz val="14"/>
        <color theme="1"/>
        <rFont val="Calibri (Body)"/>
      </rPr>
      <t xml:space="preserve">NULL is rejected </t>
    </r>
    <r>
      <rPr>
        <sz val="14"/>
        <color theme="1"/>
        <rFont val="Calibri"/>
        <family val="2"/>
        <scheme val="minor"/>
      </rPr>
      <t xml:space="preserve">and it can be concluded that there is in fact a significant difference between the amount of points teams score closer to the rim in playoff games vs. regular season games; specifically, teams tend to score fewer points around the rim in playoffs games possibly for the same reason they score fewer total points in general as was seen in the PTS analysis - improved defensive schemes or settling more for jumpshots </t>
    </r>
  </si>
  <si>
    <r>
      <rPr>
        <u/>
        <sz val="14"/>
        <color theme="1"/>
        <rFont val="Calibri (Body)"/>
      </rPr>
      <t>NULL Hypothesis</t>
    </r>
    <r>
      <rPr>
        <sz val="14"/>
        <color theme="1"/>
        <rFont val="Calibri"/>
        <family val="2"/>
        <scheme val="minor"/>
      </rPr>
      <t xml:space="preserve">: Assume there's no significant difference in the amount of offensive rebounds teams secure after missed shots in the playoffs and regular season </t>
    </r>
  </si>
  <si>
    <r>
      <t>𝜇</t>
    </r>
    <r>
      <rPr>
        <b/>
        <vertAlign val="subscript"/>
        <sz val="18"/>
        <color theme="1"/>
        <rFont val="Calibri (Body)"/>
      </rPr>
      <t>OREBplayoffs</t>
    </r>
    <r>
      <rPr>
        <b/>
        <sz val="18"/>
        <color theme="1"/>
        <rFont val="Calibri"/>
        <family val="2"/>
        <scheme val="minor"/>
      </rPr>
      <t xml:space="preserve"> = 𝜇</t>
    </r>
    <r>
      <rPr>
        <b/>
        <vertAlign val="subscript"/>
        <sz val="18"/>
        <color theme="1"/>
        <rFont val="Calibri (Body)"/>
      </rPr>
      <t>OREBregularseason</t>
    </r>
  </si>
  <si>
    <r>
      <t>𝜇</t>
    </r>
    <r>
      <rPr>
        <b/>
        <vertAlign val="subscript"/>
        <sz val="18"/>
        <color theme="1"/>
        <rFont val="Calibri (Body)"/>
      </rPr>
      <t>OREBplayoffs</t>
    </r>
    <r>
      <rPr>
        <b/>
        <sz val="18"/>
        <color theme="1"/>
        <rFont val="Calibri"/>
        <family val="2"/>
        <scheme val="minor"/>
      </rPr>
      <t xml:space="preserve"> ≠ 𝜇</t>
    </r>
    <r>
      <rPr>
        <b/>
        <vertAlign val="subscript"/>
        <sz val="18"/>
        <color theme="1"/>
        <rFont val="Calibri (Body)"/>
      </rPr>
      <t>OREBregularseason</t>
    </r>
  </si>
  <si>
    <r>
      <rPr>
        <u/>
        <sz val="14"/>
        <color theme="1"/>
        <rFont val="Calibri (Body)"/>
      </rPr>
      <t>Alternative Hypothesis</t>
    </r>
    <r>
      <rPr>
        <sz val="14"/>
        <color theme="1"/>
        <rFont val="Calibri"/>
        <family val="2"/>
        <scheme val="minor"/>
      </rPr>
      <t xml:space="preserve">: The amount of offensive rebounds teams get in the regular season is different from the amount they get in playoffs games </t>
    </r>
  </si>
  <si>
    <r>
      <t xml:space="preserve">From the results, it can be seen that the t-statistic value is greater (more negative) than the negative t-critical value. Therefore, the </t>
    </r>
    <r>
      <rPr>
        <u/>
        <sz val="14"/>
        <color theme="1"/>
        <rFont val="Calibri (Body)"/>
      </rPr>
      <t xml:space="preserve">NULL is rejected </t>
    </r>
    <r>
      <rPr>
        <sz val="14"/>
        <color theme="1"/>
        <rFont val="Calibri"/>
        <family val="2"/>
        <scheme val="minor"/>
      </rPr>
      <t xml:space="preserve">and it can be concluded that there is in fact a significant difference between the amount of offensive rebounds teams secure after missed shots in playoff games vs. regular season games; specifically, teams tend to secure fewer offensive rebounds in playoffs games which may indicate that getting back on defense and setting it up earlier in the shot-clock is a slightly greater emphasis in the playoffs - only slightly because the t-statistic was a couple hundredths more negative than the critical value. </t>
    </r>
  </si>
  <si>
    <r>
      <rPr>
        <u/>
        <sz val="14"/>
        <color theme="1"/>
        <rFont val="Calibri (Body)"/>
      </rPr>
      <t>NULL Hypothesis</t>
    </r>
    <r>
      <rPr>
        <sz val="14"/>
        <color theme="1"/>
        <rFont val="Calibri"/>
        <family val="2"/>
        <scheme val="minor"/>
      </rPr>
      <t xml:space="preserve">: Assume there's no significant difference in the amount of turnovers teams commit in the playoffs and regular season </t>
    </r>
  </si>
  <si>
    <r>
      <t>𝜇</t>
    </r>
    <r>
      <rPr>
        <b/>
        <vertAlign val="subscript"/>
        <sz val="18"/>
        <color theme="1"/>
        <rFont val="Calibri (Body)"/>
      </rPr>
      <t>TOVplayoffs</t>
    </r>
    <r>
      <rPr>
        <b/>
        <sz val="18"/>
        <color theme="1"/>
        <rFont val="Calibri"/>
        <family val="2"/>
        <scheme val="minor"/>
      </rPr>
      <t xml:space="preserve"> = 𝜇</t>
    </r>
    <r>
      <rPr>
        <b/>
        <vertAlign val="subscript"/>
        <sz val="18"/>
        <color theme="1"/>
        <rFont val="Calibri (Body)"/>
      </rPr>
      <t>TOVregularseason</t>
    </r>
  </si>
  <si>
    <r>
      <t>𝜇</t>
    </r>
    <r>
      <rPr>
        <b/>
        <vertAlign val="subscript"/>
        <sz val="18"/>
        <color theme="1"/>
        <rFont val="Calibri (Body)"/>
      </rPr>
      <t>TOVplayoffs</t>
    </r>
    <r>
      <rPr>
        <b/>
        <sz val="18"/>
        <color theme="1"/>
        <rFont val="Calibri"/>
        <family val="2"/>
        <scheme val="minor"/>
      </rPr>
      <t xml:space="preserve"> ≠ 𝜇</t>
    </r>
    <r>
      <rPr>
        <b/>
        <vertAlign val="subscript"/>
        <sz val="18"/>
        <color theme="1"/>
        <rFont val="Calibri (Body)"/>
      </rPr>
      <t>TOVregularseason</t>
    </r>
  </si>
  <si>
    <r>
      <rPr>
        <u/>
        <sz val="14"/>
        <color theme="1"/>
        <rFont val="Calibri (Body)"/>
      </rPr>
      <t>Alternative Hypothesis</t>
    </r>
    <r>
      <rPr>
        <sz val="14"/>
        <color theme="1"/>
        <rFont val="Calibri"/>
        <family val="2"/>
        <scheme val="minor"/>
      </rPr>
      <t xml:space="preserve">: The amount of turnovers NBA teams commit in the regular season is different from the amount they commit in playoffs games </t>
    </r>
  </si>
  <si>
    <r>
      <t xml:space="preserve">From the results, it can be seen that the t-statistic value is greater (more negative) than the negative t-critical value. Therefore, the </t>
    </r>
    <r>
      <rPr>
        <u/>
        <sz val="14"/>
        <color theme="1"/>
        <rFont val="Calibri (Body)"/>
      </rPr>
      <t xml:space="preserve">NULL is rejected </t>
    </r>
    <r>
      <rPr>
        <sz val="14"/>
        <color theme="1"/>
        <rFont val="Calibri"/>
        <family val="2"/>
        <scheme val="minor"/>
      </rPr>
      <t>and it can be concluded that there is in fact a significant difference between the amount of turnovers teams commit in playoff games vs. regular season games; specifically, teams tend to commit fewer turnovers in playoffs games which may signify a greater emphasis on securing the ball and being less careless with it.</t>
    </r>
  </si>
  <si>
    <r>
      <rPr>
        <u/>
        <sz val="14"/>
        <color theme="1"/>
        <rFont val="Calibri (Body)"/>
      </rPr>
      <t>NULL Hypothesis</t>
    </r>
    <r>
      <rPr>
        <sz val="14"/>
        <color theme="1"/>
        <rFont val="Calibri"/>
        <family val="2"/>
        <scheme val="minor"/>
      </rPr>
      <t xml:space="preserve">: Assume there's no significant difference in how much teams share the ball and play a team game in the playoffs and regular season </t>
    </r>
  </si>
  <si>
    <r>
      <t>𝜇</t>
    </r>
    <r>
      <rPr>
        <b/>
        <vertAlign val="subscript"/>
        <sz val="18"/>
        <color theme="1"/>
        <rFont val="Calibri (Body)"/>
      </rPr>
      <t>ASTplayoffs</t>
    </r>
    <r>
      <rPr>
        <b/>
        <sz val="18"/>
        <color theme="1"/>
        <rFont val="Calibri"/>
        <family val="2"/>
        <scheme val="minor"/>
      </rPr>
      <t xml:space="preserve"> = 𝜇</t>
    </r>
    <r>
      <rPr>
        <b/>
        <vertAlign val="subscript"/>
        <sz val="18"/>
        <color theme="1"/>
        <rFont val="Calibri (Body)"/>
      </rPr>
      <t>ASTregularseason</t>
    </r>
  </si>
  <si>
    <r>
      <t>𝜇</t>
    </r>
    <r>
      <rPr>
        <b/>
        <vertAlign val="subscript"/>
        <sz val="18"/>
        <color theme="1"/>
        <rFont val="Calibri (Body)"/>
      </rPr>
      <t>ASTplayoffs</t>
    </r>
    <r>
      <rPr>
        <b/>
        <sz val="18"/>
        <color theme="1"/>
        <rFont val="Calibri"/>
        <family val="2"/>
        <scheme val="minor"/>
      </rPr>
      <t xml:space="preserve"> ≠ 𝜇</t>
    </r>
    <r>
      <rPr>
        <b/>
        <vertAlign val="subscript"/>
        <sz val="18"/>
        <color theme="1"/>
        <rFont val="Calibri (Body)"/>
      </rPr>
      <t>ASTregularseason</t>
    </r>
  </si>
  <si>
    <r>
      <rPr>
        <u/>
        <sz val="14"/>
        <color theme="1"/>
        <rFont val="Calibri (Body)"/>
      </rPr>
      <t>Alternative Hypothesis</t>
    </r>
    <r>
      <rPr>
        <sz val="14"/>
        <color theme="1"/>
        <rFont val="Calibri"/>
        <family val="2"/>
        <scheme val="minor"/>
      </rPr>
      <t xml:space="preserve">: The extent to which NBA teams move the ball and play a team game in the regular season is different from the extent to which they do it in playoffs games </t>
    </r>
  </si>
  <si>
    <r>
      <t xml:space="preserve">From the results, it can be seen that the t-statistic value is greater (more negative) than the negative t-critical value. Therefore, the </t>
    </r>
    <r>
      <rPr>
        <u/>
        <sz val="14"/>
        <color theme="1"/>
        <rFont val="Calibri (Body)"/>
      </rPr>
      <t xml:space="preserve">NULL is rejected </t>
    </r>
    <r>
      <rPr>
        <sz val="14"/>
        <color theme="1"/>
        <rFont val="Calibri"/>
        <family val="2"/>
        <scheme val="minor"/>
      </rPr>
      <t xml:space="preserve">and it can be concluded that there is in fact a significant difference between how much teams share the ball in playoff games vs. regular season games; specifically, teams tend to share the ball fewer times on scored possessions in playoffs games which may indicate a greater tendency to play an isolation and one-on-one game style. Since it's the playoffs, teams may rely on their best players more and trust in their abilities instead of sharing the ball to find the best shot. </t>
    </r>
  </si>
  <si>
    <r>
      <rPr>
        <u/>
        <sz val="14"/>
        <color theme="1"/>
        <rFont val="Calibri (Body)"/>
      </rPr>
      <t>NULL Hypothesis</t>
    </r>
    <r>
      <rPr>
        <sz val="14"/>
        <color theme="1"/>
        <rFont val="Calibri"/>
        <family val="2"/>
        <scheme val="minor"/>
      </rPr>
      <t xml:space="preserve">: Assume there's no significant difference in the number of three-point shots teams take in the playoffs and regular season </t>
    </r>
  </si>
  <si>
    <r>
      <t>𝜇</t>
    </r>
    <r>
      <rPr>
        <b/>
        <vertAlign val="subscript"/>
        <sz val="18"/>
        <color theme="1"/>
        <rFont val="Calibri (Body)"/>
      </rPr>
      <t>FG3Aplayoffs</t>
    </r>
    <r>
      <rPr>
        <b/>
        <sz val="18"/>
        <color theme="1"/>
        <rFont val="Calibri"/>
        <family val="2"/>
        <scheme val="minor"/>
      </rPr>
      <t xml:space="preserve"> = 𝜇</t>
    </r>
    <r>
      <rPr>
        <b/>
        <vertAlign val="subscript"/>
        <sz val="18"/>
        <color theme="1"/>
        <rFont val="Calibri (Body)"/>
      </rPr>
      <t>FG3Aregularseason</t>
    </r>
  </si>
  <si>
    <r>
      <t>𝜇</t>
    </r>
    <r>
      <rPr>
        <b/>
        <vertAlign val="subscript"/>
        <sz val="18"/>
        <color theme="1"/>
        <rFont val="Calibri (Body)"/>
      </rPr>
      <t>FG3Aplayoffs</t>
    </r>
    <r>
      <rPr>
        <b/>
        <sz val="18"/>
        <color theme="1"/>
        <rFont val="Calibri"/>
        <family val="2"/>
        <scheme val="minor"/>
      </rPr>
      <t xml:space="preserve"> ≠ 𝜇</t>
    </r>
    <r>
      <rPr>
        <b/>
        <vertAlign val="subscript"/>
        <sz val="18"/>
        <color theme="1"/>
        <rFont val="Calibri (Body)"/>
      </rPr>
      <t>FG3Aregularseason</t>
    </r>
  </si>
  <si>
    <r>
      <rPr>
        <u/>
        <sz val="14"/>
        <color theme="1"/>
        <rFont val="Calibri (Body)"/>
      </rPr>
      <t>Alternative Hypothesis</t>
    </r>
    <r>
      <rPr>
        <sz val="14"/>
        <color theme="1"/>
        <rFont val="Calibri"/>
        <family val="2"/>
        <scheme val="minor"/>
      </rPr>
      <t xml:space="preserve">: The number of three-point shots teams take in the regular season is different from the number of same shots they take in playoffs games </t>
    </r>
  </si>
  <si>
    <r>
      <t xml:space="preserve">From the results, it can be seen that the t-statistic value is less than the positive t-critical value. Therefore, </t>
    </r>
    <r>
      <rPr>
        <u/>
        <sz val="14"/>
        <color theme="1"/>
        <rFont val="Calibri (Body)"/>
      </rPr>
      <t xml:space="preserve">we fail to reject the NULL </t>
    </r>
    <r>
      <rPr>
        <sz val="14"/>
        <color theme="1"/>
        <rFont val="Calibri"/>
        <family val="2"/>
        <scheme val="minor"/>
      </rPr>
      <t xml:space="preserve">and it can be concluded that there is no significant difference in  the number of three-point shot attempts teams take in playoff games vs. regular season games; teams generally attempt the same number of 3-PT shots. The coaching staff probably doesn't change their gameplan or place any special emphasis concerning this particular stat and are more focused with where teams can change in other areas of the game. </t>
    </r>
  </si>
  <si>
    <r>
      <rPr>
        <u/>
        <sz val="14"/>
        <color theme="1"/>
        <rFont val="Calibri (Body)"/>
      </rPr>
      <t>NULL Hypothesis</t>
    </r>
    <r>
      <rPr>
        <sz val="14"/>
        <color theme="1"/>
        <rFont val="Calibri"/>
        <family val="2"/>
        <scheme val="minor"/>
      </rPr>
      <t xml:space="preserve">: Assume there's no significant difference in the number of shot attempts teams take in the playoffs and regular season </t>
    </r>
  </si>
  <si>
    <r>
      <t>𝜇</t>
    </r>
    <r>
      <rPr>
        <b/>
        <vertAlign val="subscript"/>
        <sz val="18"/>
        <color theme="1"/>
        <rFont val="Calibri (Body)"/>
      </rPr>
      <t>FGAplayoffs</t>
    </r>
    <r>
      <rPr>
        <b/>
        <sz val="18"/>
        <color theme="1"/>
        <rFont val="Calibri"/>
        <family val="2"/>
        <scheme val="minor"/>
      </rPr>
      <t xml:space="preserve"> = 𝜇</t>
    </r>
    <r>
      <rPr>
        <b/>
        <vertAlign val="subscript"/>
        <sz val="18"/>
        <color theme="1"/>
        <rFont val="Calibri (Body)"/>
      </rPr>
      <t>FGAregularseason</t>
    </r>
  </si>
  <si>
    <r>
      <t>𝜇</t>
    </r>
    <r>
      <rPr>
        <b/>
        <vertAlign val="subscript"/>
        <sz val="18"/>
        <color theme="1"/>
        <rFont val="Calibri (Body)"/>
      </rPr>
      <t>FGAplayoffs</t>
    </r>
    <r>
      <rPr>
        <b/>
        <sz val="18"/>
        <color theme="1"/>
        <rFont val="Calibri"/>
        <family val="2"/>
        <scheme val="minor"/>
      </rPr>
      <t xml:space="preserve"> ≠ 𝜇</t>
    </r>
    <r>
      <rPr>
        <b/>
        <vertAlign val="subscript"/>
        <sz val="18"/>
        <color theme="1"/>
        <rFont val="Calibri (Body)"/>
      </rPr>
      <t>FGAregularseason</t>
    </r>
  </si>
  <si>
    <r>
      <rPr>
        <u/>
        <sz val="14"/>
        <color theme="1"/>
        <rFont val="Calibri (Body)"/>
      </rPr>
      <t>Alternative Hypothesis</t>
    </r>
    <r>
      <rPr>
        <sz val="14"/>
        <color theme="1"/>
        <rFont val="Calibri"/>
        <family val="2"/>
        <scheme val="minor"/>
      </rPr>
      <t xml:space="preserve">: The number of shot attempts NBA teams take in the regular season is different from the number of attempts they take in playoffs games </t>
    </r>
  </si>
  <si>
    <r>
      <t xml:space="preserve">From the results, it can be seen that the t-statistic value is greater (more negative) than the negative t-critical value. Therefore, the </t>
    </r>
    <r>
      <rPr>
        <u/>
        <sz val="14"/>
        <color theme="1"/>
        <rFont val="Calibri (Body)"/>
      </rPr>
      <t xml:space="preserve">NULL is rejected </t>
    </r>
    <r>
      <rPr>
        <sz val="14"/>
        <color theme="1"/>
        <rFont val="Calibri"/>
        <family val="2"/>
        <scheme val="minor"/>
      </rPr>
      <t>and it can be concluded that there is in fact a significant difference between the number of shot attempts teams take in playoff games vs. regular season games; specifically, teams tend to shoot less shots in the playoffs which may signify an importance of playing a slower game and being more strategic with each possession instead of taking ill-advised shots.</t>
    </r>
  </si>
  <si>
    <r>
      <t>&lt;-- x</t>
    </r>
    <r>
      <rPr>
        <b/>
        <vertAlign val="subscript"/>
        <sz val="12"/>
        <color theme="1"/>
        <rFont val="Calibri (Body)"/>
      </rPr>
      <t>D</t>
    </r>
  </si>
  <si>
    <t>&lt;-- variance</t>
  </si>
  <si>
    <t>&lt;-- std. dev</t>
  </si>
  <si>
    <t>&lt;-- t-stat</t>
  </si>
  <si>
    <t>&lt;-- df</t>
  </si>
  <si>
    <t>&lt;-- t*</t>
  </si>
  <si>
    <r>
      <t>↑ 𝜇</t>
    </r>
    <r>
      <rPr>
        <b/>
        <vertAlign val="subscript"/>
        <sz val="15"/>
        <color theme="1"/>
        <rFont val="Calibri (Body)"/>
      </rPr>
      <t>PFplayoffs</t>
    </r>
    <r>
      <rPr>
        <b/>
        <sz val="15"/>
        <color theme="1"/>
        <rFont val="Calibri"/>
        <family val="2"/>
        <scheme val="minor"/>
      </rPr>
      <t xml:space="preserve"> </t>
    </r>
  </si>
  <si>
    <r>
      <t>↑ 𝜇</t>
    </r>
    <r>
      <rPr>
        <b/>
        <vertAlign val="subscript"/>
        <sz val="15"/>
        <color theme="1"/>
        <rFont val="Calibri (Body)"/>
      </rPr>
      <t>PFregularseason</t>
    </r>
  </si>
  <si>
    <r>
      <t>↑ 𝜇</t>
    </r>
    <r>
      <rPr>
        <b/>
        <vertAlign val="subscript"/>
        <sz val="15"/>
        <color theme="1"/>
        <rFont val="Calibri (Body)"/>
      </rPr>
      <t>PTSregularseason</t>
    </r>
  </si>
  <si>
    <r>
      <t>↑ 𝜇</t>
    </r>
    <r>
      <rPr>
        <b/>
        <vertAlign val="subscript"/>
        <sz val="15"/>
        <color theme="1"/>
        <rFont val="Calibri (Body)"/>
      </rPr>
      <t>PTSplayoffs</t>
    </r>
    <r>
      <rPr>
        <b/>
        <sz val="15"/>
        <color theme="1"/>
        <rFont val="Calibri"/>
        <family val="2"/>
        <scheme val="minor"/>
      </rPr>
      <t xml:space="preserve"> </t>
    </r>
  </si>
  <si>
    <r>
      <t>↑ 𝜇</t>
    </r>
    <r>
      <rPr>
        <b/>
        <vertAlign val="subscript"/>
        <sz val="15"/>
        <color theme="1"/>
        <rFont val="Calibri (Body)"/>
      </rPr>
      <t>PTS_PAINTregularseason</t>
    </r>
  </si>
  <si>
    <r>
      <t>↑ 𝜇</t>
    </r>
    <r>
      <rPr>
        <b/>
        <vertAlign val="subscript"/>
        <sz val="15"/>
        <color theme="1"/>
        <rFont val="Calibri (Body)"/>
      </rPr>
      <t>PTS_PAINTplayoffs</t>
    </r>
    <r>
      <rPr>
        <b/>
        <sz val="15"/>
        <color theme="1"/>
        <rFont val="Calibri"/>
        <family val="2"/>
        <scheme val="minor"/>
      </rPr>
      <t xml:space="preserve"> </t>
    </r>
  </si>
  <si>
    <r>
      <t>↑ 𝜇</t>
    </r>
    <r>
      <rPr>
        <b/>
        <vertAlign val="subscript"/>
        <sz val="15"/>
        <color theme="1"/>
        <rFont val="Calibri (Body)"/>
      </rPr>
      <t>OREBregularseason</t>
    </r>
  </si>
  <si>
    <r>
      <t>↑ 𝜇</t>
    </r>
    <r>
      <rPr>
        <b/>
        <vertAlign val="subscript"/>
        <sz val="15"/>
        <color theme="1"/>
        <rFont val="Calibri (Body)"/>
      </rPr>
      <t>OREBplayoffs</t>
    </r>
    <r>
      <rPr>
        <b/>
        <sz val="15"/>
        <color theme="1"/>
        <rFont val="Calibri"/>
        <family val="2"/>
        <scheme val="minor"/>
      </rPr>
      <t xml:space="preserve"> </t>
    </r>
  </si>
  <si>
    <r>
      <t>↑ 𝜇</t>
    </r>
    <r>
      <rPr>
        <b/>
        <vertAlign val="subscript"/>
        <sz val="15"/>
        <color theme="1"/>
        <rFont val="Calibri (Body)"/>
      </rPr>
      <t>TOVregularseason</t>
    </r>
  </si>
  <si>
    <r>
      <t>↑ 𝜇</t>
    </r>
    <r>
      <rPr>
        <b/>
        <vertAlign val="subscript"/>
        <sz val="15"/>
        <color theme="1"/>
        <rFont val="Calibri (Body)"/>
      </rPr>
      <t>TOVplayoffs</t>
    </r>
    <r>
      <rPr>
        <b/>
        <sz val="15"/>
        <color theme="1"/>
        <rFont val="Calibri"/>
        <family val="2"/>
        <scheme val="minor"/>
      </rPr>
      <t xml:space="preserve"> </t>
    </r>
  </si>
  <si>
    <r>
      <t>↑ 𝜇</t>
    </r>
    <r>
      <rPr>
        <b/>
        <vertAlign val="subscript"/>
        <sz val="15"/>
        <color theme="1"/>
        <rFont val="Calibri (Body)"/>
      </rPr>
      <t>ASTregularseason</t>
    </r>
  </si>
  <si>
    <r>
      <t>↑ 𝜇</t>
    </r>
    <r>
      <rPr>
        <b/>
        <vertAlign val="subscript"/>
        <sz val="15"/>
        <color theme="1"/>
        <rFont val="Calibri (Body)"/>
      </rPr>
      <t>ASTplayoffs</t>
    </r>
    <r>
      <rPr>
        <b/>
        <sz val="15"/>
        <color theme="1"/>
        <rFont val="Calibri"/>
        <family val="2"/>
        <scheme val="minor"/>
      </rPr>
      <t xml:space="preserve"> </t>
    </r>
  </si>
  <si>
    <r>
      <t>↑ 𝜇</t>
    </r>
    <r>
      <rPr>
        <b/>
        <vertAlign val="subscript"/>
        <sz val="15"/>
        <color theme="1"/>
        <rFont val="Calibri (Body)"/>
      </rPr>
      <t>FG3Aregularseason</t>
    </r>
  </si>
  <si>
    <r>
      <t>↑ 𝜇</t>
    </r>
    <r>
      <rPr>
        <b/>
        <vertAlign val="subscript"/>
        <sz val="15"/>
        <color theme="1"/>
        <rFont val="Calibri (Body)"/>
      </rPr>
      <t>FG3Aplayoffs</t>
    </r>
    <r>
      <rPr>
        <b/>
        <sz val="15"/>
        <color theme="1"/>
        <rFont val="Calibri"/>
        <family val="2"/>
        <scheme val="minor"/>
      </rPr>
      <t xml:space="preserve"> </t>
    </r>
  </si>
  <si>
    <r>
      <t>↑ 𝜇</t>
    </r>
    <r>
      <rPr>
        <b/>
        <vertAlign val="subscript"/>
        <sz val="15"/>
        <color theme="1"/>
        <rFont val="Calibri (Body)"/>
      </rPr>
      <t>FGAregularseason</t>
    </r>
  </si>
  <si>
    <r>
      <t>↑ 𝜇</t>
    </r>
    <r>
      <rPr>
        <b/>
        <vertAlign val="subscript"/>
        <sz val="15"/>
        <color theme="1"/>
        <rFont val="Calibri (Body)"/>
      </rPr>
      <t>FGAplayoffs</t>
    </r>
    <r>
      <rPr>
        <b/>
        <sz val="15"/>
        <color theme="1"/>
        <rFont val="Calibri"/>
        <family val="2"/>
        <scheme val="minor"/>
      </rPr>
      <t xml:space="preserve"> </t>
    </r>
  </si>
  <si>
    <t>TOTAL_AVG_TIME_per_POSS_RS</t>
  </si>
  <si>
    <t>TOTAL_AVG_TIME_per_POSS_P</t>
  </si>
  <si>
    <r>
      <t>↑ 𝜇</t>
    </r>
    <r>
      <rPr>
        <b/>
        <vertAlign val="subscript"/>
        <sz val="15"/>
        <color theme="1"/>
        <rFont val="Calibri (Body)"/>
      </rPr>
      <t>TIME_per_POSSregularseason</t>
    </r>
  </si>
  <si>
    <r>
      <t>↑ 𝜇</t>
    </r>
    <r>
      <rPr>
        <b/>
        <vertAlign val="subscript"/>
        <sz val="15"/>
        <color theme="1"/>
        <rFont val="Calibri (Body)"/>
      </rPr>
      <t>TIME_per_POSSplayoffs</t>
    </r>
    <r>
      <rPr>
        <b/>
        <sz val="15"/>
        <color theme="1"/>
        <rFont val="Calibri"/>
        <family val="2"/>
        <scheme val="minor"/>
      </rPr>
      <t xml:space="preserve"> </t>
    </r>
  </si>
  <si>
    <t>-2.045 and 2.045</t>
  </si>
  <si>
    <r>
      <t>𝜇</t>
    </r>
    <r>
      <rPr>
        <b/>
        <vertAlign val="subscript"/>
        <sz val="18"/>
        <color theme="1"/>
        <rFont val="Calibri (Body)"/>
      </rPr>
      <t>TIME_per_POSSplayoffs</t>
    </r>
    <r>
      <rPr>
        <b/>
        <sz val="18"/>
        <color theme="1"/>
        <rFont val="Calibri"/>
        <family val="2"/>
        <scheme val="minor"/>
      </rPr>
      <t xml:space="preserve"> = 𝜇</t>
    </r>
    <r>
      <rPr>
        <b/>
        <vertAlign val="subscript"/>
        <sz val="18"/>
        <color theme="1"/>
        <rFont val="Calibri (Body)"/>
      </rPr>
      <t>TIME_per_POSSregularseason</t>
    </r>
  </si>
  <si>
    <r>
      <t>𝜇</t>
    </r>
    <r>
      <rPr>
        <b/>
        <vertAlign val="subscript"/>
        <sz val="18"/>
        <color theme="1"/>
        <rFont val="Calibri (Body)"/>
      </rPr>
      <t>TIME_per_POSSplayoffs</t>
    </r>
    <r>
      <rPr>
        <b/>
        <sz val="18"/>
        <color theme="1"/>
        <rFont val="Calibri"/>
        <family val="2"/>
        <scheme val="minor"/>
      </rPr>
      <t xml:space="preserve"> ≠ 𝜇</t>
    </r>
    <r>
      <rPr>
        <b/>
        <vertAlign val="subscript"/>
        <sz val="18"/>
        <color theme="1"/>
        <rFont val="Calibri (Body)"/>
      </rPr>
      <t>TIME_per_POSSregularseason</t>
    </r>
  </si>
  <si>
    <r>
      <rPr>
        <u/>
        <sz val="14"/>
        <color theme="1"/>
        <rFont val="Calibri (Body)"/>
      </rPr>
      <t>NULL Hypothesis</t>
    </r>
    <r>
      <rPr>
        <sz val="14"/>
        <color theme="1"/>
        <rFont val="Calibri"/>
        <family val="2"/>
        <scheme val="minor"/>
      </rPr>
      <t xml:space="preserve">: Assume there's no significant difference in how long teams hold onto the ball each possession in the playoffs and regular season </t>
    </r>
  </si>
  <si>
    <r>
      <rPr>
        <u/>
        <sz val="14"/>
        <color theme="1"/>
        <rFont val="Calibri (Body)"/>
      </rPr>
      <t>Alternative Hypothesis</t>
    </r>
    <r>
      <rPr>
        <sz val="14"/>
        <color theme="1"/>
        <rFont val="Calibri"/>
        <family val="2"/>
        <scheme val="minor"/>
      </rPr>
      <t xml:space="preserve">: The number of seconds per possession that NBA teams hold onto the ball in the regular season is different from how long they hold onto the ball in playoffs games </t>
    </r>
  </si>
  <si>
    <r>
      <t xml:space="preserve">From the results, it can be seen that the t-statistic value is greater than the t-critical value. Therefore, the </t>
    </r>
    <r>
      <rPr>
        <u/>
        <sz val="14"/>
        <color theme="1"/>
        <rFont val="Calibri (Body)"/>
      </rPr>
      <t xml:space="preserve">NULL is rejected </t>
    </r>
    <r>
      <rPr>
        <sz val="14"/>
        <color theme="1"/>
        <rFont val="Calibri"/>
        <family val="2"/>
        <scheme val="minor"/>
      </rPr>
      <t>and it can be concluded that there is in fact a significant difference between the number of seconds teams hold onto the ball each possession in playoff games vs.regular season games; specifically, teams tend to hold onto the ball longer per possession and run the shot-clock down in playoffs games which could signify playing at a slower pace and more strategically as each possession carries a lot more meaning this deep into the season.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</si>
</sst>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vertAlign val="subscript"/>
      <sz val="12"/>
      <color theme="1"/>
      <name val="Calibri (Body)"/>
    </font>
    <font>
      <b/>
      <sz val="16"/>
      <color theme="1"/>
      <name val="Calibri"/>
      <family val="2"/>
      <scheme val="minor"/>
    </font>
    <font>
      <sz val="14"/>
      <color theme="1"/>
      <name val="Calibri"/>
      <family val="2"/>
      <scheme val="minor"/>
    </font>
    <font>
      <b/>
      <sz val="18"/>
      <color theme="1"/>
      <name val="Calibri"/>
      <family val="2"/>
      <scheme val="minor"/>
    </font>
    <font>
      <b/>
      <vertAlign val="subscript"/>
      <sz val="18"/>
      <color theme="1"/>
      <name val="Calibri (Body)"/>
    </font>
    <font>
      <u/>
      <sz val="14"/>
      <color theme="1"/>
      <name val="Calibri (Body)"/>
    </font>
    <font>
      <sz val="16"/>
      <color theme="1"/>
      <name val="Calibri"/>
      <family val="2"/>
      <scheme val="minor"/>
    </font>
    <font>
      <sz val="14"/>
      <color theme="1"/>
      <name val="Calibri (Body)"/>
    </font>
    <font>
      <b/>
      <sz val="15"/>
      <color theme="1"/>
      <name val="Calibri"/>
      <family val="2"/>
      <scheme val="minor"/>
    </font>
    <font>
      <b/>
      <vertAlign val="subscript"/>
      <sz val="15"/>
      <color theme="1"/>
      <name val="Calibri (Body)"/>
    </font>
  </fonts>
  <fills count="3">
    <fill>
      <patternFill patternType="none"/>
    </fill>
    <fill>
      <patternFill patternType="gray125"/>
    </fill>
    <fill>
      <patternFill patternType="solid">
        <fgColor theme="0"/>
        <bgColor indexed="64"/>
      </patternFill>
    </fill>
  </fills>
  <borders count="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18">
    <xf numFmtId="0" fontId="0" fillId="0" borderId="0" xfId="0"/>
    <xf numFmtId="0" fontId="1" fillId="0" borderId="0" xfId="0" applyFont="1"/>
    <xf numFmtId="0" fontId="0" fillId="0" borderId="0" xfId="0" quotePrefix="1" applyAlignment="1">
      <alignment horizontal="right"/>
    </xf>
    <xf numFmtId="0" fontId="10" fillId="0" borderId="0" xfId="0" applyFont="1" applyAlignment="1">
      <alignment horizontal="center"/>
    </xf>
    <xf numFmtId="0" fontId="3" fillId="2" borderId="1" xfId="0" applyFont="1" applyFill="1" applyBorder="1"/>
    <xf numFmtId="0" fontId="4" fillId="2" borderId="2" xfId="0" applyFont="1" applyFill="1" applyBorder="1" applyAlignment="1">
      <alignment wrapText="1"/>
    </xf>
    <xf numFmtId="0" fontId="5" fillId="2" borderId="2" xfId="0" applyFont="1" applyFill="1" applyBorder="1"/>
    <xf numFmtId="0" fontId="0" fillId="2" borderId="2" xfId="0" applyFill="1" applyBorder="1"/>
    <xf numFmtId="0" fontId="0" fillId="0" borderId="2" xfId="0" applyBorder="1"/>
    <xf numFmtId="0" fontId="8" fillId="2" borderId="2" xfId="0" applyFont="1" applyFill="1" applyBorder="1"/>
    <xf numFmtId="0" fontId="3" fillId="2" borderId="2" xfId="0" applyFont="1" applyFill="1" applyBorder="1"/>
    <xf numFmtId="0" fontId="4" fillId="2" borderId="3" xfId="0" applyFont="1" applyFill="1" applyBorder="1" applyAlignment="1">
      <alignment wrapText="1"/>
    </xf>
    <xf numFmtId="0" fontId="3" fillId="2" borderId="1" xfId="0" applyFont="1" applyFill="1" applyBorder="1" applyAlignment="1">
      <alignment wrapText="1"/>
    </xf>
    <xf numFmtId="0" fontId="5" fillId="2" borderId="2" xfId="0" applyFont="1" applyFill="1" applyBorder="1" applyAlignment="1">
      <alignment wrapText="1"/>
    </xf>
    <xf numFmtId="0" fontId="0" fillId="2" borderId="2" xfId="0" applyFill="1" applyBorder="1" applyAlignment="1">
      <alignment wrapText="1"/>
    </xf>
    <xf numFmtId="0" fontId="0" fillId="0" borderId="2" xfId="0" applyBorder="1" applyAlignment="1">
      <alignment wrapText="1"/>
    </xf>
    <xf numFmtId="0" fontId="8" fillId="2" borderId="2" xfId="0" applyFont="1" applyFill="1" applyBorder="1" applyAlignment="1">
      <alignment wrapText="1"/>
    </xf>
    <xf numFmtId="0" fontId="3" fillId="2" borderId="2" xfId="0" applyFont="1" applyFill="1" applyBorder="1" applyAlignment="1">
      <alignment wrapText="1"/>
    </xf>
  </cellXfs>
  <cellStyles count="1">
    <cellStyle name="Normal" xfId="0" builtinId="0"/>
  </cellStyles>
  <dxfs count="8">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F58CF87-4258-ED46-AFF5-877439C69032}" name="Table1" displayName="Table1" ref="A1:E35" totalsRowShown="0" headerRowDxfId="7">
  <autoFilter ref="A1:E35" xr:uid="{CF58CF87-4258-ED46-AFF5-877439C69032}"/>
  <tableColumns count="5">
    <tableColumn id="1" xr3:uid="{38A126B5-4D26-F244-9C39-EEA9510EA7CB}" name="TEAM_NAME"/>
    <tableColumn id="2" xr3:uid="{16C0FC20-85FF-174B-8DEE-587067463FBF}" name="TOTAL_AVG_PF_RS"/>
    <tableColumn id="3" xr3:uid="{8945E600-799A-7742-855B-0797BB5E3952}" name="TOTAL_AVG_PF_P"/>
    <tableColumn id="4" xr3:uid="{CD918130-4621-3947-96CD-BE6A1C973CB6}" name="Difference">
      <calculatedColumnFormula>B2-C2</calculatedColumnFormula>
    </tableColumn>
    <tableColumn id="5" xr3:uid="{CECD8962-B81E-894A-AD98-A4A113CA3201}" name="Difference from Mean">
      <calculatedColumnFormula>(D2-$E$37)^2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613D892-A949-D142-B96B-EB473C07C418}" name="Table2" displayName="Table2" ref="A1:E35" totalsRowShown="0" headerRowDxfId="6">
  <autoFilter ref="A1:E35" xr:uid="{8613D892-A949-D142-B96B-EB473C07C418}"/>
  <tableColumns count="5">
    <tableColumn id="1" xr3:uid="{C82C52C1-7F1E-E240-8CC3-1606A03A4E7F}" name="TEAM_NAME"/>
    <tableColumn id="2" xr3:uid="{A0C41844-5F9F-CA47-B038-8115878A6C82}" name="TOTAL_AVG_PTS_RS"/>
    <tableColumn id="3" xr3:uid="{28933909-0834-1A49-B697-0103FC758EAF}" name="TOTAL_AVG_PTS_P"/>
    <tableColumn id="4" xr3:uid="{097847A4-69D2-714F-AF9B-C8265336E824}" name="Difference">
      <calculatedColumnFormula>B2-C2</calculatedColumnFormula>
    </tableColumn>
    <tableColumn id="5" xr3:uid="{840BAE8A-D9AF-6C43-A4DD-AB1294DF6CA3}" name="Difference from Mean">
      <calculatedColumnFormula>(D2-$E$37)^2</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5D188AC-3A73-7A41-B653-3B6E05292649}" name="Table3" displayName="Table3" ref="A1:E35" totalsRowShown="0" headerRowDxfId="5">
  <autoFilter ref="A1:E35" xr:uid="{55D188AC-3A73-7A41-B653-3B6E05292649}"/>
  <tableColumns count="5">
    <tableColumn id="1" xr3:uid="{F5FC7676-706E-0A45-9344-9A278419D14F}" name="TEAM_NAME"/>
    <tableColumn id="2" xr3:uid="{4076015F-B4D0-E04B-95D7-BC6F1E39D4F6}" name="TOTAL_AVG_PTS_PAINT_RS"/>
    <tableColumn id="3" xr3:uid="{D1513D60-F4CF-CA43-A461-AA93F64449CE}" name="TOTAL_AVG_PTS_PAINT_P"/>
    <tableColumn id="4" xr3:uid="{D68B003E-90FC-7B42-9C5D-CE0F38B97A28}" name="Difference">
      <calculatedColumnFormula>B2-C2</calculatedColumnFormula>
    </tableColumn>
    <tableColumn id="5" xr3:uid="{8EF20EA5-DDD4-3845-9CA7-6C9081B4C92F}" name="Difference from Mean">
      <calculatedColumnFormula>(D2-$E$37)^2</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7B5CA09-CB0A-8B47-9D11-52D76758B0FB}" name="Table4" displayName="Table4" ref="A1:E35" totalsRowShown="0" headerRowDxfId="4">
  <autoFilter ref="A1:E35" xr:uid="{B7B5CA09-CB0A-8B47-9D11-52D76758B0FB}"/>
  <tableColumns count="5">
    <tableColumn id="1" xr3:uid="{5C98466C-E8E2-114F-91BE-D0C2AF97611C}" name="TEAM_NAME"/>
    <tableColumn id="2" xr3:uid="{0EC730F6-7EC9-8F42-9C7B-FBE6358D534D}" name="TOTAL_AVG_OREB_RS"/>
    <tableColumn id="3" xr3:uid="{D6FA7EBC-5171-B647-8B81-B340DEB7A5C7}" name="TOTAL_AVG_OREB_P"/>
    <tableColumn id="4" xr3:uid="{07E42DFC-A8E1-AE4F-B6A8-D26153AF4C42}" name="Difference">
      <calculatedColumnFormula>B2-C2</calculatedColumnFormula>
    </tableColumn>
    <tableColumn id="5" xr3:uid="{A0FB7479-2F2E-A84C-ABB4-9E46EA2366EF}" name="Difference from Mean">
      <calculatedColumnFormula>(D2-$E$37)^2</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BA147C1-E40A-444C-A0A6-46B0A1650894}" name="Table5" displayName="Table5" ref="A1:E35" totalsRowShown="0" headerRowDxfId="3">
  <autoFilter ref="A1:E35" xr:uid="{DBA147C1-E40A-444C-A0A6-46B0A1650894}"/>
  <tableColumns count="5">
    <tableColumn id="1" xr3:uid="{8F35F17D-4B04-0148-B8DF-5AB44EA6AF4D}" name="TEAM_NAME"/>
    <tableColumn id="2" xr3:uid="{A28A9EA2-9DB7-F741-A669-7F71FA586624}" name="TOTAL_AVG_TOV_RS"/>
    <tableColumn id="3" xr3:uid="{CE6FB356-4400-324A-BA29-E74F3EB81E94}" name="TOTAL_AVG_TOV_P"/>
    <tableColumn id="4" xr3:uid="{EB538D69-E884-CB44-8E87-B1EE7050D1BA}" name="Difference">
      <calculatedColumnFormula>B2-C2</calculatedColumnFormula>
    </tableColumn>
    <tableColumn id="5" xr3:uid="{ACEBF78B-56B9-F247-BECD-238DD5A98323}" name="Difference from Mean">
      <calculatedColumnFormula>(D2-$E$37)^2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0C404B8-A263-1647-A019-B58D374AD91D}" name="Table6" displayName="Table6" ref="A1:E35" totalsRowShown="0" headerRowDxfId="2">
  <autoFilter ref="A1:E35" xr:uid="{C0C404B8-A263-1647-A019-B58D374AD91D}"/>
  <tableColumns count="5">
    <tableColumn id="1" xr3:uid="{E00A9917-52A5-7E4B-B29D-291E3C04F8D9}" name="TEAM_NAME"/>
    <tableColumn id="2" xr3:uid="{E2B7CAF6-209E-554A-AF03-9C008787B901}" name="TOTAL_AVG_AST_RS"/>
    <tableColumn id="3" xr3:uid="{12521843-7C3C-4446-A45F-59BA922294C8}" name="TOTAL_AVG_AST_P"/>
    <tableColumn id="4" xr3:uid="{65946E36-5A85-0E43-BC44-60CC63E0DFFF}" name="Difference">
      <calculatedColumnFormula>B2-C2</calculatedColumnFormula>
    </tableColumn>
    <tableColumn id="5" xr3:uid="{82C84912-621C-DB41-BA0C-36198334C5AB}" name="Difference from Mean">
      <calculatedColumnFormula>(D2-$E$37)^2</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365F125-DA9F-5D4C-ADCB-0C780F421CE4}" name="Table7" displayName="Table7" ref="A1:E35" totalsRowShown="0" headerRowDxfId="1">
  <autoFilter ref="A1:E35" xr:uid="{3365F125-DA9F-5D4C-ADCB-0C780F421CE4}"/>
  <tableColumns count="5">
    <tableColumn id="1" xr3:uid="{0BF3DCF6-593E-304B-BC54-6AEC68C0D0F7}" name="TEAM_NAME"/>
    <tableColumn id="2" xr3:uid="{243C1175-A1F6-4D47-A49E-CA20EE2C264F}" name="TOTAL_AVG_FG3A_RS"/>
    <tableColumn id="3" xr3:uid="{7E4B993D-29F3-6F46-8E67-0288DB6BE618}" name="TOTAL_AVG_FG3A_P"/>
    <tableColumn id="4" xr3:uid="{73045A71-D21F-584F-9484-B1E68B537027}" name="Difference">
      <calculatedColumnFormula>B2-C2</calculatedColumnFormula>
    </tableColumn>
    <tableColumn id="5" xr3:uid="{83130305-701D-4C4F-8192-7E00A5F8519C}" name="Difference from Mean">
      <calculatedColumnFormula>(D2-$E$37)^2</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8092C6A-DEE3-CB47-88F0-7F5B7950458C}" name="Table8" displayName="Table8" ref="A1:E35" totalsRowShown="0" headerRowDxfId="0">
  <autoFilter ref="A1:E35" xr:uid="{E8092C6A-DEE3-CB47-88F0-7F5B7950458C}"/>
  <tableColumns count="5">
    <tableColumn id="1" xr3:uid="{6E5B595A-D605-3F4B-A73E-D92110341AF6}" name="TEAM_NAME"/>
    <tableColumn id="2" xr3:uid="{09697177-D8A3-234D-858D-6BB8FB85EDE2}" name="TOTAL_AVG_FGA_RS"/>
    <tableColumn id="3" xr3:uid="{B357365E-07AF-514B-A036-4A5DA8A20B17}" name="TOTAL_AVG_FGA_P"/>
    <tableColumn id="4" xr3:uid="{E57CF66E-EB2C-8844-A806-D1AB67BC580E}" name="Difference">
      <calculatedColumnFormula>B2-C2</calculatedColumnFormula>
    </tableColumn>
    <tableColumn id="5" xr3:uid="{F5D39B33-E00D-8440-B032-E7C4D317732C}" name="Difference from Mean">
      <calculatedColumnFormula>(D2-$E$37)^2</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6F8F462-31C2-164E-951F-DDBA007AEF86}" name="Table9" displayName="Table9" ref="A1:E31" totalsRowShown="0">
  <autoFilter ref="A1:E31" xr:uid="{F6F8F462-31C2-164E-951F-DDBA007AEF86}"/>
  <tableColumns count="5">
    <tableColumn id="1" xr3:uid="{071BFA0E-5E4C-6A49-9F58-C7C2E914C021}" name="TEAM_NAME"/>
    <tableColumn id="2" xr3:uid="{001D3178-445A-4248-9805-ED0F740E37CC}" name="TOTAL_AVG_TIME_per_POSS_RS"/>
    <tableColumn id="3" xr3:uid="{32C46DBF-D485-A847-BF56-4F78D8D91FD6}" name="TOTAL_AVG_TIME_per_POSS_P"/>
    <tableColumn id="4" xr3:uid="{C62503D4-9D8A-A247-9B72-57F23F033A5C}" name="Difference">
      <calculatedColumnFormula>B2-C2</calculatedColumnFormula>
    </tableColumn>
    <tableColumn id="5" xr3:uid="{29B6DAFC-16CF-4540-A149-B36AAF51E853}" name="Difference from Mean">
      <calculatedColumnFormula>(D2-$E$33)^2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D89E6-AF26-FE4A-A568-449C4C073046}">
  <dimension ref="A1:H42"/>
  <sheetViews>
    <sheetView workbookViewId="0">
      <selection activeCell="F10" sqref="F10"/>
    </sheetView>
  </sheetViews>
  <sheetFormatPr baseColWidth="10" defaultRowHeight="16" x14ac:dyDescent="0.2"/>
  <cols>
    <col min="1" max="1" width="22.1640625" bestFit="1" customWidth="1"/>
    <col min="2" max="2" width="20" bestFit="1" customWidth="1"/>
    <col min="3" max="3" width="18.83203125" bestFit="1" customWidth="1"/>
    <col min="4" max="4" width="12.83203125" bestFit="1" customWidth="1"/>
    <col min="5" max="5" width="22.1640625" bestFit="1" customWidth="1"/>
    <col min="6" max="6" width="11" bestFit="1" customWidth="1"/>
    <col min="8" max="8" width="98.5" bestFit="1" customWidth="1"/>
  </cols>
  <sheetData>
    <row r="1" spans="1:8" s="1" customFormat="1" x14ac:dyDescent="0.2">
      <c r="A1" s="1" t="s">
        <v>36</v>
      </c>
      <c r="B1" s="1" t="s">
        <v>0</v>
      </c>
      <c r="C1" s="1" t="s">
        <v>1</v>
      </c>
      <c r="D1" s="1" t="s">
        <v>37</v>
      </c>
      <c r="E1" s="1" t="s">
        <v>38</v>
      </c>
    </row>
    <row r="2" spans="1:8" x14ac:dyDescent="0.2">
      <c r="A2" t="s">
        <v>2</v>
      </c>
      <c r="B2">
        <v>20.5868637894663</v>
      </c>
      <c r="C2">
        <v>20.804563492063401</v>
      </c>
      <c r="D2">
        <f>B2-C2</f>
        <v>-0.21769970259710192</v>
      </c>
      <c r="E2">
        <f t="shared" ref="E2:E35" si="0">(D2-$E$37)^2</f>
        <v>2.7944418078508524</v>
      </c>
    </row>
    <row r="3" spans="1:8" ht="17" thickBot="1" x14ac:dyDescent="0.25">
      <c r="A3" t="s">
        <v>3</v>
      </c>
      <c r="B3">
        <v>21.8224424354813</v>
      </c>
      <c r="C3">
        <v>22.553132434575701</v>
      </c>
      <c r="D3">
        <f t="shared" ref="D3:D35" si="1">B3-C3</f>
        <v>-0.7306899990944018</v>
      </c>
      <c r="E3">
        <f t="shared" si="0"/>
        <v>4.7726899291464582</v>
      </c>
    </row>
    <row r="4" spans="1:8" ht="21" x14ac:dyDescent="0.25">
      <c r="A4" t="s">
        <v>4</v>
      </c>
      <c r="B4">
        <v>20.025069637883</v>
      </c>
      <c r="C4">
        <v>21.173913043478201</v>
      </c>
      <c r="D4">
        <f t="shared" si="1"/>
        <v>-1.1488434055952013</v>
      </c>
      <c r="E4">
        <f t="shared" si="0"/>
        <v>6.7745787898007315</v>
      </c>
      <c r="H4" s="4" t="s">
        <v>54</v>
      </c>
    </row>
    <row r="5" spans="1:8" ht="40" x14ac:dyDescent="0.25">
      <c r="A5" t="s">
        <v>5</v>
      </c>
      <c r="B5">
        <v>21.028606965174099</v>
      </c>
      <c r="C5">
        <v>23.5</v>
      </c>
      <c r="D5">
        <f t="shared" si="1"/>
        <v>-2.4713930348259012</v>
      </c>
      <c r="E5">
        <f t="shared" si="0"/>
        <v>15.40838622537548</v>
      </c>
      <c r="H5" s="5" t="s">
        <v>60</v>
      </c>
    </row>
    <row r="6" spans="1:8" ht="26" x14ac:dyDescent="0.35">
      <c r="A6" t="s">
        <v>6</v>
      </c>
      <c r="B6">
        <v>17.9545254010695</v>
      </c>
      <c r="C6">
        <v>17.7916666666666</v>
      </c>
      <c r="D6">
        <f t="shared" si="1"/>
        <v>0.16285873440289933</v>
      </c>
      <c r="E6">
        <f t="shared" si="0"/>
        <v>1.6669391156636848</v>
      </c>
      <c r="H6" s="6" t="s">
        <v>57</v>
      </c>
    </row>
    <row r="7" spans="1:8" x14ac:dyDescent="0.2">
      <c r="A7" t="s">
        <v>7</v>
      </c>
      <c r="B7">
        <v>20.5830122523715</v>
      </c>
      <c r="C7">
        <v>22.060869565217299</v>
      </c>
      <c r="D7">
        <f t="shared" si="1"/>
        <v>-1.4778573128457992</v>
      </c>
      <c r="E7">
        <f t="shared" si="0"/>
        <v>8.5955451206870883</v>
      </c>
      <c r="H7" s="7"/>
    </row>
    <row r="8" spans="1:8" ht="40" x14ac:dyDescent="0.25">
      <c r="A8" t="s">
        <v>8</v>
      </c>
      <c r="B8">
        <v>20.058379110175999</v>
      </c>
      <c r="C8">
        <v>20.704781704781698</v>
      </c>
      <c r="D8">
        <f t="shared" si="1"/>
        <v>-0.64640259460569993</v>
      </c>
      <c r="E8">
        <f t="shared" si="0"/>
        <v>4.4115175589284616</v>
      </c>
      <c r="H8" s="5" t="s">
        <v>59</v>
      </c>
    </row>
    <row r="9" spans="1:8" ht="26" x14ac:dyDescent="0.35">
      <c r="A9" t="s">
        <v>9</v>
      </c>
      <c r="B9">
        <v>20.1449980982092</v>
      </c>
      <c r="C9">
        <v>22.566180371352701</v>
      </c>
      <c r="D9">
        <f t="shared" si="1"/>
        <v>-2.4211822731435007</v>
      </c>
      <c r="E9">
        <f t="shared" si="0"/>
        <v>15.016717545224264</v>
      </c>
      <c r="H9" s="6" t="s">
        <v>58</v>
      </c>
    </row>
    <row r="10" spans="1:8" x14ac:dyDescent="0.2">
      <c r="A10" t="s">
        <v>10</v>
      </c>
      <c r="B10">
        <v>21.169340422253001</v>
      </c>
      <c r="C10">
        <v>23.308566433566401</v>
      </c>
      <c r="D10">
        <f t="shared" si="1"/>
        <v>-2.1392260113134007</v>
      </c>
      <c r="E10">
        <f t="shared" si="0"/>
        <v>12.91097635430644</v>
      </c>
      <c r="H10" s="8"/>
    </row>
    <row r="11" spans="1:8" ht="21" x14ac:dyDescent="0.25">
      <c r="A11" t="s">
        <v>11</v>
      </c>
      <c r="B11">
        <v>19.926080892607999</v>
      </c>
      <c r="C11">
        <v>22.135816525699401</v>
      </c>
      <c r="D11">
        <f t="shared" si="1"/>
        <v>-2.2097356330914018</v>
      </c>
      <c r="E11">
        <f t="shared" si="0"/>
        <v>13.422656150715694</v>
      </c>
      <c r="H11" s="9" t="s">
        <v>61</v>
      </c>
    </row>
    <row r="12" spans="1:8" ht="40" x14ac:dyDescent="0.25">
      <c r="A12" t="s">
        <v>12</v>
      </c>
      <c r="B12">
        <v>21.512201725850701</v>
      </c>
      <c r="C12">
        <v>22.615384615384599</v>
      </c>
      <c r="D12">
        <f t="shared" si="1"/>
        <v>-1.1031828895338975</v>
      </c>
      <c r="E12">
        <f t="shared" si="0"/>
        <v>6.5389730980284178</v>
      </c>
      <c r="H12" s="5" t="s">
        <v>56</v>
      </c>
    </row>
    <row r="13" spans="1:8" x14ac:dyDescent="0.2">
      <c r="A13" t="s">
        <v>13</v>
      </c>
      <c r="B13">
        <v>20.768750000000001</v>
      </c>
      <c r="C13">
        <v>21.896825396825399</v>
      </c>
      <c r="D13">
        <f t="shared" si="1"/>
        <v>-1.1280753968253983</v>
      </c>
      <c r="E13">
        <f t="shared" si="0"/>
        <v>6.666900066167357</v>
      </c>
      <c r="H13" s="7"/>
    </row>
    <row r="14" spans="1:8" x14ac:dyDescent="0.2">
      <c r="A14" t="s">
        <v>14</v>
      </c>
      <c r="B14">
        <v>21.183333333333302</v>
      </c>
      <c r="C14">
        <v>22.251361985472101</v>
      </c>
      <c r="D14">
        <f t="shared" si="1"/>
        <v>-1.0680286521387998</v>
      </c>
      <c r="E14">
        <f t="shared" si="0"/>
        <v>6.3604201936023301</v>
      </c>
      <c r="H14" s="7"/>
    </row>
    <row r="15" spans="1:8" x14ac:dyDescent="0.2">
      <c r="A15" t="s">
        <v>15</v>
      </c>
      <c r="B15">
        <v>21.223611111111101</v>
      </c>
      <c r="C15">
        <v>23.051048951048902</v>
      </c>
      <c r="D15">
        <f t="shared" si="1"/>
        <v>-1.8274378399378008</v>
      </c>
      <c r="E15">
        <f t="shared" si="0"/>
        <v>10.767563238334318</v>
      </c>
      <c r="H15" s="7"/>
    </row>
    <row r="16" spans="1:8" ht="21" x14ac:dyDescent="0.25">
      <c r="A16" t="s">
        <v>16</v>
      </c>
      <c r="B16">
        <v>20.400058916705301</v>
      </c>
      <c r="C16">
        <v>22.428354430379699</v>
      </c>
      <c r="D16">
        <f t="shared" si="1"/>
        <v>-2.0282955136743972</v>
      </c>
      <c r="E16">
        <f t="shared" si="0"/>
        <v>12.126094393815821</v>
      </c>
      <c r="H16" s="10" t="s">
        <v>55</v>
      </c>
    </row>
    <row r="17" spans="1:8" ht="101" thickBot="1" x14ac:dyDescent="0.3">
      <c r="A17" t="s">
        <v>17</v>
      </c>
      <c r="B17">
        <v>21.1258601094159</v>
      </c>
      <c r="C17">
        <v>22.3818011257035</v>
      </c>
      <c r="D17">
        <f t="shared" si="1"/>
        <v>-1.2559410162876006</v>
      </c>
      <c r="E17">
        <f t="shared" si="0"/>
        <v>7.3435564607892125</v>
      </c>
      <c r="H17" s="11" t="s">
        <v>62</v>
      </c>
    </row>
    <row r="18" spans="1:8" x14ac:dyDescent="0.2">
      <c r="A18" t="s">
        <v>18</v>
      </c>
      <c r="B18">
        <v>20.436148674680201</v>
      </c>
      <c r="C18">
        <v>22.0042892156862</v>
      </c>
      <c r="D18">
        <f t="shared" si="1"/>
        <v>-1.5681405410059988</v>
      </c>
      <c r="E18">
        <f t="shared" si="0"/>
        <v>9.1330838096124012</v>
      </c>
    </row>
    <row r="19" spans="1:8" x14ac:dyDescent="0.2">
      <c r="A19" t="s">
        <v>19</v>
      </c>
      <c r="B19">
        <v>20.936664688953101</v>
      </c>
      <c r="C19">
        <v>20.9457364341085</v>
      </c>
      <c r="D19">
        <f t="shared" si="1"/>
        <v>-9.0717451553992134E-3</v>
      </c>
      <c r="E19">
        <f t="shared" si="0"/>
        <v>2.1404580772178905</v>
      </c>
    </row>
    <row r="20" spans="1:8" x14ac:dyDescent="0.2">
      <c r="A20" t="s">
        <v>20</v>
      </c>
      <c r="B20">
        <v>20.607541899441301</v>
      </c>
      <c r="C20">
        <v>23.026515151515099</v>
      </c>
      <c r="D20">
        <f t="shared" si="1"/>
        <v>-2.4189732520737977</v>
      </c>
      <c r="E20">
        <f t="shared" si="0"/>
        <v>14.999601888892276</v>
      </c>
    </row>
    <row r="21" spans="1:8" x14ac:dyDescent="0.2">
      <c r="A21" t="s">
        <v>21</v>
      </c>
      <c r="B21">
        <v>22.008310249307399</v>
      </c>
      <c r="C21">
        <v>25.1388888888888</v>
      </c>
      <c r="D21">
        <f t="shared" si="1"/>
        <v>-3.130578639581401</v>
      </c>
      <c r="E21">
        <f t="shared" si="0"/>
        <v>21.017982598482202</v>
      </c>
    </row>
    <row r="22" spans="1:8" x14ac:dyDescent="0.2">
      <c r="A22" t="s">
        <v>22</v>
      </c>
      <c r="B22">
        <v>20.493749999999999</v>
      </c>
      <c r="C22">
        <v>22</v>
      </c>
      <c r="D22">
        <f t="shared" si="1"/>
        <v>-1.5062500000000014</v>
      </c>
      <c r="E22">
        <f t="shared" si="0"/>
        <v>8.76283553494277</v>
      </c>
    </row>
    <row r="23" spans="1:8" x14ac:dyDescent="0.2">
      <c r="A23" t="s">
        <v>23</v>
      </c>
      <c r="B23">
        <v>19.981132075471699</v>
      </c>
      <c r="C23">
        <v>20.785714285714199</v>
      </c>
      <c r="D23">
        <f t="shared" si="1"/>
        <v>-0.80458221024250065</v>
      </c>
      <c r="E23">
        <f t="shared" si="0"/>
        <v>5.1010070336157778</v>
      </c>
    </row>
    <row r="24" spans="1:8" x14ac:dyDescent="0.2">
      <c r="A24" t="s">
        <v>24</v>
      </c>
      <c r="B24">
        <v>21.595536959553598</v>
      </c>
      <c r="C24">
        <v>23.066666666666599</v>
      </c>
      <c r="D24">
        <f t="shared" si="1"/>
        <v>-1.4711297071130005</v>
      </c>
      <c r="E24">
        <f t="shared" si="0"/>
        <v>8.5561421769635828</v>
      </c>
    </row>
    <row r="25" spans="1:8" x14ac:dyDescent="0.2">
      <c r="A25" t="s">
        <v>25</v>
      </c>
      <c r="B25">
        <v>20.881628359424401</v>
      </c>
      <c r="C25">
        <v>22.5350877192982</v>
      </c>
      <c r="D25">
        <f t="shared" si="1"/>
        <v>-1.6534593598737999</v>
      </c>
      <c r="E25">
        <f t="shared" si="0"/>
        <v>9.6560469855896898</v>
      </c>
    </row>
    <row r="26" spans="1:8" x14ac:dyDescent="0.2">
      <c r="A26" t="s">
        <v>26</v>
      </c>
      <c r="B26">
        <v>20.282493575641698</v>
      </c>
      <c r="C26">
        <v>21.2402255639097</v>
      </c>
      <c r="D26">
        <f t="shared" si="1"/>
        <v>-0.95773198826800154</v>
      </c>
      <c r="E26">
        <f t="shared" si="0"/>
        <v>5.8162519656027971</v>
      </c>
    </row>
    <row r="27" spans="1:8" x14ac:dyDescent="0.2">
      <c r="A27" t="s">
        <v>27</v>
      </c>
      <c r="B27">
        <v>20.748195015391399</v>
      </c>
      <c r="C27">
        <v>21.485735735735702</v>
      </c>
      <c r="D27">
        <f t="shared" si="1"/>
        <v>-0.73754072034430251</v>
      </c>
      <c r="E27">
        <f t="shared" si="0"/>
        <v>4.8026697000318208</v>
      </c>
    </row>
    <row r="28" spans="1:8" x14ac:dyDescent="0.2">
      <c r="A28" t="s">
        <v>28</v>
      </c>
      <c r="B28">
        <v>21.177506289562601</v>
      </c>
      <c r="C28">
        <v>20.933265925176901</v>
      </c>
      <c r="D28">
        <f t="shared" si="1"/>
        <v>0.24424036438569985</v>
      </c>
      <c r="E28">
        <f t="shared" si="0"/>
        <v>1.4634184463670357</v>
      </c>
    </row>
    <row r="29" spans="1:8" x14ac:dyDescent="0.2">
      <c r="A29" t="s">
        <v>29</v>
      </c>
      <c r="B29">
        <v>20.239129347491499</v>
      </c>
      <c r="C29">
        <v>22.458646616541301</v>
      </c>
      <c r="D29">
        <f t="shared" si="1"/>
        <v>-2.2195172690498026</v>
      </c>
      <c r="E29">
        <f t="shared" si="0"/>
        <v>13.494425679534352</v>
      </c>
    </row>
    <row r="30" spans="1:8" x14ac:dyDescent="0.2">
      <c r="A30" t="s">
        <v>30</v>
      </c>
      <c r="B30">
        <v>21.066273275990099</v>
      </c>
      <c r="C30">
        <v>23.356060606060598</v>
      </c>
      <c r="D30">
        <f t="shared" si="1"/>
        <v>-2.2897873300704994</v>
      </c>
      <c r="E30">
        <f t="shared" si="0"/>
        <v>14.015634321717181</v>
      </c>
    </row>
    <row r="31" spans="1:8" x14ac:dyDescent="0.2">
      <c r="A31" t="s">
        <v>31</v>
      </c>
      <c r="B31">
        <v>18.835542557342499</v>
      </c>
      <c r="C31">
        <v>20.872268907563001</v>
      </c>
      <c r="D31">
        <f t="shared" si="1"/>
        <v>-2.0367263502205013</v>
      </c>
      <c r="E31">
        <f t="shared" si="0"/>
        <v>12.184882104959708</v>
      </c>
    </row>
    <row r="32" spans="1:8" x14ac:dyDescent="0.2">
      <c r="A32" t="s">
        <v>32</v>
      </c>
      <c r="B32">
        <v>22.297560975609699</v>
      </c>
      <c r="C32">
        <v>26.216666666666601</v>
      </c>
      <c r="D32">
        <f t="shared" si="1"/>
        <v>-3.9191056910569024</v>
      </c>
      <c r="E32">
        <f t="shared" si="0"/>
        <v>28.869820927549998</v>
      </c>
    </row>
    <row r="33" spans="1:6" x14ac:dyDescent="0.2">
      <c r="A33" t="s">
        <v>33</v>
      </c>
      <c r="B33">
        <v>21.4777777777777</v>
      </c>
      <c r="C33">
        <v>22.547953964194299</v>
      </c>
      <c r="D33">
        <f t="shared" si="1"/>
        <v>-1.0701761864165995</v>
      </c>
      <c r="E33">
        <f t="shared" si="0"/>
        <v>6.3712569140704449</v>
      </c>
    </row>
    <row r="34" spans="1:6" x14ac:dyDescent="0.2">
      <c r="A34" t="s">
        <v>34</v>
      </c>
      <c r="B34">
        <v>21.999407792067501</v>
      </c>
      <c r="C34">
        <v>22.914656771799599</v>
      </c>
      <c r="D34">
        <f t="shared" si="1"/>
        <v>-0.91524897973209818</v>
      </c>
      <c r="E34">
        <f t="shared" si="0"/>
        <v>5.6131450196067751</v>
      </c>
    </row>
    <row r="35" spans="1:6" x14ac:dyDescent="0.2">
      <c r="A35" t="s">
        <v>35</v>
      </c>
      <c r="B35">
        <v>21.278472222222199</v>
      </c>
      <c r="C35">
        <v>22.538155802861599</v>
      </c>
      <c r="D35">
        <f t="shared" si="1"/>
        <v>-1.2596835806394004</v>
      </c>
      <c r="E35">
        <f t="shared" si="0"/>
        <v>7.3638544157114545</v>
      </c>
    </row>
    <row r="37" spans="1:6" ht="18" x14ac:dyDescent="0.25">
      <c r="B37">
        <f>AVERAGE(B2:B35)</f>
        <v>20.76047664520696</v>
      </c>
      <c r="C37">
        <f>AVERAGE(C2:C35)</f>
        <v>22.214435343076548</v>
      </c>
      <c r="E37">
        <f>C37-B37</f>
        <v>1.453958697869588</v>
      </c>
      <c r="F37" s="1" t="s">
        <v>98</v>
      </c>
    </row>
    <row r="38" spans="1:6" ht="24" x14ac:dyDescent="0.35">
      <c r="B38" s="3" t="s">
        <v>105</v>
      </c>
      <c r="C38" s="3" t="s">
        <v>104</v>
      </c>
      <c r="E38">
        <f>SUM(E2:E35)/33</f>
        <v>9.5436507166334774</v>
      </c>
      <c r="F38" s="1" t="s">
        <v>99</v>
      </c>
    </row>
    <row r="39" spans="1:6" x14ac:dyDescent="0.2">
      <c r="E39">
        <f>SQRT(E38)</f>
        <v>3.0892799673440861</v>
      </c>
      <c r="F39" s="1" t="s">
        <v>100</v>
      </c>
    </row>
    <row r="40" spans="1:6" x14ac:dyDescent="0.2">
      <c r="E40">
        <f>E37/(E39/SQRT(34))</f>
        <v>2.7443169003740859</v>
      </c>
      <c r="F40" s="1" t="s">
        <v>101</v>
      </c>
    </row>
    <row r="41" spans="1:6" x14ac:dyDescent="0.2">
      <c r="E41">
        <v>33</v>
      </c>
      <c r="F41" s="1" t="s">
        <v>102</v>
      </c>
    </row>
    <row r="42" spans="1:6" x14ac:dyDescent="0.2">
      <c r="E42" s="2" t="s">
        <v>39</v>
      </c>
      <c r="F42" s="1" t="s">
        <v>103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1CEFF-7ACE-8849-A7F6-2A29362B7A93}">
  <dimension ref="A1:H42"/>
  <sheetViews>
    <sheetView topLeftCell="A6" workbookViewId="0">
      <selection activeCell="G14" sqref="G14"/>
    </sheetView>
  </sheetViews>
  <sheetFormatPr baseColWidth="10" defaultColWidth="11" defaultRowHeight="16" x14ac:dyDescent="0.2"/>
  <cols>
    <col min="1" max="1" width="22.1640625" bestFit="1" customWidth="1"/>
    <col min="2" max="2" width="21" bestFit="1" customWidth="1"/>
    <col min="3" max="3" width="19.83203125" bestFit="1" customWidth="1"/>
    <col min="4" max="4" width="12.33203125" bestFit="1" customWidth="1"/>
    <col min="5" max="5" width="22.1640625" bestFit="1" customWidth="1"/>
    <col min="6" max="6" width="11" bestFit="1" customWidth="1"/>
    <col min="8" max="8" width="96.33203125" customWidth="1"/>
  </cols>
  <sheetData>
    <row r="1" spans="1:8" s="1" customFormat="1" x14ac:dyDescent="0.2">
      <c r="A1" s="1" t="s">
        <v>36</v>
      </c>
      <c r="B1" s="1" t="s">
        <v>40</v>
      </c>
      <c r="C1" s="1" t="s">
        <v>41</v>
      </c>
      <c r="D1" s="1" t="s">
        <v>37</v>
      </c>
      <c r="E1" s="1" t="s">
        <v>38</v>
      </c>
    </row>
    <row r="2" spans="1:8" x14ac:dyDescent="0.2">
      <c r="A2" t="s">
        <v>2</v>
      </c>
      <c r="B2">
        <v>100.68304999999999</v>
      </c>
      <c r="C2">
        <v>94.051599999999993</v>
      </c>
      <c r="D2">
        <f>B2-C2</f>
        <v>6.631450000000001</v>
      </c>
      <c r="E2">
        <f t="shared" ref="E2:E35" si="0">(D2-$E$37)^2</f>
        <v>97.050226833583835</v>
      </c>
    </row>
    <row r="3" spans="1:8" ht="17" thickBot="1" x14ac:dyDescent="0.25">
      <c r="A3" t="s">
        <v>3</v>
      </c>
      <c r="B3">
        <v>101.61360000000001</v>
      </c>
      <c r="C3">
        <v>97.357299999999995</v>
      </c>
      <c r="D3">
        <f t="shared" ref="D3:D35" si="1">B3-C3</f>
        <v>4.2563000000000102</v>
      </c>
      <c r="E3">
        <f t="shared" si="0"/>
        <v>55.894424007407416</v>
      </c>
    </row>
    <row r="4" spans="1:8" ht="21" x14ac:dyDescent="0.25">
      <c r="A4" t="s">
        <v>4</v>
      </c>
      <c r="B4">
        <v>104.8245</v>
      </c>
      <c r="C4">
        <v>103.26090000000001</v>
      </c>
      <c r="D4">
        <f t="shared" si="1"/>
        <v>1.5635999999999939</v>
      </c>
      <c r="E4">
        <f t="shared" si="0"/>
        <v>22.882420948877702</v>
      </c>
      <c r="H4" s="4" t="s">
        <v>54</v>
      </c>
    </row>
    <row r="5" spans="1:8" ht="40" x14ac:dyDescent="0.25">
      <c r="A5" t="s">
        <v>5</v>
      </c>
      <c r="B5">
        <v>94.599500000000006</v>
      </c>
      <c r="C5">
        <v>88.75</v>
      </c>
      <c r="D5">
        <f t="shared" si="1"/>
        <v>5.8495000000000061</v>
      </c>
      <c r="E5">
        <f t="shared" si="0"/>
        <v>82.255056676819194</v>
      </c>
      <c r="H5" s="5" t="s">
        <v>63</v>
      </c>
    </row>
    <row r="6" spans="1:8" ht="26" x14ac:dyDescent="0.35">
      <c r="A6" t="s">
        <v>6</v>
      </c>
      <c r="B6">
        <v>104.80435</v>
      </c>
      <c r="C6">
        <v>90.458349999999996</v>
      </c>
      <c r="D6">
        <f t="shared" si="1"/>
        <v>14.346000000000004</v>
      </c>
      <c r="E6">
        <f t="shared" si="0"/>
        <v>308.56285772534892</v>
      </c>
      <c r="H6" s="6" t="s">
        <v>64</v>
      </c>
    </row>
    <row r="7" spans="1:8" x14ac:dyDescent="0.2">
      <c r="A7" t="s">
        <v>7</v>
      </c>
      <c r="B7">
        <v>99.324349999999995</v>
      </c>
      <c r="C7">
        <v>94.970299999999995</v>
      </c>
      <c r="D7">
        <f t="shared" si="1"/>
        <v>4.3540500000000009</v>
      </c>
      <c r="E7">
        <f t="shared" si="0"/>
        <v>57.365587382407277</v>
      </c>
      <c r="H7" s="7"/>
    </row>
    <row r="8" spans="1:8" ht="40" x14ac:dyDescent="0.25">
      <c r="A8" t="s">
        <v>8</v>
      </c>
      <c r="B8">
        <v>100.51205</v>
      </c>
      <c r="C8">
        <v>99.299199999999999</v>
      </c>
      <c r="D8">
        <f t="shared" si="1"/>
        <v>1.2128500000000031</v>
      </c>
      <c r="E8">
        <f t="shared" si="0"/>
        <v>19.649781028289539</v>
      </c>
      <c r="H8" s="5" t="s">
        <v>65</v>
      </c>
    </row>
    <row r="9" spans="1:8" ht="26" x14ac:dyDescent="0.35">
      <c r="A9" t="s">
        <v>9</v>
      </c>
      <c r="B9">
        <v>103.16085</v>
      </c>
      <c r="C9">
        <v>100.93819999999999</v>
      </c>
      <c r="D9">
        <f t="shared" si="1"/>
        <v>2.2226500000000016</v>
      </c>
      <c r="E9">
        <f t="shared" si="0"/>
        <v>29.621974798289564</v>
      </c>
      <c r="H9" s="6" t="s">
        <v>66</v>
      </c>
    </row>
    <row r="10" spans="1:8" x14ac:dyDescent="0.2">
      <c r="A10" t="s">
        <v>10</v>
      </c>
      <c r="B10">
        <v>105.7971</v>
      </c>
      <c r="C10">
        <v>103.5163</v>
      </c>
      <c r="D10">
        <f t="shared" si="1"/>
        <v>2.2807999999999993</v>
      </c>
      <c r="E10">
        <f t="shared" si="0"/>
        <v>30.258331455936599</v>
      </c>
      <c r="H10" s="8"/>
    </row>
    <row r="11" spans="1:8" ht="21" x14ac:dyDescent="0.25">
      <c r="A11" t="s">
        <v>11</v>
      </c>
      <c r="B11">
        <v>98.318700000000007</v>
      </c>
      <c r="C11">
        <v>90.0428</v>
      </c>
      <c r="D11">
        <f t="shared" si="1"/>
        <v>8.2759000000000071</v>
      </c>
      <c r="E11">
        <f t="shared" si="0"/>
        <v>132.15473627917228</v>
      </c>
      <c r="H11" s="9" t="s">
        <v>61</v>
      </c>
    </row>
    <row r="12" spans="1:8" ht="40" x14ac:dyDescent="0.25">
      <c r="A12" t="s">
        <v>12</v>
      </c>
      <c r="B12">
        <v>106.79755</v>
      </c>
      <c r="C12">
        <v>109.3456</v>
      </c>
      <c r="D12">
        <f t="shared" si="1"/>
        <v>-2.5480500000000035</v>
      </c>
      <c r="E12">
        <f t="shared" si="0"/>
        <v>0.451459490936437</v>
      </c>
      <c r="H12" s="5" t="s">
        <v>56</v>
      </c>
    </row>
    <row r="13" spans="1:8" x14ac:dyDescent="0.2">
      <c r="A13" t="s">
        <v>13</v>
      </c>
      <c r="B13">
        <v>103.4361</v>
      </c>
      <c r="C13">
        <v>101.2</v>
      </c>
      <c r="D13">
        <f t="shared" si="1"/>
        <v>2.2360999999999933</v>
      </c>
      <c r="E13">
        <f t="shared" si="0"/>
        <v>29.76856183858359</v>
      </c>
      <c r="H13" s="7"/>
    </row>
    <row r="14" spans="1:8" x14ac:dyDescent="0.2">
      <c r="A14" t="s">
        <v>14</v>
      </c>
      <c r="B14">
        <v>100.6854</v>
      </c>
      <c r="C14">
        <v>91.33175</v>
      </c>
      <c r="D14">
        <f t="shared" si="1"/>
        <v>9.3536500000000018</v>
      </c>
      <c r="E14">
        <f t="shared" si="0"/>
        <v>158.09560186593689</v>
      </c>
      <c r="H14" s="7"/>
    </row>
    <row r="15" spans="1:8" x14ac:dyDescent="0.2">
      <c r="A15" t="s">
        <v>15</v>
      </c>
      <c r="B15">
        <v>102.366</v>
      </c>
      <c r="C15">
        <v>105.78745000000001</v>
      </c>
      <c r="D15">
        <f t="shared" si="1"/>
        <v>-3.4214500000000072</v>
      </c>
      <c r="E15">
        <f t="shared" si="0"/>
        <v>4.0599286818767642E-2</v>
      </c>
      <c r="H15" s="7"/>
    </row>
    <row r="16" spans="1:8" ht="21" x14ac:dyDescent="0.25">
      <c r="A16" t="s">
        <v>16</v>
      </c>
      <c r="B16">
        <v>103.2627</v>
      </c>
      <c r="C16">
        <v>99.396199999999993</v>
      </c>
      <c r="D16">
        <f t="shared" si="1"/>
        <v>3.866500000000002</v>
      </c>
      <c r="E16">
        <f t="shared" si="0"/>
        <v>50.217877815054337</v>
      </c>
      <c r="H16" s="10" t="s">
        <v>55</v>
      </c>
    </row>
    <row r="17" spans="1:8" ht="101" thickBot="1" x14ac:dyDescent="0.3">
      <c r="A17" t="s">
        <v>17</v>
      </c>
      <c r="B17">
        <v>99.407200000000003</v>
      </c>
      <c r="C17">
        <v>95.295199999999994</v>
      </c>
      <c r="D17">
        <f t="shared" si="1"/>
        <v>4.112000000000009</v>
      </c>
      <c r="E17">
        <f t="shared" si="0"/>
        <v>53.757598625348564</v>
      </c>
      <c r="H17" s="11" t="s">
        <v>67</v>
      </c>
    </row>
    <row r="18" spans="1:8" x14ac:dyDescent="0.2">
      <c r="A18" t="s">
        <v>18</v>
      </c>
      <c r="B18">
        <v>100.1859</v>
      </c>
      <c r="C18">
        <v>96.53125</v>
      </c>
      <c r="D18">
        <f t="shared" si="1"/>
        <v>3.6546500000000037</v>
      </c>
      <c r="E18">
        <f t="shared" si="0"/>
        <v>47.260226257113175</v>
      </c>
    </row>
    <row r="19" spans="1:8" x14ac:dyDescent="0.2">
      <c r="A19" t="s">
        <v>19</v>
      </c>
      <c r="B19">
        <v>101.79940000000001</v>
      </c>
      <c r="C19">
        <v>102.65430000000001</v>
      </c>
      <c r="D19">
        <f t="shared" si="1"/>
        <v>-0.85490000000000066</v>
      </c>
      <c r="E19">
        <f t="shared" si="0"/>
        <v>5.593496282701202</v>
      </c>
    </row>
    <row r="20" spans="1:8" x14ac:dyDescent="0.2">
      <c r="A20" t="s">
        <v>20</v>
      </c>
      <c r="B20">
        <v>101.18510000000001</v>
      </c>
      <c r="C20">
        <v>93.924250000000001</v>
      </c>
      <c r="D20">
        <f t="shared" si="1"/>
        <v>7.2608500000000049</v>
      </c>
      <c r="E20">
        <f t="shared" si="0"/>
        <v>109.84732276946629</v>
      </c>
    </row>
    <row r="21" spans="1:8" x14ac:dyDescent="0.2">
      <c r="A21" t="s">
        <v>21</v>
      </c>
      <c r="B21">
        <v>94.087249999999997</v>
      </c>
      <c r="C21">
        <v>91.508349999999993</v>
      </c>
      <c r="D21">
        <f t="shared" si="1"/>
        <v>2.5789000000000044</v>
      </c>
      <c r="E21">
        <f t="shared" si="0"/>
        <v>33.626746599760196</v>
      </c>
    </row>
    <row r="22" spans="1:8" x14ac:dyDescent="0.2">
      <c r="A22" t="s">
        <v>22</v>
      </c>
      <c r="B22">
        <v>94.596900000000005</v>
      </c>
      <c r="C22">
        <v>89.333349999999996</v>
      </c>
      <c r="D22">
        <f t="shared" si="1"/>
        <v>5.2635500000000093</v>
      </c>
      <c r="E22">
        <f t="shared" si="0"/>
        <v>71.969897007407454</v>
      </c>
    </row>
    <row r="23" spans="1:8" x14ac:dyDescent="0.2">
      <c r="A23" t="s">
        <v>23</v>
      </c>
      <c r="B23">
        <v>107.7107</v>
      </c>
      <c r="C23">
        <v>107.57145</v>
      </c>
      <c r="D23">
        <f t="shared" si="1"/>
        <v>0.13925000000000409</v>
      </c>
      <c r="E23">
        <f t="shared" si="0"/>
        <v>11.284274040054209</v>
      </c>
    </row>
    <row r="24" spans="1:8" x14ac:dyDescent="0.2">
      <c r="A24" t="s">
        <v>24</v>
      </c>
      <c r="B24">
        <v>100.21129999999999</v>
      </c>
      <c r="C24">
        <v>88.7</v>
      </c>
      <c r="D24">
        <f t="shared" si="1"/>
        <v>11.511299999999991</v>
      </c>
      <c r="E24">
        <f t="shared" si="0"/>
        <v>217.00994319858373</v>
      </c>
    </row>
    <row r="25" spans="1:8" x14ac:dyDescent="0.2">
      <c r="A25" t="s">
        <v>25</v>
      </c>
      <c r="B25">
        <v>105.83215</v>
      </c>
      <c r="C25">
        <v>102.2544</v>
      </c>
      <c r="D25">
        <f t="shared" si="1"/>
        <v>3.5777499999999947</v>
      </c>
      <c r="E25">
        <f t="shared" si="0"/>
        <v>46.208825256230696</v>
      </c>
    </row>
    <row r="26" spans="1:8" x14ac:dyDescent="0.2">
      <c r="A26" t="s">
        <v>26</v>
      </c>
      <c r="B26">
        <v>99.786699999999996</v>
      </c>
      <c r="C26">
        <v>95.286100000000005</v>
      </c>
      <c r="D26">
        <f t="shared" si="1"/>
        <v>4.5005999999999915</v>
      </c>
      <c r="E26">
        <f t="shared" si="0"/>
        <v>59.6070058400542</v>
      </c>
    </row>
    <row r="27" spans="1:8" x14ac:dyDescent="0.2">
      <c r="A27" t="s">
        <v>27</v>
      </c>
      <c r="B27">
        <v>99.890100000000004</v>
      </c>
      <c r="C27">
        <v>99.1614</v>
      </c>
      <c r="D27">
        <f t="shared" si="1"/>
        <v>0.72870000000000346</v>
      </c>
      <c r="E27">
        <f t="shared" si="0"/>
        <v>15.591894890936581</v>
      </c>
    </row>
    <row r="28" spans="1:8" x14ac:dyDescent="0.2">
      <c r="A28" t="s">
        <v>28</v>
      </c>
      <c r="B28">
        <v>105.85445</v>
      </c>
      <c r="C28">
        <v>107.60209999999999</v>
      </c>
      <c r="D28">
        <f t="shared" si="1"/>
        <v>-1.747649999999993</v>
      </c>
      <c r="E28">
        <f t="shared" si="0"/>
        <v>2.1676889415247249</v>
      </c>
    </row>
    <row r="29" spans="1:8" x14ac:dyDescent="0.2">
      <c r="A29" t="s">
        <v>29</v>
      </c>
      <c r="B29">
        <v>101.0943</v>
      </c>
      <c r="C29">
        <v>102.83459999999999</v>
      </c>
      <c r="D29">
        <f t="shared" si="1"/>
        <v>-1.7402999999999906</v>
      </c>
      <c r="E29">
        <f t="shared" si="0"/>
        <v>2.1893858821129677</v>
      </c>
    </row>
    <row r="30" spans="1:8" x14ac:dyDescent="0.2">
      <c r="A30" t="s">
        <v>30</v>
      </c>
      <c r="B30">
        <v>102.8267</v>
      </c>
      <c r="C30">
        <v>97.447000000000003</v>
      </c>
      <c r="D30">
        <f t="shared" si="1"/>
        <v>5.3796999999999997</v>
      </c>
      <c r="E30">
        <f t="shared" si="0"/>
        <v>73.954106587995526</v>
      </c>
    </row>
    <row r="31" spans="1:8" x14ac:dyDescent="0.2">
      <c r="A31" t="s">
        <v>31</v>
      </c>
      <c r="B31">
        <v>102.15004999999999</v>
      </c>
      <c r="C31">
        <v>99.46105</v>
      </c>
      <c r="D31">
        <f t="shared" si="1"/>
        <v>2.688999999999993</v>
      </c>
      <c r="E31">
        <f t="shared" si="0"/>
        <v>34.91577699887771</v>
      </c>
    </row>
    <row r="32" spans="1:8" x14ac:dyDescent="0.2">
      <c r="A32" t="s">
        <v>32</v>
      </c>
      <c r="B32">
        <v>99.065849999999998</v>
      </c>
      <c r="C32">
        <v>98.35</v>
      </c>
      <c r="D32">
        <f t="shared" si="1"/>
        <v>0.71585000000000321</v>
      </c>
      <c r="E32">
        <f t="shared" si="0"/>
        <v>15.490579519465991</v>
      </c>
    </row>
    <row r="33" spans="1:6" x14ac:dyDescent="0.2">
      <c r="A33" t="s">
        <v>33</v>
      </c>
      <c r="B33">
        <v>102.21044999999999</v>
      </c>
      <c r="C33">
        <v>100.59654999999999</v>
      </c>
      <c r="D33">
        <f t="shared" si="1"/>
        <v>1.613900000000001</v>
      </c>
      <c r="E33">
        <f t="shared" si="0"/>
        <v>23.366176908583654</v>
      </c>
    </row>
    <row r="34" spans="1:6" x14ac:dyDescent="0.2">
      <c r="A34" t="s">
        <v>34</v>
      </c>
      <c r="B34">
        <v>100.68675</v>
      </c>
      <c r="C34">
        <v>102.52435</v>
      </c>
      <c r="D34">
        <f t="shared" si="1"/>
        <v>-1.8375999999999948</v>
      </c>
      <c r="E34">
        <f t="shared" si="0"/>
        <v>1.910911851230598</v>
      </c>
    </row>
    <row r="35" spans="1:6" x14ac:dyDescent="0.2">
      <c r="A35" t="s">
        <v>35</v>
      </c>
      <c r="B35">
        <v>102.00279999999999</v>
      </c>
      <c r="C35">
        <v>100.54965</v>
      </c>
      <c r="D35">
        <f t="shared" si="1"/>
        <v>1.4531499999999937</v>
      </c>
      <c r="E35">
        <f t="shared" si="0"/>
        <v>21.837932332112992</v>
      </c>
    </row>
    <row r="37" spans="1:6" ht="18" x14ac:dyDescent="0.25">
      <c r="B37">
        <f>AVERAGE(B2:B35)</f>
        <v>101.49323088235296</v>
      </c>
      <c r="C37">
        <f>AVERAGE(C2:C35)</f>
        <v>98.273273529411767</v>
      </c>
      <c r="E37">
        <f>C37-B37</f>
        <v>-3.2199573529411936</v>
      </c>
      <c r="F37" s="1" t="s">
        <v>98</v>
      </c>
    </row>
    <row r="38" spans="1:6" ht="24" x14ac:dyDescent="0.35">
      <c r="B38" s="3" t="s">
        <v>106</v>
      </c>
      <c r="C38" s="3" t="s">
        <v>107</v>
      </c>
      <c r="E38">
        <f>SUM(E2:E35)/33</f>
        <v>58.238160218879479</v>
      </c>
      <c r="F38" s="1" t="s">
        <v>99</v>
      </c>
    </row>
    <row r="39" spans="1:6" x14ac:dyDescent="0.2">
      <c r="E39">
        <f>SQRT(E38)</f>
        <v>7.6313930719678877</v>
      </c>
      <c r="F39" s="1" t="s">
        <v>100</v>
      </c>
    </row>
    <row r="40" spans="1:6" x14ac:dyDescent="0.2">
      <c r="E40">
        <f>E37/(E39/SQRT(34))</f>
        <v>-2.4602869032418928</v>
      </c>
      <c r="F40" s="1" t="s">
        <v>101</v>
      </c>
    </row>
    <row r="41" spans="1:6" x14ac:dyDescent="0.2">
      <c r="E41">
        <v>33</v>
      </c>
      <c r="F41" s="1" t="s">
        <v>102</v>
      </c>
    </row>
    <row r="42" spans="1:6" x14ac:dyDescent="0.2">
      <c r="E42" s="2" t="s">
        <v>39</v>
      </c>
      <c r="F42" s="1" t="s">
        <v>103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BA62F-4864-CC42-88CA-8140F3C55DFD}">
  <dimension ref="A1:H43"/>
  <sheetViews>
    <sheetView topLeftCell="A3" workbookViewId="0">
      <selection activeCell="G14" sqref="G14"/>
    </sheetView>
  </sheetViews>
  <sheetFormatPr baseColWidth="10" defaultRowHeight="16" x14ac:dyDescent="0.2"/>
  <cols>
    <col min="1" max="1" width="22.1640625" bestFit="1" customWidth="1"/>
    <col min="2" max="2" width="27.1640625" bestFit="1" customWidth="1"/>
    <col min="3" max="3" width="26" bestFit="1" customWidth="1"/>
    <col min="4" max="4" width="12.33203125" bestFit="1" customWidth="1"/>
    <col min="5" max="5" width="22.1640625" bestFit="1" customWidth="1"/>
    <col min="6" max="6" width="11" bestFit="1" customWidth="1"/>
    <col min="8" max="8" width="86.33203125" bestFit="1" customWidth="1"/>
  </cols>
  <sheetData>
    <row r="1" spans="1:8" s="1" customFormat="1" x14ac:dyDescent="0.2">
      <c r="A1" s="1" t="s">
        <v>36</v>
      </c>
      <c r="B1" s="1" t="s">
        <v>42</v>
      </c>
      <c r="C1" s="1" t="s">
        <v>43</v>
      </c>
      <c r="D1" s="1" t="s">
        <v>37</v>
      </c>
      <c r="E1" s="1" t="s">
        <v>38</v>
      </c>
    </row>
    <row r="2" spans="1:8" x14ac:dyDescent="0.2">
      <c r="A2" t="s">
        <v>2</v>
      </c>
      <c r="B2">
        <v>42.389449999999997</v>
      </c>
      <c r="C2">
        <v>38.441800000000001</v>
      </c>
      <c r="D2">
        <f>B2-C2</f>
        <v>3.9476499999999959</v>
      </c>
      <c r="E2">
        <f>(D2-$E$37)^2</f>
        <v>42.865731557701189</v>
      </c>
    </row>
    <row r="3" spans="1:8" ht="17" thickBot="1" x14ac:dyDescent="0.25">
      <c r="A3" t="s">
        <v>3</v>
      </c>
      <c r="B3">
        <v>41.230899999999998</v>
      </c>
      <c r="C3">
        <v>38.062550000000002</v>
      </c>
      <c r="D3">
        <f t="shared" ref="D3:D35" si="0">B3-C3</f>
        <v>3.1683499999999967</v>
      </c>
      <c r="E3">
        <f t="shared" ref="E3:E35" si="1">(D3-$E$37)^2</f>
        <v>33.268585587995311</v>
      </c>
    </row>
    <row r="4" spans="1:8" ht="21" x14ac:dyDescent="0.25">
      <c r="A4" t="s">
        <v>4</v>
      </c>
      <c r="B4">
        <v>45.239550000000001</v>
      </c>
      <c r="C4">
        <v>40.782600000000002</v>
      </c>
      <c r="D4">
        <f t="shared" si="0"/>
        <v>4.4569499999999991</v>
      </c>
      <c r="E4">
        <f t="shared" si="1"/>
        <v>49.794088477995359</v>
      </c>
      <c r="H4" s="4" t="s">
        <v>54</v>
      </c>
    </row>
    <row r="5" spans="1:8" ht="40" x14ac:dyDescent="0.25">
      <c r="A5" t="s">
        <v>5</v>
      </c>
      <c r="B5">
        <v>39.504950000000001</v>
      </c>
      <c r="C5">
        <v>35.75</v>
      </c>
      <c r="D5">
        <f t="shared" si="0"/>
        <v>3.7549500000000009</v>
      </c>
      <c r="E5">
        <f t="shared" si="1"/>
        <v>40.379576801524784</v>
      </c>
      <c r="H5" s="5" t="s">
        <v>68</v>
      </c>
    </row>
    <row r="6" spans="1:8" ht="26" x14ac:dyDescent="0.35">
      <c r="A6" t="s">
        <v>6</v>
      </c>
      <c r="B6">
        <v>42.226500000000001</v>
      </c>
      <c r="C6">
        <v>42.166649999999997</v>
      </c>
      <c r="D6">
        <f t="shared" si="0"/>
        <v>5.98500000000044E-2</v>
      </c>
      <c r="E6">
        <f t="shared" si="1"/>
        <v>7.0723692512306089</v>
      </c>
      <c r="H6" s="6" t="s">
        <v>69</v>
      </c>
    </row>
    <row r="7" spans="1:8" x14ac:dyDescent="0.2">
      <c r="A7" t="s">
        <v>7</v>
      </c>
      <c r="B7">
        <v>40.5137</v>
      </c>
      <c r="C7">
        <v>35.663800000000002</v>
      </c>
      <c r="D7">
        <f t="shared" si="0"/>
        <v>4.8498999999999981</v>
      </c>
      <c r="E7">
        <f t="shared" si="1"/>
        <v>55.494195751818879</v>
      </c>
      <c r="H7" s="7"/>
    </row>
    <row r="8" spans="1:8" ht="40" x14ac:dyDescent="0.25">
      <c r="A8" t="s">
        <v>8</v>
      </c>
      <c r="B8">
        <v>41.788150000000002</v>
      </c>
      <c r="C8">
        <v>38.151400000000002</v>
      </c>
      <c r="D8">
        <f t="shared" si="0"/>
        <v>3.6367499999999993</v>
      </c>
      <c r="E8">
        <f t="shared" si="1"/>
        <v>38.891345979760054</v>
      </c>
      <c r="H8" s="5" t="s">
        <v>70</v>
      </c>
    </row>
    <row r="9" spans="1:8" ht="26" x14ac:dyDescent="0.35">
      <c r="A9" t="s">
        <v>9</v>
      </c>
      <c r="B9">
        <v>39.261899999999997</v>
      </c>
      <c r="C9">
        <v>37.233449999999998</v>
      </c>
      <c r="D9">
        <f t="shared" si="0"/>
        <v>2.0284499999999994</v>
      </c>
      <c r="E9">
        <f t="shared" si="1"/>
        <v>21.418315941230617</v>
      </c>
      <c r="H9" s="6" t="s">
        <v>71</v>
      </c>
    </row>
    <row r="10" spans="1:8" x14ac:dyDescent="0.2">
      <c r="A10" t="s">
        <v>10</v>
      </c>
      <c r="B10">
        <v>47.134250000000002</v>
      </c>
      <c r="C10">
        <v>43.846150000000002</v>
      </c>
      <c r="D10">
        <f t="shared" si="0"/>
        <v>3.2881</v>
      </c>
      <c r="E10">
        <f t="shared" si="1"/>
        <v>34.664335939465943</v>
      </c>
      <c r="H10" s="8"/>
    </row>
    <row r="11" spans="1:8" ht="21" x14ac:dyDescent="0.25">
      <c r="A11" t="s">
        <v>11</v>
      </c>
      <c r="B11">
        <v>41.181699999999999</v>
      </c>
      <c r="C11">
        <v>31.739750000000001</v>
      </c>
      <c r="D11">
        <f t="shared" si="0"/>
        <v>9.4419499999999985</v>
      </c>
      <c r="E11">
        <f t="shared" si="1"/>
        <v>144.9975451691719</v>
      </c>
      <c r="H11" s="9" t="s">
        <v>61</v>
      </c>
    </row>
    <row r="12" spans="1:8" ht="40" x14ac:dyDescent="0.25">
      <c r="A12" t="s">
        <v>12</v>
      </c>
      <c r="B12">
        <v>42.866700000000002</v>
      </c>
      <c r="C12">
        <v>41.380249999999997</v>
      </c>
      <c r="D12">
        <f t="shared" si="0"/>
        <v>1.4864500000000049</v>
      </c>
      <c r="E12">
        <f t="shared" si="1"/>
        <v>16.695335911818887</v>
      </c>
      <c r="H12" s="5" t="s">
        <v>56</v>
      </c>
    </row>
    <row r="13" spans="1:8" x14ac:dyDescent="0.2">
      <c r="A13" t="s">
        <v>13</v>
      </c>
      <c r="B13">
        <v>41.695799999999998</v>
      </c>
      <c r="C13">
        <v>41.124600000000001</v>
      </c>
      <c r="D13">
        <f t="shared" si="0"/>
        <v>0.57119999999999749</v>
      </c>
      <c r="E13">
        <f t="shared" si="1"/>
        <v>10.053608933877637</v>
      </c>
      <c r="H13" s="7"/>
    </row>
    <row r="14" spans="1:8" x14ac:dyDescent="0.2">
      <c r="A14" t="s">
        <v>14</v>
      </c>
      <c r="B14">
        <v>40.440750000000001</v>
      </c>
      <c r="C14">
        <v>35.922849999999997</v>
      </c>
      <c r="D14">
        <f t="shared" si="0"/>
        <v>4.5179000000000045</v>
      </c>
      <c r="E14">
        <f t="shared" si="1"/>
        <v>50.657989834171907</v>
      </c>
      <c r="H14" s="7"/>
    </row>
    <row r="15" spans="1:8" x14ac:dyDescent="0.2">
      <c r="A15" t="s">
        <v>15</v>
      </c>
      <c r="B15">
        <v>41.945799999999998</v>
      </c>
      <c r="C15">
        <v>42.260150000000003</v>
      </c>
      <c r="D15">
        <f t="shared" si="0"/>
        <v>-0.31435000000000457</v>
      </c>
      <c r="E15">
        <f t="shared" si="1"/>
        <v>5.2221054341717341</v>
      </c>
      <c r="H15" s="7"/>
    </row>
    <row r="16" spans="1:8" ht="21" x14ac:dyDescent="0.25">
      <c r="A16" t="s">
        <v>16</v>
      </c>
      <c r="B16">
        <v>44.496099999999998</v>
      </c>
      <c r="C16">
        <v>42.971449999999997</v>
      </c>
      <c r="D16">
        <f t="shared" si="0"/>
        <v>1.5246500000000012</v>
      </c>
      <c r="E16">
        <f t="shared" si="1"/>
        <v>17.008964990054153</v>
      </c>
      <c r="H16" s="10" t="s">
        <v>55</v>
      </c>
    </row>
    <row r="17" spans="1:8" ht="141" thickBot="1" x14ac:dyDescent="0.3">
      <c r="A17" t="s">
        <v>17</v>
      </c>
      <c r="B17">
        <v>45.414949999999997</v>
      </c>
      <c r="C17">
        <v>43.459049999999998</v>
      </c>
      <c r="D17">
        <f t="shared" si="0"/>
        <v>1.9558999999999997</v>
      </c>
      <c r="E17">
        <f t="shared" si="1"/>
        <v>20.752057710642383</v>
      </c>
      <c r="H17" s="11" t="s">
        <v>72</v>
      </c>
    </row>
    <row r="18" spans="1:8" x14ac:dyDescent="0.2">
      <c r="A18" t="s">
        <v>18</v>
      </c>
      <c r="B18">
        <v>41.830300000000001</v>
      </c>
      <c r="C18">
        <v>38.759799999999998</v>
      </c>
      <c r="D18">
        <f t="shared" si="0"/>
        <v>3.0705000000000027</v>
      </c>
      <c r="E18">
        <f t="shared" si="1"/>
        <v>32.149383619465965</v>
      </c>
    </row>
    <row r="19" spans="1:8" x14ac:dyDescent="0.2">
      <c r="A19" t="s">
        <v>19</v>
      </c>
      <c r="B19">
        <v>43.493299999999998</v>
      </c>
      <c r="C19">
        <v>43.684800000000003</v>
      </c>
      <c r="D19">
        <f t="shared" si="0"/>
        <v>-0.19150000000000489</v>
      </c>
      <c r="E19">
        <f t="shared" si="1"/>
        <v>5.7986693900540862</v>
      </c>
    </row>
    <row r="20" spans="1:8" x14ac:dyDescent="0.2">
      <c r="A20" t="s">
        <v>20</v>
      </c>
      <c r="B20">
        <v>42.124299999999998</v>
      </c>
      <c r="C20">
        <v>32.606099999999998</v>
      </c>
      <c r="D20">
        <f t="shared" si="0"/>
        <v>9.5182000000000002</v>
      </c>
      <c r="E20">
        <f t="shared" si="1"/>
        <v>146.83968686034842</v>
      </c>
    </row>
    <row r="21" spans="1:8" x14ac:dyDescent="0.2">
      <c r="A21" t="s">
        <v>21</v>
      </c>
      <c r="B21">
        <v>36.324100000000001</v>
      </c>
      <c r="C21">
        <v>35.955550000000002</v>
      </c>
      <c r="D21">
        <f t="shared" si="0"/>
        <v>0.36854999999999905</v>
      </c>
      <c r="E21">
        <f t="shared" si="1"/>
        <v>8.8095739615247037</v>
      </c>
    </row>
    <row r="22" spans="1:8" x14ac:dyDescent="0.2">
      <c r="A22" t="s">
        <v>22</v>
      </c>
      <c r="B22">
        <v>38.478149999999999</v>
      </c>
      <c r="C22">
        <v>34.6</v>
      </c>
      <c r="D22">
        <f t="shared" si="0"/>
        <v>3.878149999999998</v>
      </c>
      <c r="E22">
        <f t="shared" si="1"/>
        <v>41.960502029760043</v>
      </c>
    </row>
    <row r="23" spans="1:8" x14ac:dyDescent="0.2">
      <c r="A23" t="s">
        <v>23</v>
      </c>
      <c r="B23">
        <v>48.628950000000003</v>
      </c>
      <c r="C23">
        <v>50.880949999999999</v>
      </c>
      <c r="D23">
        <f t="shared" si="0"/>
        <v>-2.2519999999999953</v>
      </c>
      <c r="E23">
        <f t="shared" si="1"/>
        <v>0.12078589152466364</v>
      </c>
    </row>
    <row r="24" spans="1:8" x14ac:dyDescent="0.2">
      <c r="A24" t="s">
        <v>24</v>
      </c>
      <c r="B24">
        <v>40.188299999999998</v>
      </c>
      <c r="C24">
        <v>33.466700000000003</v>
      </c>
      <c r="D24">
        <f t="shared" si="0"/>
        <v>6.7215999999999951</v>
      </c>
      <c r="E24">
        <f t="shared" si="1"/>
        <v>86.883700246818847</v>
      </c>
    </row>
    <row r="25" spans="1:8" x14ac:dyDescent="0.2">
      <c r="A25" t="s">
        <v>25</v>
      </c>
      <c r="B25">
        <v>45.049399999999999</v>
      </c>
      <c r="C25">
        <v>39.298250000000003</v>
      </c>
      <c r="D25">
        <f t="shared" si="0"/>
        <v>5.7511499999999955</v>
      </c>
      <c r="E25">
        <f t="shared" si="1"/>
        <v>69.734067685642387</v>
      </c>
    </row>
    <row r="26" spans="1:8" x14ac:dyDescent="0.2">
      <c r="A26" t="s">
        <v>26</v>
      </c>
      <c r="B26">
        <v>40.954349999999998</v>
      </c>
      <c r="C26">
        <v>36.1233</v>
      </c>
      <c r="D26">
        <f t="shared" si="0"/>
        <v>4.8310499999999976</v>
      </c>
      <c r="E26">
        <f t="shared" si="1"/>
        <v>55.213707086524757</v>
      </c>
    </row>
    <row r="27" spans="1:8" x14ac:dyDescent="0.2">
      <c r="A27" t="s">
        <v>27</v>
      </c>
      <c r="B27">
        <v>43.182549999999999</v>
      </c>
      <c r="C27">
        <v>41.168149999999997</v>
      </c>
      <c r="D27">
        <f t="shared" si="0"/>
        <v>2.014400000000002</v>
      </c>
      <c r="E27">
        <f t="shared" si="1"/>
        <v>21.288466750348288</v>
      </c>
    </row>
    <row r="28" spans="1:8" x14ac:dyDescent="0.2">
      <c r="A28" t="s">
        <v>28</v>
      </c>
      <c r="B28">
        <v>44.0869</v>
      </c>
      <c r="C28">
        <v>43.519750000000002</v>
      </c>
      <c r="D28">
        <f t="shared" si="0"/>
        <v>0.56714999999999804</v>
      </c>
      <c r="E28">
        <f t="shared" si="1"/>
        <v>10.027942320936464</v>
      </c>
    </row>
    <row r="29" spans="1:8" x14ac:dyDescent="0.2">
      <c r="A29" t="s">
        <v>29</v>
      </c>
      <c r="B29">
        <v>39.549399999999999</v>
      </c>
      <c r="C29">
        <v>39.329599999999999</v>
      </c>
      <c r="D29">
        <f t="shared" si="0"/>
        <v>0.21979999999999933</v>
      </c>
      <c r="E29">
        <f t="shared" si="1"/>
        <v>7.9486929615247019</v>
      </c>
    </row>
    <row r="30" spans="1:8" x14ac:dyDescent="0.2">
      <c r="A30" t="s">
        <v>30</v>
      </c>
      <c r="B30">
        <v>43.523200000000003</v>
      </c>
      <c r="C30">
        <v>37.13635</v>
      </c>
      <c r="D30">
        <f t="shared" si="0"/>
        <v>6.3868500000000026</v>
      </c>
      <c r="E30">
        <f t="shared" si="1"/>
        <v>80.755252807113095</v>
      </c>
    </row>
    <row r="31" spans="1:8" x14ac:dyDescent="0.2">
      <c r="A31" t="s">
        <v>31</v>
      </c>
      <c r="B31">
        <v>42.268900000000002</v>
      </c>
      <c r="C31">
        <v>41.773699999999998</v>
      </c>
      <c r="D31">
        <f t="shared" si="0"/>
        <v>0.49520000000000408</v>
      </c>
      <c r="E31">
        <f t="shared" si="1"/>
        <v>9.5774320515247364</v>
      </c>
    </row>
    <row r="32" spans="1:8" x14ac:dyDescent="0.2">
      <c r="A32" t="s">
        <v>32</v>
      </c>
      <c r="B32">
        <v>39.307299999999998</v>
      </c>
      <c r="C32">
        <v>43.233350000000002</v>
      </c>
      <c r="D32">
        <f t="shared" si="0"/>
        <v>-3.9260500000000036</v>
      </c>
      <c r="E32">
        <f t="shared" si="1"/>
        <v>1.7596217574069919</v>
      </c>
    </row>
    <row r="33" spans="1:6" x14ac:dyDescent="0.2">
      <c r="A33" t="s">
        <v>33</v>
      </c>
      <c r="B33">
        <v>40.016649999999998</v>
      </c>
      <c r="C33">
        <v>39.213949999999997</v>
      </c>
      <c r="D33">
        <f t="shared" si="0"/>
        <v>0.80270000000000152</v>
      </c>
      <c r="E33">
        <f t="shared" si="1"/>
        <v>11.575255029465904</v>
      </c>
    </row>
    <row r="34" spans="1:6" x14ac:dyDescent="0.2">
      <c r="A34" t="s">
        <v>34</v>
      </c>
      <c r="B34">
        <v>43.370199999999997</v>
      </c>
      <c r="C34">
        <v>43.164200000000001</v>
      </c>
      <c r="D34">
        <f t="shared" si="0"/>
        <v>0.20599999999999596</v>
      </c>
      <c r="E34">
        <f t="shared" si="1"/>
        <v>7.8710695444658594</v>
      </c>
    </row>
    <row r="35" spans="1:6" x14ac:dyDescent="0.2">
      <c r="A35" t="s">
        <v>35</v>
      </c>
      <c r="B35">
        <v>42.008299999999998</v>
      </c>
      <c r="C35">
        <v>40.460250000000002</v>
      </c>
      <c r="D35">
        <f t="shared" si="0"/>
        <v>1.5480499999999964</v>
      </c>
      <c r="E35">
        <f t="shared" si="1"/>
        <v>17.202524765936467</v>
      </c>
    </row>
    <row r="37" spans="1:6" ht="18" x14ac:dyDescent="0.25">
      <c r="B37">
        <f>AVERAGE(B2:B35)</f>
        <v>42.109285294117655</v>
      </c>
      <c r="C37">
        <f>AVERAGE(C2:C35)</f>
        <v>39.509742647058822</v>
      </c>
      <c r="E37">
        <f>C37-B37</f>
        <v>-2.5995426470588328</v>
      </c>
      <c r="F37" s="1" t="s">
        <v>98</v>
      </c>
    </row>
    <row r="38" spans="1:6" ht="24" x14ac:dyDescent="0.35">
      <c r="B38" s="3" t="s">
        <v>108</v>
      </c>
      <c r="C38" s="3" t="s">
        <v>109</v>
      </c>
      <c r="E38">
        <f>SUM(E2:E35)/33</f>
        <v>36.507651152515692</v>
      </c>
      <c r="F38" s="1" t="s">
        <v>99</v>
      </c>
    </row>
    <row r="39" spans="1:6" x14ac:dyDescent="0.2">
      <c r="E39">
        <f>SQRT(E38)</f>
        <v>6.0421561675047499</v>
      </c>
      <c r="F39" s="1" t="s">
        <v>100</v>
      </c>
    </row>
    <row r="40" spans="1:6" x14ac:dyDescent="0.2">
      <c r="E40">
        <f>E37/(E39/SQRT(34))</f>
        <v>-2.5086753310215486</v>
      </c>
      <c r="F40" s="1" t="s">
        <v>101</v>
      </c>
    </row>
    <row r="41" spans="1:6" x14ac:dyDescent="0.2">
      <c r="E41">
        <v>33</v>
      </c>
      <c r="F41" s="1" t="s">
        <v>102</v>
      </c>
    </row>
    <row r="42" spans="1:6" x14ac:dyDescent="0.2">
      <c r="E42" s="2" t="s">
        <v>39</v>
      </c>
      <c r="F42" s="1" t="s">
        <v>103</v>
      </c>
    </row>
    <row r="43" spans="1:6" x14ac:dyDescent="0.2">
      <c r="F43" s="1"/>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F3951-2548-0F4C-A4D3-AB448CD1073D}">
  <dimension ref="A1:H42"/>
  <sheetViews>
    <sheetView workbookViewId="0">
      <selection activeCell="G17" sqref="G17"/>
    </sheetView>
  </sheetViews>
  <sheetFormatPr baseColWidth="10" defaultColWidth="10.6640625" defaultRowHeight="16" x14ac:dyDescent="0.2"/>
  <cols>
    <col min="1" max="1" width="22.1640625" bestFit="1" customWidth="1"/>
    <col min="2" max="2" width="22.6640625" bestFit="1" customWidth="1"/>
    <col min="3" max="3" width="21.5" bestFit="1" customWidth="1"/>
    <col min="4" max="4" width="12.33203125" bestFit="1" customWidth="1"/>
    <col min="5" max="5" width="22.1640625" bestFit="1" customWidth="1"/>
    <col min="6" max="6" width="11" bestFit="1" customWidth="1"/>
    <col min="8" max="8" width="95.5" bestFit="1" customWidth="1"/>
  </cols>
  <sheetData>
    <row r="1" spans="1:8" s="1" customFormat="1" x14ac:dyDescent="0.2">
      <c r="A1" s="1" t="s">
        <v>36</v>
      </c>
      <c r="B1" s="1" t="s">
        <v>44</v>
      </c>
      <c r="C1" s="1" t="s">
        <v>45</v>
      </c>
      <c r="D1" s="1" t="s">
        <v>37</v>
      </c>
      <c r="E1" s="1" t="s">
        <v>38</v>
      </c>
    </row>
    <row r="2" spans="1:8" x14ac:dyDescent="0.2">
      <c r="A2" t="s">
        <v>2</v>
      </c>
      <c r="B2">
        <v>10.6096</v>
      </c>
      <c r="C2">
        <v>10.015549999999999</v>
      </c>
      <c r="D2">
        <f>B2-C2</f>
        <v>0.59405000000000108</v>
      </c>
      <c r="E2">
        <f t="shared" ref="E2:E35" si="0">(D2-$E$37)^2</f>
        <v>1.1328753576146209</v>
      </c>
    </row>
    <row r="3" spans="1:8" ht="17" thickBot="1" x14ac:dyDescent="0.25">
      <c r="A3" t="s">
        <v>3</v>
      </c>
      <c r="B3">
        <v>10.003550000000001</v>
      </c>
      <c r="C3">
        <v>9.3123500000000003</v>
      </c>
      <c r="D3">
        <f t="shared" ref="D3:D35" si="1">B3-C3</f>
        <v>0.69120000000000026</v>
      </c>
      <c r="E3">
        <f t="shared" si="0"/>
        <v>1.3491198282028545</v>
      </c>
    </row>
    <row r="4" spans="1:8" ht="21" x14ac:dyDescent="0.25">
      <c r="A4" t="s">
        <v>4</v>
      </c>
      <c r="B4">
        <v>10.157400000000001</v>
      </c>
      <c r="C4">
        <v>9.8042999999999996</v>
      </c>
      <c r="D4">
        <f t="shared" si="1"/>
        <v>0.3531000000000013</v>
      </c>
      <c r="E4">
        <f t="shared" si="0"/>
        <v>0.67801419967344445</v>
      </c>
      <c r="H4" s="4" t="s">
        <v>54</v>
      </c>
    </row>
    <row r="5" spans="1:8" ht="40" x14ac:dyDescent="0.25">
      <c r="A5" t="s">
        <v>5</v>
      </c>
      <c r="B5">
        <v>11.00375</v>
      </c>
      <c r="C5">
        <v>8.375</v>
      </c>
      <c r="D5">
        <f t="shared" si="1"/>
        <v>2.6287500000000001</v>
      </c>
      <c r="E5">
        <f t="shared" si="0"/>
        <v>9.6042111661440295</v>
      </c>
      <c r="H5" s="5" t="s">
        <v>73</v>
      </c>
    </row>
    <row r="6" spans="1:8" ht="26" x14ac:dyDescent="0.35">
      <c r="A6" t="s">
        <v>6</v>
      </c>
      <c r="B6">
        <v>9.8608499999999992</v>
      </c>
      <c r="C6">
        <v>7.0833500000000003</v>
      </c>
      <c r="D6">
        <f t="shared" si="1"/>
        <v>2.777499999999999</v>
      </c>
      <c r="E6">
        <f t="shared" si="0"/>
        <v>10.548309916144023</v>
      </c>
      <c r="H6" s="6" t="s">
        <v>74</v>
      </c>
    </row>
    <row r="7" spans="1:8" x14ac:dyDescent="0.2">
      <c r="A7" t="s">
        <v>7</v>
      </c>
      <c r="B7">
        <v>11.5036</v>
      </c>
      <c r="C7">
        <v>11.8874</v>
      </c>
      <c r="D7">
        <f t="shared" si="1"/>
        <v>-0.38379999999999903</v>
      </c>
      <c r="E7">
        <f t="shared" si="0"/>
        <v>7.4850487910900713E-3</v>
      </c>
      <c r="H7" s="7"/>
    </row>
    <row r="8" spans="1:8" ht="40" x14ac:dyDescent="0.25">
      <c r="A8" t="s">
        <v>8</v>
      </c>
      <c r="B8">
        <v>11.3527</v>
      </c>
      <c r="C8">
        <v>10.7963</v>
      </c>
      <c r="D8">
        <f t="shared" si="1"/>
        <v>0.55640000000000001</v>
      </c>
      <c r="E8">
        <f t="shared" si="0"/>
        <v>1.0541461070263833</v>
      </c>
      <c r="H8" s="5" t="s">
        <v>76</v>
      </c>
    </row>
    <row r="9" spans="1:8" ht="26" x14ac:dyDescent="0.35">
      <c r="A9" t="s">
        <v>9</v>
      </c>
      <c r="B9">
        <v>10.3802</v>
      </c>
      <c r="C9">
        <v>11.814299999999999</v>
      </c>
      <c r="D9">
        <f t="shared" si="1"/>
        <v>-1.434099999999999</v>
      </c>
      <c r="E9">
        <f t="shared" si="0"/>
        <v>0.92887925849697117</v>
      </c>
      <c r="H9" s="6" t="s">
        <v>75</v>
      </c>
    </row>
    <row r="10" spans="1:8" x14ac:dyDescent="0.2">
      <c r="A10" t="s">
        <v>10</v>
      </c>
      <c r="B10">
        <v>11.530849999999999</v>
      </c>
      <c r="C10">
        <v>11.653499999999999</v>
      </c>
      <c r="D10">
        <f t="shared" si="1"/>
        <v>-0.12265000000000015</v>
      </c>
      <c r="E10">
        <f t="shared" si="0"/>
        <v>0.12087177026167785</v>
      </c>
      <c r="H10" s="8"/>
    </row>
    <row r="11" spans="1:8" ht="21" x14ac:dyDescent="0.25">
      <c r="A11" t="s">
        <v>11</v>
      </c>
      <c r="B11">
        <v>11.806850000000001</v>
      </c>
      <c r="C11">
        <v>11.4886</v>
      </c>
      <c r="D11">
        <f t="shared" si="1"/>
        <v>0.31825000000000081</v>
      </c>
      <c r="E11">
        <f t="shared" si="0"/>
        <v>0.62183661467344364</v>
      </c>
      <c r="H11" s="9" t="s">
        <v>61</v>
      </c>
    </row>
    <row r="12" spans="1:8" ht="40" x14ac:dyDescent="0.25">
      <c r="A12" t="s">
        <v>12</v>
      </c>
      <c r="B12">
        <v>10.6408</v>
      </c>
      <c r="C12">
        <v>10.52145</v>
      </c>
      <c r="D12">
        <f t="shared" si="1"/>
        <v>0.11935000000000073</v>
      </c>
      <c r="E12">
        <f t="shared" si="0"/>
        <v>0.34770619967344335</v>
      </c>
      <c r="H12" s="5" t="s">
        <v>56</v>
      </c>
    </row>
    <row r="13" spans="1:8" x14ac:dyDescent="0.2">
      <c r="A13" t="s">
        <v>13</v>
      </c>
      <c r="B13">
        <v>10.809049999999999</v>
      </c>
      <c r="C13">
        <v>10.25475</v>
      </c>
      <c r="D13">
        <f t="shared" si="1"/>
        <v>0.55429999999999957</v>
      </c>
      <c r="E13">
        <f t="shared" si="0"/>
        <v>1.0498383090852059</v>
      </c>
      <c r="H13" s="7"/>
    </row>
    <row r="14" spans="1:8" x14ac:dyDescent="0.2">
      <c r="A14" t="s">
        <v>14</v>
      </c>
      <c r="B14">
        <v>10.57225</v>
      </c>
      <c r="C14">
        <v>10.3476</v>
      </c>
      <c r="D14">
        <f t="shared" si="1"/>
        <v>0.22465000000000046</v>
      </c>
      <c r="E14">
        <f t="shared" si="0"/>
        <v>0.48297798643814893</v>
      </c>
      <c r="H14" s="7"/>
    </row>
    <row r="15" spans="1:8" x14ac:dyDescent="0.2">
      <c r="A15" t="s">
        <v>15</v>
      </c>
      <c r="B15">
        <v>10.63195</v>
      </c>
      <c r="C15">
        <v>9.6620500000000007</v>
      </c>
      <c r="D15">
        <f t="shared" si="1"/>
        <v>0.9698999999999991</v>
      </c>
      <c r="E15">
        <f t="shared" si="0"/>
        <v>2.074222634967557</v>
      </c>
      <c r="H15" s="7"/>
    </row>
    <row r="16" spans="1:8" ht="21" x14ac:dyDescent="0.25">
      <c r="A16" t="s">
        <v>16</v>
      </c>
      <c r="B16">
        <v>11.209300000000001</v>
      </c>
      <c r="C16">
        <v>11.168100000000001</v>
      </c>
      <c r="D16">
        <f t="shared" si="1"/>
        <v>4.1199999999999903E-2</v>
      </c>
      <c r="E16">
        <f t="shared" si="0"/>
        <v>0.26164879879108949</v>
      </c>
      <c r="H16" s="10" t="s">
        <v>55</v>
      </c>
    </row>
    <row r="17" spans="1:8" ht="141" thickBot="1" x14ac:dyDescent="0.3">
      <c r="A17" t="s">
        <v>17</v>
      </c>
      <c r="B17">
        <v>11.047599999999999</v>
      </c>
      <c r="C17">
        <v>11.4312</v>
      </c>
      <c r="D17">
        <f t="shared" si="1"/>
        <v>-0.38360000000000127</v>
      </c>
      <c r="E17">
        <f t="shared" si="0"/>
        <v>7.5196952616779179E-3</v>
      </c>
      <c r="H17" s="11" t="s">
        <v>77</v>
      </c>
    </row>
    <row r="18" spans="1:8" x14ac:dyDescent="0.2">
      <c r="A18" t="s">
        <v>18</v>
      </c>
      <c r="B18">
        <v>9.7405000000000008</v>
      </c>
      <c r="C18">
        <v>9.0640000000000001</v>
      </c>
      <c r="D18">
        <f t="shared" si="1"/>
        <v>0.67650000000000077</v>
      </c>
      <c r="E18">
        <f t="shared" si="0"/>
        <v>1.3151873426146203</v>
      </c>
    </row>
    <row r="19" spans="1:8" x14ac:dyDescent="0.2">
      <c r="A19" t="s">
        <v>19</v>
      </c>
      <c r="B19">
        <v>11.01225</v>
      </c>
      <c r="C19">
        <v>10.5044</v>
      </c>
      <c r="D19">
        <f t="shared" si="1"/>
        <v>0.50784999999999947</v>
      </c>
      <c r="E19">
        <f t="shared" si="0"/>
        <v>0.95680906879108818</v>
      </c>
    </row>
    <row r="20" spans="1:8" x14ac:dyDescent="0.2">
      <c r="A20" t="s">
        <v>20</v>
      </c>
      <c r="B20">
        <v>11.269550000000001</v>
      </c>
      <c r="C20">
        <v>9.4318000000000008</v>
      </c>
      <c r="D20">
        <f t="shared" si="1"/>
        <v>1.8377499999999998</v>
      </c>
      <c r="E20">
        <f t="shared" si="0"/>
        <v>5.3271694749675582</v>
      </c>
    </row>
    <row r="21" spans="1:8" x14ac:dyDescent="0.2">
      <c r="A21" t="s">
        <v>21</v>
      </c>
      <c r="B21">
        <v>10.68285</v>
      </c>
      <c r="C21">
        <v>10.09165</v>
      </c>
      <c r="D21">
        <f t="shared" si="1"/>
        <v>0.59120000000000061</v>
      </c>
      <c r="E21">
        <f t="shared" si="0"/>
        <v>1.1268165929087375</v>
      </c>
    </row>
    <row r="22" spans="1:8" x14ac:dyDescent="0.2">
      <c r="A22" t="s">
        <v>22</v>
      </c>
      <c r="B22">
        <v>11.3078</v>
      </c>
      <c r="C22">
        <v>10.033300000000001</v>
      </c>
      <c r="D22">
        <f t="shared" si="1"/>
        <v>1.2744999999999997</v>
      </c>
      <c r="E22">
        <f t="shared" si="0"/>
        <v>3.0443834896734407</v>
      </c>
    </row>
    <row r="23" spans="1:8" x14ac:dyDescent="0.2">
      <c r="A23" t="s">
        <v>23</v>
      </c>
      <c r="B23">
        <v>10.410349999999999</v>
      </c>
      <c r="C23">
        <v>8.8094999999999999</v>
      </c>
      <c r="D23">
        <f t="shared" si="1"/>
        <v>1.6008499999999994</v>
      </c>
      <c r="E23">
        <f t="shared" si="0"/>
        <v>4.289729330555792</v>
      </c>
    </row>
    <row r="24" spans="1:8" x14ac:dyDescent="0.2">
      <c r="A24" t="s">
        <v>24</v>
      </c>
      <c r="B24">
        <v>11.1639</v>
      </c>
      <c r="C24">
        <v>11.86665</v>
      </c>
      <c r="D24">
        <f t="shared" si="1"/>
        <v>-0.70274999999999999</v>
      </c>
      <c r="E24">
        <f t="shared" si="0"/>
        <v>5.4025482320501889E-2</v>
      </c>
    </row>
    <row r="25" spans="1:8" x14ac:dyDescent="0.2">
      <c r="A25" t="s">
        <v>25</v>
      </c>
      <c r="B25">
        <v>11.469200000000001</v>
      </c>
      <c r="C25">
        <v>11</v>
      </c>
      <c r="D25">
        <f t="shared" si="1"/>
        <v>0.46920000000000073</v>
      </c>
      <c r="E25">
        <f t="shared" si="0"/>
        <v>0.88269064584991419</v>
      </c>
    </row>
    <row r="26" spans="1:8" x14ac:dyDescent="0.2">
      <c r="A26" t="s">
        <v>26</v>
      </c>
      <c r="B26">
        <v>10.44755</v>
      </c>
      <c r="C26">
        <v>9.5131499999999996</v>
      </c>
      <c r="D26">
        <f t="shared" si="1"/>
        <v>0.93440000000000012</v>
      </c>
      <c r="E26">
        <f t="shared" si="0"/>
        <v>1.9732275364381482</v>
      </c>
    </row>
    <row r="27" spans="1:8" x14ac:dyDescent="0.2">
      <c r="A27" t="s">
        <v>27</v>
      </c>
      <c r="B27">
        <v>11.03485</v>
      </c>
      <c r="C27">
        <v>10.93505</v>
      </c>
      <c r="D27">
        <f t="shared" si="1"/>
        <v>9.9800000000000111E-2</v>
      </c>
      <c r="E27">
        <f t="shared" si="0"/>
        <v>0.32503245467344261</v>
      </c>
    </row>
    <row r="28" spans="1:8" x14ac:dyDescent="0.2">
      <c r="A28" t="s">
        <v>28</v>
      </c>
      <c r="B28">
        <v>10.47085</v>
      </c>
      <c r="C28">
        <v>9.2805999999999997</v>
      </c>
      <c r="D28">
        <f t="shared" si="1"/>
        <v>1.1902500000000007</v>
      </c>
      <c r="E28">
        <f t="shared" si="0"/>
        <v>2.75748002643815</v>
      </c>
    </row>
    <row r="29" spans="1:8" x14ac:dyDescent="0.2">
      <c r="A29" t="s">
        <v>29</v>
      </c>
      <c r="B29">
        <v>11.2902</v>
      </c>
      <c r="C29">
        <v>10.9405</v>
      </c>
      <c r="D29">
        <f t="shared" si="1"/>
        <v>0.34970000000000034</v>
      </c>
      <c r="E29">
        <f t="shared" si="0"/>
        <v>0.67242652967344285</v>
      </c>
    </row>
    <row r="30" spans="1:8" x14ac:dyDescent="0.2">
      <c r="A30" t="s">
        <v>30</v>
      </c>
      <c r="B30">
        <v>10.834099999999999</v>
      </c>
      <c r="C30">
        <v>11.7121</v>
      </c>
      <c r="D30">
        <f t="shared" si="1"/>
        <v>-0.87800000000000011</v>
      </c>
      <c r="E30">
        <f t="shared" si="0"/>
        <v>0.16620609996756094</v>
      </c>
    </row>
    <row r="31" spans="1:8" x14ac:dyDescent="0.2">
      <c r="A31" t="s">
        <v>31</v>
      </c>
      <c r="B31">
        <v>9.9086499999999997</v>
      </c>
      <c r="C31">
        <v>10.191750000000001</v>
      </c>
      <c r="D31">
        <f t="shared" si="1"/>
        <v>-0.28310000000000102</v>
      </c>
      <c r="E31">
        <f t="shared" si="0"/>
        <v>3.5049896732265919E-2</v>
      </c>
    </row>
    <row r="32" spans="1:8" x14ac:dyDescent="0.2">
      <c r="A32" t="s">
        <v>32</v>
      </c>
      <c r="B32">
        <v>11.85365</v>
      </c>
      <c r="C32">
        <v>12.61665</v>
      </c>
      <c r="D32">
        <f t="shared" si="1"/>
        <v>-0.7629999999999999</v>
      </c>
      <c r="E32">
        <f t="shared" si="0"/>
        <v>8.5663820555795994E-2</v>
      </c>
    </row>
    <row r="33" spans="1:6" x14ac:dyDescent="0.2">
      <c r="A33" t="s">
        <v>33</v>
      </c>
      <c r="B33">
        <v>10.197900000000001</v>
      </c>
      <c r="C33">
        <v>8.9036500000000007</v>
      </c>
      <c r="D33">
        <f t="shared" si="1"/>
        <v>1.2942499999999999</v>
      </c>
      <c r="E33">
        <f t="shared" si="0"/>
        <v>3.1136937911440294</v>
      </c>
    </row>
    <row r="34" spans="1:6" x14ac:dyDescent="0.2">
      <c r="A34" t="s">
        <v>34</v>
      </c>
      <c r="B34">
        <v>11.2858</v>
      </c>
      <c r="C34">
        <v>11.154199999999999</v>
      </c>
      <c r="D34">
        <f t="shared" si="1"/>
        <v>0.13160000000000061</v>
      </c>
      <c r="E34">
        <f t="shared" si="0"/>
        <v>0.3623030834969726</v>
      </c>
    </row>
    <row r="35" spans="1:6" x14ac:dyDescent="0.2">
      <c r="A35" t="s">
        <v>35</v>
      </c>
      <c r="B35">
        <v>11.29515</v>
      </c>
      <c r="C35">
        <v>11.139900000000001</v>
      </c>
      <c r="D35">
        <f t="shared" si="1"/>
        <v>0.15524999999999878</v>
      </c>
      <c r="E35">
        <f t="shared" si="0"/>
        <v>0.39133304114402917</v>
      </c>
    </row>
    <row r="37" spans="1:6" ht="18" x14ac:dyDescent="0.25">
      <c r="B37">
        <f>AVERAGE(B2:B35)</f>
        <v>10.846923529411765</v>
      </c>
      <c r="C37">
        <f>AVERAGE(C2:C35)</f>
        <v>10.376607352941177</v>
      </c>
      <c r="E37">
        <f>C37-B37</f>
        <v>-0.47031617647058788</v>
      </c>
      <c r="F37" s="1" t="s">
        <v>98</v>
      </c>
    </row>
    <row r="38" spans="1:6" ht="24" x14ac:dyDescent="0.35">
      <c r="B38" s="3" t="s">
        <v>110</v>
      </c>
      <c r="C38" s="3" t="s">
        <v>111</v>
      </c>
      <c r="E38">
        <f>SUM(E2:E35)/33</f>
        <v>1.7317845636118534</v>
      </c>
      <c r="F38" s="1" t="s">
        <v>99</v>
      </c>
    </row>
    <row r="39" spans="1:6" x14ac:dyDescent="0.2">
      <c r="E39">
        <f>SQRT(E38)</f>
        <v>1.3159728582352499</v>
      </c>
      <c r="F39" s="1" t="s">
        <v>100</v>
      </c>
    </row>
    <row r="40" spans="1:6" x14ac:dyDescent="0.2">
      <c r="E40">
        <f>E37/(E39/SQRT(34))</f>
        <v>-2.0839267187054156</v>
      </c>
      <c r="F40" s="1" t="s">
        <v>101</v>
      </c>
    </row>
    <row r="41" spans="1:6" x14ac:dyDescent="0.2">
      <c r="E41">
        <v>33</v>
      </c>
      <c r="F41" s="1" t="s">
        <v>102</v>
      </c>
    </row>
    <row r="42" spans="1:6" x14ac:dyDescent="0.2">
      <c r="E42" s="2" t="s">
        <v>39</v>
      </c>
      <c r="F42" s="1" t="s">
        <v>103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EAA2A-45B6-3748-909B-D4C0946D243E}">
  <dimension ref="A1:H42"/>
  <sheetViews>
    <sheetView workbookViewId="0">
      <selection activeCell="E38" sqref="E38"/>
    </sheetView>
  </sheetViews>
  <sheetFormatPr baseColWidth="10" defaultRowHeight="16" x14ac:dyDescent="0.2"/>
  <cols>
    <col min="1" max="1" width="22.1640625" bestFit="1" customWidth="1"/>
    <col min="2" max="2" width="21.5" bestFit="1" customWidth="1"/>
    <col min="3" max="3" width="20.33203125" bestFit="1" customWidth="1"/>
    <col min="4" max="4" width="12.33203125" bestFit="1" customWidth="1"/>
    <col min="5" max="5" width="22.1640625" bestFit="1" customWidth="1"/>
    <col min="6" max="6" width="11" bestFit="1" customWidth="1"/>
    <col min="8" max="8" width="97.6640625" bestFit="1" customWidth="1"/>
  </cols>
  <sheetData>
    <row r="1" spans="1:8" s="1" customFormat="1" x14ac:dyDescent="0.2">
      <c r="A1" s="1" t="s">
        <v>36</v>
      </c>
      <c r="B1" s="1" t="s">
        <v>46</v>
      </c>
      <c r="C1" s="1" t="s">
        <v>47</v>
      </c>
      <c r="D1" s="1" t="s">
        <v>37</v>
      </c>
      <c r="E1" s="1" t="s">
        <v>38</v>
      </c>
    </row>
    <row r="2" spans="1:8" x14ac:dyDescent="0.2">
      <c r="A2" t="s">
        <v>2</v>
      </c>
      <c r="B2">
        <v>14.9145</v>
      </c>
      <c r="C2">
        <v>13.161049999999999</v>
      </c>
      <c r="D2">
        <f>B2-C2</f>
        <v>1.7534500000000008</v>
      </c>
      <c r="E2">
        <f>(D2-$E$37)^2</f>
        <v>6.6468801709018148</v>
      </c>
    </row>
    <row r="3" spans="1:8" ht="17" thickBot="1" x14ac:dyDescent="0.25">
      <c r="A3" t="s">
        <v>3</v>
      </c>
      <c r="B3">
        <v>14.767099999999999</v>
      </c>
      <c r="C3">
        <v>13.8034</v>
      </c>
      <c r="D3">
        <f t="shared" ref="D3:D35" si="0">B3-C3</f>
        <v>0.96369999999999933</v>
      </c>
      <c r="E3">
        <f t="shared" ref="E3:E34" si="1">(D3-$E$37)^2</f>
        <v>3.1983903400194569</v>
      </c>
    </row>
    <row r="4" spans="1:8" ht="21" x14ac:dyDescent="0.25">
      <c r="A4" t="s">
        <v>4</v>
      </c>
      <c r="B4">
        <v>14.8217</v>
      </c>
      <c r="C4">
        <v>12.652200000000001</v>
      </c>
      <c r="D4">
        <f t="shared" si="0"/>
        <v>2.1694999999999993</v>
      </c>
      <c r="E4">
        <f t="shared" si="1"/>
        <v>8.9652600594312162</v>
      </c>
      <c r="H4" s="4" t="s">
        <v>54</v>
      </c>
    </row>
    <row r="5" spans="1:8" ht="40" x14ac:dyDescent="0.25">
      <c r="A5" t="s">
        <v>5</v>
      </c>
      <c r="B5">
        <v>14.5124</v>
      </c>
      <c r="C5">
        <v>15.25</v>
      </c>
      <c r="D5">
        <f t="shared" si="0"/>
        <v>-0.73760000000000048</v>
      </c>
      <c r="E5">
        <f t="shared" si="1"/>
        <v>7.5871785488751363E-3</v>
      </c>
      <c r="H5" s="5" t="s">
        <v>78</v>
      </c>
    </row>
    <row r="6" spans="1:8" ht="26" x14ac:dyDescent="0.35">
      <c r="A6" t="s">
        <v>6</v>
      </c>
      <c r="B6">
        <v>12.809699999999999</v>
      </c>
      <c r="C6">
        <v>9.2916500000000006</v>
      </c>
      <c r="D6">
        <f t="shared" si="0"/>
        <v>3.5180499999999988</v>
      </c>
      <c r="E6">
        <f t="shared" si="1"/>
        <v>18.859515880901796</v>
      </c>
      <c r="H6" s="6" t="s">
        <v>79</v>
      </c>
    </row>
    <row r="7" spans="1:8" x14ac:dyDescent="0.2">
      <c r="A7" t="s">
        <v>7</v>
      </c>
      <c r="B7">
        <v>14.69595</v>
      </c>
      <c r="C7">
        <v>14.31325</v>
      </c>
      <c r="D7">
        <f t="shared" si="0"/>
        <v>0.38269999999999982</v>
      </c>
      <c r="E7">
        <f t="shared" si="1"/>
        <v>1.457825413548872</v>
      </c>
      <c r="H7" s="7"/>
    </row>
    <row r="8" spans="1:8" ht="40" x14ac:dyDescent="0.25">
      <c r="A8" t="s">
        <v>8</v>
      </c>
      <c r="B8">
        <v>14.175700000000001</v>
      </c>
      <c r="C8">
        <v>13.15485</v>
      </c>
      <c r="D8">
        <f t="shared" si="0"/>
        <v>1.0208500000000011</v>
      </c>
      <c r="E8">
        <f t="shared" si="1"/>
        <v>3.4060710867841695</v>
      </c>
      <c r="H8" s="5" t="s">
        <v>81</v>
      </c>
    </row>
    <row r="9" spans="1:8" ht="26" x14ac:dyDescent="0.35">
      <c r="A9" t="s">
        <v>9</v>
      </c>
      <c r="B9">
        <v>13.08315</v>
      </c>
      <c r="C9">
        <v>12.940849999999999</v>
      </c>
      <c r="D9">
        <f t="shared" si="0"/>
        <v>0.14230000000000054</v>
      </c>
      <c r="E9">
        <f t="shared" si="1"/>
        <v>0.93509753237240356</v>
      </c>
      <c r="H9" s="6" t="s">
        <v>80</v>
      </c>
    </row>
    <row r="10" spans="1:8" x14ac:dyDescent="0.2">
      <c r="A10" t="s">
        <v>10</v>
      </c>
      <c r="B10">
        <v>14.75455</v>
      </c>
      <c r="C10">
        <v>12.574299999999999</v>
      </c>
      <c r="D10">
        <f t="shared" si="0"/>
        <v>2.1802500000000009</v>
      </c>
      <c r="E10">
        <f t="shared" si="1"/>
        <v>9.0297510167841679</v>
      </c>
      <c r="H10" s="8"/>
    </row>
    <row r="11" spans="1:8" ht="21" x14ac:dyDescent="0.25">
      <c r="A11" t="s">
        <v>11</v>
      </c>
      <c r="B11">
        <v>13.495100000000001</v>
      </c>
      <c r="C11">
        <v>13.0535</v>
      </c>
      <c r="D11">
        <f t="shared" si="0"/>
        <v>0.4416000000000011</v>
      </c>
      <c r="E11">
        <f t="shared" si="1"/>
        <v>1.6035268632547575</v>
      </c>
      <c r="H11" s="9" t="s">
        <v>61</v>
      </c>
    </row>
    <row r="12" spans="1:8" ht="40" x14ac:dyDescent="0.25">
      <c r="A12" t="s">
        <v>12</v>
      </c>
      <c r="B12">
        <v>14.627549999999999</v>
      </c>
      <c r="C12">
        <v>14.4846</v>
      </c>
      <c r="D12">
        <f t="shared" si="0"/>
        <v>0.14294999999999902</v>
      </c>
      <c r="E12">
        <f>(D12-$E$37)^2</f>
        <v>0.93635506060769469</v>
      </c>
      <c r="H12" s="5" t="s">
        <v>56</v>
      </c>
    </row>
    <row r="13" spans="1:8" x14ac:dyDescent="0.2">
      <c r="A13" t="s">
        <v>13</v>
      </c>
      <c r="B13">
        <v>14.79655</v>
      </c>
      <c r="C13">
        <v>14.4377</v>
      </c>
      <c r="D13">
        <f t="shared" si="0"/>
        <v>0.35885000000000034</v>
      </c>
      <c r="E13">
        <f t="shared" si="1"/>
        <v>1.4008010456076969</v>
      </c>
      <c r="H13" s="7"/>
    </row>
    <row r="14" spans="1:8" x14ac:dyDescent="0.2">
      <c r="A14" t="s">
        <v>14</v>
      </c>
      <c r="B14">
        <v>14.505599999999999</v>
      </c>
      <c r="C14">
        <v>14.61285</v>
      </c>
      <c r="D14">
        <f t="shared" si="0"/>
        <v>-0.10725000000000051</v>
      </c>
      <c r="E14">
        <f t="shared" si="1"/>
        <v>0.51474083296063766</v>
      </c>
      <c r="H14" s="7"/>
    </row>
    <row r="15" spans="1:8" x14ac:dyDescent="0.2">
      <c r="A15" t="s">
        <v>15</v>
      </c>
      <c r="B15">
        <v>14.44655</v>
      </c>
      <c r="C15">
        <v>12.926399999999999</v>
      </c>
      <c r="D15">
        <f t="shared" si="0"/>
        <v>1.520150000000001</v>
      </c>
      <c r="E15">
        <f t="shared" si="1"/>
        <v>5.4983422123724042</v>
      </c>
      <c r="H15" s="7"/>
    </row>
    <row r="16" spans="1:8" ht="21" x14ac:dyDescent="0.25">
      <c r="A16" t="s">
        <v>16</v>
      </c>
      <c r="B16">
        <v>14.4316</v>
      </c>
      <c r="C16">
        <v>13.522349999999999</v>
      </c>
      <c r="D16">
        <f t="shared" si="0"/>
        <v>0.90925000000000011</v>
      </c>
      <c r="E16">
        <f>(D16-$E$37)^2</f>
        <v>3.0065979020782834</v>
      </c>
      <c r="H16" s="10" t="s">
        <v>55</v>
      </c>
    </row>
    <row r="17" spans="1:8" ht="101" thickBot="1" x14ac:dyDescent="0.3">
      <c r="A17" t="s">
        <v>17</v>
      </c>
      <c r="B17">
        <v>14.36445</v>
      </c>
      <c r="C17">
        <v>12.299250000000001</v>
      </c>
      <c r="D17">
        <f t="shared" si="0"/>
        <v>2.065199999999999</v>
      </c>
      <c r="E17">
        <f t="shared" si="1"/>
        <v>8.3515475091370988</v>
      </c>
      <c r="H17" s="11" t="s">
        <v>82</v>
      </c>
    </row>
    <row r="18" spans="1:8" x14ac:dyDescent="0.2">
      <c r="A18" t="s">
        <v>18</v>
      </c>
      <c r="B18">
        <v>14.164300000000001</v>
      </c>
      <c r="C18">
        <v>13.914199999999999</v>
      </c>
      <c r="D18">
        <f t="shared" si="0"/>
        <v>0.25010000000000154</v>
      </c>
      <c r="E18">
        <f t="shared" si="1"/>
        <v>1.1552045235488761</v>
      </c>
    </row>
    <row r="19" spans="1:8" x14ac:dyDescent="0.2">
      <c r="A19" t="s">
        <v>19</v>
      </c>
      <c r="B19">
        <v>14.35005</v>
      </c>
      <c r="C19">
        <v>13.5357</v>
      </c>
      <c r="D19">
        <f t="shared" si="0"/>
        <v>0.81434999999999924</v>
      </c>
      <c r="E19">
        <f t="shared" si="1"/>
        <v>2.6864993647253397</v>
      </c>
    </row>
    <row r="20" spans="1:8" x14ac:dyDescent="0.2">
      <c r="A20" t="s">
        <v>20</v>
      </c>
      <c r="B20">
        <v>14.48115</v>
      </c>
      <c r="C20">
        <v>14.954549999999999</v>
      </c>
      <c r="D20">
        <f t="shared" si="0"/>
        <v>-0.47339999999999982</v>
      </c>
      <c r="E20">
        <f t="shared" si="1"/>
        <v>0.12341478972534528</v>
      </c>
    </row>
    <row r="21" spans="1:8" x14ac:dyDescent="0.2">
      <c r="A21" t="s">
        <v>21</v>
      </c>
      <c r="B21">
        <v>14.314399999999999</v>
      </c>
      <c r="C21">
        <v>15.963900000000001</v>
      </c>
      <c r="D21">
        <f t="shared" si="0"/>
        <v>-1.6495000000000015</v>
      </c>
      <c r="E21">
        <f t="shared" si="1"/>
        <v>0.6802877623724094</v>
      </c>
    </row>
    <row r="22" spans="1:8" x14ac:dyDescent="0.2">
      <c r="A22" t="s">
        <v>22</v>
      </c>
      <c r="B22">
        <v>13.801600000000001</v>
      </c>
      <c r="C22">
        <v>13.53335</v>
      </c>
      <c r="D22">
        <f t="shared" si="0"/>
        <v>0.2682500000000001</v>
      </c>
      <c r="E22">
        <f t="shared" si="1"/>
        <v>1.1945493461959318</v>
      </c>
    </row>
    <row r="23" spans="1:8" x14ac:dyDescent="0.2">
      <c r="A23" t="s">
        <v>23</v>
      </c>
      <c r="B23">
        <v>14.21855</v>
      </c>
      <c r="C23">
        <v>14.1905</v>
      </c>
      <c r="D23">
        <f t="shared" si="0"/>
        <v>2.8050000000000352E-2</v>
      </c>
      <c r="E23">
        <f t="shared" si="1"/>
        <v>0.72719008678416808</v>
      </c>
    </row>
    <row r="24" spans="1:8" x14ac:dyDescent="0.2">
      <c r="A24" t="s">
        <v>24</v>
      </c>
      <c r="B24">
        <v>14.471450000000001</v>
      </c>
      <c r="C24">
        <v>14</v>
      </c>
      <c r="D24">
        <f t="shared" si="0"/>
        <v>0.47145000000000081</v>
      </c>
      <c r="E24">
        <f t="shared" si="1"/>
        <v>1.6800162591371097</v>
      </c>
    </row>
    <row r="25" spans="1:8" x14ac:dyDescent="0.2">
      <c r="A25" t="s">
        <v>25</v>
      </c>
      <c r="B25">
        <v>15.019299999999999</v>
      </c>
      <c r="C25">
        <v>14.01755</v>
      </c>
      <c r="D25">
        <f t="shared" si="0"/>
        <v>1.0017499999999995</v>
      </c>
      <c r="E25">
        <f t="shared" si="1"/>
        <v>3.3359357182547513</v>
      </c>
    </row>
    <row r="26" spans="1:8" x14ac:dyDescent="0.2">
      <c r="A26" t="s">
        <v>26</v>
      </c>
      <c r="B26">
        <v>14.4079</v>
      </c>
      <c r="C26">
        <v>13.82855</v>
      </c>
      <c r="D26">
        <f t="shared" si="0"/>
        <v>0.57934999999999981</v>
      </c>
      <c r="E26">
        <f t="shared" si="1"/>
        <v>1.9713687911959303</v>
      </c>
    </row>
    <row r="27" spans="1:8" x14ac:dyDescent="0.2">
      <c r="A27" t="s">
        <v>27</v>
      </c>
      <c r="B27">
        <v>14.975350000000001</v>
      </c>
      <c r="C27">
        <v>13.55255</v>
      </c>
      <c r="D27">
        <f t="shared" si="0"/>
        <v>1.4228000000000005</v>
      </c>
      <c r="E27">
        <f t="shared" si="1"/>
        <v>5.0512760809018138</v>
      </c>
    </row>
    <row r="28" spans="1:8" x14ac:dyDescent="0.2">
      <c r="A28" t="s">
        <v>28</v>
      </c>
      <c r="B28">
        <v>14.85505</v>
      </c>
      <c r="C28">
        <v>12.41405</v>
      </c>
      <c r="D28">
        <f t="shared" si="0"/>
        <v>2.4410000000000007</v>
      </c>
      <c r="E28">
        <f t="shared" si="1"/>
        <v>10.664825305019461</v>
      </c>
    </row>
    <row r="29" spans="1:8" x14ac:dyDescent="0.2">
      <c r="A29" t="s">
        <v>29</v>
      </c>
      <c r="B29">
        <v>13.752050000000001</v>
      </c>
      <c r="C29">
        <v>12.8653</v>
      </c>
      <c r="D29">
        <f t="shared" si="0"/>
        <v>0.88675000000000104</v>
      </c>
      <c r="E29">
        <f>(D29-$E$37)^2</f>
        <v>2.9290762035488749</v>
      </c>
    </row>
    <row r="30" spans="1:8" x14ac:dyDescent="0.2">
      <c r="A30" t="s">
        <v>30</v>
      </c>
      <c r="B30">
        <v>14.696400000000001</v>
      </c>
      <c r="C30">
        <v>13.579549999999999</v>
      </c>
      <c r="D30">
        <f t="shared" si="0"/>
        <v>1.1168500000000012</v>
      </c>
      <c r="E30">
        <f t="shared" si="1"/>
        <v>3.7696335338429932</v>
      </c>
    </row>
    <row r="31" spans="1:8" x14ac:dyDescent="0.2">
      <c r="A31" t="s">
        <v>31</v>
      </c>
      <c r="B31">
        <v>13.329050000000001</v>
      </c>
      <c r="C31">
        <v>13.08935</v>
      </c>
      <c r="D31">
        <f t="shared" si="0"/>
        <v>0.23970000000000091</v>
      </c>
      <c r="E31">
        <f t="shared" si="1"/>
        <v>1.132956751784169</v>
      </c>
    </row>
    <row r="32" spans="1:8" x14ac:dyDescent="0.2">
      <c r="A32" t="s">
        <v>32</v>
      </c>
      <c r="B32">
        <v>14.836600000000001</v>
      </c>
      <c r="C32">
        <v>13.933350000000001</v>
      </c>
      <c r="D32">
        <f t="shared" si="0"/>
        <v>0.90324999999999989</v>
      </c>
      <c r="E32">
        <f t="shared" si="1"/>
        <v>2.985826449137106</v>
      </c>
    </row>
    <row r="33" spans="1:6" x14ac:dyDescent="0.2">
      <c r="A33" t="s">
        <v>33</v>
      </c>
      <c r="B33">
        <v>13.536099999999999</v>
      </c>
      <c r="C33">
        <v>12.979749999999999</v>
      </c>
      <c r="D33">
        <f t="shared" si="0"/>
        <v>0.55635000000000012</v>
      </c>
      <c r="E33">
        <f t="shared" si="1"/>
        <v>1.9073112882547547</v>
      </c>
    </row>
    <row r="34" spans="1:6" x14ac:dyDescent="0.2">
      <c r="A34" t="s">
        <v>34</v>
      </c>
      <c r="B34">
        <v>14.94035</v>
      </c>
      <c r="C34">
        <v>13.925549999999999</v>
      </c>
      <c r="D34">
        <f t="shared" si="0"/>
        <v>1.014800000000001</v>
      </c>
      <c r="E34">
        <f t="shared" si="1"/>
        <v>3.3837764809018158</v>
      </c>
    </row>
    <row r="35" spans="1:6" x14ac:dyDescent="0.2">
      <c r="A35" t="s">
        <v>35</v>
      </c>
      <c r="B35">
        <v>14.6007</v>
      </c>
      <c r="C35">
        <v>13.156599999999999</v>
      </c>
      <c r="D35">
        <f t="shared" si="0"/>
        <v>1.4441000000000006</v>
      </c>
      <c r="E35">
        <f>(D35-$E$37)^2</f>
        <v>5.14747345884299</v>
      </c>
    </row>
    <row r="37" spans="1:6" ht="18" x14ac:dyDescent="0.25">
      <c r="B37">
        <f>AVERAGE(B2:B35)</f>
        <v>14.351544117647057</v>
      </c>
      <c r="C37">
        <f>AVERAGE(C2:C35)</f>
        <v>13.526839705882352</v>
      </c>
      <c r="E37">
        <f>C37-B37</f>
        <v>-0.82470441176470466</v>
      </c>
      <c r="F37" s="1" t="s">
        <v>98</v>
      </c>
    </row>
    <row r="38" spans="1:6" ht="24" x14ac:dyDescent="0.35">
      <c r="B38" s="3" t="s">
        <v>112</v>
      </c>
      <c r="C38" s="3" t="s">
        <v>113</v>
      </c>
      <c r="E38">
        <f>SUM(E2:E35)/33</f>
        <v>3.7680276454389445</v>
      </c>
      <c r="F38" s="1" t="s">
        <v>99</v>
      </c>
    </row>
    <row r="39" spans="1:6" x14ac:dyDescent="0.2">
      <c r="E39">
        <f>SQRT(E38)</f>
        <v>1.9411408103069041</v>
      </c>
      <c r="F39" s="1" t="s">
        <v>100</v>
      </c>
    </row>
    <row r="40" spans="1:6" x14ac:dyDescent="0.2">
      <c r="E40">
        <f>E37/(E39/SQRT(34))</f>
        <v>-2.4773121696959151</v>
      </c>
      <c r="F40" s="1" t="s">
        <v>101</v>
      </c>
    </row>
    <row r="41" spans="1:6" x14ac:dyDescent="0.2">
      <c r="E41">
        <v>33</v>
      </c>
      <c r="F41" s="1" t="s">
        <v>102</v>
      </c>
    </row>
    <row r="42" spans="1:6" x14ac:dyDescent="0.2">
      <c r="E42" s="2" t="s">
        <v>39</v>
      </c>
      <c r="F42" s="1" t="s">
        <v>103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21681-3939-634B-9F63-EB5FEEAF228E}">
  <dimension ref="A1:H42"/>
  <sheetViews>
    <sheetView workbookViewId="0">
      <selection activeCell="H9" sqref="H9"/>
    </sheetView>
  </sheetViews>
  <sheetFormatPr baseColWidth="10" defaultRowHeight="16" x14ac:dyDescent="0.2"/>
  <cols>
    <col min="1" max="1" width="22.1640625" bestFit="1" customWidth="1"/>
    <col min="2" max="2" width="21.1640625" bestFit="1" customWidth="1"/>
    <col min="3" max="3" width="20" bestFit="1" customWidth="1"/>
    <col min="4" max="4" width="12.33203125" bestFit="1" customWidth="1"/>
    <col min="5" max="5" width="22.1640625" bestFit="1" customWidth="1"/>
    <col min="6" max="6" width="11" bestFit="1" customWidth="1"/>
    <col min="8" max="8" width="98.5" bestFit="1" customWidth="1"/>
  </cols>
  <sheetData>
    <row r="1" spans="1:8" s="1" customFormat="1" x14ac:dyDescent="0.2">
      <c r="A1" s="1" t="s">
        <v>36</v>
      </c>
      <c r="B1" s="1" t="s">
        <v>48</v>
      </c>
      <c r="C1" s="1" t="s">
        <v>49</v>
      </c>
      <c r="D1" s="1" t="s">
        <v>37</v>
      </c>
      <c r="E1" s="1" t="s">
        <v>38</v>
      </c>
    </row>
    <row r="2" spans="1:8" x14ac:dyDescent="0.2">
      <c r="A2" t="s">
        <v>2</v>
      </c>
      <c r="B2">
        <v>22.709900000000001</v>
      </c>
      <c r="C2">
        <v>19.550599999999999</v>
      </c>
      <c r="D2">
        <f>B2-C2</f>
        <v>3.1593000000000018</v>
      </c>
      <c r="E2">
        <f>(D2-$E$37)^2</f>
        <v>28.313901756541881</v>
      </c>
    </row>
    <row r="3" spans="1:8" ht="17" thickBot="1" x14ac:dyDescent="0.25">
      <c r="A3" t="s">
        <v>3</v>
      </c>
      <c r="B3">
        <v>22.871500000000001</v>
      </c>
      <c r="C3">
        <v>21.441400000000002</v>
      </c>
      <c r="D3">
        <f t="shared" ref="D3:D35" si="0">B3-C3</f>
        <v>1.4300999999999995</v>
      </c>
      <c r="E3">
        <f t="shared" ref="E3:E35" si="1">(D3-$E$37)^2</f>
        <v>12.901608273012476</v>
      </c>
    </row>
    <row r="4" spans="1:8" ht="21" x14ac:dyDescent="0.25">
      <c r="A4" t="s">
        <v>4</v>
      </c>
      <c r="B4">
        <v>22.626750000000001</v>
      </c>
      <c r="C4">
        <v>20.847799999999999</v>
      </c>
      <c r="D4">
        <f t="shared" si="0"/>
        <v>1.7789500000000018</v>
      </c>
      <c r="E4">
        <f t="shared" si="1"/>
        <v>15.529359887130134</v>
      </c>
      <c r="H4" s="4" t="s">
        <v>54</v>
      </c>
    </row>
    <row r="5" spans="1:8" ht="40" x14ac:dyDescent="0.25">
      <c r="A5" t="s">
        <v>5</v>
      </c>
      <c r="B5">
        <v>21.036049999999999</v>
      </c>
      <c r="C5">
        <v>20</v>
      </c>
      <c r="D5">
        <f t="shared" si="0"/>
        <v>1.0360499999999995</v>
      </c>
      <c r="E5">
        <f t="shared" si="1"/>
        <v>10.22612235213013</v>
      </c>
      <c r="H5" s="5" t="s">
        <v>83</v>
      </c>
    </row>
    <row r="6" spans="1:8" ht="26" x14ac:dyDescent="0.35">
      <c r="A6" t="s">
        <v>6</v>
      </c>
      <c r="B6">
        <v>22.818650000000002</v>
      </c>
      <c r="C6">
        <v>13.541650000000001</v>
      </c>
      <c r="D6">
        <f t="shared" si="0"/>
        <v>9.277000000000001</v>
      </c>
      <c r="E6">
        <f t="shared" si="1"/>
        <v>130.84570807448296</v>
      </c>
      <c r="H6" s="6" t="s">
        <v>84</v>
      </c>
    </row>
    <row r="7" spans="1:8" x14ac:dyDescent="0.2">
      <c r="A7" t="s">
        <v>7</v>
      </c>
      <c r="B7">
        <v>22.452649999999998</v>
      </c>
      <c r="C7">
        <v>20.418800000000001</v>
      </c>
      <c r="D7">
        <f t="shared" si="0"/>
        <v>2.0338499999999975</v>
      </c>
      <c r="E7">
        <f t="shared" si="1"/>
        <v>17.603318500953623</v>
      </c>
      <c r="H7" s="7"/>
    </row>
    <row r="8" spans="1:8" ht="40" x14ac:dyDescent="0.25">
      <c r="A8" t="s">
        <v>8</v>
      </c>
      <c r="B8">
        <v>21.5472</v>
      </c>
      <c r="C8">
        <v>19.418900000000001</v>
      </c>
      <c r="D8">
        <f t="shared" si="0"/>
        <v>2.1282999999999994</v>
      </c>
      <c r="E8">
        <f t="shared" si="1"/>
        <v>18.404793977130108</v>
      </c>
      <c r="H8" s="5" t="s">
        <v>86</v>
      </c>
    </row>
    <row r="9" spans="1:8" ht="26" x14ac:dyDescent="0.35">
      <c r="A9" t="s">
        <v>9</v>
      </c>
      <c r="B9">
        <v>22.096150000000002</v>
      </c>
      <c r="C9">
        <v>18.5566</v>
      </c>
      <c r="D9">
        <f t="shared" si="0"/>
        <v>3.539550000000002</v>
      </c>
      <c r="E9">
        <f t="shared" si="1"/>
        <v>32.505173830071286</v>
      </c>
      <c r="H9" s="6" t="s">
        <v>85</v>
      </c>
    </row>
    <row r="10" spans="1:8" x14ac:dyDescent="0.2">
      <c r="A10" t="s">
        <v>10</v>
      </c>
      <c r="B10">
        <v>23.778099999999998</v>
      </c>
      <c r="C10">
        <v>21.502649999999999</v>
      </c>
      <c r="D10">
        <f t="shared" si="0"/>
        <v>2.2754499999999993</v>
      </c>
      <c r="E10">
        <f t="shared" si="1"/>
        <v>19.689017903306578</v>
      </c>
      <c r="H10" s="8"/>
    </row>
    <row r="11" spans="1:8" ht="21" x14ac:dyDescent="0.25">
      <c r="A11" t="s">
        <v>11</v>
      </c>
      <c r="B11">
        <v>21.53275</v>
      </c>
      <c r="C11">
        <v>19.854099999999999</v>
      </c>
      <c r="D11">
        <f t="shared" si="0"/>
        <v>1.6786500000000011</v>
      </c>
      <c r="E11">
        <f t="shared" si="1"/>
        <v>14.74890936213013</v>
      </c>
      <c r="H11" s="9" t="s">
        <v>61</v>
      </c>
    </row>
    <row r="12" spans="1:8" ht="40" x14ac:dyDescent="0.25">
      <c r="A12" t="s">
        <v>12</v>
      </c>
      <c r="B12">
        <v>24.503599999999999</v>
      </c>
      <c r="C12">
        <v>24.92745</v>
      </c>
      <c r="D12">
        <f t="shared" si="0"/>
        <v>-0.42385000000000161</v>
      </c>
      <c r="E12">
        <f t="shared" si="1"/>
        <v>3.020403751836036</v>
      </c>
      <c r="H12" s="5" t="s">
        <v>56</v>
      </c>
    </row>
    <row r="13" spans="1:8" x14ac:dyDescent="0.2">
      <c r="A13" t="s">
        <v>13</v>
      </c>
      <c r="B13">
        <v>21.69445</v>
      </c>
      <c r="C13">
        <v>18.873799999999999</v>
      </c>
      <c r="D13">
        <f t="shared" si="0"/>
        <v>2.8206500000000005</v>
      </c>
      <c r="E13">
        <f t="shared" si="1"/>
        <v>24.824617497424224</v>
      </c>
      <c r="H13" s="7"/>
    </row>
    <row r="14" spans="1:8" x14ac:dyDescent="0.2">
      <c r="A14" t="s">
        <v>14</v>
      </c>
      <c r="B14">
        <v>21.668749999999999</v>
      </c>
      <c r="C14">
        <v>18.386649999999999</v>
      </c>
      <c r="D14">
        <f t="shared" si="0"/>
        <v>3.2820999999999998</v>
      </c>
      <c r="E14">
        <f t="shared" si="1"/>
        <v>29.63583906124774</v>
      </c>
      <c r="H14" s="7"/>
    </row>
    <row r="15" spans="1:8" x14ac:dyDescent="0.2">
      <c r="A15" t="s">
        <v>15</v>
      </c>
      <c r="B15">
        <v>22.5229</v>
      </c>
      <c r="C15">
        <v>20.82535</v>
      </c>
      <c r="D15">
        <f t="shared" si="0"/>
        <v>1.6975499999999997</v>
      </c>
      <c r="E15">
        <f t="shared" si="1"/>
        <v>14.894434859483061</v>
      </c>
      <c r="H15" s="7"/>
    </row>
    <row r="16" spans="1:8" ht="21" x14ac:dyDescent="0.25">
      <c r="A16" t="s">
        <v>16</v>
      </c>
      <c r="B16">
        <v>22.51925</v>
      </c>
      <c r="C16">
        <v>20.516200000000001</v>
      </c>
      <c r="D16">
        <f t="shared" si="0"/>
        <v>2.0030499999999982</v>
      </c>
      <c r="E16">
        <f t="shared" si="1"/>
        <v>17.34581627860069</v>
      </c>
      <c r="H16" s="10" t="s">
        <v>55</v>
      </c>
    </row>
    <row r="17" spans="1:8" ht="141" thickBot="1" x14ac:dyDescent="0.3">
      <c r="A17" t="s">
        <v>17</v>
      </c>
      <c r="B17">
        <v>21.353200000000001</v>
      </c>
      <c r="C17">
        <v>18.90305</v>
      </c>
      <c r="D17">
        <f t="shared" si="0"/>
        <v>2.4501500000000007</v>
      </c>
      <c r="E17">
        <f t="shared" si="1"/>
        <v>21.269906463600705</v>
      </c>
      <c r="H17" s="11" t="s">
        <v>87</v>
      </c>
    </row>
    <row r="18" spans="1:8" x14ac:dyDescent="0.2">
      <c r="A18" t="s">
        <v>18</v>
      </c>
      <c r="B18">
        <v>21.513200000000001</v>
      </c>
      <c r="C18">
        <v>18.7209</v>
      </c>
      <c r="D18">
        <f t="shared" si="0"/>
        <v>2.7923000000000009</v>
      </c>
      <c r="E18">
        <f t="shared" si="1"/>
        <v>24.542917388894818</v>
      </c>
    </row>
    <row r="19" spans="1:8" x14ac:dyDescent="0.2">
      <c r="A19" t="s">
        <v>19</v>
      </c>
      <c r="B19">
        <v>22.7224</v>
      </c>
      <c r="C19">
        <v>22.151150000000001</v>
      </c>
      <c r="D19">
        <f t="shared" si="0"/>
        <v>0.57124999999999915</v>
      </c>
      <c r="E19">
        <f t="shared" si="1"/>
        <v>7.4694578038948434</v>
      </c>
    </row>
    <row r="20" spans="1:8" x14ac:dyDescent="0.2">
      <c r="A20" t="s">
        <v>20</v>
      </c>
      <c r="B20">
        <v>22.280750000000001</v>
      </c>
      <c r="C20">
        <v>19.893899999999999</v>
      </c>
      <c r="D20">
        <f t="shared" si="0"/>
        <v>2.3868500000000026</v>
      </c>
      <c r="E20">
        <f t="shared" si="1"/>
        <v>20.690042903894838</v>
      </c>
    </row>
    <row r="21" spans="1:8" x14ac:dyDescent="0.2">
      <c r="A21" t="s">
        <v>21</v>
      </c>
      <c r="B21">
        <v>21.831050000000001</v>
      </c>
      <c r="C21">
        <v>21.941649999999999</v>
      </c>
      <c r="D21">
        <f t="shared" si="0"/>
        <v>-0.11059999999999803</v>
      </c>
      <c r="E21">
        <f t="shared" si="1"/>
        <v>4.2073430121301616</v>
      </c>
    </row>
    <row r="22" spans="1:8" x14ac:dyDescent="0.2">
      <c r="A22" t="s">
        <v>22</v>
      </c>
      <c r="B22">
        <v>21.003150000000002</v>
      </c>
      <c r="C22">
        <v>18.86665</v>
      </c>
      <c r="D22">
        <f t="shared" si="0"/>
        <v>2.1365000000000016</v>
      </c>
      <c r="E22">
        <f t="shared" si="1"/>
        <v>18.475218543600715</v>
      </c>
    </row>
    <row r="23" spans="1:8" x14ac:dyDescent="0.2">
      <c r="A23" t="s">
        <v>23</v>
      </c>
      <c r="B23">
        <v>24.294049999999999</v>
      </c>
      <c r="C23">
        <v>25.785699999999999</v>
      </c>
      <c r="D23">
        <f t="shared" si="0"/>
        <v>-1.4916499999999999</v>
      </c>
      <c r="E23">
        <f t="shared" si="1"/>
        <v>0.4490753994831197</v>
      </c>
    </row>
    <row r="24" spans="1:8" x14ac:dyDescent="0.2">
      <c r="A24" t="s">
        <v>24</v>
      </c>
      <c r="B24">
        <v>20.546050000000001</v>
      </c>
      <c r="C24">
        <v>16.066649999999999</v>
      </c>
      <c r="D24">
        <f t="shared" si="0"/>
        <v>4.4794000000000018</v>
      </c>
      <c r="E24">
        <f t="shared" si="1"/>
        <v>44.1052835121301</v>
      </c>
    </row>
    <row r="25" spans="1:8" x14ac:dyDescent="0.2">
      <c r="A25" t="s">
        <v>25</v>
      </c>
      <c r="B25">
        <v>21.18995</v>
      </c>
      <c r="C25">
        <v>18.649149999999999</v>
      </c>
      <c r="D25">
        <f t="shared" si="0"/>
        <v>2.5408000000000008</v>
      </c>
      <c r="E25">
        <f t="shared" si="1"/>
        <v>22.11426695507129</v>
      </c>
    </row>
    <row r="26" spans="1:8" x14ac:dyDescent="0.2">
      <c r="A26" t="s">
        <v>26</v>
      </c>
      <c r="B26">
        <v>21.120349999999998</v>
      </c>
      <c r="C26">
        <v>18.094000000000001</v>
      </c>
      <c r="D26">
        <f t="shared" si="0"/>
        <v>3.0263499999999972</v>
      </c>
      <c r="E26">
        <f t="shared" si="1"/>
        <v>26.916702052424188</v>
      </c>
    </row>
    <row r="27" spans="1:8" x14ac:dyDescent="0.2">
      <c r="A27" t="s">
        <v>27</v>
      </c>
      <c r="B27">
        <v>22.27985</v>
      </c>
      <c r="C27">
        <v>21.36825</v>
      </c>
      <c r="D27">
        <f t="shared" si="0"/>
        <v>0.91159999999999997</v>
      </c>
      <c r="E27">
        <f t="shared" si="1"/>
        <v>9.445670048012488</v>
      </c>
    </row>
    <row r="28" spans="1:8" x14ac:dyDescent="0.2">
      <c r="A28" t="s">
        <v>28</v>
      </c>
      <c r="B28">
        <v>23.05885</v>
      </c>
      <c r="C28">
        <v>22.13345</v>
      </c>
      <c r="D28">
        <f t="shared" si="0"/>
        <v>0.92539999999999978</v>
      </c>
      <c r="E28">
        <f t="shared" si="1"/>
        <v>9.5306858003654291</v>
      </c>
    </row>
    <row r="29" spans="1:8" x14ac:dyDescent="0.2">
      <c r="A29" t="s">
        <v>29</v>
      </c>
      <c r="B29">
        <v>20.893799999999999</v>
      </c>
      <c r="C29">
        <v>18.790099999999999</v>
      </c>
      <c r="D29">
        <f t="shared" si="0"/>
        <v>2.1036999999999999</v>
      </c>
      <c r="E29">
        <f t="shared" si="1"/>
        <v>18.194327157718348</v>
      </c>
    </row>
    <row r="30" spans="1:8" x14ac:dyDescent="0.2">
      <c r="A30" t="s">
        <v>30</v>
      </c>
      <c r="B30">
        <v>21.921399999999998</v>
      </c>
      <c r="C30">
        <v>20.325749999999999</v>
      </c>
      <c r="D30">
        <f t="shared" si="0"/>
        <v>1.5956499999999991</v>
      </c>
      <c r="E30">
        <f t="shared" si="1"/>
        <v>14.118286835659529</v>
      </c>
    </row>
    <row r="31" spans="1:8" x14ac:dyDescent="0.2">
      <c r="A31" t="s">
        <v>31</v>
      </c>
      <c r="B31">
        <v>22.995249999999999</v>
      </c>
      <c r="C31">
        <v>20.376999999999999</v>
      </c>
      <c r="D31">
        <f t="shared" si="0"/>
        <v>2.6182499999999997</v>
      </c>
      <c r="E31">
        <f t="shared" si="1"/>
        <v>22.84869523624775</v>
      </c>
    </row>
    <row r="32" spans="1:8" x14ac:dyDescent="0.2">
      <c r="A32" t="s">
        <v>32</v>
      </c>
      <c r="B32">
        <v>20.507349999999999</v>
      </c>
      <c r="C32">
        <v>16.033349999999999</v>
      </c>
      <c r="D32">
        <f t="shared" si="0"/>
        <v>4.4740000000000002</v>
      </c>
      <c r="E32">
        <f t="shared" si="1"/>
        <v>44.033587918600666</v>
      </c>
    </row>
    <row r="33" spans="1:6" x14ac:dyDescent="0.2">
      <c r="A33" t="s">
        <v>33</v>
      </c>
      <c r="B33">
        <v>21.7347</v>
      </c>
      <c r="C33">
        <v>20.183499999999999</v>
      </c>
      <c r="D33">
        <f t="shared" si="0"/>
        <v>1.5512000000000015</v>
      </c>
      <c r="E33">
        <f t="shared" si="1"/>
        <v>13.78622703271837</v>
      </c>
    </row>
    <row r="34" spans="1:6" x14ac:dyDescent="0.2">
      <c r="A34" t="s">
        <v>34</v>
      </c>
      <c r="B34">
        <v>22.650549999999999</v>
      </c>
      <c r="C34">
        <v>21.348099999999999</v>
      </c>
      <c r="D34">
        <f t="shared" si="0"/>
        <v>1.3024500000000003</v>
      </c>
      <c r="E34">
        <f t="shared" si="1"/>
        <v>12.000895606247779</v>
      </c>
    </row>
    <row r="35" spans="1:6" x14ac:dyDescent="0.2">
      <c r="A35" t="s">
        <v>35</v>
      </c>
      <c r="B35">
        <v>21.81315</v>
      </c>
      <c r="C35">
        <v>20.292899999999999</v>
      </c>
      <c r="D35">
        <f t="shared" si="0"/>
        <v>1.5202500000000008</v>
      </c>
      <c r="E35">
        <f t="shared" si="1"/>
        <v>13.557351418600719</v>
      </c>
    </row>
    <row r="37" spans="1:6" ht="18" x14ac:dyDescent="0.25">
      <c r="B37">
        <f>AVERAGE(B2:B35)</f>
        <v>22.120226470588229</v>
      </c>
      <c r="C37">
        <f>AVERAGE(C2:C35)</f>
        <v>19.958445588235296</v>
      </c>
      <c r="E37">
        <f>C37-B37</f>
        <v>-2.1617808823529323</v>
      </c>
      <c r="F37" s="1" t="s">
        <v>98</v>
      </c>
    </row>
    <row r="38" spans="1:6" ht="24" x14ac:dyDescent="0.35">
      <c r="B38" s="3" t="s">
        <v>114</v>
      </c>
      <c r="C38" s="3" t="s">
        <v>115</v>
      </c>
      <c r="E38">
        <f>SUM(E2:E35)/33</f>
        <v>22.371059589538696</v>
      </c>
      <c r="F38" s="1" t="s">
        <v>99</v>
      </c>
    </row>
    <row r="39" spans="1:6" x14ac:dyDescent="0.2">
      <c r="E39">
        <f>SQRT(E38)</f>
        <v>4.72980544943856</v>
      </c>
      <c r="F39" s="1" t="s">
        <v>100</v>
      </c>
    </row>
    <row r="40" spans="1:6" x14ac:dyDescent="0.2">
      <c r="E40">
        <f>E37/(E39/SQRT(34))</f>
        <v>-2.6650652900940042</v>
      </c>
      <c r="F40" s="1" t="s">
        <v>101</v>
      </c>
    </row>
    <row r="41" spans="1:6" x14ac:dyDescent="0.2">
      <c r="E41">
        <v>33</v>
      </c>
      <c r="F41" s="1" t="s">
        <v>102</v>
      </c>
    </row>
    <row r="42" spans="1:6" x14ac:dyDescent="0.2">
      <c r="E42" s="2" t="s">
        <v>39</v>
      </c>
      <c r="F42" s="1" t="s">
        <v>103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7D87E-3482-8C4B-87E9-B97F8020EEF9}">
  <dimension ref="A1:H42"/>
  <sheetViews>
    <sheetView zoomScale="101" workbookViewId="0">
      <selection activeCell="E42" sqref="E42"/>
    </sheetView>
  </sheetViews>
  <sheetFormatPr baseColWidth="10" defaultRowHeight="16" x14ac:dyDescent="0.2"/>
  <cols>
    <col min="1" max="1" width="22.1640625" bestFit="1" customWidth="1"/>
    <col min="2" max="2" width="22.5" bestFit="1" customWidth="1"/>
    <col min="3" max="3" width="21.33203125" bestFit="1" customWidth="1"/>
    <col min="4" max="4" width="12.33203125" bestFit="1" customWidth="1"/>
    <col min="5" max="5" width="22.1640625" bestFit="1" customWidth="1"/>
    <col min="6" max="6" width="11" bestFit="1" customWidth="1"/>
    <col min="8" max="8" width="97.5" bestFit="1" customWidth="1"/>
  </cols>
  <sheetData>
    <row r="1" spans="1:8" s="1" customFormat="1" x14ac:dyDescent="0.2">
      <c r="A1" s="1" t="s">
        <v>36</v>
      </c>
      <c r="B1" s="1" t="s">
        <v>50</v>
      </c>
      <c r="C1" s="1" t="s">
        <v>51</v>
      </c>
      <c r="D1" s="1" t="s">
        <v>37</v>
      </c>
      <c r="E1" s="1" t="s">
        <v>38</v>
      </c>
    </row>
    <row r="2" spans="1:8" x14ac:dyDescent="0.2">
      <c r="A2" t="s">
        <v>2</v>
      </c>
      <c r="B2">
        <v>22.544899999999998</v>
      </c>
      <c r="C2">
        <v>23.69445</v>
      </c>
      <c r="D2">
        <f>B2-C2</f>
        <v>-1.1495500000000014</v>
      </c>
      <c r="E2">
        <f>(D2-$E$37)^2</f>
        <v>2.0237823917733495</v>
      </c>
    </row>
    <row r="3" spans="1:8" ht="17" thickBot="1" x14ac:dyDescent="0.25">
      <c r="A3" t="s">
        <v>3</v>
      </c>
      <c r="B3">
        <v>22.468450000000001</v>
      </c>
      <c r="C3">
        <v>23.498750000000001</v>
      </c>
      <c r="D3">
        <f t="shared" ref="D3:D35" si="0">B3-C3</f>
        <v>-1.0303000000000004</v>
      </c>
      <c r="E3">
        <f t="shared" ref="E3:E35" si="1">(D3-$E$37)^2</f>
        <v>1.6987135557439359</v>
      </c>
    </row>
    <row r="4" spans="1:8" ht="21" x14ac:dyDescent="0.25">
      <c r="A4" t="s">
        <v>4</v>
      </c>
      <c r="B4">
        <v>28.727</v>
      </c>
      <c r="C4">
        <v>28.978300000000001</v>
      </c>
      <c r="D4">
        <f t="shared" si="0"/>
        <v>-0.25130000000000052</v>
      </c>
      <c r="E4">
        <f t="shared" si="1"/>
        <v>0.27493983809688244</v>
      </c>
      <c r="H4" s="4" t="s">
        <v>54</v>
      </c>
    </row>
    <row r="5" spans="1:8" ht="40" x14ac:dyDescent="0.25">
      <c r="A5" t="s">
        <v>5</v>
      </c>
      <c r="B5">
        <v>15.54725</v>
      </c>
      <c r="C5">
        <v>19.125</v>
      </c>
      <c r="D5">
        <f t="shared" si="0"/>
        <v>-3.57775</v>
      </c>
      <c r="E5">
        <f t="shared" si="1"/>
        <v>14.828637988243916</v>
      </c>
      <c r="H5" s="5" t="s">
        <v>88</v>
      </c>
    </row>
    <row r="6" spans="1:8" ht="26" x14ac:dyDescent="0.35">
      <c r="A6" t="s">
        <v>6</v>
      </c>
      <c r="B6">
        <v>29.680900000000001</v>
      </c>
      <c r="C6">
        <v>18.375</v>
      </c>
      <c r="D6">
        <f t="shared" si="0"/>
        <v>11.305900000000001</v>
      </c>
      <c r="E6">
        <f t="shared" si="1"/>
        <v>121.72384402162641</v>
      </c>
      <c r="H6" s="6" t="s">
        <v>89</v>
      </c>
    </row>
    <row r="7" spans="1:8" x14ac:dyDescent="0.2">
      <c r="A7" t="s">
        <v>7</v>
      </c>
      <c r="B7">
        <v>20.329650000000001</v>
      </c>
      <c r="C7">
        <v>19.031849999999999</v>
      </c>
      <c r="D7">
        <f t="shared" si="0"/>
        <v>1.2978000000000023</v>
      </c>
      <c r="E7">
        <f t="shared" si="1"/>
        <v>1.0501185904498394</v>
      </c>
      <c r="H7" s="7"/>
    </row>
    <row r="8" spans="1:8" ht="40" x14ac:dyDescent="0.25">
      <c r="A8" t="s">
        <v>8</v>
      </c>
      <c r="B8">
        <v>22.354600000000001</v>
      </c>
      <c r="C8">
        <v>24.615200000000002</v>
      </c>
      <c r="D8">
        <f t="shared" si="0"/>
        <v>-2.2606000000000002</v>
      </c>
      <c r="E8">
        <f t="shared" si="1"/>
        <v>6.4193674186851029</v>
      </c>
      <c r="H8" s="5" t="s">
        <v>91</v>
      </c>
    </row>
    <row r="9" spans="1:8" ht="26" x14ac:dyDescent="0.35">
      <c r="A9" t="s">
        <v>9</v>
      </c>
      <c r="B9">
        <v>24.1921</v>
      </c>
      <c r="C9">
        <v>21.343599999999999</v>
      </c>
      <c r="D9">
        <f t="shared" si="0"/>
        <v>2.8485000000000014</v>
      </c>
      <c r="E9">
        <f t="shared" si="1"/>
        <v>6.6329578522145596</v>
      </c>
      <c r="H9" s="6" t="s">
        <v>90</v>
      </c>
    </row>
    <row r="10" spans="1:8" x14ac:dyDescent="0.2">
      <c r="A10" t="s">
        <v>10</v>
      </c>
      <c r="B10">
        <v>21.93815</v>
      </c>
      <c r="C10">
        <v>23.502800000000001</v>
      </c>
      <c r="D10">
        <f t="shared" si="0"/>
        <v>-1.5646500000000003</v>
      </c>
      <c r="E10">
        <f t="shared" si="1"/>
        <v>3.3771304800086379</v>
      </c>
      <c r="H10" s="8"/>
    </row>
    <row r="11" spans="1:8" ht="21" x14ac:dyDescent="0.25">
      <c r="A11" t="s">
        <v>11</v>
      </c>
      <c r="B11">
        <v>20.5</v>
      </c>
      <c r="C11">
        <v>15.896750000000001</v>
      </c>
      <c r="D11">
        <f t="shared" si="0"/>
        <v>4.6032499999999992</v>
      </c>
      <c r="E11">
        <f t="shared" si="1"/>
        <v>18.750657511773383</v>
      </c>
      <c r="H11" s="9" t="s">
        <v>61</v>
      </c>
    </row>
    <row r="12" spans="1:8" ht="40" x14ac:dyDescent="0.25">
      <c r="A12" t="s">
        <v>12</v>
      </c>
      <c r="B12">
        <v>25.315049999999999</v>
      </c>
      <c r="C12">
        <v>30.769749999999998</v>
      </c>
      <c r="D12">
        <f t="shared" si="0"/>
        <v>-5.454699999999999</v>
      </c>
      <c r="E12">
        <f t="shared" si="1"/>
        <v>32.807086369861537</v>
      </c>
      <c r="H12" s="5" t="s">
        <v>56</v>
      </c>
    </row>
    <row r="13" spans="1:8" x14ac:dyDescent="0.2">
      <c r="A13" t="s">
        <v>13</v>
      </c>
      <c r="B13">
        <v>28.456250000000001</v>
      </c>
      <c r="C13">
        <v>31.15635</v>
      </c>
      <c r="D13">
        <f t="shared" si="0"/>
        <v>-2.7000999999999991</v>
      </c>
      <c r="E13">
        <f t="shared" si="1"/>
        <v>8.839603433390975</v>
      </c>
      <c r="H13" s="7"/>
    </row>
    <row r="14" spans="1:8" x14ac:dyDescent="0.2">
      <c r="A14" t="s">
        <v>14</v>
      </c>
      <c r="B14">
        <v>21.770849999999999</v>
      </c>
      <c r="C14">
        <v>20.331099999999999</v>
      </c>
      <c r="D14">
        <f t="shared" si="0"/>
        <v>1.4397500000000001</v>
      </c>
      <c r="E14">
        <f t="shared" si="1"/>
        <v>1.361195752949836</v>
      </c>
      <c r="H14" s="7"/>
    </row>
    <row r="15" spans="1:8" x14ac:dyDescent="0.2">
      <c r="A15" t="s">
        <v>15</v>
      </c>
      <c r="B15">
        <v>20.809000000000001</v>
      </c>
      <c r="C15">
        <v>25.405049999999999</v>
      </c>
      <c r="D15">
        <f t="shared" si="0"/>
        <v>-4.5960499999999982</v>
      </c>
      <c r="E15">
        <f t="shared" si="1"/>
        <v>23.708106168243891</v>
      </c>
      <c r="H15" s="7"/>
    </row>
    <row r="16" spans="1:8" ht="21" x14ac:dyDescent="0.25">
      <c r="A16" t="s">
        <v>16</v>
      </c>
      <c r="B16">
        <v>22.72335</v>
      </c>
      <c r="C16">
        <v>21.1084</v>
      </c>
      <c r="D16">
        <f t="shared" si="0"/>
        <v>1.6149500000000003</v>
      </c>
      <c r="E16">
        <f t="shared" si="1"/>
        <v>1.8007035035380732</v>
      </c>
      <c r="H16" s="10" t="s">
        <v>55</v>
      </c>
    </row>
    <row r="17" spans="1:8" ht="121" thickBot="1" x14ac:dyDescent="0.3">
      <c r="A17" t="s">
        <v>17</v>
      </c>
      <c r="B17">
        <v>19.203900000000001</v>
      </c>
      <c r="C17">
        <v>15.87115</v>
      </c>
      <c r="D17">
        <f t="shared" si="0"/>
        <v>3.3327500000000008</v>
      </c>
      <c r="E17">
        <f t="shared" si="1"/>
        <v>9.361782088243972</v>
      </c>
      <c r="H17" s="11" t="s">
        <v>92</v>
      </c>
    </row>
    <row r="18" spans="1:8" x14ac:dyDescent="0.2">
      <c r="A18" t="s">
        <v>18</v>
      </c>
      <c r="B18">
        <v>22.123349999999999</v>
      </c>
      <c r="C18">
        <v>21.224250000000001</v>
      </c>
      <c r="D18">
        <f t="shared" si="0"/>
        <v>0.89909999999999712</v>
      </c>
      <c r="E18">
        <f t="shared" si="1"/>
        <v>0.39194228515571045</v>
      </c>
    </row>
    <row r="19" spans="1:8" x14ac:dyDescent="0.2">
      <c r="A19" t="s">
        <v>19</v>
      </c>
      <c r="B19">
        <v>21.306550000000001</v>
      </c>
      <c r="C19">
        <v>28.9008</v>
      </c>
      <c r="D19">
        <f t="shared" si="0"/>
        <v>-7.5942499999999988</v>
      </c>
      <c r="E19">
        <f t="shared" si="1"/>
        <v>61.894363011773279</v>
      </c>
    </row>
    <row r="20" spans="1:8" x14ac:dyDescent="0.2">
      <c r="A20" t="s">
        <v>20</v>
      </c>
      <c r="B20">
        <v>19.549600000000002</v>
      </c>
      <c r="C20">
        <v>16.659099999999999</v>
      </c>
      <c r="D20">
        <f t="shared" si="0"/>
        <v>2.890500000000003</v>
      </c>
      <c r="E20">
        <f t="shared" si="1"/>
        <v>6.851059899273392</v>
      </c>
    </row>
    <row r="21" spans="1:8" x14ac:dyDescent="0.2">
      <c r="A21" t="s">
        <v>21</v>
      </c>
      <c r="B21">
        <v>17.47505</v>
      </c>
      <c r="C21">
        <v>18.613900000000001</v>
      </c>
      <c r="D21">
        <f t="shared" si="0"/>
        <v>-1.1388500000000015</v>
      </c>
      <c r="E21">
        <f t="shared" si="1"/>
        <v>1.9934533047145264</v>
      </c>
    </row>
    <row r="22" spans="1:8" x14ac:dyDescent="0.2">
      <c r="A22" t="s">
        <v>22</v>
      </c>
      <c r="B22">
        <v>17.475000000000001</v>
      </c>
      <c r="C22">
        <v>15.8</v>
      </c>
      <c r="D22">
        <f t="shared" si="0"/>
        <v>1.6750000000000007</v>
      </c>
      <c r="E22">
        <f t="shared" si="1"/>
        <v>1.965472049273369</v>
      </c>
    </row>
    <row r="23" spans="1:8" x14ac:dyDescent="0.2">
      <c r="A23" t="s">
        <v>23</v>
      </c>
      <c r="B23">
        <v>26.155650000000001</v>
      </c>
      <c r="C23">
        <v>25.238099999999999</v>
      </c>
      <c r="D23">
        <f t="shared" si="0"/>
        <v>0.91755000000000209</v>
      </c>
      <c r="E23">
        <f t="shared" si="1"/>
        <v>0.41538404118512867</v>
      </c>
    </row>
    <row r="24" spans="1:8" x14ac:dyDescent="0.2">
      <c r="A24" t="s">
        <v>24</v>
      </c>
      <c r="B24">
        <v>22.499300000000002</v>
      </c>
      <c r="C24">
        <v>22.533349999999999</v>
      </c>
      <c r="D24">
        <f t="shared" si="0"/>
        <v>-3.4049999999997027E-2</v>
      </c>
      <c r="E24">
        <f t="shared" si="1"/>
        <v>9.4308603538058144E-2</v>
      </c>
    </row>
    <row r="25" spans="1:8" x14ac:dyDescent="0.2">
      <c r="A25" t="s">
        <v>25</v>
      </c>
      <c r="B25">
        <v>23.388100000000001</v>
      </c>
      <c r="C25">
        <v>23.833349999999999</v>
      </c>
      <c r="D25">
        <f t="shared" si="0"/>
        <v>-0.44524999999999793</v>
      </c>
      <c r="E25">
        <f t="shared" si="1"/>
        <v>0.51595066471452444</v>
      </c>
    </row>
    <row r="26" spans="1:8" x14ac:dyDescent="0.2">
      <c r="A26" t="s">
        <v>26</v>
      </c>
      <c r="B26">
        <v>22.650549999999999</v>
      </c>
      <c r="C26">
        <v>25.394749999999998</v>
      </c>
      <c r="D26">
        <f t="shared" si="0"/>
        <v>-2.7441999999999993</v>
      </c>
      <c r="E26">
        <f t="shared" si="1"/>
        <v>9.1037798139792123</v>
      </c>
    </row>
    <row r="27" spans="1:8" x14ac:dyDescent="0.2">
      <c r="A27" t="s">
        <v>27</v>
      </c>
      <c r="B27">
        <v>20.439350000000001</v>
      </c>
      <c r="C27">
        <v>21.770250000000001</v>
      </c>
      <c r="D27">
        <f t="shared" si="0"/>
        <v>-1.3308999999999997</v>
      </c>
      <c r="E27">
        <f t="shared" si="1"/>
        <v>2.5726461675086378</v>
      </c>
    </row>
    <row r="28" spans="1:8" x14ac:dyDescent="0.2">
      <c r="A28" t="s">
        <v>28</v>
      </c>
      <c r="B28">
        <v>23.86185</v>
      </c>
      <c r="C28">
        <v>23.493400000000001</v>
      </c>
      <c r="D28">
        <f t="shared" si="0"/>
        <v>0.36844999999999928</v>
      </c>
      <c r="E28">
        <f t="shared" si="1"/>
        <v>9.1017211851216889E-3</v>
      </c>
    </row>
    <row r="29" spans="1:8" x14ac:dyDescent="0.2">
      <c r="A29" t="s">
        <v>29</v>
      </c>
      <c r="B29">
        <v>22.779800000000002</v>
      </c>
      <c r="C29">
        <v>27.395350000000001</v>
      </c>
      <c r="D29">
        <f t="shared" si="0"/>
        <v>-4.6155499999999989</v>
      </c>
      <c r="E29">
        <f t="shared" si="1"/>
        <v>23.898381203538015</v>
      </c>
    </row>
    <row r="30" spans="1:8" x14ac:dyDescent="0.2">
      <c r="A30" t="s">
        <v>30</v>
      </c>
      <c r="B30">
        <v>21.033650000000002</v>
      </c>
      <c r="C30">
        <v>17.371200000000002</v>
      </c>
      <c r="D30">
        <f t="shared" si="0"/>
        <v>3.6624499999999998</v>
      </c>
      <c r="E30">
        <f t="shared" si="1"/>
        <v>11.488052297655733</v>
      </c>
    </row>
    <row r="31" spans="1:8" x14ac:dyDescent="0.2">
      <c r="A31" t="s">
        <v>31</v>
      </c>
      <c r="B31">
        <v>21.0383</v>
      </c>
      <c r="C31">
        <v>20.184999999999999</v>
      </c>
      <c r="D31">
        <f t="shared" si="0"/>
        <v>0.85330000000000084</v>
      </c>
      <c r="E31">
        <f t="shared" si="1"/>
        <v>0.33669347574394998</v>
      </c>
    </row>
    <row r="32" spans="1:8" x14ac:dyDescent="0.2">
      <c r="A32" t="s">
        <v>32</v>
      </c>
      <c r="B32">
        <v>18.97805</v>
      </c>
      <c r="C32">
        <v>15.85</v>
      </c>
      <c r="D32">
        <f t="shared" si="0"/>
        <v>3.12805</v>
      </c>
      <c r="E32">
        <f t="shared" si="1"/>
        <v>8.1510417941263196</v>
      </c>
    </row>
    <row r="33" spans="1:6" x14ac:dyDescent="0.2">
      <c r="A33" t="s">
        <v>33</v>
      </c>
      <c r="B33">
        <v>22.820150000000002</v>
      </c>
      <c r="C33">
        <v>27.672599999999999</v>
      </c>
      <c r="D33">
        <f t="shared" si="0"/>
        <v>-4.8524499999999975</v>
      </c>
      <c r="E33">
        <f t="shared" si="1"/>
        <v>26.270720100008585</v>
      </c>
    </row>
    <row r="34" spans="1:6" x14ac:dyDescent="0.2">
      <c r="A34" t="s">
        <v>34</v>
      </c>
      <c r="B34">
        <v>19.876049999999999</v>
      </c>
      <c r="C34">
        <v>24.1234</v>
      </c>
      <c r="D34">
        <f t="shared" si="0"/>
        <v>-4.2473500000000008</v>
      </c>
      <c r="E34">
        <f t="shared" si="1"/>
        <v>20.43398956942039</v>
      </c>
    </row>
    <row r="35" spans="1:6" x14ac:dyDescent="0.2">
      <c r="A35" t="s">
        <v>35</v>
      </c>
      <c r="B35">
        <v>20.832599999999999</v>
      </c>
      <c r="C35">
        <v>21.365649999999999</v>
      </c>
      <c r="D35">
        <f t="shared" si="0"/>
        <v>-0.53304999999999936</v>
      </c>
      <c r="E35">
        <f t="shared" si="1"/>
        <v>0.64979246824393755</v>
      </c>
    </row>
    <row r="37" spans="1:6" ht="18" x14ac:dyDescent="0.25">
      <c r="B37">
        <f>AVERAGE(B2:B35)</f>
        <v>22.083657352941177</v>
      </c>
      <c r="C37">
        <f>AVERAGE(C2:C35)</f>
        <v>22.356704411764703</v>
      </c>
      <c r="E37">
        <f>C37-B37</f>
        <v>0.27304705882352565</v>
      </c>
      <c r="F37" s="1" t="s">
        <v>98</v>
      </c>
    </row>
    <row r="38" spans="1:6" ht="24" x14ac:dyDescent="0.35">
      <c r="B38" s="3" t="s">
        <v>116</v>
      </c>
      <c r="C38" s="3" t="s">
        <v>117</v>
      </c>
      <c r="E38">
        <f>SUM(E2:E35)/33</f>
        <v>13.081659376844916</v>
      </c>
      <c r="F38" s="1" t="s">
        <v>99</v>
      </c>
    </row>
    <row r="39" spans="1:6" x14ac:dyDescent="0.2">
      <c r="E39">
        <f>SQRT(E38)</f>
        <v>3.6168576661025682</v>
      </c>
      <c r="F39" s="1" t="s">
        <v>100</v>
      </c>
    </row>
    <row r="40" spans="1:6" x14ac:dyDescent="0.2">
      <c r="E40">
        <f>E37/(E39/SQRT(34))</f>
        <v>0.44019544367213231</v>
      </c>
      <c r="F40" s="1" t="s">
        <v>101</v>
      </c>
    </row>
    <row r="41" spans="1:6" x14ac:dyDescent="0.2">
      <c r="E41">
        <v>33</v>
      </c>
      <c r="F41" s="1" t="s">
        <v>102</v>
      </c>
    </row>
    <row r="42" spans="1:6" x14ac:dyDescent="0.2">
      <c r="E42" s="2" t="s">
        <v>39</v>
      </c>
      <c r="F42" s="1" t="s">
        <v>103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B6603-B2C3-5D4E-AF9C-C63FB509BD29}">
  <dimension ref="A1:H42"/>
  <sheetViews>
    <sheetView workbookViewId="0">
      <selection activeCell="H4" sqref="H4"/>
    </sheetView>
  </sheetViews>
  <sheetFormatPr baseColWidth="10" defaultRowHeight="16" x14ac:dyDescent="0.2"/>
  <cols>
    <col min="1" max="1" width="22.1640625" bestFit="1" customWidth="1"/>
    <col min="2" max="2" width="21.5" bestFit="1" customWidth="1"/>
    <col min="3" max="3" width="20.33203125" bestFit="1" customWidth="1"/>
    <col min="4" max="4" width="12.83203125" bestFit="1" customWidth="1"/>
    <col min="5" max="5" width="22.1640625" bestFit="1" customWidth="1"/>
    <col min="6" max="6" width="11" bestFit="1" customWidth="1"/>
    <col min="8" max="8" width="97.5" bestFit="1" customWidth="1"/>
  </cols>
  <sheetData>
    <row r="1" spans="1:8" s="1" customFormat="1" x14ac:dyDescent="0.2">
      <c r="A1" s="1" t="s">
        <v>36</v>
      </c>
      <c r="B1" s="1" t="s">
        <v>52</v>
      </c>
      <c r="C1" s="1" t="s">
        <v>53</v>
      </c>
      <c r="D1" s="1" t="s">
        <v>37</v>
      </c>
      <c r="E1" s="1" t="s">
        <v>38</v>
      </c>
    </row>
    <row r="2" spans="1:8" x14ac:dyDescent="0.2">
      <c r="A2" t="s">
        <v>2</v>
      </c>
      <c r="B2">
        <v>82.491054882810204</v>
      </c>
      <c r="C2">
        <v>80.654100529100504</v>
      </c>
      <c r="D2">
        <f>B2-C2</f>
        <v>1.8369543537097002</v>
      </c>
      <c r="E2">
        <f>(D2-$E$37)^2</f>
        <v>17.678057380937695</v>
      </c>
    </row>
    <row r="3" spans="1:8" ht="17" thickBot="1" x14ac:dyDescent="0.25">
      <c r="A3" t="s">
        <v>3</v>
      </c>
      <c r="B3">
        <v>82.011999690928704</v>
      </c>
      <c r="C3">
        <v>79.788829726974001</v>
      </c>
      <c r="D3">
        <f t="shared" ref="D3:D35" si="0">B3-C3</f>
        <v>2.2231699639547031</v>
      </c>
      <c r="E3">
        <f>(D3-$E$37)^2</f>
        <v>21.074928727309292</v>
      </c>
    </row>
    <row r="4" spans="1:8" ht="21" x14ac:dyDescent="0.25">
      <c r="A4" t="s">
        <v>4</v>
      </c>
      <c r="B4">
        <v>84.749303621169901</v>
      </c>
      <c r="C4">
        <v>83.521739130434696</v>
      </c>
      <c r="D4">
        <f t="shared" si="0"/>
        <v>1.2275644907352046</v>
      </c>
      <c r="E4">
        <f t="shared" ref="E4:E35" si="1">(D4-$E$37)^2</f>
        <v>12.925019659223077</v>
      </c>
      <c r="H4" s="4" t="s">
        <v>54</v>
      </c>
    </row>
    <row r="5" spans="1:8" ht="40" x14ac:dyDescent="0.25">
      <c r="A5" t="s">
        <v>5</v>
      </c>
      <c r="B5">
        <v>80.274875621890502</v>
      </c>
      <c r="C5">
        <v>72.875</v>
      </c>
      <c r="D5">
        <f t="shared" si="0"/>
        <v>7.3998756218905015</v>
      </c>
      <c r="E5">
        <f t="shared" si="1"/>
        <v>95.403069104968651</v>
      </c>
      <c r="H5" s="5" t="s">
        <v>93</v>
      </c>
    </row>
    <row r="6" spans="1:8" ht="26" x14ac:dyDescent="0.35">
      <c r="A6" t="s">
        <v>6</v>
      </c>
      <c r="B6">
        <v>86.346938502673794</v>
      </c>
      <c r="C6">
        <v>80.4166666666666</v>
      </c>
      <c r="D6">
        <f t="shared" si="0"/>
        <v>5.9302718360071935</v>
      </c>
      <c r="E6">
        <f t="shared" si="1"/>
        <v>68.854242960004811</v>
      </c>
      <c r="H6" s="6" t="s">
        <v>94</v>
      </c>
    </row>
    <row r="7" spans="1:8" x14ac:dyDescent="0.2">
      <c r="A7" t="s">
        <v>7</v>
      </c>
      <c r="B7">
        <v>83.976605567134797</v>
      </c>
      <c r="C7">
        <v>81.203864734299501</v>
      </c>
      <c r="D7">
        <f t="shared" si="0"/>
        <v>2.7727408328352965</v>
      </c>
      <c r="E7">
        <f t="shared" si="1"/>
        <v>26.422834995962493</v>
      </c>
      <c r="H7" s="7"/>
    </row>
    <row r="8" spans="1:8" ht="40" x14ac:dyDescent="0.25">
      <c r="A8" t="s">
        <v>8</v>
      </c>
      <c r="B8">
        <v>82.713313269440505</v>
      </c>
      <c r="C8">
        <v>79.103603603603602</v>
      </c>
      <c r="D8">
        <f t="shared" si="0"/>
        <v>3.6097096658369026</v>
      </c>
      <c r="E8">
        <f t="shared" si="1"/>
        <v>35.727918179148027</v>
      </c>
      <c r="H8" s="5" t="s">
        <v>96</v>
      </c>
    </row>
    <row r="9" spans="1:8" ht="26" x14ac:dyDescent="0.35">
      <c r="A9" t="s">
        <v>9</v>
      </c>
      <c r="B9">
        <v>83.316803762087901</v>
      </c>
      <c r="C9">
        <v>81.476657824933596</v>
      </c>
      <c r="D9">
        <f t="shared" si="0"/>
        <v>1.8401459371543041</v>
      </c>
      <c r="E9">
        <f t="shared" si="1"/>
        <v>17.704905772330783</v>
      </c>
      <c r="H9" s="6" t="s">
        <v>95</v>
      </c>
    </row>
    <row r="10" spans="1:8" x14ac:dyDescent="0.2">
      <c r="A10" t="s">
        <v>10</v>
      </c>
      <c r="B10">
        <v>84.471649137000995</v>
      </c>
      <c r="C10">
        <v>84.173251748251701</v>
      </c>
      <c r="D10">
        <f t="shared" si="0"/>
        <v>0.29839738874929367</v>
      </c>
      <c r="E10">
        <f t="shared" si="1"/>
        <v>7.1074026237393912</v>
      </c>
      <c r="H10" s="8"/>
    </row>
    <row r="11" spans="1:8" ht="21" x14ac:dyDescent="0.25">
      <c r="A11" t="s">
        <v>11</v>
      </c>
      <c r="B11">
        <v>82.735006973500703</v>
      </c>
      <c r="C11">
        <v>76.886304489264802</v>
      </c>
      <c r="D11">
        <f t="shared" si="0"/>
        <v>5.8487024842359006</v>
      </c>
      <c r="E11">
        <f t="shared" si="1"/>
        <v>67.507196732417697</v>
      </c>
      <c r="H11" s="9" t="s">
        <v>61</v>
      </c>
    </row>
    <row r="12" spans="1:8" ht="40" x14ac:dyDescent="0.25">
      <c r="A12" t="s">
        <v>12</v>
      </c>
      <c r="B12">
        <v>85.818113641233396</v>
      </c>
      <c r="C12">
        <v>85.132967032967002</v>
      </c>
      <c r="D12">
        <f t="shared" si="0"/>
        <v>0.68514660826639329</v>
      </c>
      <c r="E12">
        <f t="shared" si="1"/>
        <v>9.3191021710132436</v>
      </c>
      <c r="H12" s="5" t="s">
        <v>56</v>
      </c>
    </row>
    <row r="13" spans="1:8" x14ac:dyDescent="0.2">
      <c r="A13" t="s">
        <v>13</v>
      </c>
      <c r="B13">
        <v>82.699999999999903</v>
      </c>
      <c r="C13">
        <v>81.948809523809501</v>
      </c>
      <c r="D13">
        <f t="shared" si="0"/>
        <v>0.75119047619040202</v>
      </c>
      <c r="E13">
        <f t="shared" si="1"/>
        <v>9.7266908964654792</v>
      </c>
      <c r="H13" s="7"/>
    </row>
    <row r="14" spans="1:8" x14ac:dyDescent="0.2">
      <c r="A14" t="s">
        <v>14</v>
      </c>
      <c r="B14">
        <v>82.904861111111103</v>
      </c>
      <c r="C14">
        <v>76.236380145278403</v>
      </c>
      <c r="D14">
        <f t="shared" si="0"/>
        <v>6.6684809658326998</v>
      </c>
      <c r="E14">
        <f t="shared" si="1"/>
        <v>81.650286559830704</v>
      </c>
      <c r="H14" s="7"/>
    </row>
    <row r="15" spans="1:8" x14ac:dyDescent="0.2">
      <c r="A15" t="s">
        <v>15</v>
      </c>
      <c r="B15">
        <v>81.859722222222203</v>
      </c>
      <c r="C15">
        <v>82.322552447552397</v>
      </c>
      <c r="D15">
        <f t="shared" si="0"/>
        <v>-0.46283022533019391</v>
      </c>
      <c r="E15">
        <f t="shared" si="1"/>
        <v>3.6280482599312678</v>
      </c>
      <c r="H15" s="7"/>
    </row>
    <row r="16" spans="1:8" ht="21" x14ac:dyDescent="0.25">
      <c r="A16" t="s">
        <v>16</v>
      </c>
      <c r="B16">
        <v>84.040985744088999</v>
      </c>
      <c r="C16">
        <v>80.321097046413499</v>
      </c>
      <c r="D16">
        <f t="shared" si="0"/>
        <v>3.7198886976755006</v>
      </c>
      <c r="E16">
        <f t="shared" si="1"/>
        <v>37.057200218891055</v>
      </c>
      <c r="H16" s="10" t="s">
        <v>55</v>
      </c>
    </row>
    <row r="17" spans="1:8" ht="121" thickBot="1" x14ac:dyDescent="0.3">
      <c r="A17" t="s">
        <v>17</v>
      </c>
      <c r="B17">
        <v>82.194163199260203</v>
      </c>
      <c r="C17">
        <v>82.003126954346399</v>
      </c>
      <c r="D17">
        <f t="shared" si="0"/>
        <v>0.19103624491380344</v>
      </c>
      <c r="E17">
        <f t="shared" si="1"/>
        <v>6.5464855965857192</v>
      </c>
      <c r="H17" s="11" t="s">
        <v>97</v>
      </c>
    </row>
    <row r="18" spans="1:8" x14ac:dyDescent="0.2">
      <c r="A18" t="s">
        <v>18</v>
      </c>
      <c r="B18">
        <v>80.172622900292794</v>
      </c>
      <c r="C18">
        <v>75.873468137254903</v>
      </c>
      <c r="D18">
        <f t="shared" si="0"/>
        <v>4.2991547630378903</v>
      </c>
      <c r="E18">
        <f t="shared" si="1"/>
        <v>44.44527034463556</v>
      </c>
    </row>
    <row r="19" spans="1:8" x14ac:dyDescent="0.2">
      <c r="A19" t="s">
        <v>19</v>
      </c>
      <c r="B19">
        <v>83.858658339722297</v>
      </c>
      <c r="C19">
        <v>85.124806201550399</v>
      </c>
      <c r="D19">
        <f t="shared" si="0"/>
        <v>-1.2661478618281024</v>
      </c>
      <c r="E19">
        <f t="shared" si="1"/>
        <v>1.2131391982903839</v>
      </c>
    </row>
    <row r="20" spans="1:8" x14ac:dyDescent="0.2">
      <c r="A20" t="s">
        <v>20</v>
      </c>
      <c r="B20">
        <v>83.934357541899402</v>
      </c>
      <c r="C20">
        <v>78.265151515151501</v>
      </c>
      <c r="D20">
        <f t="shared" si="0"/>
        <v>5.6692060267479008</v>
      </c>
      <c r="E20">
        <f t="shared" si="1"/>
        <v>64.589830720680666</v>
      </c>
    </row>
    <row r="21" spans="1:8" x14ac:dyDescent="0.2">
      <c r="A21" t="s">
        <v>21</v>
      </c>
      <c r="B21">
        <v>78.926592797783897</v>
      </c>
      <c r="C21">
        <v>75.174999999999997</v>
      </c>
      <c r="D21">
        <f t="shared" si="0"/>
        <v>3.7515927977838999</v>
      </c>
      <c r="E21">
        <f t="shared" si="1"/>
        <v>37.444200412627204</v>
      </c>
    </row>
    <row r="22" spans="1:8" x14ac:dyDescent="0.2">
      <c r="A22" t="s">
        <v>22</v>
      </c>
      <c r="B22">
        <v>80.114062499999903</v>
      </c>
      <c r="C22">
        <v>76.266666666666595</v>
      </c>
      <c r="D22">
        <f t="shared" si="0"/>
        <v>3.8473958333333087</v>
      </c>
      <c r="E22">
        <f t="shared" si="1"/>
        <v>38.625848113234341</v>
      </c>
    </row>
    <row r="23" spans="1:8" x14ac:dyDescent="0.2">
      <c r="A23" t="s">
        <v>23</v>
      </c>
      <c r="B23">
        <v>87.300314465408803</v>
      </c>
      <c r="C23">
        <v>88</v>
      </c>
      <c r="D23">
        <f t="shared" si="0"/>
        <v>-0.69968553459119676</v>
      </c>
      <c r="E23">
        <f t="shared" si="1"/>
        <v>2.7818514188515784</v>
      </c>
    </row>
    <row r="24" spans="1:8" x14ac:dyDescent="0.2">
      <c r="A24" t="s">
        <v>24</v>
      </c>
      <c r="B24">
        <v>83.256624825662399</v>
      </c>
      <c r="C24">
        <v>80.766666666666595</v>
      </c>
      <c r="D24">
        <f t="shared" si="0"/>
        <v>2.4899581589958046</v>
      </c>
      <c r="E24">
        <f t="shared" si="1"/>
        <v>23.595617178153248</v>
      </c>
    </row>
    <row r="25" spans="1:8" x14ac:dyDescent="0.2">
      <c r="A25" t="s">
        <v>25</v>
      </c>
      <c r="B25">
        <v>84.645552438693301</v>
      </c>
      <c r="C25">
        <v>82.228070175438603</v>
      </c>
      <c r="D25">
        <f t="shared" si="0"/>
        <v>2.4174822632546977</v>
      </c>
      <c r="E25">
        <f t="shared" si="1"/>
        <v>22.896761967331358</v>
      </c>
    </row>
    <row r="26" spans="1:8" x14ac:dyDescent="0.2">
      <c r="A26" t="s">
        <v>26</v>
      </c>
      <c r="B26">
        <v>82.238605673469195</v>
      </c>
      <c r="C26">
        <v>76.000751879699195</v>
      </c>
      <c r="D26">
        <f t="shared" si="0"/>
        <v>6.2378537937700003</v>
      </c>
      <c r="E26">
        <f t="shared" si="1"/>
        <v>74.053384860827876</v>
      </c>
    </row>
    <row r="27" spans="1:8" x14ac:dyDescent="0.2">
      <c r="A27" t="s">
        <v>27</v>
      </c>
      <c r="B27">
        <v>83.160350825823798</v>
      </c>
      <c r="C27">
        <v>82.191441441441398</v>
      </c>
      <c r="D27">
        <f t="shared" si="0"/>
        <v>0.96890938438239971</v>
      </c>
      <c r="E27">
        <f t="shared" si="1"/>
        <v>11.132120345657707</v>
      </c>
    </row>
    <row r="28" spans="1:8" x14ac:dyDescent="0.2">
      <c r="A28" t="s">
        <v>28</v>
      </c>
      <c r="B28">
        <v>84.877684863055094</v>
      </c>
      <c r="C28">
        <v>82.997724974721905</v>
      </c>
      <c r="D28">
        <f t="shared" si="0"/>
        <v>1.8799598883331896</v>
      </c>
      <c r="E28">
        <f t="shared" si="1"/>
        <v>18.041542823069612</v>
      </c>
    </row>
    <row r="29" spans="1:8" x14ac:dyDescent="0.2">
      <c r="A29" t="s">
        <v>29</v>
      </c>
      <c r="B29">
        <v>83.061794013542595</v>
      </c>
      <c r="C29">
        <v>85.696741854636599</v>
      </c>
      <c r="D29">
        <f t="shared" si="0"/>
        <v>-2.6349478410940037</v>
      </c>
      <c r="E29">
        <f t="shared" si="1"/>
        <v>7.1488853329881322E-2</v>
      </c>
    </row>
    <row r="30" spans="1:8" x14ac:dyDescent="0.2">
      <c r="A30" t="s">
        <v>30</v>
      </c>
      <c r="B30">
        <v>83.936520903782593</v>
      </c>
      <c r="C30">
        <v>82.321969696969703</v>
      </c>
      <c r="D30">
        <f t="shared" si="0"/>
        <v>1.6145512068128909</v>
      </c>
      <c r="E30">
        <f t="shared" si="1"/>
        <v>15.857319935088015</v>
      </c>
    </row>
    <row r="31" spans="1:8" x14ac:dyDescent="0.2">
      <c r="A31" t="s">
        <v>31</v>
      </c>
      <c r="B31">
        <v>82.233326507983705</v>
      </c>
      <c r="C31">
        <v>79.802240896358498</v>
      </c>
      <c r="D31">
        <f t="shared" si="0"/>
        <v>2.4310856116252069</v>
      </c>
      <c r="E31">
        <f t="shared" si="1"/>
        <v>23.027132588867563</v>
      </c>
    </row>
    <row r="32" spans="1:8" x14ac:dyDescent="0.2">
      <c r="A32" t="s">
        <v>32</v>
      </c>
      <c r="B32">
        <v>81.607317073170705</v>
      </c>
      <c r="C32">
        <v>77.383333333333297</v>
      </c>
      <c r="D32">
        <f t="shared" si="0"/>
        <v>4.2239837398374078</v>
      </c>
      <c r="E32">
        <f t="shared" si="1"/>
        <v>43.448631405503697</v>
      </c>
    </row>
    <row r="33" spans="1:6" x14ac:dyDescent="0.2">
      <c r="A33" t="s">
        <v>33</v>
      </c>
      <c r="B33">
        <v>82.674305555555506</v>
      </c>
      <c r="C33">
        <v>82.384697357203706</v>
      </c>
      <c r="D33">
        <f t="shared" si="0"/>
        <v>0.28960819835180018</v>
      </c>
      <c r="E33">
        <f t="shared" si="1"/>
        <v>7.0606164160568721</v>
      </c>
    </row>
    <row r="34" spans="1:6" x14ac:dyDescent="0.2">
      <c r="A34" t="s">
        <v>34</v>
      </c>
      <c r="B34">
        <v>80.679132289992793</v>
      </c>
      <c r="C34">
        <v>81.461038961038895</v>
      </c>
      <c r="D34">
        <f t="shared" si="0"/>
        <v>-0.78190667104610156</v>
      </c>
      <c r="E34">
        <f t="shared" si="1"/>
        <v>2.5143403892675336</v>
      </c>
    </row>
    <row r="35" spans="1:6" x14ac:dyDescent="0.2">
      <c r="A35" t="s">
        <v>35</v>
      </c>
      <c r="B35">
        <v>84.241666666666603</v>
      </c>
      <c r="C35">
        <v>83.022655007949098</v>
      </c>
      <c r="D35">
        <f t="shared" si="0"/>
        <v>1.2190116587175055</v>
      </c>
      <c r="E35">
        <f t="shared" si="1"/>
        <v>12.863595581612101</v>
      </c>
    </row>
    <row r="37" spans="1:6" ht="18" x14ac:dyDescent="0.25">
      <c r="B37">
        <f>AVERAGE(B2:B35)</f>
        <v>83.044849621442893</v>
      </c>
      <c r="C37">
        <f>AVERAGE(C2:C35)</f>
        <v>80.677275775587546</v>
      </c>
      <c r="E37">
        <f>C37-B37</f>
        <v>-2.3675738458553468</v>
      </c>
      <c r="F37" s="1" t="s">
        <v>98</v>
      </c>
    </row>
    <row r="38" spans="1:6" ht="24" x14ac:dyDescent="0.35">
      <c r="B38" s="3" t="s">
        <v>118</v>
      </c>
      <c r="C38" s="3" t="s">
        <v>119</v>
      </c>
      <c r="E38">
        <f>SUM(E2:E35)/33</f>
        <v>29.151396436116503</v>
      </c>
      <c r="F38" s="1" t="s">
        <v>99</v>
      </c>
    </row>
    <row r="39" spans="1:6" x14ac:dyDescent="0.2">
      <c r="E39">
        <f>SQRT(E38)</f>
        <v>5.3992033149453169</v>
      </c>
      <c r="F39" s="1" t="s">
        <v>100</v>
      </c>
    </row>
    <row r="40" spans="1:6" x14ac:dyDescent="0.2">
      <c r="E40">
        <f>E37/(E39/SQRT(34))</f>
        <v>-2.5568974527154342</v>
      </c>
      <c r="F40" s="1" t="s">
        <v>101</v>
      </c>
    </row>
    <row r="41" spans="1:6" x14ac:dyDescent="0.2">
      <c r="E41">
        <v>33</v>
      </c>
      <c r="F41" s="1" t="s">
        <v>102</v>
      </c>
    </row>
    <row r="42" spans="1:6" x14ac:dyDescent="0.2">
      <c r="E42" s="2" t="s">
        <v>39</v>
      </c>
      <c r="F42" s="1" t="s">
        <v>103</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8B1CA-AD50-B64D-8D24-245880057A7A}">
  <dimension ref="A1:H38"/>
  <sheetViews>
    <sheetView tabSelected="1" workbookViewId="0">
      <selection activeCell="F8" sqref="F8"/>
    </sheetView>
  </sheetViews>
  <sheetFormatPr baseColWidth="10" defaultRowHeight="16" x14ac:dyDescent="0.2"/>
  <cols>
    <col min="1" max="1" width="22.1640625" bestFit="1" customWidth="1"/>
    <col min="2" max="2" width="31.5" bestFit="1" customWidth="1"/>
    <col min="3" max="3" width="30.33203125" bestFit="1" customWidth="1"/>
    <col min="4" max="4" width="12.83203125" bestFit="1" customWidth="1"/>
    <col min="5" max="5" width="22.1640625" bestFit="1" customWidth="1"/>
    <col min="6" max="6" width="11" bestFit="1" customWidth="1"/>
    <col min="8" max="8" width="76" bestFit="1" customWidth="1"/>
  </cols>
  <sheetData>
    <row r="1" spans="1:8" x14ac:dyDescent="0.2">
      <c r="A1" t="s">
        <v>36</v>
      </c>
      <c r="B1" t="s">
        <v>120</v>
      </c>
      <c r="C1" t="s">
        <v>121</v>
      </c>
      <c r="D1" t="s">
        <v>37</v>
      </c>
      <c r="E1" t="s">
        <v>38</v>
      </c>
    </row>
    <row r="2" spans="1:8" x14ac:dyDescent="0.2">
      <c r="A2" t="s">
        <v>2</v>
      </c>
      <c r="B2">
        <v>12.5062219624871</v>
      </c>
      <c r="C2">
        <v>12.900668322064</v>
      </c>
      <c r="D2">
        <f>B2-C2</f>
        <v>-0.39444635957690011</v>
      </c>
      <c r="E2">
        <f t="shared" ref="E2:E10" si="0">(D2-$E$33)^2</f>
        <v>0.69072058875850562</v>
      </c>
    </row>
    <row r="3" spans="1:8" ht="17" thickBot="1" x14ac:dyDescent="0.25">
      <c r="A3" t="s">
        <v>3</v>
      </c>
      <c r="B3">
        <v>12.537946691385701</v>
      </c>
      <c r="C3">
        <v>13.1427625820291</v>
      </c>
      <c r="D3">
        <f t="shared" ref="D3:D31" si="1">B3-C3</f>
        <v>-0.60481589064339936</v>
      </c>
      <c r="E3">
        <f t="shared" si="0"/>
        <v>1.0846504869137732</v>
      </c>
    </row>
    <row r="4" spans="1:8" ht="22" x14ac:dyDescent="0.25">
      <c r="A4" t="s">
        <v>4</v>
      </c>
      <c r="B4">
        <v>12.696720066586</v>
      </c>
      <c r="C4">
        <v>13.4208202703691</v>
      </c>
      <c r="D4">
        <f t="shared" si="1"/>
        <v>-0.72410020378310058</v>
      </c>
      <c r="E4">
        <f t="shared" si="0"/>
        <v>1.3473402392919462</v>
      </c>
      <c r="H4" s="12" t="s">
        <v>54</v>
      </c>
    </row>
    <row r="5" spans="1:8" ht="40" x14ac:dyDescent="0.25">
      <c r="A5" t="s">
        <v>5</v>
      </c>
      <c r="B5">
        <v>13.628211938702901</v>
      </c>
      <c r="C5">
        <v>13.0588879083473</v>
      </c>
      <c r="D5">
        <f t="shared" si="1"/>
        <v>0.56932403035560064</v>
      </c>
      <c r="E5">
        <f t="shared" si="0"/>
        <v>1.7602489347134816E-2</v>
      </c>
      <c r="H5" s="5" t="s">
        <v>127</v>
      </c>
    </row>
    <row r="6" spans="1:8" ht="27" x14ac:dyDescent="0.35">
      <c r="A6" t="s">
        <v>6</v>
      </c>
      <c r="B6">
        <v>12.8953746569871</v>
      </c>
      <c r="C6">
        <v>13.9543179071482</v>
      </c>
      <c r="D6">
        <f t="shared" si="1"/>
        <v>-1.0589432501611</v>
      </c>
      <c r="E6">
        <f t="shared" si="0"/>
        <v>2.2367981439299225</v>
      </c>
      <c r="H6" s="13" t="s">
        <v>125</v>
      </c>
    </row>
    <row r="7" spans="1:8" x14ac:dyDescent="0.2">
      <c r="A7" t="s">
        <v>7</v>
      </c>
      <c r="B7">
        <v>12.9270150945135</v>
      </c>
      <c r="C7">
        <v>14.012028717131299</v>
      </c>
      <c r="D7">
        <f t="shared" si="1"/>
        <v>-1.0850136226177991</v>
      </c>
      <c r="E7">
        <f t="shared" si="0"/>
        <v>2.3154591365161674</v>
      </c>
      <c r="H7" s="14"/>
    </row>
    <row r="8" spans="1:8" ht="60" x14ac:dyDescent="0.25">
      <c r="A8" t="s">
        <v>8</v>
      </c>
      <c r="B8">
        <v>13.2342187732611</v>
      </c>
      <c r="C8">
        <v>14.1478215065735</v>
      </c>
      <c r="D8">
        <f t="shared" si="1"/>
        <v>-0.91360273331240016</v>
      </c>
      <c r="E8">
        <f t="shared" si="0"/>
        <v>1.8231815175256902</v>
      </c>
      <c r="H8" s="5" t="s">
        <v>128</v>
      </c>
    </row>
    <row r="9" spans="1:8" ht="27" x14ac:dyDescent="0.35">
      <c r="A9" t="s">
        <v>9</v>
      </c>
      <c r="B9">
        <v>13.2647271784606</v>
      </c>
      <c r="C9">
        <v>13.437404944295</v>
      </c>
      <c r="D9">
        <f t="shared" si="1"/>
        <v>-0.17267776583440053</v>
      </c>
      <c r="E9">
        <f t="shared" si="0"/>
        <v>0.37127990820959167</v>
      </c>
      <c r="H9" s="13" t="s">
        <v>126</v>
      </c>
    </row>
    <row r="10" spans="1:8" x14ac:dyDescent="0.2">
      <c r="A10" t="s">
        <v>10</v>
      </c>
      <c r="B10">
        <v>12.755197124337901</v>
      </c>
      <c r="C10">
        <v>13.6012822445543</v>
      </c>
      <c r="D10">
        <f t="shared" si="1"/>
        <v>-0.84608512021639903</v>
      </c>
      <c r="E10">
        <f t="shared" si="0"/>
        <v>1.645408508662678</v>
      </c>
      <c r="H10" s="15"/>
    </row>
    <row r="11" spans="1:8" ht="22" x14ac:dyDescent="0.25">
      <c r="A11" t="s">
        <v>11</v>
      </c>
      <c r="B11">
        <v>13.131161007032</v>
      </c>
      <c r="C11">
        <v>13.247118045846801</v>
      </c>
      <c r="D11">
        <f t="shared" si="1"/>
        <v>-0.11595703881480013</v>
      </c>
      <c r="E11">
        <f t="shared" ref="E11:E31" si="2">(D11-$E$33)^2</f>
        <v>0.30537416025171427</v>
      </c>
      <c r="H11" s="16" t="s">
        <v>61</v>
      </c>
    </row>
    <row r="12" spans="1:8" ht="40" x14ac:dyDescent="0.25">
      <c r="A12" t="s">
        <v>12</v>
      </c>
      <c r="B12">
        <v>11.7262647011145</v>
      </c>
      <c r="C12">
        <v>12.149831722572401</v>
      </c>
      <c r="D12">
        <f t="shared" si="1"/>
        <v>-0.42356702145790059</v>
      </c>
      <c r="E12">
        <f t="shared" si="2"/>
        <v>0.73997273388525531</v>
      </c>
      <c r="H12" s="5" t="s">
        <v>56</v>
      </c>
    </row>
    <row r="13" spans="1:8" x14ac:dyDescent="0.2">
      <c r="A13" t="s">
        <v>13</v>
      </c>
      <c r="B13">
        <v>12.2330140730952</v>
      </c>
      <c r="C13">
        <v>12.7905227345722</v>
      </c>
      <c r="D13">
        <f t="shared" si="1"/>
        <v>-0.55750866147699973</v>
      </c>
      <c r="E13">
        <f t="shared" si="2"/>
        <v>0.98835076218327678</v>
      </c>
      <c r="H13" s="14"/>
    </row>
    <row r="14" spans="1:8" x14ac:dyDescent="0.2">
      <c r="A14" t="s">
        <v>14</v>
      </c>
      <c r="B14">
        <v>13.0110940449742</v>
      </c>
      <c r="C14">
        <v>13.899840595754</v>
      </c>
      <c r="D14">
        <f t="shared" si="1"/>
        <v>-0.8887465507797998</v>
      </c>
      <c r="E14">
        <f t="shared" si="2"/>
        <v>1.7566751075787579</v>
      </c>
      <c r="H14" s="14"/>
    </row>
    <row r="15" spans="1:8" x14ac:dyDescent="0.2">
      <c r="A15" t="s">
        <v>15</v>
      </c>
      <c r="B15">
        <v>12.591954157356501</v>
      </c>
      <c r="C15">
        <v>12.9913858546781</v>
      </c>
      <c r="D15">
        <f t="shared" si="1"/>
        <v>-0.39943169732159944</v>
      </c>
      <c r="E15">
        <f t="shared" si="2"/>
        <v>0.69903203103268563</v>
      </c>
      <c r="H15" s="14"/>
    </row>
    <row r="16" spans="1:8" ht="22" x14ac:dyDescent="0.25">
      <c r="A16" t="s">
        <v>16</v>
      </c>
      <c r="B16">
        <v>12.459361390255101</v>
      </c>
      <c r="C16">
        <v>12.8153442986552</v>
      </c>
      <c r="D16">
        <f t="shared" si="1"/>
        <v>-0.35598290840009916</v>
      </c>
      <c r="E16">
        <f t="shared" si="2"/>
        <v>0.62826638372178867</v>
      </c>
      <c r="H16" s="17" t="s">
        <v>55</v>
      </c>
    </row>
    <row r="17" spans="1:8" ht="161" thickBot="1" x14ac:dyDescent="0.3">
      <c r="A17" t="s">
        <v>17</v>
      </c>
      <c r="B17">
        <v>13.427281277526999</v>
      </c>
      <c r="C17">
        <v>14.399209879598001</v>
      </c>
      <c r="D17">
        <f t="shared" si="1"/>
        <v>-0.97192860207100118</v>
      </c>
      <c r="E17">
        <f t="shared" si="2"/>
        <v>1.9840927119080265</v>
      </c>
      <c r="H17" s="11" t="s">
        <v>129</v>
      </c>
    </row>
    <row r="18" spans="1:8" x14ac:dyDescent="0.2">
      <c r="A18" t="s">
        <v>18</v>
      </c>
      <c r="B18">
        <v>13.4438883766327</v>
      </c>
      <c r="C18">
        <v>13.6501891146945</v>
      </c>
      <c r="D18">
        <f t="shared" si="1"/>
        <v>-0.20630073806180071</v>
      </c>
      <c r="E18">
        <f t="shared" si="2"/>
        <v>0.41338521050124033</v>
      </c>
    </row>
    <row r="19" spans="1:8" x14ac:dyDescent="0.2">
      <c r="A19" t="s">
        <v>19</v>
      </c>
      <c r="B19">
        <v>12.4246450822471</v>
      </c>
      <c r="C19">
        <v>12.407167008256099</v>
      </c>
      <c r="D19">
        <f t="shared" si="1"/>
        <v>1.7478073991000542E-2</v>
      </c>
      <c r="E19">
        <f t="shared" si="2"/>
        <v>0.17570481599647775</v>
      </c>
    </row>
    <row r="20" spans="1:8" x14ac:dyDescent="0.2">
      <c r="A20" t="s">
        <v>20</v>
      </c>
      <c r="B20">
        <v>12.876275790450901</v>
      </c>
      <c r="C20">
        <v>13.0265389390844</v>
      </c>
      <c r="D20">
        <f t="shared" si="1"/>
        <v>-0.1502631486334991</v>
      </c>
      <c r="E20">
        <f t="shared" si="2"/>
        <v>0.34446664140847461</v>
      </c>
    </row>
    <row r="21" spans="1:8" x14ac:dyDescent="0.2">
      <c r="A21" t="s">
        <v>23</v>
      </c>
      <c r="B21">
        <v>12.457891697789901</v>
      </c>
      <c r="C21">
        <v>12.440512817998799</v>
      </c>
      <c r="D21">
        <f t="shared" si="1"/>
        <v>1.7378879791101198E-2</v>
      </c>
      <c r="E21">
        <f t="shared" si="2"/>
        <v>0.17578798461555992</v>
      </c>
    </row>
    <row r="22" spans="1:8" x14ac:dyDescent="0.2">
      <c r="A22" t="s">
        <v>24</v>
      </c>
      <c r="B22">
        <v>13.238978741201301</v>
      </c>
      <c r="C22">
        <v>13.5900974690203</v>
      </c>
      <c r="D22">
        <f t="shared" si="1"/>
        <v>-0.35111872781899933</v>
      </c>
      <c r="E22">
        <f t="shared" si="2"/>
        <v>0.62057902810944843</v>
      </c>
    </row>
    <row r="23" spans="1:8" x14ac:dyDescent="0.2">
      <c r="A23" t="s">
        <v>25</v>
      </c>
      <c r="B23">
        <v>12.375917718218799</v>
      </c>
      <c r="C23">
        <v>12.7160037688878</v>
      </c>
      <c r="D23">
        <f t="shared" si="1"/>
        <v>-0.34008605066900088</v>
      </c>
      <c r="E23">
        <f t="shared" si="2"/>
        <v>0.60331835955732949</v>
      </c>
    </row>
    <row r="24" spans="1:8" x14ac:dyDescent="0.2">
      <c r="A24" t="s">
        <v>26</v>
      </c>
      <c r="B24">
        <v>12.942286432576401</v>
      </c>
      <c r="C24">
        <v>12.884146992814101</v>
      </c>
      <c r="D24">
        <f t="shared" si="1"/>
        <v>5.8139439762300071E-2</v>
      </c>
      <c r="E24">
        <f t="shared" si="2"/>
        <v>0.14326998454809994</v>
      </c>
    </row>
    <row r="25" spans="1:8" x14ac:dyDescent="0.2">
      <c r="A25" t="s">
        <v>27</v>
      </c>
      <c r="B25">
        <v>12.4819949645078</v>
      </c>
      <c r="C25">
        <v>12.881014400129899</v>
      </c>
      <c r="D25">
        <f t="shared" si="1"/>
        <v>-0.39901943562209929</v>
      </c>
      <c r="E25">
        <f t="shared" si="2"/>
        <v>0.69834283235229422</v>
      </c>
    </row>
    <row r="26" spans="1:8" x14ac:dyDescent="0.2">
      <c r="A26" t="s">
        <v>28</v>
      </c>
      <c r="B26">
        <v>12.420503464026099</v>
      </c>
      <c r="C26">
        <v>13.4234904265056</v>
      </c>
      <c r="D26">
        <f t="shared" si="1"/>
        <v>-1.0029869624795005</v>
      </c>
      <c r="E26">
        <f t="shared" si="2"/>
        <v>2.0725535961264687</v>
      </c>
    </row>
    <row r="27" spans="1:8" x14ac:dyDescent="0.2">
      <c r="A27" t="s">
        <v>29</v>
      </c>
      <c r="B27">
        <v>13.242520267471299</v>
      </c>
      <c r="C27">
        <v>13.371258466921899</v>
      </c>
      <c r="D27">
        <f t="shared" si="1"/>
        <v>-0.12873819945060028</v>
      </c>
      <c r="E27">
        <f t="shared" si="2"/>
        <v>0.31966342821399119</v>
      </c>
    </row>
    <row r="28" spans="1:8" x14ac:dyDescent="0.2">
      <c r="A28" t="s">
        <v>31</v>
      </c>
      <c r="B28">
        <v>13.038072015327799</v>
      </c>
      <c r="C28">
        <v>13.658216438167599</v>
      </c>
      <c r="D28">
        <f t="shared" si="1"/>
        <v>-0.62014442283980031</v>
      </c>
      <c r="E28">
        <f t="shared" si="2"/>
        <v>1.1168137271698457</v>
      </c>
    </row>
    <row r="29" spans="1:8" x14ac:dyDescent="0.2">
      <c r="A29" t="s">
        <v>33</v>
      </c>
      <c r="B29">
        <v>13.163081207282699</v>
      </c>
      <c r="C29">
        <v>13.596677928665001</v>
      </c>
      <c r="D29">
        <f t="shared" si="1"/>
        <v>-0.4335967213823011</v>
      </c>
      <c r="E29">
        <f t="shared" si="2"/>
        <v>0.7573287590754848</v>
      </c>
    </row>
    <row r="30" spans="1:8" x14ac:dyDescent="0.2">
      <c r="A30" t="s">
        <v>34</v>
      </c>
      <c r="B30">
        <v>13.4824658760344</v>
      </c>
      <c r="C30">
        <v>13.3335380146208</v>
      </c>
      <c r="D30">
        <f t="shared" si="1"/>
        <v>0.14892786141360048</v>
      </c>
      <c r="E30">
        <f t="shared" si="2"/>
        <v>8.2783831651485673E-2</v>
      </c>
    </row>
    <row r="31" spans="1:8" x14ac:dyDescent="0.2">
      <c r="A31" t="s">
        <v>35</v>
      </c>
      <c r="B31">
        <v>12.3521601468341</v>
      </c>
      <c r="C31">
        <v>13.1178363085151</v>
      </c>
      <c r="D31">
        <f t="shared" si="1"/>
        <v>-0.76567616168100017</v>
      </c>
      <c r="E31">
        <f t="shared" si="2"/>
        <v>1.4455873742503216</v>
      </c>
    </row>
    <row r="33" spans="2:6" ht="18" x14ac:dyDescent="0.25">
      <c r="B33">
        <f>AVERAGE(B2:B31)</f>
        <v>12.832214863955922</v>
      </c>
      <c r="C33">
        <f>AVERAGE(C2:C31)</f>
        <v>13.268864520949013</v>
      </c>
      <c r="E33">
        <f>C33-B33</f>
        <v>0.43664965699309022</v>
      </c>
      <c r="F33" s="1" t="s">
        <v>98</v>
      </c>
    </row>
    <row r="34" spans="2:6" ht="24" x14ac:dyDescent="0.35">
      <c r="B34" s="3" t="s">
        <v>122</v>
      </c>
      <c r="C34" s="3" t="s">
        <v>123</v>
      </c>
      <c r="E34">
        <f>SUM(E2:E31)/29</f>
        <v>0.95185484425149813</v>
      </c>
      <c r="F34" s="1" t="s">
        <v>99</v>
      </c>
    </row>
    <row r="35" spans="2:6" x14ac:dyDescent="0.2">
      <c r="E35">
        <f>SQRT(E34)</f>
        <v>0.97563048550744769</v>
      </c>
      <c r="F35" s="1" t="s">
        <v>100</v>
      </c>
    </row>
    <row r="36" spans="2:6" x14ac:dyDescent="0.2">
      <c r="E36">
        <f>E33/(E35/SQRT(30))</f>
        <v>2.4513672995531177</v>
      </c>
      <c r="F36" s="1" t="s">
        <v>101</v>
      </c>
    </row>
    <row r="37" spans="2:6" x14ac:dyDescent="0.2">
      <c r="E37">
        <v>29</v>
      </c>
      <c r="F37" s="1" t="s">
        <v>102</v>
      </c>
    </row>
    <row r="38" spans="2:6" x14ac:dyDescent="0.2">
      <c r="E38" s="2" t="s">
        <v>124</v>
      </c>
      <c r="F38" s="1" t="s">
        <v>103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PF</vt:lpstr>
      <vt:lpstr>PTS</vt:lpstr>
      <vt:lpstr>PTS_PAINT</vt:lpstr>
      <vt:lpstr>OREB</vt:lpstr>
      <vt:lpstr>TOV</vt:lpstr>
      <vt:lpstr>AST</vt:lpstr>
      <vt:lpstr>FG3A</vt:lpstr>
      <vt:lpstr>FGA</vt:lpstr>
      <vt:lpstr>TIME_per_POSS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2022-06-17T00:50:15Z</dcterms:created>
  <dcterms:modified xsi:type="dcterms:W3CDTF">2022-07-03T08:19:58Z</dcterms:modified>
</cp:coreProperties>
</file>