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been Ahmed Khan\Desktop\RBC\Kickstarter_Challenge\"/>
    </mc:Choice>
  </mc:AlternateContent>
  <xr:revisionPtr revIDLastSave="0" documentId="13_ncr:1_{8722DD6A-AC24-46CD-B220-5572911B867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Theater Outcomes by Launch Date" sheetId="13" r:id="rId2"/>
    <sheet name="Outcomes Based on Goals" sheetId="12" r:id="rId3"/>
    <sheet name="Edinburgh Research" sheetId="6" r:id="rId4"/>
    <sheet name="Category Statistics" sheetId="3" r:id="rId5"/>
    <sheet name="Subcategory Statistics" sheetId="4" r:id="rId6"/>
    <sheet name="Outcomes Based on Launch Date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4" i="12"/>
  <c r="B3" i="12"/>
  <c r="D2" i="12"/>
  <c r="C2" i="12"/>
  <c r="B13" i="12"/>
  <c r="B2" i="12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8" i="12" l="1"/>
  <c r="H6" i="12"/>
  <c r="F10" i="12"/>
  <c r="H7" i="12"/>
  <c r="H9" i="12"/>
  <c r="H2" i="12"/>
  <c r="H3" i="12"/>
  <c r="H4" i="12"/>
  <c r="G5" i="12"/>
  <c r="F13" i="12"/>
  <c r="H12" i="12"/>
  <c r="H11" i="12"/>
  <c r="F6" i="12" l="1"/>
  <c r="F8" i="12"/>
  <c r="G8" i="12"/>
  <c r="G6" i="12"/>
  <c r="F4" i="12"/>
  <c r="G10" i="12"/>
  <c r="H10" i="12"/>
  <c r="G9" i="12"/>
  <c r="F7" i="12"/>
  <c r="F9" i="12"/>
  <c r="G7" i="12"/>
  <c r="H5" i="12"/>
  <c r="G4" i="12"/>
  <c r="F5" i="12"/>
  <c r="G2" i="12"/>
  <c r="H13" i="12"/>
  <c r="F3" i="12"/>
  <c r="F11" i="12"/>
  <c r="G3" i="12"/>
  <c r="F2" i="12"/>
  <c r="G11" i="12"/>
  <c r="G12" i="12"/>
  <c r="G13" i="12"/>
  <c r="F12" i="12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<sst xmlns="http://schemas.openxmlformats.org/spreadsheetml/2006/main" count="33036" uniqueCount="8404">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</sst>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36618605148199029"/>
          <c:y val="3.5241208883977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8B2-AF04-283DA37DF4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8B2-AF04-283DA37DF4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8B2-AF04-283DA37DF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82639"/>
        <c:axId val="1714184303"/>
      </c:lineChart>
      <c:catAx>
        <c:axId val="171418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84303"/>
        <c:crosses val="autoZero"/>
        <c:auto val="1"/>
        <c:lblAlgn val="ctr"/>
        <c:lblOffset val="100"/>
        <c:noMultiLvlLbl val="0"/>
      </c:catAx>
      <c:valAx>
        <c:axId val="171418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8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F-4B5E-9688-4FD256CB55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F-4B5E-9688-4FD256CB55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F-4B5E-9688-4FD256CB5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466816"/>
        <c:axId val="1842477632"/>
      </c:lineChart>
      <c:catAx>
        <c:axId val="18424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77632"/>
        <c:crosses val="autoZero"/>
        <c:auto val="1"/>
        <c:lblAlgn val="ctr"/>
        <c:lblOffset val="100"/>
        <c:noMultiLvlLbl val="0"/>
      </c:catAx>
      <c:valAx>
        <c:axId val="184247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Parent Category</a:t>
            </a:r>
          </a:p>
        </c:rich>
      </c:tx>
      <c:layout>
        <c:manualLayout>
          <c:xMode val="edge"/>
          <c:yMode val="edge"/>
          <c:x val="0.33785057413504394"/>
          <c:y val="3.2930309940765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43E-AEE4-268495BD22F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8B-443E-AEE4-268495BD22F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8B-443E-AEE4-268495BD22F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8B-443E-AEE4-268495BD2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742927"/>
        <c:axId val="1199745007"/>
      </c:barChart>
      <c:catAx>
        <c:axId val="119974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45007"/>
        <c:crosses val="autoZero"/>
        <c:auto val="1"/>
        <c:lblAlgn val="ctr"/>
        <c:lblOffset val="100"/>
        <c:noMultiLvlLbl val="0"/>
      </c:catAx>
      <c:valAx>
        <c:axId val="119974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74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Subcategory</a:t>
            </a:r>
            <a:endParaRPr lang="en-US" b="1"/>
          </a:p>
        </c:rich>
      </c:tx>
      <c:layout>
        <c:manualLayout>
          <c:xMode val="edge"/>
          <c:yMode val="edge"/>
          <c:x val="0.36620597804151422"/>
          <c:y val="3.0825270169609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0-48A5-9E3F-FCCA66A3BA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0-48A5-9E3F-FCCA66A3BA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0-48A5-9E3F-FCCA66A3B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5461119"/>
        <c:axId val="1745459039"/>
      </c:barChart>
      <c:catAx>
        <c:axId val="174546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459039"/>
        <c:crosses val="autoZero"/>
        <c:auto val="1"/>
        <c:lblAlgn val="ctr"/>
        <c:lblOffset val="100"/>
        <c:noMultiLvlLbl val="0"/>
      </c:catAx>
      <c:valAx>
        <c:axId val="17454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46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35524442825904928"/>
          <c:y val="2.92751867555017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1-45AF-908D-91541C010B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1-45AF-908D-91541C010B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1-45AF-908D-91541C010B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91-45AF-908D-91541C010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834015"/>
        <c:axId val="1790832351"/>
      </c:lineChart>
      <c:catAx>
        <c:axId val="179083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32351"/>
        <c:crosses val="autoZero"/>
        <c:auto val="1"/>
        <c:lblAlgn val="ctr"/>
        <c:lblOffset val="100"/>
        <c:noMultiLvlLbl val="0"/>
      </c:catAx>
      <c:valAx>
        <c:axId val="179083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3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376237</xdr:colOff>
      <xdr:row>2</xdr:row>
      <xdr:rowOff>142874</xdr:rowOff>
    </xdr:from>
    <xdr:to>
      <xdr:col>19</xdr:col>
      <xdr:colOff>180975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7E14F-60B3-4E67-816D-D7F0A064B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28574</xdr:rowOff>
    </xdr:from>
    <xdr:to>
      <xdr:col>8</xdr:col>
      <xdr:colOff>19050</xdr:colOff>
      <xdr:row>36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12E19-E750-4647-A635-01A507052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2</xdr:row>
      <xdr:rowOff>76199</xdr:rowOff>
    </xdr:from>
    <xdr:to>
      <xdr:col>20</xdr:col>
      <xdr:colOff>219074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973A9-D2BD-4FB7-92C8-6CD2F3CD1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219076</xdr:colOff>
      <xdr:row>0</xdr:row>
      <xdr:rowOff>180975</xdr:rowOff>
    </xdr:from>
    <xdr:to>
      <xdr:col>21</xdr:col>
      <xdr:colOff>381000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87061-8053-4C01-A492-7124A317E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2</xdr:row>
      <xdr:rowOff>28575</xdr:rowOff>
    </xdr:from>
    <xdr:to>
      <xdr:col>20</xdr:col>
      <xdr:colOff>428625</xdr:colOff>
      <xdr:row>30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3F24C-0A59-4443-9EA5-EE5E6F6F3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been Ahmed Khan" refreshedDate="44541.724385069443" createdVersion="7" refreshedVersion="7" minRefreshableVersion="3" recordCount="4114" xr:uid="{311A7254-A0BA-4C18-B255-7764E67341A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been Ahmed Khan" refreshedDate="44541.813347222225" createdVersion="7" refreshedVersion="7" minRefreshableVersion="3" recordCount="4114" xr:uid="{F487B046-DA45-4790-BFEC-ADBB1F8397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been Ahmed Khan" refreshedDate="44542.059838657406" createdVersion="7" refreshedVersion="7" minRefreshableVersion="3" recordCount="4114" xr:uid="{A466B425-FD7B-4ACE-BD80-515502258A7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4B89A-3506-4FE4-80A5-59AD948499C0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3CD70-5903-4315-A97F-F673DF6988E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6F006-5347-4710-9598-055B015897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214E8-1615-418F-8F01-39E0F4209DC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F1" zoomScale="95" zoomScaleNormal="95" workbookViewId="0">
      <pane ySplit="1" topLeftCell="A4106" activePane="bottomLeft" state="frozen"/>
      <selection pane="bottomLeft" activeCell="B4" sqref="B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20.28515625" bestFit="1" customWidth="1"/>
    <col min="18" max="18" width="17.140625" bestFit="1" customWidth="1"/>
    <col min="19" max="19" width="28.42578125" style="15" bestFit="1" customWidth="1"/>
    <col min="20" max="20" width="27" style="15" bestFit="1" customWidth="1"/>
    <col min="21" max="21" width="8.85546875" style="12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8308</v>
      </c>
      <c r="R1" s="1" t="s">
        <v>8359</v>
      </c>
      <c r="S1" s="14" t="s">
        <v>8365</v>
      </c>
      <c r="T1" s="14" t="s">
        <v>8366</v>
      </c>
      <c r="U1" s="18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 s="1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2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 s="12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 s="12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 s="12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 s="12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 s="12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 s="12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 s="12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 s="12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 s="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 s="12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 s="12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 s="12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 s="12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 s="12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 s="12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 s="12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 s="12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 s="12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 s="1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 s="12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 s="12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 s="12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 s="12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 s="12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 s="12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 s="12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 s="12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 s="12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 s="1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 s="12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 s="12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 s="12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 s="12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 s="12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 s="12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 s="12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 s="12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 s="12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 s="1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 s="12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 s="12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 s="12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 s="12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 s="12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 s="12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 s="12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 s="12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 s="12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 s="1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 s="12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 s="12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 s="12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 s="12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 s="12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 s="12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 s="12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 s="12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 s="12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 s="1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 s="12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 s="12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 s="12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 s="12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2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 s="12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 s="12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 s="12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 s="12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 s="1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 s="12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 s="12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 s="12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 s="12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 s="12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 s="12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 s="12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 s="12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 s="12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 s="1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 s="12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 s="12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 s="12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 s="12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 s="12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 s="12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 s="12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 s="12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 s="12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 s="1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 s="12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 s="12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 s="12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 s="12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 s="12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 s="12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 s="12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 s="12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 s="12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 s="1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 s="12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 s="12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 s="12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 s="12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 s="12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 s="12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 s="12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 s="12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 s="12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 s="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 s="12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 s="12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 s="12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 s="12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 s="12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 s="12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 s="12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 s="12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 s="12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 s="1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 s="12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 s="12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 s="12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 s="12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 s="12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 s="12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 s="12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 s="12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2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 s="1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 s="12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 s="12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 s="12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 s="12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 s="12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 s="12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 s="12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 s="12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 s="12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 s="1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 s="12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 s="12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 s="12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 s="12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 s="12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 s="12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 s="12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 s="12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 s="12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 s="1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 s="12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 s="12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 s="12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 s="12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 s="12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 s="12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 s="12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 s="12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 s="12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 s="1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 s="12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 s="12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 s="12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 s="12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 s="12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 s="12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 s="12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 s="12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 s="12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 s="1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 s="12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 s="12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 s="12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 s="12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 s="12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 s="12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 s="12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 s="12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 s="12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 s="1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 s="12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 s="12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 s="12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 s="12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 s="12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 s="12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 s="12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 s="12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 s="12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 s="1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 s="12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 s="12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2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 s="12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 s="12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 s="12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 s="12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 s="12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 s="12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 s="1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 s="12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 s="12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 s="12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 s="12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 s="12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 s="12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 s="12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 s="12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 s="12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 s="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 s="12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 s="12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 s="12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 s="12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 s="12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 s="12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 s="12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 s="12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 s="12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 s="1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 s="12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 s="12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 s="12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 s="12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 s="12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 s="12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 s="12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 s="12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 s="12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 s="1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 s="12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 s="12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 s="12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 s="12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 s="12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 s="12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 s="12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 s="12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 s="12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 s="1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 s="12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 s="12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 s="12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 s="12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 s="12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 s="12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 s="12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 s="12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 s="12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 s="1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 s="12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 s="12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 s="12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 s="12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 s="12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 s="12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2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 s="12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 s="12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 s="1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 s="12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 s="12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 s="12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 s="12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 s="12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 s="12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 s="12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 s="12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 s="12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 s="1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 s="12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 s="12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 s="12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 s="12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 s="12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 s="12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 s="12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 s="12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 s="12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 s="1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 s="12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 s="12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 s="12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 s="12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 s="12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 s="12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 s="12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 s="12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 s="12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 s="1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 s="12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 s="12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 s="12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 s="12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 s="12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 s="12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 s="12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 s="12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 s="12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 s="1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 s="12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 s="12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 s="12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 s="12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 s="12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 s="12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 s="12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 s="12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 s="12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 s="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 s="12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 s="12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 s="12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 s="12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 s="12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 s="12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 s="12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 s="12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 s="12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 s="1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2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 s="12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 s="12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 s="12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 s="12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 s="12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 s="12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 s="12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 s="12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 s="1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 s="12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 s="12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 s="12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 s="12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 s="12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 s="12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 s="12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 s="12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 s="12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 s="1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 s="12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 s="12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 s="12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 s="12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 s="12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 s="12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 s="12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 s="12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 s="12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 s="1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 s="12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 s="12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 s="12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 s="12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 s="12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 s="12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 s="12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 s="12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 s="12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 s="1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 s="12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 s="12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 s="12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 s="12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 s="12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 s="12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 s="12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 s="12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 s="12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 s="1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 s="12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 s="12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 s="12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 s="12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 s="12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 s="12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 s="12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 s="12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 s="12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 s="1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 s="12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 s="12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 s="12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 s="12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2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 s="12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 s="12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 s="12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 s="12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 s="1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 s="12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 s="12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 s="12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 s="12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 s="12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 s="12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 s="12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 s="12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 s="12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 s="1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 s="12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 s="12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 s="12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 s="12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 s="12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 s="12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 s="12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 s="12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 s="12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 s="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 s="12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 s="12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 s="12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 s="12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 s="12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 s="12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 s="12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 s="12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 s="12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 s="1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 s="12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 s="12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 s="12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 s="12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 s="12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 s="12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 s="12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 s="12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 s="12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 s="1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 s="12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 s="12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 s="12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 s="12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 s="12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 s="12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 s="12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 s="12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 s="12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 s="1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 s="12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 s="12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 s="12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 s="12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 s="12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 s="12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 s="12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 s="12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2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 s="1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 s="12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 s="12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 s="12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 s="12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 s="12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 s="12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 s="12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 s="12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 s="12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 s="1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 s="12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 s="12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 s="12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 s="12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 s="12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 s="12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 s="12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 s="12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 s="12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 s="1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 s="12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 s="12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 s="12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 s="12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 s="12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 s="12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 s="12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 s="12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 s="12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 s="1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 s="12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 s="12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 s="12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 s="12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 s="12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 s="12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 s="12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 s="12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 s="12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 s="1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 s="12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 s="12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 s="12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 s="12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 s="12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 s="12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 s="12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 s="12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 s="12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 s="1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 s="12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 s="12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 s="12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 s="12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 s="12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 s="12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 s="12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 s="12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 s="12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 s="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 s="12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 s="12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2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 s="12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 s="12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 s="12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 s="12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 s="12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 s="12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 s="1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 s="12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 s="12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 s="12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 s="12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 s="12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 s="12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 s="12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 s="12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 s="12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 s="1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 s="12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 s="12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 s="12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 s="12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 s="12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 s="12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 s="12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 s="12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 s="12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 s="1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 s="12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 s="12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 s="12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 s="12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 s="12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 s="12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 s="12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 s="12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 s="12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 s="1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 s="12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 s="12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 s="12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 s="12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 s="12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 s="12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 s="12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 s="12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 s="12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 s="1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 s="12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 s="12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 s="12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 s="12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 s="12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 s="12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 s="12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 s="12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 s="12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 s="1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 s="12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 s="12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 s="12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 s="12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 s="12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 s="12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2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 s="12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 s="12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 s="1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 s="12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 s="12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 s="12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 s="12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 s="12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 s="12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 s="12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 s="12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 s="12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 s="1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 s="12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 s="12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 s="12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 s="12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 s="12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 s="12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 s="12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 s="12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 s="12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 s="1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 s="12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 s="12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 s="12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 s="12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 s="12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 s="12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 s="12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 s="12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 s="12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 s="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 s="12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 s="12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 s="12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 s="12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 s="12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 s="12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 s="12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 s="12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 s="12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 s="1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 s="12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 s="12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 s="12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 s="12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 s="12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 s="12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 s="12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 s="12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 s="12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 s="1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 s="12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 s="12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 s="12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 s="12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 s="12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 s="12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 s="12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 s="12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 s="12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 s="1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2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 s="12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 s="12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 s="12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 s="12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 s="12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 s="12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 s="12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 s="12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 s="1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 s="12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 s="12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 s="12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 s="12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 s="12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 s="12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 s="12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 s="12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 s="12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 s="1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 s="12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 s="12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 s="12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 s="12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 s="12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 s="12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 s="12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 s="12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 s="12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 s="1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 s="12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 s="12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 s="12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 s="12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 s="12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 s="12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 s="12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 s="12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 s="12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 s="1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 s="12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 s="12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 s="12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 s="12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 s="12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 s="12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 s="12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 s="12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 s="12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 s="1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 s="12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 s="12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 s="12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 s="12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 s="12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 s="12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 s="12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 s="12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 s="12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 s="1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 s="12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 s="12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 s="12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 s="12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2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 s="12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 s="12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 s="12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 s="12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 s="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 s="12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 s="12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 s="12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 s="12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 s="12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 s="12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 s="12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 s="12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 s="12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 s="1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 s="12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 s="12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 s="12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 s="12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 s="12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 s="12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 s="12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 s="12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 s="12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 s="1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 s="12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 s="12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 s="12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 s="12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 s="12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 s="12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 s="12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 s="12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 s="12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 s="1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 s="12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 s="12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 s="12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 s="12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 s="12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 s="12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 s="12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 s="12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 s="12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 s="1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 s="12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 s="12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 s="12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 s="12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 s="12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 s="12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 s="12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 s="12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 s="12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 s="1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 s="12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 s="12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 s="12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 s="12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 s="12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 s="12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 s="12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 s="12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2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 s="1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 s="12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 s="12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 s="12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 s="12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 s="12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 s="12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 s="12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 s="12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 s="12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 s="1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 s="12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 s="12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 s="12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 s="12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 s="12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 s="12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 s="12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 s="12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 s="12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 s="1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 s="12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 s="12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 s="12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 s="12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 s="12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 s="12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 s="12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 s="12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 s="12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 s="1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 s="12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 s="12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 s="12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 s="12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 s="12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 s="12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 s="12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 s="12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 s="12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 s="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 s="12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 s="12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 s="12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 s="12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 s="12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 s="12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 s="12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 s="12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 s="12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 s="1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 s="12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 s="12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 s="12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 s="12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 s="12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 s="12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 s="12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 s="12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 s="12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 s="1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 s="12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 s="12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2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 s="12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 s="12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 s="12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 s="12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 s="12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 s="12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 s="1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 s="12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 s="12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 s="12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 s="12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 s="12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 s="12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 s="12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 s="12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 s="12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 s="1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 s="12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 s="12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 s="12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 s="12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 s="12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 s="12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 s="12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 s="12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 s="12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 s="1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 s="12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 s="12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 s="12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 s="12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 s="12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 s="12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 s="12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 s="12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 s="12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 s="1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 s="12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 s="12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 s="12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 s="12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 s="12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 s="12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 s="12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 s="12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 s="12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 s="1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 s="12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 s="12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 s="12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 s="12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 s="12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 s="12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 s="12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 s="12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 s="12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 s="1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 s="12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 s="12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 s="12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 s="12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 s="12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 s="12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2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 s="12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 s="12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 s="1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 s="12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 s="12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 s="12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 s="12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 s="12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 s="12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 s="12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 s="12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 s="12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 s="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 s="12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 s="12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 s="12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 s="12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 s="12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 s="12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 s="12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 s="12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 s="12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 s="1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 s="12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 s="12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 s="12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 s="12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 s="12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 s="12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 s="12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 s="12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 s="12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 s="1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 s="12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 s="12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 s="12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 s="12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 s="12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 s="12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 s="12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 s="12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 s="12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 s="1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 s="12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 s="12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 s="12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 s="12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 s="12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 s="12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 s="12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 s="12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 s="12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 s="1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 s="12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 s="12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 s="12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 s="12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 s="12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 s="12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 s="12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 s="12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 s="12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 s="1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2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 s="12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 s="12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 s="12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 s="12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 s="12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 s="12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 s="12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 s="12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 s="1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 s="12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 s="12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 s="12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 s="12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 s="12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 s="12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 s="12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 s="12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 s="12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 s="1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 s="12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 s="12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 s="12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 s="12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 s="12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 s="12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 s="12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 s="12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 s="12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 s="1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 s="12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 s="12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 s="12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 s="12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 s="12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 s="12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 s="12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 s="12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 s="12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 s="1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 s="12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 s="12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 s="12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 s="12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 s="12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 s="12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 s="12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 s="12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 s="12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 s="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 s="12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 s="12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 s="12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 s="12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 s="12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 s="12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 s="12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 s="12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 s="12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 s="1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 s="12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 s="12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 s="12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 s="12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2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 s="12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 s="12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 s="12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 s="12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 s="1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 s="12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 s="12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 s="12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 s="12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 s="12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 s="12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 s="12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 s="12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 s="12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 s="1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 s="12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 s="12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 s="12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 s="12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 s="12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 s="12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 s="12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 s="12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 s="12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 s="1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 s="12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 s="12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 s="12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 s="12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 s="12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 s="12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 s="12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 s="12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 s="12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 s="1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 s="12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 s="12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 s="12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 s="12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 s="12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 s="12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 s="12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 s="12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 s="12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 s="1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 s="12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 s="12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 s="12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 s="12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 s="12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 s="12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 s="12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 s="12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 s="12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 s="1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 s="12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 s="12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 s="12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 s="12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 s="12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 s="12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 s="12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 s="12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2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 s="1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 s="12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 s="12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 s="12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 s="12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 s="12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 s="12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 s="12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 s="12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 s="12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 s="1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 s="12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 s="12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 s="12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 s="12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 s="12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 s="12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 s="12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 s="12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 s="12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 s="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 s="12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 s="12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 s="12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 s="12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 s="12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 s="12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 s="12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 s="12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 s="12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 s="1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 s="12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 s="12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 s="12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 s="12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 s="12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 s="12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 s="12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 s="12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 s="12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 s="1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 s="12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 s="12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 s="12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 s="12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 s="12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 s="12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 s="12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 s="12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 s="12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 s="1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 s="12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 s="12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 s="12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 s="12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 s="12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 s="12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 s="12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 s="12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 s="12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 s="1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 s="12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 s="12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2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 s="12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 s="12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 s="12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 s="12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 s="12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 s="12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 s="1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 s="12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 s="12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 s="12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 s="12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 s="12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 s="12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 s="12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 s="12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 s="12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 s="1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 s="12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 s="12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 s="12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 s="12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 s="12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 s="12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 s="12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 s="12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 s="12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 s="1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 s="12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 s="12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 s="12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 s="12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 s="12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 s="12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 s="12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 s="12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 s="12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 s="1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 s="12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 s="12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 s="12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 s="12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 s="12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 s="12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 s="12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 s="12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 s="12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 s="1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 s="12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 s="12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 s="12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 s="12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 s="12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 s="12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 s="12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 s="12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 s="12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 s="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 s="12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 s="12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 s="12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 s="12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 s="12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 s="12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2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 s="12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 s="12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 s="1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 s="12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 s="12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 s="12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 s="12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 s="12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 s="12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 s="12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 s="12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 s="12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 s="1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 s="12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 s="12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 s="12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 s="12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 s="12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 s="12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 s="12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 s="12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 s="12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 s="1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 s="12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 s="12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 s="12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 s="12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 s="12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 s="12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 s="12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 s="12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 s="12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 s="1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 s="12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 s="12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 s="12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 s="12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 s="12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 s="12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 s="12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 s="12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 s="12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 s="1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 s="12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 s="12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 s="12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 s="12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 s="12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 s="12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 s="12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 s="12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 s="12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 s="1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 s="12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 s="12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 s="12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 s="12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 s="12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 s="12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 s="12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 s="12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 s="12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 s="1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2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 s="12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 s="12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 s="12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 s="12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 s="12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 s="12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 s="12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 s="12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 s="1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 s="12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 s="12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 s="12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 s="12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 s="12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 s="12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 s="12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 s="12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 s="12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 s="1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 s="12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 s="12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 s="12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 s="12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 s="12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 s="12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 s="12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 s="12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 s="12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 s="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 s="12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 s="12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 s="12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 s="12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 s="12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 s="12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 s="12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 s="12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 s="12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 s="1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 s="12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 s="12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 s="12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 s="12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 s="12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 s="12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 s="12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 s="12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 s="12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 s="1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 s="12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 s="12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 s="12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 s="12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 s="12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 s="12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 s="12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 s="12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 s="12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 s="1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 s="12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 s="12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 s="12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 s="12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2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 s="12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 s="12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 s="12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 s="12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 s="1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 s="12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 s="12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 s="12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 s="12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 s="12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 s="12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 s="12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 s="12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 s="12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 s="1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 s="12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 s="12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 s="12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 s="12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 s="12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 s="12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 s="12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 s="12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 s="12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 s="1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 s="12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 s="12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 s="12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 s="12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 s="12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 s="12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 s="12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 s="12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 s="12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 s="1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 s="12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 s="12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 s="12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 s="12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 s="12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 s="12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 s="12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 s="12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 s="12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 s="1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 s="12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 s="12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 s="12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 s="12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 s="12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 s="12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 s="12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 s="12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 s="12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 s="1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 s="12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 s="12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 s="12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 s="12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 s="12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 s="12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 s="12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 s="12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2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 s="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 s="12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 s="12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 s="12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 s="12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 s="12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 s="12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 s="12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 s="12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 s="12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 s="1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 s="12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 s="12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 s="12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 s="12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 s="12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 s="12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 s="12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 s="12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 s="12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 s="1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 s="12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 s="12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 s="12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 s="12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 s="12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 s="12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 s="12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 s="12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 s="12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 s="1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 s="12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 s="12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 s="12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 s="12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 s="12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 s="12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 s="12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 s="12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 s="12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 s="1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 s="12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 s="12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 s="12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 s="12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 s="12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 s="12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 s="12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 s="12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 s="12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 s="1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 s="12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 s="12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 s="12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 s="12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 s="12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 s="12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 s="12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 s="12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 s="12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 s="1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 s="12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 s="12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2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 s="12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 s="12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 s="12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 s="12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 s="12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 s="12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 s="1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 s="12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 s="12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 s="12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 s="12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 s="12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 s="12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 s="12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 s="12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 s="12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 s="1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 s="12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 s="12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 s="12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 s="12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 s="12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 s="12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 s="12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 s="12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 s="12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 s="1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 s="12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 s="12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 s="12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 s="12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 s="12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 s="12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 s="12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 s="12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 s="12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 s="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 s="12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 s="12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 s="12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 s="12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 s="12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 s="12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 s="12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 s="12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 s="12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 s="1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 s="12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 s="12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 s="12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 s="12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 s="12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 s="12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 s="12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 s="12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 s="12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 s="1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 s="12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 s="12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 s="12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 s="12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 s="12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 s="12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2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 s="12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 s="12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 s="1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 s="12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 s="12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 s="12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 s="12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 s="12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 s="12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 s="12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 s="12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 s="12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 s="1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 s="12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 s="12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 s="12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 s="12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 s="12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 s="12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 s="12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 s="12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 s="12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 s="1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 s="12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 s="12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 s="12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 s="12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 s="12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 s="12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 s="12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 s="12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 s="12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 s="1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 s="12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 s="12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 s="12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 s="12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 s="12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 s="12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 s="12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 s="12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 s="12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 s="1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 s="12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 s="12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 s="12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 s="12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 s="12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 s="12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 s="12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 s="12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 s="12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 s="1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 s="12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 s="12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 s="12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 s="12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 s="12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 s="12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 s="12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 s="12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 s="12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 s="1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2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 s="12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 s="12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 s="12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 s="12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 s="12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 s="12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 s="12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 s="12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 s="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 s="12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 s="12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 s="12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 s="12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 s="12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 s="12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 s="12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 s="12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 s="12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 s="1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 s="12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 s="12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 s="12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 s="12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 s="12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 s="12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 s="12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 s="12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 s="12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 s="1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 s="12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 s="12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 s="12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 s="12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 s="12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 s="12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 s="12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 s="12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 s="12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 s="1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 s="12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 s="12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 s="12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 s="12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 s="12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 s="12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 s="12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 s="12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 s="12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 s="1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 s="12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 s="12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 s="12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 s="12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 s="12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 s="12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 s="12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 s="12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 s="12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 s="1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 s="12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 s="12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 s="12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 s="12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2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 s="12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 s="12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 s="12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 s="12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 s="1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 s="12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 s="12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 s="12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 s="12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 s="12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 s="12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 s="12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 s="12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 s="12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 s="1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 s="12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 s="12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 s="12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 s="12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 s="12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 s="12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 s="12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 s="12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 s="12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 s="1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 s="12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 s="12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 s="12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 s="12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 s="12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 s="12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 s="12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 s="12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 s="12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 s="1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 s="12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 s="12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 s="12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 s="12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 s="12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 s="12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 s="12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 s="12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 s="12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 s="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 s="12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 s="12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 s="12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 s="12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 s="12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 s="12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 s="12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 s="12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 s="12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 s="1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 s="12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 s="12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 s="12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 s="12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 s="12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 s="12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 s="12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 s="12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2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 s="1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 s="12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 s="12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 s="12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 s="12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 s="12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 s="12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 s="12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 s="12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 s="12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 s="1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 s="12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 s="12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 s="12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 s="12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 s="12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 s="12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 s="12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 s="12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 s="12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 s="1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 s="12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 s="12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 s="12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 s="12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 s="12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 s="12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 s="12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 s="12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 s="12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 s="1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 s="12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 s="12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 s="12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 s="12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 s="12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 s="12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 s="12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 s="12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 s="12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 s="1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 s="12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 s="12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 s="12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 s="12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 s="12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 s="12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 s="12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 s="12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 s="12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 s="1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 s="12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 s="12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 s="12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 s="12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 s="12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 s="12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 s="12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 s="12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 s="12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 s="1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 s="12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 s="12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2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 s="12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 s="12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 s="12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 s="12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 s="12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 s="12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 s="1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 s="12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 s="12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 s="12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 s="12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 s="12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 s="12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 s="12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 s="12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 s="12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 s="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 s="12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 s="12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 s="12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 s="12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 s="12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 s="12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 s="12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 s="12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 s="12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 s="1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 s="12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 s="12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 s="12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 s="12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 s="12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 s="12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 s="12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 s="12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 s="12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 s="1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 s="12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 s="12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 s="12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 s="12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 s="12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 s="12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 s="12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 s="12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 s="12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 s="1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 s="12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 s="12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 s="12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 s="12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 s="12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 s="12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 s="12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 s="12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 s="12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 s="1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 s="12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 s="12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 s="12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 s="12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 s="12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 s="12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2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 s="12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 s="12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 s="1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 s="12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 s="12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 s="12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 s="12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 s="12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 s="12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 s="12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 s="12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 s="12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 s="1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 s="12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 s="12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 s="12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 s="12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 s="12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 s="12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 s="12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 s="12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 s="12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 s="1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 s="12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 s="12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 s="12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 s="12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 s="12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 s="12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 s="12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 s="12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 s="12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 s="1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 s="12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 s="12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 s="12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 s="12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 s="12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 s="12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 s="12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 s="12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 s="12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 s="1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 s="12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 s="12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 s="12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 s="12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 s="12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 s="12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 s="12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 s="12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 s="12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 s="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 s="12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 s="12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 s="12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 s="12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 s="12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 s="12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 s="12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 s="12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 s="12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 s="1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2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 s="12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 s="12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 s="12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 s="12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 s="12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 s="12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 s="12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 s="12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 s="1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 s="12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 s="12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 s="12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 s="12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 s="12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 s="12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 s="12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 s="12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 s="12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 s="1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 s="12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 s="12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 s="12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 s="12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 s="12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 s="12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 s="12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 s="12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 s="12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 s="1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 s="12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 s="12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 s="12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 s="12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 s="12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 s="12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 s="12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 s="12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 s="12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 s="1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 s="12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 s="12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 s="12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 s="12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 s="12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 s="12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 s="12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 s="12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 s="12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 s="1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 s="12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 s="12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 s="12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 s="12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 s="12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 s="12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 s="12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 s="12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 s="12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 s="1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 s="12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 s="12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 s="12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 s="12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2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 s="12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 s="12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 s="12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 s="12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 s="1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 s="12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 s="12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 s="12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 s="12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 s="12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 s="12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 s="12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 s="12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 s="12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 s="1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 s="12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 s="12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 s="12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 s="12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 s="12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 s="12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 s="12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 s="12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 s="12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 s="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 s="12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 s="12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 s="12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 s="12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 s="12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 s="12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 s="12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 s="12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 s="12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 s="1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 s="12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 s="12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 s="12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 s="12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 s="12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 s="12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 s="12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 s="12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 s="12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 s="1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 s="12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 s="12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 s="12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 s="12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 s="12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 s="12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 s="12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 s="12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 s="12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 s="1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 s="12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 s="12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 s="12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 s="12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 s="12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 s="12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 s="12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 s="12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2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 s="1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 s="12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 s="12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 s="12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 s="12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 s="12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 s="12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 s="12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 s="12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 s="12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 s="1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 s="12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 s="12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 s="12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 s="12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 s="12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 s="12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 s="12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 s="12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 s="12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 s="1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 s="12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 s="12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 s="12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 s="12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 s="12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 s="12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 s="12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 s="12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 s="12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 s="1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 s="12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 s="12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 s="12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 s="12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 s="12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 s="12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 s="12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 s="12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 s="12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 s="1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 s="12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 s="12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 s="12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 s="12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 s="12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 s="12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 s="12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 s="12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 s="12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 s="1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 s="12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 s="12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 s="12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 s="12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 s="12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 s="12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 s="12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 s="12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 s="12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 s="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 s="12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 s="12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2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 s="12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 s="12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 s="12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 s="12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 s="12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 s="12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 s="1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 s="12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 s="12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 s="12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 s="12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 s="12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 s="12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 s="12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 s="12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 s="12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 s="1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 s="12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 s="12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 s="12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 s="12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 s="12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 s="12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 s="12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 s="12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 s="12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 s="1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 s="12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 s="12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 s="12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 s="12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 s="12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 s="12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 s="12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 s="12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 s="12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 s="1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 s="12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 s="12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 s="12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 s="12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 s="12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 s="12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 s="12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 s="12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 s="12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 s="1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 s="12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 s="12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 s="12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 s="12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 s="12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 s="12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 s="12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 s="12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 s="12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 s="1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 s="12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 s="12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 s="12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 s="12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 s="12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 s="12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2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 s="12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 s="12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 s="1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 s="12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 s="12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 s="12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 s="12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 s="12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 s="12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 s="12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 s="12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 s="12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 s="1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 s="12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 s="12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 s="12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 s="12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 s="12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 s="12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 s="12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 s="12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 s="12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 s="1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 s="12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 s="12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 s="12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 s="12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 s="12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 s="12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 s="12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 s="12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 s="12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 s="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 s="12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 s="12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 s="12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 s="12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 s="12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 s="12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 s="12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 s="12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 s="12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 s="1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 s="12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 s="12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 s="12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 s="12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 s="12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 s="12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 s="12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 s="12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 s="12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 s="1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 s="12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 s="12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 s="12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 s="12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 s="12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 s="12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 s="12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 s="12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 s="12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 s="1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2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 s="12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 s="12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 s="12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 s="12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 s="12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 s="12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 s="12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 s="12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 s="1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 s="12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 s="12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 s="12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 s="12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 s="12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 s="12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 s="12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 s="12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 s="12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 s="1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 s="12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 s="12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 s="12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 s="12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 s="12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 s="12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 s="12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 s="12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 s="12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 s="1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 s="12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 s="12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 s="12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 s="12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 s="12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 s="12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 s="12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 s="12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 s="12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 s="1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 s="12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 s="12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 s="12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 s="12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 s="12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 s="12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 s="12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 s="12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 s="12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 s="1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 s="12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 s="12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 s="12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 s="12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 s="12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 s="12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 s="12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 s="12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 s="12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 s="1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 s="12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 s="12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 s="12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 s="12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2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 s="12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 s="12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 s="12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 s="12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 s="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 s="12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 s="12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 s="12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 s="12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 s="12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 s="12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 s="12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 s="12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 s="12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 s="1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 s="12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 s="12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 s="12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 s="12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 s="12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 s="12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 s="12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 s="12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 s="12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 s="1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 s="12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 s="12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 s="12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 s="12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 s="12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 s="12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 s="12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 s="12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 s="12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 s="1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 s="12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 s="12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 s="12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 s="12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 s="12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 s="12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 s="12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 s="12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 s="12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 s="1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 s="12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 s="12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 s="12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 s="12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 s="12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 s="12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 s="12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 s="12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 s="12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 s="1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 s="12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 s="12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 s="12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 s="12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 s="12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 s="12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 s="12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 s="12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2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 s="1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 s="12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 s="12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 s="12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 s="12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 s="12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 s="12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 s="12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 s="12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 s="12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 s="1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 s="12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 s="12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 s="12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 s="12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 s="12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 s="12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 s="12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 s="12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 s="12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 s="1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 s="12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 s="12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 s="12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 s="12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 s="12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 s="12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 s="12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 s="12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 s="12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 s="1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 s="12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 s="12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 s="12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 s="12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 s="12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 s="12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 s="12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 s="12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 s="12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 s="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 s="12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 s="12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 s="12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 s="12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 s="12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 s="12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 s="12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 s="12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 s="12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 s="1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 s="12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 s="12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 s="12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 s="12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 s="12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 s="12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 s="12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 s="12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 s="12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 s="1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 s="12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 s="12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2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 s="12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 s="12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 s="12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 s="12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 s="12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 s="12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 s="1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 s="12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 s="12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 s="12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 s="12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 s="12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 s="12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 s="12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 s="12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 s="12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 s="1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 s="12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 s="12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 s="12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 s="12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 s="12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 s="12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 s="12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 s="12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 s="12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 s="1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 s="12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 s="12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 s="12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 s="12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 s="12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 s="12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 s="12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 s="12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 s="12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 s="1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 s="12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 s="12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 s="12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 s="12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 s="12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 s="12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 s="12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 s="12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 s="12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 s="1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 s="12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 s="12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 s="12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 s="12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 s="12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 s="12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 s="12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 s="12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 s="12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 s="1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 s="12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 s="12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 s="12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 s="12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 s="12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 s="12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2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 s="12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 s="12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 s="1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 s="12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 s="12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 s="12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 s="12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 s="12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 s="12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 s="12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 s="12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 s="12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 s="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 s="12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 s="12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 s="12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 s="12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 s="12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 s="12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 s="12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 s="12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 s="12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 s="1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 s="12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 s="12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 s="12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 s="12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 s="12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 s="12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 s="12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 s="12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 s="12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 s="1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 s="12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 s="12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 s="12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 s="12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 s="12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 s="12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 s="12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 s="12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 s="12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 s="1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 s="12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 s="12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 s="12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 s="12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 s="12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 s="12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 s="12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 s="12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 s="12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 s="1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 s="12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 s="12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 s="12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 s="12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 s="12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 s="12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 s="12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 s="12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 s="12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 s="1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2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 s="12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 s="12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 s="12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 s="12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 s="12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 s="12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 s="12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 s="12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 s="1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 s="12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 s="12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 s="12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 s="12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 s="12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 s="12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 s="12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 s="12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 s="12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 s="1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 s="12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 s="12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 s="12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 s="12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 s="12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 s="12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 s="12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 s="12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 s="12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 s="1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 s="12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 s="12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 s="12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 s="12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 s="12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 s="12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 s="12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 s="12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 s="12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 s="1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 s="12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 s="12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 s="12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 s="12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 s="12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 s="12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 s="12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 s="12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 s="12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 s="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 s="12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 s="12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 s="12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 s="12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 s="12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 s="12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 s="12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 s="12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 s="12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 s="1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 s="12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 s="12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 s="12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 s="12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2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 s="12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 s="12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 s="12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 s="12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 s="1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 s="12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 s="12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 s="12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 s="12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 s="12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 s="12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 s="12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 s="12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 s="12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 s="1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 s="12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 s="12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 s="12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 s="12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 s="12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 s="12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 s="12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 s="12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 s="12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 s="1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 s="12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 s="12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 s="12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 s="12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 s="12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 s="12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 s="12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 s="12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 s="12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 s="1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 s="12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 s="12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 s="12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 s="12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 s="12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 s="12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 s="12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 s="12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 s="12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 s="1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 s="12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 s="12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 s="12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 s="12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 s="12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 s="12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 s="12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 s="12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 s="12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 s="1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 s="12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 s="12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 s="12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 s="12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 s="12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 s="12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 s="12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 s="12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2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 s="1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 s="12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 s="12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 s="12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 s="12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 s="12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 s="12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 s="12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 s="12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 s="12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 s="1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 s="12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 s="12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 s="12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 s="12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 s="12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 s="12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 s="12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 s="12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 s="12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 s="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 s="12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 s="12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 s="12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 s="12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 s="12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 s="12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 s="12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 s="12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 s="12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 s="1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 s="12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 s="12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 s="12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 s="12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 s="12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 s="12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 s="12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 s="12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 s="12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 s="1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 s="12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 s="12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 s="12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 s="12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 s="12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 s="12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 s="12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 s="12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 s="12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 s="1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 s="12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 s="12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 s="12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 s="12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 s="12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 s="12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 s="12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 s="12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 s="12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 s="1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 s="12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 s="12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2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 s="12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 s="12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 s="12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 s="12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 s="12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 s="12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 s="1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 s="12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 s="12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 s="12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 s="12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 s="12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 s="12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 s="12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 s="12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 s="12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 s="1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 s="12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 s="12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 s="12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 s="12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 s="12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 s="12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 s="12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 s="12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 s="12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 s="1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 s="12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 s="12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 s="12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 s="12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 s="12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 s="12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 s="12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 s="12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 s="12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 s="1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 s="12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 s="12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 s="12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 s="12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 s="12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 s="12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 s="12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 s="12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 s="12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 s="1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 s="12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 s="12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 s="12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 s="12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 s="12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 s="12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 s="12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 s="12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 s="12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 s="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 s="12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 s="12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 s="12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 s="12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 s="12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 s="12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2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 s="12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 s="12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 s="1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 s="12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 s="12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 s="12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 s="12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 s="12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 s="12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 s="12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 s="12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 s="12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 s="1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 s="12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 s="12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 s="12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 s="12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 s="12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 s="12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 s="12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 s="12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 s="12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 s="1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 s="12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 s="12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 s="12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 s="12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 s="12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 s="12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 s="12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 s="12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 s="12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 s="1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 s="12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 s="12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 s="12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 s="12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 s="12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 s="12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 s="12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 s="12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 s="12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 s="1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 s="12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 s="12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 s="12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 s="12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 s="12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 s="12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 s="12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 s="12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 s="12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 s="1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 s="12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 s="12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 s="12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 s="12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 s="12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 s="12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 s="12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 s="12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 s="12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 s="1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2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 s="12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 s="12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 s="12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 s="12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 s="12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 s="12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 s="12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 s="12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 s="1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 s="12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 s="12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 s="12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 s="12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 s="12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 s="12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 s="12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 s="12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 s="12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 s="1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 s="12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 s="12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 s="12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 s="12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 s="12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 s="12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 s="12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 s="12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 s="12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 s="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 s="12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 s="12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 s="12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 s="12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 s="12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 s="12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 s="12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 s="12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 s="12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 s="1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 s="12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 s="12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 s="12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 s="12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 s="12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 s="12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 s="12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 s="12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 s="12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 s="1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 s="12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 s="12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 s="12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 s="12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 s="12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 s="12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 s="12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 s="12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 s="12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 s="1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 s="12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 s="12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 s="12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 s="12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2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 s="12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 s="12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 s="12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 s="12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 s="1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 s="12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 s="12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 s="12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 s="12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 s="12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 s="12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 s="12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 s="12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 s="12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 s="1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 s="12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 s="12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 s="12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 s="12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 s="12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 s="12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 s="12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 s="12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 s="12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 s="1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 s="12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 s="12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 s="12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 s="12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 s="12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 s="12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 s="12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 s="12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 s="12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 s="1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 s="12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 s="12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 s="12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 s="12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 s="12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 s="12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 s="12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 s="12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 s="12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 s="1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 s="12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 s="12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 s="12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 s="12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 s="12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 s="12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 s="12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 s="12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 s="12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 s="1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 s="12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 s="12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 s="12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 s="12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 s="12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 s="12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 s="12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 s="12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2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 s="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 s="12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 s="12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 s="12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 s="12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 s="12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 s="12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 s="12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 s="12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 s="12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 s="1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 s="12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 s="12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 s="12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 s="12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 s="12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 s="12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 s="12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 s="12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 s="12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 s="1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 s="12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 s="12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 s="12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 s="12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 s="12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 s="12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 s="12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 s="12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 s="12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 s="1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 s="12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 s="12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 s="12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 s="12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 s="12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 s="12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 s="12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 s="12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 s="12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 s="1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 s="12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 s="12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 s="12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 s="12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 s="12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 s="12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 s="12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 s="12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 s="12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 s="1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 s="12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 s="12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 s="12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 s="12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 s="12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 s="12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 s="12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 s="12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 s="12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 s="1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 s="12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 s="12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2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 s="12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 s="12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 s="12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 s="12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 s="12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 s="12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 s="1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 s="12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 s="12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 s="12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 s="12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 s="12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 s="12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 s="12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 s="12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 s="12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 s="1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 s="12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 s="12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 s="12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 s="12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 s="12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 s="12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 s="12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 s="12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 s="12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 s="1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 s="12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 s="12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 s="12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 s="12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 s="12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 s="12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 s="12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 s="12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 s="12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 s="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 s="12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 s="12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 s="12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 s="12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 s="12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 s="12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 s="12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 s="12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 s="12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 s="1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 s="12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 s="12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 s="12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 s="12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 s="12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 s="12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 s="12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 s="12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 s="12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 s="1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 s="12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 s="12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 s="12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 s="12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 s="12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 s="12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2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 s="12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 s="12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 s="1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 s="12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 s="12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 s="12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 s="12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 s="12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 s="12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 s="12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 s="12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 s="12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 s="1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 s="12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 s="12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 s="12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 s="12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 s="12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 s="12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 s="12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 s="12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 s="12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 s="1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 s="12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 s="12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 s="12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 s="12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 s="12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 s="12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 s="12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 s="12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 s="12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 s="1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 s="12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 s="12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 s="12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 s="12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 s="12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 s="12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 s="12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 s="12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 s="12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 s="1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 s="12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 s="12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 s="12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 s="12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 s="12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 s="12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 s="12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 s="12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 s="12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 s="1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 s="12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 s="12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 s="12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 s="12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 s="12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 s="12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 s="12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 s="12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 s="12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 s="1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2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 s="12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 s="12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 s="12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 s="12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 s="12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 s="12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 s="12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 s="12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 s="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 s="12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 s="12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 s="12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 s="12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 s="12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 s="12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 s="12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 s="12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 s="12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 s="1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 s="12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 s="12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 s="12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 s="12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 s="12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 s="12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 s="12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 s="12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 s="12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 s="1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 s="12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 s="12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 s="12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 s="12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 s="12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 s="12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 s="12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 s="12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 s="12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 s="1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 s="12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 s="12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 s="12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 s="12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 s="12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 s="12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 s="12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 s="12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 s="12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 s="1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 s="12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 s="12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 s="12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 s="12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 s="12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 s="12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 s="12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 s="12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 s="12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 s="1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 s="12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 s="12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 s="12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 s="12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2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 s="12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 s="12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 s="12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 s="12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 s="1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 s="12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 s="12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 s="12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 s="12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 s="12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 s="12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 s="12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 s="12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 s="12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 s="1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 s="12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 s="12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 s="12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 s="12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 s="12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 s="12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 s="12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 s="12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 s="12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 s="1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 s="12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 s="12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 s="12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 s="12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 s="12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 s="12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 s="12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 s="12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 s="12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 s="1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 s="12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 s="12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 s="12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 s="12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 s="12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 s="12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 s="12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 s="12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 s="12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 s="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 s="12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 s="12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 s="12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 s="12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 s="12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 s="12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 s="12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 s="12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 s="12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 s="1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 s="12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 s="12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 s="12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 s="12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 s="12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 s="12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 s="12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 s="12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2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 s="1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 s="12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 s="12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 s="12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 s="12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 s="12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 s="12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 s="12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 s="12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 s="12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 s="1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 s="12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 s="12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 s="12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 s="12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 s="12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 s="12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 s="12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 s="12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 s="12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 s="1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 s="12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 s="12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 s="12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 s="12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 s="12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 s="12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 s="12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 s="12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 s="12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 s="1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 s="12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 s="12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 s="12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 s="12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 s="12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 s="12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 s="12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 s="12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 s="12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 s="1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 s="12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 s="12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 s="12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 s="12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 s="12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 s="12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 s="12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 s="12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 s="12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 s="1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 s="12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 s="12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 s="12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 s="12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 s="12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 s="12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 s="12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 s="12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 s="12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 s="1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 s="12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 s="12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2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 s="12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 s="12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 s="12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 s="12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 s="12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 s="12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 s="1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 s="12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 s="12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 s="12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 s="12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 s="12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 s="12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 s="12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 s="12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 s="12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 s="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 s="12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 s="12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 s="12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 s="12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 s="12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 s="12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 s="12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 s="12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 s="12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 s="1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 s="12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 s="12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 s="12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 s="12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 s="12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 s="12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 s="12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 s="12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 s="12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 s="1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 s="12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 s="12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 s="12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 s="12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 s="12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 s="12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 s="12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 s="12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 s="12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 s="1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 s="12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 s="12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 s="12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 s="12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 s="12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 s="12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 s="12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 s="12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 s="12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 s="1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 s="12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 s="12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 s="12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 s="12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 s="12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 s="12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2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 s="12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 s="12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 s="1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 s="12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 s="12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 s="12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 s="12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 s="12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 s="12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 s="12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 s="12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 s="12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 s="1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 s="12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 s="12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 s="12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 s="12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 s="12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 s="12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 s="12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 s="12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 s="12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 s="1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 s="12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 s="12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 s="12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 s="12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 s="12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 s="12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 s="12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 s="12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 s="12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 s="1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 s="12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 s="12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 s="12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 s="12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 s="12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 s="12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 s="12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 s="12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 s="12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 s="1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 s="12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 s="12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 s="12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 s="12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 s="12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 s="12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 s="12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 s="12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 s="12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 s="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 s="12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 s="12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 s="12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 s="12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 s="12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 s="12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 s="12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 s="12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 s="12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 s="1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2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 s="12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 s="12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 s="12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 s="12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 s="12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 s="12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 s="12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 s="12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 s="1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 s="12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 s="12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 s="12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 s="12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 s="12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 s="12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 s="12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 s="12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 s="12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 s="1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 s="12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 s="12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 s="12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 s="12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 s="12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 s="12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 s="12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 s="12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 s="12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 s="1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 s="12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 s="12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 s="12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 s="12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 s="12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 s="12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 s="12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 s="12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 s="12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 s="1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 s="12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 s="12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 s="12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 s="12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 s="12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 s="12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 s="12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 s="12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 s="12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 s="1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 s="12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 s="12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 s="12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 s="12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 s="12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 s="12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 s="12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 s="12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 s="12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 s="1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 s="12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 s="12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 s="12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 s="12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2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 s="12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 s="12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 s="12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 s="12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 s="1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 s="12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 s="12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 s="12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 s="12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 s="12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 s="12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 s="12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 s="12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 s="12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 s="1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 s="12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 s="12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 s="12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 s="12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 s="12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 s="12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 s="12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 s="12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 s="12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 s="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 s="12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 s="12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 s="12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 s="12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 s="12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 s="12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 s="12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 s="12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 s="12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 s="1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 s="12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 s="12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 s="12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 s="12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 s="12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 s="12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 s="12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 s="12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 s="12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 s="1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 s="12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 s="12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 s="12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 s="12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 s="12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 s="12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 s="12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 s="12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 s="12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 s="1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 s="12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 s="12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 s="12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 s="12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 s="12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 s="12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 s="12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 s="12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2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 s="1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 s="12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 s="12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 s="12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 s="12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 s="12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 s="12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 s="12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 s="12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 s="12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 s="1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 s="12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 s="12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 s="12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 s="12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 s="12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 s="12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 s="12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 s="12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 s="12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 s="1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 s="12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 s="12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 s="12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 s="12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 s="12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 s="12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 s="12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 s="12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 s="12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 s="1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 s="12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 s="12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 s="12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 s="12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 s="12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 s="12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 s="12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 s="12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 s="12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 s="1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 s="12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 s="12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 s="12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 s="12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 s="12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 s="12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 s="12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 s="12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 s="12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 s="1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 s="12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 s="12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 s="12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 s="12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 s="12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 s="12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 s="12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 s="12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 s="12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 s="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 s="12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 s="12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2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 s="12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 s="12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 s="12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 s="12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 s="12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 s="12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 s="1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 s="12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 s="12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 s="12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 s="12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 s="12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 s="12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 s="12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 s="12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 s="12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 s="1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 s="12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 s="12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 s="12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 s="12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 s="12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 s="12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 s="12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 s="12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 s="12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 s="1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 s="12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 s="12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 s="12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 s="12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 s="12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 s="12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 s="12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 s="12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 s="12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 s="1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 s="12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 s="12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 s="12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 s="12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 s="12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 s="12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 s="12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 s="12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 s="12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 s="1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 s="12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 s="12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 s="12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 s="12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 s="12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 s="12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 s="12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 s="12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 s="12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 s="1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 s="12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 s="12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 s="12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 s="12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 s="12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 s="12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2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 s="12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 s="12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 s="1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 s="12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 s="12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 s="12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 s="12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 s="12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 s="12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 s="12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 s="12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 s="12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 s="1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 s="12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 s="12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 s="12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 s="12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 s="12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 s="12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 s="12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 s="12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 s="12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 s="1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 s="12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 s="12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 s="12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 s="12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 s="12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 s="12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 s="12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 s="12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 s="12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 s="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 s="12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 s="12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 s="12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 s="12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 s="12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 s="12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 s="12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 s="12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 s="12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 s="1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 s="12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 s="12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 s="12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 s="12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 s="12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 s="12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 s="12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 s="12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 s="12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 s="1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 s="12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 s="12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 s="12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 s="12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 s="12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 s="12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 s="12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 s="12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 s="12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 s="1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2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 s="12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 s="12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 s="12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 s="12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 s="12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 s="12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 s="12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 s="12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 s="1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 s="12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 s="12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 s="12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 s="12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 s="12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 s="12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 s="12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 s="12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 s="12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 s="1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 s="12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 s="12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 s="12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 s="12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 s="12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 s="12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 s="12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 s="12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 s="12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 s="1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 s="12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 s="12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 s="12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 s="12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 s="12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 s="12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 s="12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 s="12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 s="12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 s="1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 s="12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 s="12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 s="12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 s="12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 s="12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 s="12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 s="12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 s="12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 s="12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 s="1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 s="12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 s="12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 s="12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 s="12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 s="12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 s="12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 s="12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 s="12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 s="12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 s="1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 s="12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 s="12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 s="12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 s="12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2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 s="12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 s="12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 s="12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 s="12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 s="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 s="12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 s="12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 s="12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 s="12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 s="12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 s="12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 s="12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 s="12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 s="12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 s="1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 s="12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 s="12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 s="12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 s="12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 s="12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 s="12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 s="12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 s="12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 s="12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 s="1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 s="12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 s="12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 s="12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 s="12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 s="12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 s="12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 s="12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 s="12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 s="12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 s="1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 s="12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 s="12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 s="12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 s="12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 s="12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 s="12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 s="12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 s="12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 s="12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 s="1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 s="12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 s="12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 s="12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 s="12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 s="12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 s="12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 s="12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 s="12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 s="12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 s="1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 s="12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 s="12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 s="12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 s="12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 s="12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 s="12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 s="12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 s="12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2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 s="1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 s="12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 s="12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 s="12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 s="12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 s="12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 s="12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 s="12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 s="12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 s="12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 s="1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 s="12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 s="12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 s="12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 s="12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 s="12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 s="12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 s="12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 s="12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 s="12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 s="1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 s="12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 s="12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 s="12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 s="12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 s="12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 s="12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 s="12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 s="12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 s="12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 s="1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 s="12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 s="12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 s="12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 s="12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 s="12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 s="12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 s="12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 s="12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 s="12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 s="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 s="12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 s="12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 s="12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 s="12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 s="12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 s="12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 s="12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 s="12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 s="12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 s="1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 s="12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 s="12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 s="12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 s="12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 s="12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 s="12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 s="12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 s="12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 s="12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 s="1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 s="12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 s="12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2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 s="12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 s="12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 s="12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 s="12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 s="12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 s="12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 s="1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 s="12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 s="12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 s="12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 s="12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 s="12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 s="12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 s="12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 s="12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 s="12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 s="1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 s="12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 s="12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 s="12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 s="12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 s="12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 s="12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 s="12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 s="12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 s="12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 s="1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 s="12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 s="12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 s="12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 s="12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 s="12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 s="12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 s="12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 s="12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 s="12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 s="1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 s="12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 s="12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 s="12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 s="12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 s="12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 s="12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 s="12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 s="12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 s="12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 s="1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 s="12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 s="12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 s="12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 s="12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 s="12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 s="12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 s="12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 s="12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 s="12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 s="1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 s="12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 s="12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 s="12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 s="12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 s="12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 s="12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2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 s="12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 s="12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 s="1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 s="12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 s="12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 s="12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 s="12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 s="12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 s="12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 s="12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 s="12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 s="12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 s="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 s="12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 s="12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 s="12">
        <f t="shared" si="324"/>
        <v>2015</v>
      </c>
    </row>
  </sheetData>
  <autoFilter ref="A1:T4115" xr:uid="{00000000-0001-0000-0000-000000000000}"/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</conditionalFormatting>
  <conditionalFormatting sqref="O1:O1048576 P1 R1:T1">
    <cfRule type="colorScale" priority="2">
      <colorScale>
        <cfvo type="min"/>
        <cfvo type="percentile" val="90"/>
        <color rgb="FFFF7128"/>
        <color theme="4" tint="0.39997558519241921"/>
      </colorScale>
    </cfRule>
  </conditionalFormatting>
  <conditionalFormatting sqref="U1">
    <cfRule type="colorScale" priority="1">
      <colorScale>
        <cfvo type="min"/>
        <cfvo type="percentile" val="90"/>
        <color rgb="FFFF7128"/>
        <color theme="4" tint="0.39997558519241921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F06-1B5A-466C-B5E9-C97A5E922453}">
  <dimension ref="A1:E18"/>
  <sheetViews>
    <sheetView tabSelected="1" workbookViewId="0">
      <selection activeCell="B24" sqref="B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8308</v>
      </c>
      <c r="B1" t="s">
        <v>8316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22DC-5675-4E4B-ACBD-0B0E8F4E07D5}">
  <dimension ref="A1:I13"/>
  <sheetViews>
    <sheetView workbookViewId="0">
      <selection activeCell="E4" sqref="E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0" bestFit="1" customWidth="1"/>
    <col min="7" max="7" width="17" style="20" bestFit="1" customWidth="1"/>
    <col min="8" max="8" width="19.85546875" style="20" bestFit="1" customWidth="1"/>
    <col min="9" max="9" width="10.140625" bestFit="1" customWidth="1"/>
    <col min="10" max="10" width="9.7109375" customWidth="1"/>
  </cols>
  <sheetData>
    <row r="1" spans="1:9" x14ac:dyDescent="0.25">
      <c r="A1" s="1" t="s">
        <v>8382</v>
      </c>
      <c r="B1" s="1" t="s">
        <v>8385</v>
      </c>
      <c r="C1" s="1" t="s">
        <v>8386</v>
      </c>
      <c r="D1" s="1" t="s">
        <v>8387</v>
      </c>
      <c r="E1" s="1" t="s">
        <v>8388</v>
      </c>
      <c r="F1" s="19" t="s">
        <v>8389</v>
      </c>
      <c r="G1" s="19" t="s">
        <v>8390</v>
      </c>
      <c r="H1" s="19" t="s">
        <v>8391</v>
      </c>
      <c r="I1" s="1"/>
    </row>
    <row r="2" spans="1:9" x14ac:dyDescent="0.25">
      <c r="A2" t="s">
        <v>8392</v>
      </c>
      <c r="B2">
        <f>COUNTIFS(Kickstarter!$D:$D,"&lt;1000",Kickstarter!$F:$F,"=successful",Kickstarter!$R:$R,"=plays")</f>
        <v>141</v>
      </c>
      <c r="C2">
        <f>COUNTIFS(Kickstarter!$D:$D,"&lt;1000",Kickstarter!$F:$F,"=failed",Kickstarter!$R:$R,"=plays")</f>
        <v>45</v>
      </c>
      <c r="D2">
        <f>COUNTIFS(Kickstarter!$D:$D,"&lt;1000",Kickstarter!$F:$F,"=canceled",Kickstarter!$R:$R,"=plays")</f>
        <v>0</v>
      </c>
      <c r="E2">
        <f>SUM(B2:D2)</f>
        <v>186</v>
      </c>
      <c r="F2" s="20">
        <f>IFERROR(B2/E2,0)</f>
        <v>0.75806451612903225</v>
      </c>
      <c r="G2" s="20">
        <f>IFERROR(C2/E2,0)</f>
        <v>0.24193548387096775</v>
      </c>
      <c r="H2" s="20">
        <f>IFERROR(D2/E2,0)</f>
        <v>0</v>
      </c>
    </row>
    <row r="3" spans="1:9" x14ac:dyDescent="0.25">
      <c r="A3" t="s">
        <v>8393</v>
      </c>
      <c r="B3">
        <f>COUNTIFS(Kickstarter!$D:$D,"&gt;=1000",Kickstarter!$D:$D,"&lt;=4999",Kickstarter!$F:$F,"=successful",Kickstarter!$R:$R,"=plays")</f>
        <v>388</v>
      </c>
      <c r="C3">
        <f>COUNTIFS(Kickstarter!$D:$D,"&gt;=1000",Kickstarter!$D:$D,"&lt;=4999",Kickstarter!$F:$F,"=failed",Kickstarter!$R:$R,"=plays")</f>
        <v>146</v>
      </c>
      <c r="D3">
        <f>COUNTIFS(Kickstarter!$D:$D,"&gt;=1000",Kickstarter!$D:$D,"&lt;=4999",Kickstarter!$F:$F,"=canceled",Kickstarter!$R:$R,"=plays")</f>
        <v>0</v>
      </c>
      <c r="E3">
        <f t="shared" ref="E3:E13" si="0">SUM(B3:D3)</f>
        <v>534</v>
      </c>
      <c r="F3" s="20">
        <f t="shared" ref="F3:F13" si="1">IFERROR(B3/E3,0)</f>
        <v>0.72659176029962547</v>
      </c>
      <c r="G3" s="20">
        <f t="shared" ref="G3:G13" si="2">IFERROR(C3/E3,0)</f>
        <v>0.27340823970037453</v>
      </c>
      <c r="H3" s="20">
        <f t="shared" ref="H3:H13" si="3">IFERROR(D3/E3,0)</f>
        <v>0</v>
      </c>
    </row>
    <row r="4" spans="1:9" x14ac:dyDescent="0.25">
      <c r="A4" t="s">
        <v>8394</v>
      </c>
      <c r="B4">
        <f>COUNTIFS(Kickstarter!$D:$D,"&gt;=5000",Kickstarter!$D:$D,"&lt;=9999",Kickstarter!$F:$F,"=successful",Kickstarter!$R:$R,"=plays")</f>
        <v>93</v>
      </c>
      <c r="C4">
        <f>COUNTIFS(Kickstarter!$D:$D,"&gt;=5000",Kickstarter!$D:$D,"&lt;=9999",Kickstarter!$F:$F,"=failed",Kickstarter!$R:$R,"=plays")</f>
        <v>76</v>
      </c>
      <c r="D4">
        <f>COUNTIFS(Kickstarter!$D:$D,"&gt;=5000",Kickstarter!$D:$D,"&lt;=9999",Kickstarter!$F:$F,"=canceled",Kickstarter!$R:$R,"=plays")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9" x14ac:dyDescent="0.25">
      <c r="A5" t="s">
        <v>8395</v>
      </c>
      <c r="B5">
        <f>COUNTIFS(Kickstarter!$D:$D,"&gt;=10000",Kickstarter!$D:$D,"&lt;=14999",Kickstarter!$F:$F,"=successful",Kickstarter!$R:$R,"=plays")</f>
        <v>39</v>
      </c>
      <c r="C5">
        <f>COUNTIFS(Kickstarter!$D:$D,"&gt;=10000",Kickstarter!$D:$D,"&lt;=14999",Kickstarter!$F:$F,"=failed",Kickstarter!$R:$R,"=plays")</f>
        <v>33</v>
      </c>
      <c r="D5">
        <f>COUNTIFS(Kickstarter!$D:$D,"&gt;=10000",Kickstarter!$D:$D,"&lt;=14999",Kickstarter!$F:$F,"=canceled",Kickstarter!$R:$R,"=plays")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9" x14ac:dyDescent="0.25">
      <c r="A6" t="s">
        <v>8396</v>
      </c>
      <c r="B6">
        <f>COUNTIFS(Kickstarter!$D:$D,"&gt;=15000",Kickstarter!$D:$D,"&lt;=19999",Kickstarter!$F:$F,"=successful",Kickstarter!$R:$R,"=plays")</f>
        <v>12</v>
      </c>
      <c r="C6">
        <f>COUNTIFS(Kickstarter!$D:$D,"&gt;=15000",Kickstarter!$D:$D,"&lt;=19999",Kickstarter!$F:$F,"=failed",Kickstarter!$R:$R,"=plays")</f>
        <v>12</v>
      </c>
      <c r="D6">
        <f>COUNTIFS(Kickstarter!$D:$D,"&gt;=15000",Kickstarter!$D:$D,"&lt;=19999",Kickstarter!$F:$F,"=canceled",Kickstarter!$R:$R,"=plays")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9" x14ac:dyDescent="0.25">
      <c r="A7" t="s">
        <v>8397</v>
      </c>
      <c r="B7">
        <f>COUNTIFS(Kickstarter!$D:$D,"&gt;=20000",Kickstarter!$D:$D,"&lt;=24999",Kickstarter!$F:$F,"=successful",Kickstarter!$R:$R,"=plays")</f>
        <v>9</v>
      </c>
      <c r="C7">
        <f>COUNTIFS(Kickstarter!$D:$D,"&gt;=20000",Kickstarter!$D:$D,"&lt;=24999",Kickstarter!$F:$F,"=failed",Kickstarter!$R:$R,"=plays")</f>
        <v>11</v>
      </c>
      <c r="D7">
        <f>COUNTIFS(Kickstarter!$D:$D,"&gt;=20000",Kickstarter!$D:$D,"&lt;=24999",Kickstarter!$F:$F,"=canceled",Kickstarter!$R:$R,"=plays")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9" x14ac:dyDescent="0.25">
      <c r="A8" t="s">
        <v>8398</v>
      </c>
      <c r="B8">
        <f>COUNTIFS(Kickstarter!$D:$D,"&gt;=25000",Kickstarter!$D:$D,"&lt;=29999",Kickstarter!$F:$F,"=successful",Kickstarter!$R:$R,"=plays")</f>
        <v>1</v>
      </c>
      <c r="C8">
        <f>COUNTIFS(Kickstarter!$D:$D,"&gt;=25000",Kickstarter!$D:$D,"&lt;=29999",Kickstarter!$F:$F,"=failed",Kickstarter!$R:$R,"=plays")</f>
        <v>4</v>
      </c>
      <c r="D8">
        <f>COUNTIFS(Kickstarter!$D:$D,"&gt;=25000",Kickstarter!$D:$D,"&lt;=29999",Kickstarter!$F:$F,"=canceled",Kickstarter!$R:$R,"=plays")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9" x14ac:dyDescent="0.25">
      <c r="A9" t="s">
        <v>8399</v>
      </c>
      <c r="B9">
        <f>COUNTIFS(Kickstarter!$D:$D,"&gt;=30000",Kickstarter!$D:$D,"&lt;=34999",Kickstarter!$F:$F,"=successful",Kickstarter!$R:$R,"=plays")</f>
        <v>3</v>
      </c>
      <c r="C9">
        <f>COUNTIFS(Kickstarter!$D:$D,"&gt;=30000",Kickstarter!$D:$D,"&lt;=34999",Kickstarter!$F:$F,"=failed",Kickstarter!$R:$R,"=plays")</f>
        <v>8</v>
      </c>
      <c r="D9">
        <f>COUNTIFS(Kickstarter!$D:$D,"&gt;=30000",Kickstarter!$D:$D,"&lt;=34999",Kickstarter!$F:$F,"=canceled",Kickstarter!$R:$R,"=plays")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9" x14ac:dyDescent="0.25">
      <c r="A10" t="s">
        <v>8400</v>
      </c>
      <c r="B10">
        <f>COUNTIFS(Kickstarter!$D:$D,"&gt;=35000",Kickstarter!$D:$D,"&lt;=39999",Kickstarter!$F:$F,"=successful",Kickstarter!$R:$R,"=plays")</f>
        <v>4</v>
      </c>
      <c r="C10">
        <f>COUNTIFS(Kickstarter!$D:$D,"&gt;=35000",Kickstarter!$D:$D,"&lt;=39999",Kickstarter!$F:$F,"=failed",Kickstarter!$R:$R,"=plays")</f>
        <v>2</v>
      </c>
      <c r="D10">
        <f>COUNTIFS(Kickstarter!$D:$D,"&gt;=35000",Kickstarter!$D:$D,"&lt;=39999",Kickstarter!$F:$F,"=canceled",Kickstarter!$R:$R,"=plays")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9" x14ac:dyDescent="0.25">
      <c r="A11" t="s">
        <v>8401</v>
      </c>
      <c r="B11">
        <f>COUNTIFS(Kickstarter!$D:$D,"&gt;=40000",Kickstarter!$D:$D,"&lt;=44999",Kickstarter!$F:$F,"=successful",Kickstarter!$R:$R,"=plays")</f>
        <v>2</v>
      </c>
      <c r="C11">
        <f>COUNTIFS(Kickstarter!$D:$D,"&gt;=40000",Kickstarter!$D:$D,"&lt;=44999",Kickstarter!$F:$F,"=failed",Kickstarter!$R:$R,"=plays")</f>
        <v>1</v>
      </c>
      <c r="D11">
        <f>COUNTIFS(Kickstarter!$D:$D,"&gt;=40000",Kickstarter!$D:$D,"&lt;=44999",Kickstarter!$F:$F,"=canceled",Kickstarter!$R:$R,"=plays")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9" x14ac:dyDescent="0.25">
      <c r="A12" t="s">
        <v>8402</v>
      </c>
      <c r="B12">
        <f>COUNTIFS(Kickstarter!$D:$D,"&gt;=45000",Kickstarter!$D:$D,"&lt;=49999",Kickstarter!$F:$F,"=successful",Kickstarter!$R:$R,"=plays")</f>
        <v>0</v>
      </c>
      <c r="C12">
        <f>COUNTIFS(Kickstarter!$D:$D,"&gt;=45000",Kickstarter!$D:$D,"&lt;=49999",Kickstarter!$F:$F,"=failed",Kickstarter!$R:$R,"=plays")</f>
        <v>1</v>
      </c>
      <c r="D12">
        <f>COUNTIFS(Kickstarter!$D:$D,"&gt;=45000",Kickstarter!$D:$D,"&lt;=49999",Kickstarter!$F:$F,"=canceled",Kickstarter!$R:$R,"=plays")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9" x14ac:dyDescent="0.25">
      <c r="A13" t="s">
        <v>8403</v>
      </c>
      <c r="B13">
        <f>COUNTIFS(Kickstarter!$D:$D,"&gt;=50000",Kickstarter!$F:$F,"=successful",Kickstarter!$R:$R,"=plays")</f>
        <v>2</v>
      </c>
      <c r="C13">
        <f>COUNTIFS(Kickstarter!$D:$D,"&gt;=50000",Kickstarter!$F:$F,"=failed",Kickstarter!$R:$R,"=plays")</f>
        <v>14</v>
      </c>
      <c r="D13">
        <f>COUNTIFS(Kickstarter!$D:$D,"&gt;=50000",Kickstarter!$F:$F,"=canceled",Kickstarter!$R:$R,"=plays")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conditionalFormatting sqref="A1:I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689F-528D-47CC-9FBD-A5B7C2BD38F1}">
  <dimension ref="A1:N6"/>
  <sheetViews>
    <sheetView workbookViewId="0">
      <selection activeCell="B26" sqref="B26"/>
    </sheetView>
  </sheetViews>
  <sheetFormatPr defaultRowHeight="15" x14ac:dyDescent="0.25"/>
  <cols>
    <col min="1" max="1" width="33.5703125" bestFit="1" customWidth="1"/>
    <col min="2" max="2" width="64.5703125" style="3" customWidth="1"/>
    <col min="3" max="3" width="10.5703125" style="6" bestFit="1" customWidth="1"/>
    <col min="4" max="4" width="9.140625" style="8"/>
    <col min="5" max="5" width="18" bestFit="1" customWidth="1"/>
    <col min="6" max="6" width="13.5703125" bestFit="1" customWidth="1"/>
  </cols>
  <sheetData>
    <row r="1" spans="1:14" x14ac:dyDescent="0.25">
      <c r="A1" s="1" t="s">
        <v>8380</v>
      </c>
      <c r="B1" s="2" t="s">
        <v>8381</v>
      </c>
      <c r="C1" s="5" t="s">
        <v>8382</v>
      </c>
      <c r="D1" s="7" t="s">
        <v>8383</v>
      </c>
      <c r="E1" s="1" t="s">
        <v>8307</v>
      </c>
      <c r="F1" s="1" t="s">
        <v>8384</v>
      </c>
      <c r="G1" s="1"/>
      <c r="H1" s="1"/>
      <c r="I1" s="1"/>
      <c r="J1" s="1"/>
      <c r="K1" s="1"/>
      <c r="L1" s="1"/>
      <c r="M1" s="1"/>
      <c r="N1" s="1"/>
    </row>
    <row r="2" spans="1:14" ht="30" x14ac:dyDescent="0.25">
      <c r="A2" s="17" t="s">
        <v>3473</v>
      </c>
      <c r="B2" s="3" t="str">
        <f>VLOOKUP(A2, Kickstarter!$B:$P, 2, FALSE)</f>
        <v>Help us get actor-writer Ian Bonar's debut play - a hilarious, heartbreaking story of grief and loss - to the 2016 Edinburgh Fringe.</v>
      </c>
      <c r="C2" s="6">
        <f>VLOOKUP(A2, Kickstarter!$B:$P, 3, FALSE)</f>
        <v>2000</v>
      </c>
      <c r="D2" s="8">
        <f>VLOOKUP(A2, Kickstarter!$B:$P, 4, FALSE)</f>
        <v>2020</v>
      </c>
      <c r="E2">
        <f>VLOOKUP(A2, Kickstarter!$B:$P, 15, FALSE)</f>
        <v>51.79</v>
      </c>
      <c r="F2">
        <f>VLOOKUP(A2, Kickstarter!$B:$P, 11, FALSE)</f>
        <v>39</v>
      </c>
    </row>
    <row r="3" spans="1:14" ht="30" x14ac:dyDescent="0.25">
      <c r="A3" s="17" t="s">
        <v>3616</v>
      </c>
      <c r="B3" s="3" t="str">
        <f>VLOOKUP(A3, Kickstarter!$B:$P, 2, FALSE)</f>
        <v>The play yet to be described as "A surefire Edinburgh Fringe Festival Cult Hit". Coming to the Underbelly, Edinburgh, 5th-30th August.</v>
      </c>
      <c r="C3" s="6">
        <f>VLOOKUP(A3, Kickstarter!$B:$P, 3, FALSE)</f>
        <v>2000</v>
      </c>
      <c r="D3" s="8">
        <f>VLOOKUP(A3, Kickstarter!$B:$P, 4, FALSE)</f>
        <v>2020</v>
      </c>
      <c r="E3">
        <f>VLOOKUP(A3, Kickstarter!$B:$P, 15, FALSE)</f>
        <v>36.07</v>
      </c>
      <c r="F3">
        <f>VLOOKUP(A3, Kickstarter!$B:$P, 11, FALSE)</f>
        <v>56</v>
      </c>
    </row>
    <row r="4" spans="1:14" ht="30" x14ac:dyDescent="0.25">
      <c r="A4" s="17" t="s">
        <v>3178</v>
      </c>
      <c r="B4" s="3" t="str">
        <f>VLOOKUP(A4, Kickstarter!$B:$P, 2, FALSE)</f>
        <v>Cutting Off Kate Bush is a one-woman show written &amp; performed by Lucy Benson-Brown, premiering at the Edinburgh Fringe Festival 2014</v>
      </c>
      <c r="C4" s="6">
        <f>VLOOKUP(A4, Kickstarter!$B:$P, 3, FALSE)</f>
        <v>1500</v>
      </c>
      <c r="D4" s="8">
        <f>VLOOKUP(A4, Kickstarter!$B:$P, 4, FALSE)</f>
        <v>2576</v>
      </c>
      <c r="E4">
        <f>VLOOKUP(A4, Kickstarter!$B:$P, 15, FALSE)</f>
        <v>33.03</v>
      </c>
      <c r="F4">
        <f>VLOOKUP(A4, Kickstarter!$B:$P, 11, FALSE)</f>
        <v>78</v>
      </c>
    </row>
    <row r="5" spans="1:14" ht="30" x14ac:dyDescent="0.25">
      <c r="A5" s="17" t="s">
        <v>3329</v>
      </c>
      <c r="B5" s="3" t="str">
        <f>VLOOKUP(A5, Kickstarter!$B:$P, 2, FALSE)</f>
        <v>Jestia and Raedon is a brand new romantic comedy play going to the Edinburgh Fringe Festival this summer.</v>
      </c>
      <c r="C5" s="6">
        <f>VLOOKUP(A5, Kickstarter!$B:$P, 3, FALSE)</f>
        <v>1000</v>
      </c>
      <c r="D5" s="8">
        <f>VLOOKUP(A5, Kickstarter!$B:$P, 4, FALSE)</f>
        <v>1168</v>
      </c>
      <c r="E5">
        <f>VLOOKUP(A5, Kickstarter!$B:$P, 15, FALSE)</f>
        <v>44.92</v>
      </c>
      <c r="F5">
        <f>VLOOKUP(A5, Kickstarter!$B:$P, 11, FALSE)</f>
        <v>26</v>
      </c>
    </row>
    <row r="6" spans="1:14" ht="30" x14ac:dyDescent="0.25">
      <c r="A6" s="17" t="s">
        <v>3221</v>
      </c>
      <c r="B6" s="3" t="str">
        <f>VLOOKUP(A6, Kickstarter!$B:$P, 2, FALSE)</f>
        <v>A one-man show about love, loss, and motorways, written &amp; performed by Ben Norris. Help us get to the 2015 Edinburgh Fringe and beyond!</v>
      </c>
      <c r="C6" s="6">
        <f>VLOOKUP(A6, Kickstarter!$B:$P, 3, FALSE)</f>
        <v>4000</v>
      </c>
      <c r="D6" s="8">
        <f>VLOOKUP(A6, Kickstarter!$B:$P, 4, FALSE)</f>
        <v>4137</v>
      </c>
      <c r="E6">
        <f>VLOOKUP(A6, Kickstarter!$B:$P, 15, FALSE)</f>
        <v>36.61</v>
      </c>
      <c r="F6">
        <f>VLOOKUP(A6, Kickstarter!$B:$P,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85CFC-7774-4C47-98A1-7E8659313D9B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8316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75FF3-BB8A-44B3-9586-9267A23B8525}">
  <dimension ref="A1:E7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8308</v>
      </c>
      <c r="B2" t="s">
        <v>8316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8317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B4DAB-6225-4AA3-A5B9-9E5EE119543E}">
  <dimension ref="A1:F18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8316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Mubeen Ahmed Khan</cp:lastModifiedBy>
  <dcterms:created xsi:type="dcterms:W3CDTF">2017-04-20T15:17:24Z</dcterms:created>
  <dcterms:modified xsi:type="dcterms:W3CDTF">2021-12-11T20:36:22Z</dcterms:modified>
</cp:coreProperties>
</file>