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tabRatio="827"/>
  </bookViews>
  <sheets>
    <sheet name="Balance Sheet" sheetId="5" r:id="rId1"/>
    <sheet name="Income &amp; Expenditure Ac" sheetId="7" r:id="rId2"/>
  </sheets>
  <definedNames>
    <definedName name="_xlnm.Print_Area" localSheetId="0">'Balance Sheet'!$A$1:$H$63</definedName>
    <definedName name="_xlnm.Print_Area" localSheetId="1">'Income &amp; Expenditure Ac'!$A$1:$F$28</definedName>
  </definedNames>
  <calcPr calcId="152511"/>
</workbook>
</file>

<file path=xl/calcChain.xml><?xml version="1.0" encoding="utf-8"?>
<calcChain xmlns="http://schemas.openxmlformats.org/spreadsheetml/2006/main">
  <c r="H23" i="5" l="1"/>
  <c r="F21" i="7"/>
  <c r="F15" i="7"/>
  <c r="C12" i="7"/>
  <c r="H15" i="5"/>
  <c r="H13" i="5"/>
  <c r="G18" i="5" l="1"/>
  <c r="G12" i="5"/>
  <c r="D12" i="5"/>
  <c r="H18" i="5" l="1"/>
  <c r="G15" i="5"/>
  <c r="G11" i="5"/>
  <c r="B16" i="7" s="1"/>
  <c r="C16" i="7" s="1"/>
  <c r="C18" i="7" s="1"/>
  <c r="C21" i="7" s="1"/>
  <c r="D9" i="5" l="1"/>
  <c r="D23" i="5" s="1"/>
  <c r="D81" i="5"/>
  <c r="A23" i="5" l="1"/>
  <c r="H22" i="5" l="1"/>
  <c r="E23" i="5" l="1"/>
  <c r="H26" i="5" l="1"/>
  <c r="N11" i="5" l="1"/>
  <c r="C24" i="7" l="1"/>
</calcChain>
</file>

<file path=xl/sharedStrings.xml><?xml version="1.0" encoding="utf-8"?>
<sst xmlns="http://schemas.openxmlformats.org/spreadsheetml/2006/main" count="64" uniqueCount="44">
  <si>
    <t>AS ON</t>
  </si>
  <si>
    <t>LIABILITIES</t>
  </si>
  <si>
    <t xml:space="preserve">AS ON </t>
  </si>
  <si>
    <t>ASSETS</t>
  </si>
  <si>
    <t>FIXED ASSETS</t>
  </si>
  <si>
    <t>Amount</t>
  </si>
  <si>
    <t>Direct Incomes</t>
  </si>
  <si>
    <t>TOTAL</t>
  </si>
  <si>
    <t>EXPENDITURE</t>
  </si>
  <si>
    <t>INCOME</t>
  </si>
  <si>
    <t>31.03.2017</t>
  </si>
  <si>
    <t>31.03.2018</t>
  </si>
  <si>
    <t xml:space="preserve">Donation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</si>
  <si>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</t>
  </si>
  <si>
    <t>Direct &amp; Indirect Expenses</t>
  </si>
  <si>
    <t>Rs.P</t>
  </si>
  <si>
    <t>General</t>
  </si>
  <si>
    <t>Depreciation</t>
  </si>
  <si>
    <t>INCOME AND EXPENDITURE ACCOUNT FOR THE YEAR ENDED ON 31.3.2018</t>
  </si>
  <si>
    <t>BALANCE SHEET AS ON 31.03.2018</t>
  </si>
  <si>
    <t>Closing Balances:-</t>
  </si>
  <si>
    <t>To Excess of Income Over</t>
  </si>
  <si>
    <t xml:space="preserve">                          Expenditure</t>
  </si>
  <si>
    <t>Subscriptions 2016-17</t>
  </si>
  <si>
    <t>Subscriptions 2017-18</t>
  </si>
  <si>
    <t>Subscriptions 2018-19</t>
  </si>
  <si>
    <t>Life Membership</t>
  </si>
  <si>
    <t>Sale of Old newspapers</t>
  </si>
  <si>
    <t>Rent of Auditorium</t>
  </si>
  <si>
    <t>Contributions &amp; Donations</t>
  </si>
  <si>
    <t>Electricity bill</t>
  </si>
  <si>
    <t>Meeting Exp</t>
  </si>
  <si>
    <t>Honorarium Exp</t>
  </si>
  <si>
    <t>Books &amp; Periodicals</t>
  </si>
  <si>
    <t>Add: Additions During the year</t>
  </si>
  <si>
    <t>Buildings</t>
  </si>
  <si>
    <t>Depreciation @ 5%</t>
  </si>
  <si>
    <t>Sports Equipment</t>
  </si>
  <si>
    <t>Payables</t>
  </si>
  <si>
    <t>Furniture</t>
  </si>
  <si>
    <t>Excess of Income over Expenditure</t>
  </si>
  <si>
    <t>WINNING SPORTS CLUB</t>
  </si>
  <si>
    <t>Opening Balance</t>
  </si>
  <si>
    <t>Corpus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</si>
</sst>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43" fontId="1" fillId="0" borderId="0" xfId="0" applyNumberFormat="1" applyFont="1"/>
    <xf numFmtId="43" fontId="1" fillId="0" borderId="0" xfId="1" applyFont="1"/>
    <xf numFmtId="0" fontId="1" fillId="0" borderId="0" xfId="0" applyFont="1" applyBorder="1"/>
    <xf numFmtId="43" fontId="1" fillId="0" borderId="0" xfId="1" applyFont="1" applyBorder="1"/>
    <xf numFmtId="43" fontId="2" fillId="0" borderId="0" xfId="1" applyFont="1" applyBorder="1"/>
    <xf numFmtId="43" fontId="1" fillId="0" borderId="0" xfId="1" applyFont="1" applyFill="1" applyBorder="1"/>
    <xf numFmtId="43" fontId="1" fillId="0" borderId="0" xfId="0" applyNumberFormat="1" applyFont="1" applyBorder="1"/>
    <xf numFmtId="0" fontId="0" fillId="0" borderId="0" xfId="0" applyFont="1"/>
    <xf numFmtId="0" fontId="0" fillId="0" borderId="0" xfId="0" applyFont="1" applyBorder="1"/>
    <xf numFmtId="43" fontId="0" fillId="0" borderId="0" xfId="1" applyFont="1" applyBorder="1"/>
    <xf numFmtId="43" fontId="5" fillId="0" borderId="0" xfId="1" applyFont="1" applyBorder="1"/>
    <xf numFmtId="43" fontId="0" fillId="0" borderId="0" xfId="1" applyFont="1"/>
    <xf numFmtId="9" fontId="1" fillId="0" borderId="0" xfId="0" applyNumberFormat="1" applyFont="1"/>
    <xf numFmtId="164" fontId="1" fillId="0" borderId="0" xfId="0" applyNumberFormat="1" applyFont="1"/>
    <xf numFmtId="164" fontId="0" fillId="0" borderId="0" xfId="0" applyNumberFormat="1" applyFont="1"/>
    <xf numFmtId="43" fontId="0" fillId="0" borderId="0" xfId="0" applyNumberFormat="1" applyFont="1"/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3" fontId="4" fillId="0" borderId="0" xfId="1" applyFont="1" applyFill="1" applyBorder="1"/>
    <xf numFmtId="164" fontId="1" fillId="0" borderId="0" xfId="0" applyNumberFormat="1" applyFont="1" applyBorder="1"/>
    <xf numFmtId="0" fontId="5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43" fontId="5" fillId="0" borderId="2" xfId="1" applyFont="1" applyFill="1" applyBorder="1" applyAlignment="1">
      <alignment horizontal="center"/>
    </xf>
    <xf numFmtId="0" fontId="0" fillId="0" borderId="2" xfId="0" applyFont="1" applyBorder="1"/>
    <xf numFmtId="43" fontId="0" fillId="0" borderId="2" xfId="1" applyFont="1" applyBorder="1"/>
    <xf numFmtId="0" fontId="1" fillId="0" borderId="2" xfId="0" applyFont="1" applyBorder="1"/>
    <xf numFmtId="43" fontId="0" fillId="0" borderId="2" xfId="1" applyFont="1" applyFill="1" applyBorder="1"/>
    <xf numFmtId="43" fontId="0" fillId="0" borderId="2" xfId="0" applyNumberFormat="1" applyFont="1" applyBorder="1"/>
    <xf numFmtId="43" fontId="0" fillId="0" borderId="2" xfId="1" applyFont="1" applyBorder="1" applyAlignment="1">
      <alignment horizontal="center"/>
    </xf>
    <xf numFmtId="0" fontId="0" fillId="0" borderId="2" xfId="0" applyFont="1" applyFill="1" applyBorder="1"/>
    <xf numFmtId="43" fontId="1" fillId="0" borderId="2" xfId="1" applyFont="1" applyBorder="1"/>
    <xf numFmtId="0" fontId="8" fillId="0" borderId="2" xfId="0" applyFont="1" applyBorder="1"/>
    <xf numFmtId="43" fontId="5" fillId="0" borderId="2" xfId="1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7" fillId="0" borderId="2" xfId="0" applyFont="1" applyBorder="1"/>
    <xf numFmtId="43" fontId="6" fillId="0" borderId="2" xfId="1" applyFont="1" applyFill="1" applyBorder="1"/>
    <xf numFmtId="0" fontId="0" fillId="0" borderId="2" xfId="0" applyBorder="1"/>
    <xf numFmtId="0" fontId="0" fillId="2" borderId="2" xfId="0" applyFont="1" applyFill="1" applyBorder="1"/>
    <xf numFmtId="43" fontId="0" fillId="2" borderId="2" xfId="1" applyFont="1" applyFill="1" applyBorder="1"/>
    <xf numFmtId="43" fontId="5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1504950</xdr:colOff>
      <xdr:row>17</xdr:row>
      <xdr:rowOff>57150</xdr:rowOff>
    </xdr:from>
    <xdr:to>
      <xdr:col>0</xdr:col>
      <xdr:colOff>1714500</xdr:colOff>
      <xdr:row>19</xdr:row>
      <xdr:rowOff>0</xdr:rowOff>
    </xdr:to>
    <xdr:sp macro="" textlink="">
      <xdr:nvSpPr>
        <xdr:cNvPr id="5" name="Right Brace 4"/>
        <xdr:cNvSpPr/>
      </xdr:nvSpPr>
      <xdr:spPr>
        <a:xfrm>
          <a:off x="1504950" y="5581650"/>
          <a:ext cx="209550" cy="3238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showGridLines="0" tabSelected="1" topLeftCell="B1" workbookViewId="0">
      <selection sqref="A1:H1"/>
    </sheetView>
  </sheetViews>
  <sheetFormatPr defaultRowHeight="12.75" x14ac:dyDescent="0.2"/>
  <cols>
    <col min="1" max="1" width="13.85546875" style="1" hidden="1" customWidth="1"/>
    <col min="2" max="2" width="20.28515625" style="1" customWidth="1"/>
    <col min="3" max="3" width="11.7109375" style="1" customWidth="1"/>
    <col min="4" max="4" width="13.85546875" style="3" customWidth="1"/>
    <col min="5" max="5" width="14.28515625" style="1" hidden="1" customWidth="1"/>
    <col min="6" max="6" width="29" style="1" customWidth="1"/>
    <col min="7" max="7" width="12.85546875" style="1" customWidth="1"/>
    <col min="8" max="8" width="13.85546875" style="1" customWidth="1"/>
    <col min="9" max="9" width="12.85546875" style="1" customWidth="1"/>
    <col min="10" max="10" width="9" style="1" customWidth="1"/>
    <col min="11" max="11" width="25.5703125" style="1" customWidth="1"/>
    <col min="12" max="12" width="20.5703125" style="1" customWidth="1"/>
    <col min="13" max="14" width="18.7109375" style="1" customWidth="1"/>
    <col min="15" max="16384" width="9.140625" style="1"/>
  </cols>
  <sheetData>
    <row r="1" spans="1:15" ht="15" x14ac:dyDescent="0.25">
      <c r="A1" s="24" t="s">
        <v>41</v>
      </c>
      <c r="B1" s="24"/>
      <c r="C1" s="24"/>
      <c r="D1" s="24"/>
      <c r="E1" s="24"/>
      <c r="F1" s="24"/>
      <c r="G1" s="24"/>
      <c r="H1" s="24"/>
    </row>
    <row r="2" spans="1:15" ht="15" x14ac:dyDescent="0.25">
      <c r="A2" s="24" t="s">
        <v>19</v>
      </c>
      <c r="B2" s="24"/>
      <c r="C2" s="24"/>
      <c r="D2" s="24"/>
      <c r="E2" s="24"/>
      <c r="F2" s="24"/>
      <c r="G2" s="24"/>
      <c r="H2" s="24"/>
    </row>
    <row r="3" spans="1:15" x14ac:dyDescent="0.2">
      <c r="A3" s="25"/>
      <c r="B3" s="25"/>
      <c r="C3" s="25"/>
      <c r="D3" s="25"/>
      <c r="E3" s="25"/>
      <c r="F3" s="25"/>
      <c r="G3" s="25"/>
      <c r="H3" s="25"/>
    </row>
    <row r="4" spans="1:15" ht="15" x14ac:dyDescent="0.25">
      <c r="A4" s="26" t="s">
        <v>0</v>
      </c>
      <c r="B4" s="26" t="s">
        <v>1</v>
      </c>
      <c r="C4" s="26"/>
      <c r="D4" s="26" t="s">
        <v>2</v>
      </c>
      <c r="E4" s="26" t="s">
        <v>0</v>
      </c>
      <c r="F4" s="26" t="s">
        <v>3</v>
      </c>
      <c r="G4" s="27"/>
      <c r="H4" s="26" t="s">
        <v>2</v>
      </c>
    </row>
    <row r="5" spans="1:15" ht="15" x14ac:dyDescent="0.25">
      <c r="A5" s="28" t="s">
        <v>10</v>
      </c>
      <c r="B5" s="27"/>
      <c r="C5" s="27"/>
      <c r="D5" s="28" t="s">
        <v>11</v>
      </c>
      <c r="E5" s="28" t="s">
        <v>10</v>
      </c>
      <c r="F5" s="27"/>
      <c r="G5" s="27"/>
      <c r="H5" s="28" t="s">
        <v>11</v>
      </c>
    </row>
    <row r="6" spans="1:15" ht="15" x14ac:dyDescent="0.25">
      <c r="A6" s="26" t="s">
        <v>15</v>
      </c>
      <c r="B6" s="29"/>
      <c r="C6" s="29"/>
      <c r="D6" s="26" t="s">
        <v>15</v>
      </c>
      <c r="E6" s="26" t="s">
        <v>15</v>
      </c>
      <c r="F6" s="29"/>
      <c r="G6" s="27"/>
      <c r="H6" s="26" t="s">
        <v>15</v>
      </c>
    </row>
    <row r="7" spans="1:15" ht="15" x14ac:dyDescent="0.25">
      <c r="A7" s="30"/>
      <c r="B7" s="29" t="s">
        <v>42</v>
      </c>
      <c r="C7" s="31"/>
      <c r="D7" s="32">
        <v>5100</v>
      </c>
      <c r="E7" s="30"/>
      <c r="F7" s="27" t="s">
        <v>4</v>
      </c>
      <c r="G7" s="27"/>
      <c r="H7" s="27"/>
    </row>
    <row r="8" spans="1:15" ht="15" x14ac:dyDescent="0.25">
      <c r="A8" s="30"/>
      <c r="B8" s="29" t="s">
        <v>43</v>
      </c>
      <c r="C8" s="31"/>
      <c r="D8" s="32">
        <v>11500</v>
      </c>
      <c r="E8" s="30"/>
      <c r="F8" s="27"/>
      <c r="G8" s="27"/>
      <c r="H8" s="27"/>
    </row>
    <row r="9" spans="1:15" ht="15" x14ac:dyDescent="0.25">
      <c r="A9" s="33"/>
      <c r="B9" s="29" t="s">
        <v>40</v>
      </c>
      <c r="C9" s="31"/>
      <c r="D9" s="32">
        <f>'Income &amp; Expenditure Ac'!C18</f>
        <v>112300</v>
      </c>
      <c r="E9" s="30"/>
      <c r="F9" s="29" t="s">
        <v>39</v>
      </c>
      <c r="G9" s="32">
        <v>12000</v>
      </c>
      <c r="H9" s="32"/>
    </row>
    <row r="10" spans="1:15" ht="15" x14ac:dyDescent="0.25">
      <c r="A10" s="31"/>
      <c r="B10" s="29"/>
      <c r="C10" s="27"/>
      <c r="D10" s="32"/>
      <c r="E10" s="31"/>
      <c r="F10" s="29" t="s">
        <v>34</v>
      </c>
      <c r="G10" s="32">
        <v>16000</v>
      </c>
      <c r="H10" s="31"/>
    </row>
    <row r="11" spans="1:15" ht="15" x14ac:dyDescent="0.25">
      <c r="A11" s="30"/>
      <c r="B11" s="29"/>
      <c r="C11" s="29"/>
      <c r="D11" s="32"/>
      <c r="E11" s="30"/>
      <c r="F11" s="27"/>
      <c r="G11" s="30">
        <f>G9+G10</f>
        <v>28000</v>
      </c>
      <c r="H11" s="32"/>
      <c r="N11" s="2" t="e">
        <f>#REF!+#REF!+#REF!+#REF!+#REF!+#REF!+#REF!+#REF!+G30+G33</f>
        <v>#REF!</v>
      </c>
    </row>
    <row r="12" spans="1:15" ht="15" x14ac:dyDescent="0.25">
      <c r="A12" s="30"/>
      <c r="B12" s="29" t="s">
        <v>38</v>
      </c>
      <c r="C12" s="27"/>
      <c r="D12" s="32">
        <f>8500+120000</f>
        <v>128500</v>
      </c>
      <c r="E12" s="30"/>
      <c r="F12" s="29" t="s">
        <v>36</v>
      </c>
      <c r="G12" s="30">
        <f>G11*5%</f>
        <v>1400</v>
      </c>
      <c r="H12" s="32"/>
      <c r="N12" s="2"/>
    </row>
    <row r="13" spans="1:15" ht="15" x14ac:dyDescent="0.25">
      <c r="A13" s="29"/>
      <c r="B13" s="29"/>
      <c r="C13" s="29"/>
      <c r="D13" s="30"/>
      <c r="E13" s="30"/>
      <c r="F13" s="29"/>
      <c r="G13" s="30"/>
      <c r="H13" s="32">
        <f>G11-G12</f>
        <v>26600</v>
      </c>
      <c r="N13" s="2"/>
    </row>
    <row r="14" spans="1:15" ht="15" x14ac:dyDescent="0.25">
      <c r="A14" s="30"/>
      <c r="B14" s="27"/>
      <c r="C14" s="27"/>
      <c r="D14" s="30"/>
      <c r="E14" s="30"/>
      <c r="F14" s="29" t="s">
        <v>35</v>
      </c>
      <c r="G14" s="30">
        <v>120000</v>
      </c>
      <c r="H14" s="32"/>
      <c r="N14" s="2"/>
    </row>
    <row r="15" spans="1:15" ht="15" x14ac:dyDescent="0.25">
      <c r="A15" s="30"/>
      <c r="B15" s="27"/>
      <c r="C15" s="27"/>
      <c r="D15" s="30"/>
      <c r="E15" s="34"/>
      <c r="F15" s="29" t="s">
        <v>36</v>
      </c>
      <c r="G15" s="30">
        <f>G14*5%</f>
        <v>6000</v>
      </c>
      <c r="H15" s="32">
        <f>G14-G15</f>
        <v>114000</v>
      </c>
    </row>
    <row r="16" spans="1:15" ht="15" x14ac:dyDescent="0.25">
      <c r="A16" s="30"/>
      <c r="B16" s="29"/>
      <c r="C16" s="29"/>
      <c r="D16" s="30"/>
      <c r="E16" s="31"/>
      <c r="F16" s="31"/>
      <c r="G16" s="31"/>
      <c r="H16" s="31"/>
      <c r="O16" s="1">
        <v>12</v>
      </c>
    </row>
    <row r="17" spans="1:14" ht="15" x14ac:dyDescent="0.25">
      <c r="A17" s="30"/>
      <c r="B17" s="29"/>
      <c r="C17" s="29"/>
      <c r="D17" s="30"/>
      <c r="E17" s="30"/>
      <c r="F17" s="35" t="s">
        <v>37</v>
      </c>
      <c r="G17" s="32">
        <v>25000</v>
      </c>
      <c r="H17" s="32"/>
      <c r="K17" s="1" t="s">
        <v>13</v>
      </c>
    </row>
    <row r="18" spans="1:14" ht="15" x14ac:dyDescent="0.25">
      <c r="A18" s="30"/>
      <c r="B18" s="30"/>
      <c r="C18" s="30"/>
      <c r="D18" s="36"/>
      <c r="E18" s="30"/>
      <c r="F18" s="29" t="s">
        <v>36</v>
      </c>
      <c r="G18" s="32">
        <f>G17*10%</f>
        <v>2500</v>
      </c>
      <c r="H18" s="32">
        <f>G17-G18</f>
        <v>22500</v>
      </c>
    </row>
    <row r="19" spans="1:14" ht="15" x14ac:dyDescent="0.25">
      <c r="A19" s="30"/>
      <c r="B19" s="30"/>
      <c r="C19" s="30"/>
      <c r="D19" s="36"/>
      <c r="E19" s="30"/>
      <c r="F19" s="37"/>
      <c r="G19" s="32"/>
      <c r="H19" s="32"/>
    </row>
    <row r="20" spans="1:14" ht="15" x14ac:dyDescent="0.25">
      <c r="A20" s="31"/>
      <c r="B20" s="31"/>
      <c r="C20" s="31"/>
      <c r="D20" s="36"/>
      <c r="E20" s="30"/>
      <c r="F20" s="27" t="s">
        <v>20</v>
      </c>
      <c r="G20" s="30"/>
      <c r="H20" s="32">
        <v>4300</v>
      </c>
    </row>
    <row r="21" spans="1:14" ht="15" x14ac:dyDescent="0.25">
      <c r="A21" s="29"/>
      <c r="B21" s="29"/>
      <c r="C21" s="29"/>
      <c r="D21" s="30"/>
      <c r="E21" s="30"/>
      <c r="F21" s="29" t="s">
        <v>16</v>
      </c>
      <c r="G21" s="30">
        <v>90000</v>
      </c>
      <c r="H21" s="32"/>
      <c r="I21" s="14"/>
    </row>
    <row r="22" spans="1:14" ht="15" x14ac:dyDescent="0.25">
      <c r="A22" s="29"/>
      <c r="B22" s="29"/>
      <c r="C22" s="29"/>
      <c r="D22" s="29"/>
      <c r="E22" s="30"/>
      <c r="F22" s="35"/>
      <c r="G22" s="30"/>
      <c r="H22" s="32">
        <f>+SUM(G21:G22)</f>
        <v>90000</v>
      </c>
    </row>
    <row r="23" spans="1:14" ht="15" x14ac:dyDescent="0.25">
      <c r="A23" s="38">
        <f>+SUM(A7:A22)</f>
        <v>0</v>
      </c>
      <c r="B23" s="26" t="s">
        <v>7</v>
      </c>
      <c r="C23" s="26"/>
      <c r="D23" s="38">
        <f>+SUM(D7:D22)</f>
        <v>257400</v>
      </c>
      <c r="E23" s="38">
        <f>+SUM(E7:E22)</f>
        <v>0</v>
      </c>
      <c r="F23" s="26" t="s">
        <v>7</v>
      </c>
      <c r="G23" s="26" t="s">
        <v>15</v>
      </c>
      <c r="H23" s="38">
        <f>+SUM(H7:H22)</f>
        <v>257400</v>
      </c>
    </row>
    <row r="24" spans="1:14" ht="15" x14ac:dyDescent="0.25">
      <c r="A24" s="9"/>
      <c r="B24" s="9"/>
      <c r="C24" s="9"/>
      <c r="D24" s="13"/>
      <c r="E24" s="9"/>
      <c r="F24" s="9"/>
      <c r="G24" s="9"/>
      <c r="H24" s="9"/>
    </row>
    <row r="26" spans="1:14" x14ac:dyDescent="0.2">
      <c r="D26" s="2"/>
      <c r="H26" s="2">
        <f>D23-H23</f>
        <v>0</v>
      </c>
      <c r="J26" s="4"/>
      <c r="K26" s="4"/>
      <c r="L26" s="4"/>
      <c r="M26" s="4"/>
      <c r="N26" s="4"/>
    </row>
    <row r="27" spans="1:14" x14ac:dyDescent="0.2">
      <c r="D27" s="1"/>
      <c r="H27" s="8"/>
      <c r="J27" s="4"/>
      <c r="K27" s="4"/>
      <c r="L27" s="4"/>
      <c r="M27" s="4"/>
      <c r="N27" s="4"/>
    </row>
    <row r="28" spans="1:14" x14ac:dyDescent="0.2">
      <c r="A28" s="18"/>
      <c r="D28" s="1"/>
      <c r="J28" s="4"/>
      <c r="K28" s="4"/>
      <c r="L28" s="4"/>
      <c r="M28" s="4"/>
      <c r="N28" s="4"/>
    </row>
    <row r="29" spans="1:14" x14ac:dyDescent="0.2">
      <c r="A29" s="18"/>
      <c r="B29" s="18"/>
      <c r="C29" s="18"/>
      <c r="E29" s="5"/>
      <c r="F29" s="4"/>
      <c r="G29" s="5"/>
      <c r="J29" s="4"/>
      <c r="K29" s="4"/>
      <c r="L29" s="4"/>
      <c r="M29" s="4"/>
      <c r="N29" s="4"/>
    </row>
    <row r="30" spans="1:14" x14ac:dyDescent="0.2">
      <c r="E30" s="8"/>
      <c r="F30" s="4"/>
      <c r="G30" s="5"/>
      <c r="H30" s="15"/>
      <c r="J30" s="4"/>
      <c r="K30" s="4"/>
      <c r="L30" s="5"/>
      <c r="M30" s="4"/>
      <c r="N30" s="4"/>
    </row>
    <row r="31" spans="1:14" x14ac:dyDescent="0.2">
      <c r="E31" s="5"/>
      <c r="F31" s="4"/>
      <c r="G31" s="5"/>
      <c r="H31" s="5"/>
      <c r="J31" s="4"/>
      <c r="K31" s="4"/>
      <c r="L31" s="22"/>
      <c r="M31" s="4"/>
      <c r="N31" s="4"/>
    </row>
    <row r="32" spans="1:14" x14ac:dyDescent="0.2">
      <c r="E32" s="21"/>
      <c r="F32" s="4"/>
      <c r="G32" s="5"/>
      <c r="J32" s="4"/>
      <c r="K32" s="4"/>
      <c r="L32" s="5"/>
      <c r="M32" s="4"/>
      <c r="N32" s="4"/>
    </row>
    <row r="33" spans="1:14" x14ac:dyDescent="0.2">
      <c r="E33" s="4"/>
      <c r="F33" s="4"/>
      <c r="G33" s="5"/>
      <c r="H33" s="3"/>
      <c r="J33" s="4"/>
      <c r="K33" s="4"/>
      <c r="L33" s="7"/>
      <c r="M33" s="23"/>
      <c r="N33" s="4"/>
    </row>
    <row r="34" spans="1:14" x14ac:dyDescent="0.2">
      <c r="A34" s="5"/>
      <c r="B34" s="4"/>
      <c r="C34" s="4"/>
      <c r="G34" s="4"/>
      <c r="J34" s="4"/>
      <c r="K34" s="4"/>
      <c r="L34" s="4"/>
      <c r="M34" s="4"/>
      <c r="N34" s="4"/>
    </row>
    <row r="35" spans="1:14" x14ac:dyDescent="0.2">
      <c r="A35" s="5"/>
      <c r="B35" s="4"/>
      <c r="C35" s="4"/>
      <c r="J35" s="4"/>
      <c r="K35" s="4"/>
      <c r="L35" s="4"/>
      <c r="M35" s="4"/>
      <c r="N35" s="4"/>
    </row>
    <row r="36" spans="1:14" x14ac:dyDescent="0.2">
      <c r="A36" s="5"/>
      <c r="B36" s="4"/>
      <c r="C36" s="4"/>
      <c r="J36" s="4"/>
      <c r="K36" s="4"/>
      <c r="L36" s="4"/>
      <c r="M36" s="4"/>
      <c r="N36" s="4"/>
    </row>
    <row r="37" spans="1:14" x14ac:dyDescent="0.2">
      <c r="A37" s="5"/>
      <c r="B37" s="4"/>
      <c r="C37" s="4"/>
      <c r="J37" s="4"/>
      <c r="K37" s="4"/>
      <c r="L37" s="4"/>
      <c r="M37" s="4"/>
      <c r="N37" s="4"/>
    </row>
    <row r="38" spans="1:14" ht="14.25" customHeight="1" x14ac:dyDescent="0.2">
      <c r="A38" s="5"/>
      <c r="B38" s="4"/>
      <c r="C38" s="4"/>
      <c r="J38" s="4"/>
      <c r="K38" s="4"/>
      <c r="L38" s="4"/>
      <c r="M38" s="4"/>
      <c r="N38" s="4"/>
    </row>
    <row r="39" spans="1:14" x14ac:dyDescent="0.2">
      <c r="A39" s="5"/>
      <c r="B39" s="4"/>
      <c r="C39" s="4"/>
    </row>
    <row r="40" spans="1:14" x14ac:dyDescent="0.2">
      <c r="A40" s="5"/>
      <c r="B40" s="4"/>
      <c r="C40" s="4"/>
    </row>
    <row r="41" spans="1:14" x14ac:dyDescent="0.2">
      <c r="A41" s="5"/>
      <c r="B41" s="4"/>
      <c r="C41" s="4"/>
      <c r="K41" s="2"/>
    </row>
    <row r="42" spans="1:14" x14ac:dyDescent="0.2">
      <c r="A42" s="5"/>
      <c r="B42" s="4"/>
      <c r="C42" s="4"/>
    </row>
    <row r="43" spans="1:14" x14ac:dyDescent="0.2">
      <c r="A43" s="5"/>
      <c r="B43" s="4"/>
      <c r="C43" s="4"/>
    </row>
    <row r="44" spans="1:14" x14ac:dyDescent="0.2">
      <c r="A44" s="5"/>
      <c r="B44" s="4"/>
      <c r="C44" s="4"/>
    </row>
    <row r="45" spans="1:14" x14ac:dyDescent="0.2">
      <c r="A45" s="5"/>
      <c r="B45" s="4"/>
      <c r="C45" s="4"/>
    </row>
    <row r="46" spans="1:14" x14ac:dyDescent="0.2">
      <c r="A46" s="5"/>
      <c r="B46" s="4"/>
      <c r="C46" s="4"/>
    </row>
    <row r="47" spans="1:14" x14ac:dyDescent="0.2">
      <c r="A47" s="5"/>
      <c r="B47" s="4"/>
      <c r="C47" s="4"/>
    </row>
    <row r="48" spans="1:14" x14ac:dyDescent="0.2">
      <c r="A48" s="5"/>
      <c r="B48" s="4"/>
      <c r="C48" s="4"/>
    </row>
    <row r="49" spans="1:8" x14ac:dyDescent="0.2">
      <c r="A49" s="5"/>
      <c r="B49" s="4"/>
      <c r="C49" s="4"/>
    </row>
    <row r="50" spans="1:8" x14ac:dyDescent="0.2">
      <c r="A50" s="5"/>
      <c r="B50" s="4"/>
      <c r="C50" s="4"/>
    </row>
    <row r="51" spans="1:8" x14ac:dyDescent="0.2">
      <c r="A51" s="5"/>
      <c r="B51" s="4"/>
      <c r="C51" s="4"/>
    </row>
    <row r="54" spans="1:8" x14ac:dyDescent="0.2">
      <c r="D54" s="6"/>
    </row>
    <row r="55" spans="1:8" x14ac:dyDescent="0.2">
      <c r="D55" s="1"/>
    </row>
    <row r="56" spans="1:8" x14ac:dyDescent="0.2">
      <c r="D56" s="2"/>
      <c r="G56" s="19"/>
      <c r="H56" s="5"/>
    </row>
    <row r="62" spans="1:8" x14ac:dyDescent="0.2">
      <c r="H62" s="4"/>
    </row>
    <row r="63" spans="1:8" x14ac:dyDescent="0.2">
      <c r="A63" s="5"/>
      <c r="B63" s="4"/>
      <c r="C63" s="4"/>
    </row>
    <row r="65" spans="8:8" x14ac:dyDescent="0.2">
      <c r="H65" s="20"/>
    </row>
    <row r="66" spans="8:8" x14ac:dyDescent="0.2">
      <c r="H66" s="5"/>
    </row>
    <row r="81" spans="4:4" x14ac:dyDescent="0.2">
      <c r="D81" s="3">
        <f>D77-H77</f>
        <v>0</v>
      </c>
    </row>
  </sheetData>
  <mergeCells count="3">
    <mergeCell ref="A1:H1"/>
    <mergeCell ref="A2:H2"/>
    <mergeCell ref="A3:H3"/>
  </mergeCells>
  <pageMargins left="0.43" right="0.35433070866141703" top="0.78" bottom="0.15748031496063" header="0.23622047244094499" footer="0.1574803149606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showGridLines="0" workbookViewId="0">
      <selection sqref="A1:F1"/>
    </sheetView>
  </sheetViews>
  <sheetFormatPr defaultRowHeight="15" x14ac:dyDescent="0.25"/>
  <cols>
    <col min="1" max="1" width="27" style="9" customWidth="1"/>
    <col min="2" max="2" width="12.140625" style="9" customWidth="1"/>
    <col min="3" max="3" width="12.85546875" style="9" customWidth="1"/>
    <col min="4" max="4" width="25.42578125" style="9" customWidth="1"/>
    <col min="5" max="5" width="13.5703125" style="9" customWidth="1"/>
    <col min="6" max="6" width="13" style="9" customWidth="1"/>
    <col min="7" max="7" width="13.28515625" style="9" bestFit="1" customWidth="1"/>
    <col min="8" max="8" width="11.5703125" style="9" bestFit="1" customWidth="1"/>
    <col min="9" max="9" width="14.85546875" style="9" bestFit="1" customWidth="1"/>
    <col min="10" max="10" width="12.42578125" style="9" customWidth="1"/>
    <col min="11" max="11" width="10.42578125" style="9" customWidth="1"/>
    <col min="12" max="12" width="5" style="9" hidden="1" customWidth="1"/>
    <col min="13" max="13" width="2" style="9" hidden="1" customWidth="1"/>
    <col min="14" max="18" width="9.140625" style="9"/>
    <col min="19" max="19" width="26.7109375" style="9" customWidth="1"/>
    <col min="20" max="16384" width="9.140625" style="9"/>
  </cols>
  <sheetData>
    <row r="1" spans="1:19" x14ac:dyDescent="0.25">
      <c r="A1" s="24" t="s">
        <v>41</v>
      </c>
      <c r="B1" s="24"/>
      <c r="C1" s="24"/>
      <c r="D1" s="24"/>
      <c r="E1" s="24"/>
      <c r="F1" s="24"/>
    </row>
    <row r="2" spans="1:19" x14ac:dyDescent="0.25">
      <c r="A2" s="24" t="s">
        <v>18</v>
      </c>
      <c r="B2" s="24"/>
      <c r="C2" s="24"/>
      <c r="D2" s="24"/>
      <c r="E2" s="24"/>
      <c r="F2" s="24"/>
    </row>
    <row r="3" spans="1:19" x14ac:dyDescent="0.25">
      <c r="A3" s="29"/>
      <c r="B3" s="29"/>
      <c r="C3" s="29"/>
      <c r="D3" s="29"/>
      <c r="E3" s="29"/>
      <c r="F3" s="29"/>
    </row>
    <row r="4" spans="1:19" x14ac:dyDescent="0.25">
      <c r="A4" s="26" t="s">
        <v>8</v>
      </c>
      <c r="B4" s="39"/>
      <c r="C4" s="26" t="s">
        <v>5</v>
      </c>
      <c r="D4" s="26" t="s">
        <v>9</v>
      </c>
      <c r="E4" s="39"/>
      <c r="F4" s="26" t="s">
        <v>5</v>
      </c>
    </row>
    <row r="5" spans="1:19" x14ac:dyDescent="0.25">
      <c r="A5" s="29"/>
      <c r="B5" s="29"/>
      <c r="C5" s="26" t="s">
        <v>15</v>
      </c>
      <c r="D5" s="29"/>
      <c r="E5" s="29"/>
      <c r="F5" s="26" t="s">
        <v>15</v>
      </c>
    </row>
    <row r="6" spans="1:19" x14ac:dyDescent="0.25">
      <c r="A6" s="40" t="s">
        <v>14</v>
      </c>
      <c r="B6" s="30"/>
      <c r="C6" s="30"/>
      <c r="D6" s="40" t="s">
        <v>6</v>
      </c>
      <c r="E6" s="29"/>
      <c r="F6" s="29"/>
      <c r="S6"/>
    </row>
    <row r="7" spans="1:19" x14ac:dyDescent="0.25">
      <c r="A7" s="35" t="s">
        <v>30</v>
      </c>
      <c r="B7" s="32">
        <v>15000</v>
      </c>
      <c r="C7" s="30"/>
      <c r="D7" s="40" t="s">
        <v>12</v>
      </c>
      <c r="E7" s="29"/>
      <c r="F7" s="29"/>
      <c r="S7"/>
    </row>
    <row r="8" spans="1:19" x14ac:dyDescent="0.25">
      <c r="A8" s="35" t="s">
        <v>31</v>
      </c>
      <c r="B8" s="32">
        <v>12000</v>
      </c>
      <c r="C8" s="32"/>
      <c r="D8" s="29" t="s">
        <v>23</v>
      </c>
      <c r="E8" s="30">
        <v>8000</v>
      </c>
      <c r="F8" s="30"/>
      <c r="S8"/>
    </row>
    <row r="9" spans="1:19" x14ac:dyDescent="0.25">
      <c r="A9" s="35" t="s">
        <v>32</v>
      </c>
      <c r="B9" s="32">
        <v>25000</v>
      </c>
      <c r="C9" s="32"/>
      <c r="D9" s="29" t="s">
        <v>24</v>
      </c>
      <c r="E9" s="30">
        <v>100000</v>
      </c>
      <c r="F9" s="30"/>
      <c r="S9"/>
    </row>
    <row r="10" spans="1:19" x14ac:dyDescent="0.25">
      <c r="A10" s="35" t="s">
        <v>33</v>
      </c>
      <c r="B10" s="32">
        <v>8000</v>
      </c>
      <c r="C10" s="41"/>
      <c r="D10" s="29" t="s">
        <v>25</v>
      </c>
      <c r="E10" s="30">
        <v>40000</v>
      </c>
      <c r="F10" s="30"/>
      <c r="S10"/>
    </row>
    <row r="11" spans="1:19" x14ac:dyDescent="0.25">
      <c r="A11" s="35" t="s">
        <v>33</v>
      </c>
      <c r="B11" s="32">
        <v>8000</v>
      </c>
      <c r="C11" s="41"/>
      <c r="D11" s="35" t="s">
        <v>26</v>
      </c>
      <c r="E11" s="30">
        <v>28000</v>
      </c>
      <c r="F11" s="30"/>
      <c r="S11"/>
    </row>
    <row r="12" spans="1:19" x14ac:dyDescent="0.25">
      <c r="A12" s="29"/>
      <c r="B12" s="32"/>
      <c r="C12" s="32">
        <f>SUM(B7:B11)</f>
        <v>68000</v>
      </c>
      <c r="D12" s="42" t="s">
        <v>27</v>
      </c>
      <c r="E12" s="30">
        <v>1200</v>
      </c>
      <c r="F12" s="30"/>
      <c r="S12"/>
    </row>
    <row r="13" spans="1:19" x14ac:dyDescent="0.25">
      <c r="A13" s="29"/>
      <c r="B13" s="32"/>
      <c r="C13" s="32"/>
      <c r="D13" s="29" t="s">
        <v>28</v>
      </c>
      <c r="E13" s="30">
        <v>8000</v>
      </c>
      <c r="F13" s="30"/>
      <c r="J13" s="13"/>
      <c r="S13"/>
    </row>
    <row r="14" spans="1:19" x14ac:dyDescent="0.25">
      <c r="A14" s="42"/>
      <c r="B14" s="32"/>
      <c r="C14" s="32"/>
      <c r="D14" s="29" t="s">
        <v>29</v>
      </c>
      <c r="E14" s="30">
        <v>5000</v>
      </c>
      <c r="F14" s="29"/>
      <c r="S14"/>
    </row>
    <row r="15" spans="1:19" x14ac:dyDescent="0.25">
      <c r="A15" s="35"/>
      <c r="B15" s="32"/>
      <c r="C15" s="32"/>
      <c r="D15" s="29"/>
      <c r="E15" s="30"/>
      <c r="F15" s="33">
        <f>SUM(E8:E15)</f>
        <v>190200</v>
      </c>
      <c r="S15"/>
    </row>
    <row r="16" spans="1:19" x14ac:dyDescent="0.25">
      <c r="A16" s="29" t="s">
        <v>17</v>
      </c>
      <c r="B16" s="30">
        <f>'Balance Sheet'!G12+'Balance Sheet'!G15+'Balance Sheet'!G18</f>
        <v>9900</v>
      </c>
      <c r="C16" s="32">
        <f>B16</f>
        <v>9900</v>
      </c>
      <c r="D16" s="43"/>
      <c r="E16" s="44"/>
      <c r="F16" s="44"/>
      <c r="S16"/>
    </row>
    <row r="17" spans="1:19" x14ac:dyDescent="0.25">
      <c r="A17" s="29"/>
      <c r="B17" s="29"/>
      <c r="C17" s="29"/>
      <c r="D17" s="29"/>
      <c r="E17" s="44"/>
      <c r="F17" s="44"/>
      <c r="S17"/>
    </row>
    <row r="18" spans="1:19" x14ac:dyDescent="0.25">
      <c r="A18" s="29" t="s">
        <v>21</v>
      </c>
      <c r="B18" s="29"/>
      <c r="C18" s="33">
        <f>+F21-SUM(C12:C16)</f>
        <v>112300</v>
      </c>
      <c r="D18" s="29"/>
      <c r="E18" s="44"/>
      <c r="F18" s="29"/>
      <c r="G18" s="11"/>
      <c r="I18" s="16"/>
      <c r="S18"/>
    </row>
    <row r="19" spans="1:19" x14ac:dyDescent="0.25">
      <c r="A19" s="29" t="s">
        <v>22</v>
      </c>
      <c r="B19" s="29"/>
      <c r="C19" s="29"/>
      <c r="D19" s="29"/>
      <c r="E19" s="29"/>
      <c r="F19" s="30"/>
      <c r="I19" s="16"/>
      <c r="S19"/>
    </row>
    <row r="20" spans="1:19" x14ac:dyDescent="0.25">
      <c r="A20" s="29"/>
      <c r="B20" s="29"/>
      <c r="C20" s="29"/>
      <c r="D20" s="29"/>
      <c r="E20" s="29"/>
      <c r="F20" s="29"/>
      <c r="G20" s="17"/>
      <c r="I20" s="16"/>
      <c r="S20"/>
    </row>
    <row r="21" spans="1:19" x14ac:dyDescent="0.25">
      <c r="A21" s="26" t="s">
        <v>7</v>
      </c>
      <c r="B21" s="26" t="s">
        <v>15</v>
      </c>
      <c r="C21" s="45">
        <f>SUM(C6:C20)</f>
        <v>190200</v>
      </c>
      <c r="D21" s="26" t="s">
        <v>7</v>
      </c>
      <c r="E21" s="26" t="s">
        <v>15</v>
      </c>
      <c r="F21" s="38">
        <f>SUM(F6:F20)</f>
        <v>190200</v>
      </c>
      <c r="H21" s="17"/>
      <c r="I21"/>
      <c r="S21"/>
    </row>
    <row r="22" spans="1:19" x14ac:dyDescent="0.25">
      <c r="S22"/>
    </row>
    <row r="23" spans="1:19" x14ac:dyDescent="0.25">
      <c r="I23" s="13"/>
      <c r="J23" s="12"/>
      <c r="S23"/>
    </row>
    <row r="24" spans="1:19" x14ac:dyDescent="0.25">
      <c r="C24" s="17">
        <f>+C21-F21</f>
        <v>0</v>
      </c>
      <c r="D24" s="10"/>
      <c r="E24" s="11"/>
      <c r="F24" s="11"/>
      <c r="S24"/>
    </row>
    <row r="25" spans="1:19" x14ac:dyDescent="0.25">
      <c r="D25" s="10"/>
      <c r="E25" s="11"/>
      <c r="F25" s="11"/>
      <c r="S25"/>
    </row>
    <row r="26" spans="1:19" x14ac:dyDescent="0.25">
      <c r="D26" s="10"/>
      <c r="E26" s="11"/>
      <c r="F26" s="11"/>
      <c r="I26"/>
      <c r="S26"/>
    </row>
    <row r="27" spans="1:19" x14ac:dyDescent="0.25">
      <c r="A27" s="10"/>
      <c r="B27" s="10"/>
      <c r="C27" s="10"/>
      <c r="D27" s="10"/>
      <c r="E27" s="11"/>
      <c r="F27" s="11"/>
      <c r="S27"/>
    </row>
    <row r="28" spans="1:19" x14ac:dyDescent="0.25">
      <c r="A28" s="10"/>
      <c r="B28" s="10"/>
      <c r="C28" s="10"/>
      <c r="D28" s="10"/>
      <c r="E28" s="10"/>
      <c r="F28" s="10"/>
      <c r="S28"/>
    </row>
    <row r="34" spans="4:4" x14ac:dyDescent="0.25">
      <c r="D34" s="16"/>
    </row>
  </sheetData>
  <mergeCells count="2">
    <mergeCell ref="A1:F1"/>
    <mergeCell ref="A2:F2"/>
  </mergeCells>
  <pageMargins left="0.61" right="0.31" top="1.06" bottom="0.3" header="0.31496062992126" footer="0.31496062992126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Balance Sheet</vt:lpstr>
      <vt:lpstr>Income &amp; Expenditure Ac</vt:lpstr>
      <vt:lpstr>'Balance Sheet'!Print_Area</vt:lpstr>
      <vt:lpstr>'Income &amp; Expenditure Ac'!Print_Area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2018-07-27T12:02:06Z</dcterms:modified>
</cp:coreProperties>
</file>