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3439F91A-2725-4F85-9668-DE9B2CF1EBDE}" xr6:coauthVersionLast="47" xr6:coauthVersionMax="47" xr10:uidLastSave="{00000000-0000-0000-0000-000000000000}"/>
  <bookViews>
    <workbookView xWindow="-110" yWindow="-110" windowWidth="19420" windowHeight="10640" activeTab="2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" i="21" l="1"/>
  <c r="BG5" i="21"/>
  <c r="X4" i="21"/>
  <c r="S6" i="21"/>
  <c r="BL4" i="21"/>
  <c r="C351" i="19"/>
  <c r="I351" i="19" s="1"/>
  <c r="C350" i="19"/>
  <c r="G496" i="4"/>
  <c r="I496" i="4" s="1"/>
  <c r="I499" i="4" s="1"/>
  <c r="H351" i="19"/>
  <c r="D499" i="4"/>
  <c r="E499" i="4"/>
  <c r="F499" i="4"/>
  <c r="G497" i="4"/>
  <c r="H497" i="4" s="1"/>
  <c r="G502" i="4"/>
  <c r="I502" i="4" s="1"/>
  <c r="G495" i="4"/>
  <c r="I495" i="4" s="1"/>
  <c r="L323" i="19"/>
  <c r="C306" i="19"/>
  <c r="L294" i="19"/>
  <c r="BV3" i="21"/>
  <c r="BV4" i="21" s="1"/>
  <c r="I8" i="21"/>
  <c r="I9" i="21" s="1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BQ3" i="21"/>
  <c r="BG3" i="21"/>
  <c r="BG4" i="21" s="1"/>
  <c r="BL3" i="2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P463" i="4"/>
  <c r="E463" i="4"/>
  <c r="F463" i="4"/>
  <c r="BB3" i="2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AW3" i="21"/>
  <c r="AW4" i="21" s="1"/>
  <c r="AR3" i="21"/>
  <c r="AR4" i="21" s="1"/>
  <c r="AR5" i="21" s="1"/>
  <c r="AR6" i="21" s="1"/>
  <c r="AM3" i="21"/>
  <c r="AH3" i="21"/>
  <c r="AH4" i="21" s="1"/>
  <c r="AH5" i="21" s="1"/>
  <c r="AH6" i="21" s="1"/>
  <c r="AC3" i="21"/>
  <c r="X3" i="21"/>
  <c r="S3" i="21"/>
  <c r="S4" i="21" s="1"/>
  <c r="S5" i="21" s="1"/>
  <c r="N3" i="21"/>
  <c r="N4" i="21" s="1"/>
  <c r="N5" i="21" s="1"/>
  <c r="N6" i="21" s="1"/>
  <c r="N7" i="21" s="1"/>
  <c r="N8" i="21" s="1"/>
  <c r="N9" i="21" s="1"/>
  <c r="N10" i="21" s="1"/>
  <c r="N11" i="21" s="1"/>
  <c r="I3" i="21"/>
  <c r="I4" i="21" s="1"/>
  <c r="I5" i="21" s="1"/>
  <c r="I6" i="21" s="1"/>
  <c r="I7" i="21" s="1"/>
  <c r="D3" i="21"/>
  <c r="D4" i="21" s="1"/>
  <c r="D5" i="21" s="1"/>
  <c r="D6" i="21" s="1"/>
  <c r="D7" i="21" s="1"/>
  <c r="J35" i="2"/>
  <c r="F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Q423" i="4"/>
  <c r="BP423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P49" i="4"/>
  <c r="BH97" i="4"/>
  <c r="AR97" i="4"/>
  <c r="BD97" i="4"/>
  <c r="BP85" i="4"/>
  <c r="BP279" i="4"/>
  <c r="BP271" i="4"/>
  <c r="BP263" i="4"/>
  <c r="BP251" i="4"/>
  <c r="BP242" i="4"/>
  <c r="BH215" i="4"/>
  <c r="BP215" i="4" s="1"/>
  <c r="BQ145" i="4"/>
  <c r="BP145" i="4"/>
  <c r="BD136" i="4"/>
  <c r="BP136" i="4" s="1"/>
  <c r="BP125" i="4"/>
  <c r="BP117" i="4"/>
  <c r="BP325" i="4"/>
  <c r="BD316" i="4"/>
  <c r="BP316" i="4" s="1"/>
  <c r="BP306" i="4"/>
  <c r="BP298" i="4"/>
  <c r="BP171" i="4"/>
  <c r="BQ156" i="4"/>
  <c r="BP156" i="4"/>
  <c r="BH205" i="4"/>
  <c r="BD205" i="4"/>
  <c r="BD193" i="4"/>
  <c r="AR193" i="4"/>
  <c r="BD183" i="4"/>
  <c r="AZ183" i="4"/>
  <c r="BP286" i="4"/>
  <c r="BD348" i="4"/>
  <c r="BP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G499" i="4" l="1"/>
  <c r="H500" i="4"/>
  <c r="I322" i="19"/>
  <c r="I315" i="19"/>
  <c r="I272" i="19"/>
  <c r="I302" i="19"/>
  <c r="I323" i="19" s="1"/>
  <c r="M323" i="19" s="1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I6" i="4"/>
  <c r="G12" i="4"/>
  <c r="I14" i="19"/>
  <c r="G6" i="4"/>
  <c r="G491" i="4"/>
  <c r="I337" i="19"/>
  <c r="I483" i="4"/>
  <c r="I344" i="19"/>
  <c r="BP479" i="4"/>
  <c r="G479" i="4"/>
  <c r="I6" i="22"/>
  <c r="J6" i="22" s="1"/>
  <c r="J5" i="22"/>
  <c r="J7" i="22"/>
  <c r="I8" i="22"/>
  <c r="I463" i="4"/>
  <c r="G463" i="4"/>
  <c r="I466" i="4"/>
  <c r="I479" i="4" s="1"/>
  <c r="Q82" i="20"/>
  <c r="BP183" i="4"/>
  <c r="BP205" i="4"/>
  <c r="BP60" i="4"/>
  <c r="BP97" i="4"/>
  <c r="G451" i="4"/>
  <c r="I443" i="4"/>
  <c r="I451" i="4" s="1"/>
  <c r="BP71" i="4"/>
  <c r="I427" i="4"/>
  <c r="I440" i="4" s="1"/>
  <c r="H441" i="4" s="1"/>
  <c r="Q68" i="20"/>
  <c r="Q80" i="20"/>
  <c r="N56" i="20"/>
  <c r="Z44" i="20"/>
  <c r="AI32" i="20"/>
  <c r="Z20" i="20"/>
  <c r="BP193" i="4"/>
  <c r="BP338" i="4"/>
  <c r="BP361" i="4"/>
  <c r="BP369" i="4"/>
  <c r="BP379" i="4"/>
  <c r="BP397" i="4"/>
  <c r="BP409" i="4"/>
  <c r="BP387" i="4"/>
  <c r="I301" i="4"/>
  <c r="I306" i="4" s="1"/>
  <c r="H307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H388" i="4" s="1"/>
  <c r="G23" i="2"/>
  <c r="G13" i="2"/>
  <c r="I294" i="19" l="1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<sst xmlns="http://schemas.openxmlformats.org/spreadsheetml/2006/main" count="2696" uniqueCount="321">
  <si>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</si>
  <si>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</si>
  <si>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</si>
  <si>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</si>
  <si>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</si>
  <si>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</si>
  <si>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</si>
  <si>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</si>
  <si>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</si>
  <si>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</si>
  <si>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</si>
  <si>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</si>
  <si>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</si>
  <si>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</si>
  <si>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</si>
  <si>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</si>
  <si>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</si>
  <si>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</si>
  <si>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</si>
  <si>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</si>
  <si>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</si>
  <si>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</si>
  <si>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</si>
  <si>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</si>
  <si>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</si>
  <si>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</si>
  <si>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</si>
  <si>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</si>
  <si>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</si>
  <si>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</si>
  <si>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</si>
  <si>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</si>
  <si>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</si>
  <si>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</si>
  <si>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</si>
  <si>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</si>
  <si>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</si>
  <si>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</si>
  <si>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</si>
  <si>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</si>
  <si>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</si>
  <si>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</si>
  <si>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</si>
  <si>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</si>
  <si>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</si>
  <si>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</si>
  <si>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</si>
  <si>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</si>
  <si>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</si>
  <si>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</si>
  <si>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</si>
  <si>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</si>
  <si>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</si>
  <si>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</si>
  <si>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</si>
  <si>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</si>
  <si>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</si>
  <si>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</si>
  <si>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</si>
  <si>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</si>
  <si>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</si>
  <si>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</si>
  <si>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</si>
  <si>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</si>
  <si>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</si>
  <si>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</si>
  <si>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</si>
  <si>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</si>
  <si>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</si>
  <si>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</si>
  <si>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</si>
  <si>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</si>
  <si>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</si>
  <si>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</si>
  <si>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</si>
  <si>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</si>
  <si>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</si>
  <si>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</si>
  <si>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</si>
  <si>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</si>
  <si>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</si>
  <si>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</si>
  <si>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</si>
  <si>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</si>
  <si>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</si>
  <si>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</si>
  <si>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</si>
  <si>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</si>
  <si>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</si>
  <si>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</si>
  <si>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</si>
  <si>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</si>
  <si>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</si>
  <si>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</si>
  <si>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</si>
  <si>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</si>
  <si>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</si>
  <si>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</si>
  <si>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</si>
  <si>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</si>
  <si>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</si>
  <si>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</si>
  <si>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</si>
  <si>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</si>
  <si>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</si>
  <si>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</si>
  <si>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</si>
  <si>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</si>
  <si>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</si>
  <si>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</si>
  <si>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</si>
  <si>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</si>
  <si>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</si>
  <si>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</si>
  <si>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</si>
  <si>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</si>
  <si>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</si>
  <si>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</si>
  <si>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</si>
  <si>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</si>
  <si>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</si>
  <si>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</si>
  <si>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</si>
  <si>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</si>
  <si>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</si>
  <si>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</si>
  <si>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</si>
  <si>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</si>
  <si>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</si>
  <si>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</si>
  <si>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</si>
  <si>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</si>
  <si>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</si>
  <si>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</si>
  <si>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</si>
  <si>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</si>
  <si>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</si>
  <si>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</si>
  <si>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</si>
  <si>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</si>
  <si>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</si>
  <si>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</si>
  <si>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</si>
  <si>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</si>
  <si>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</si>
  <si>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</si>
  <si>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</si>
  <si>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</si>
  <si>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</si>
  <si>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</si>
  <si>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</si>
  <si>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</si>
  <si>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</si>
  <si>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</si>
  <si>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</si>
  <si>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</si>
  <si>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</si>
  <si>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</si>
  <si>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</si>
  <si>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</si>
  <si>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</si>
  <si>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</si>
  <si>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</si>
  <si>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</si>
  <si>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</si>
  <si>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</si>
  <si>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</si>
  <si>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</si>
  <si>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</si>
  <si>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</si>
  <si>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</si>
  <si>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</si>
  <si>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</si>
  <si>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</si>
  <si>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</si>
  <si>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</si>
  <si>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</si>
  <si>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</si>
  <si>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</si>
  <si>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</si>
  <si>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</si>
  <si>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</si>
  <si>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</si>
  <si>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</si>
  <si>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</si>
  <si>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</si>
  <si>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</si>
  <si>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</si>
  <si>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</si>
  <si>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</si>
  <si>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</si>
  <si>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</si>
  <si>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</si>
  <si>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</si>
  <si>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</si>
  <si>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</si>
  <si>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</si>
  <si>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</si>
  <si>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</si>
  <si>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</si>
  <si>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</si>
  <si>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</si>
  <si>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</si>
  <si>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</si>
  <si>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</si>
  <si>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</si>
  <si>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</si>
  <si>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</si>
  <si>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</si>
  <si>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</si>
  <si>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</si>
  <si>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</si>
  <si>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</si>
  <si>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</si>
  <si>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</si>
  <si>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</si>
  <si>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</si>
  <si>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</si>
  <si>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</si>
  <si>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</si>
  <si>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</si>
  <si>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</si>
  <si>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</si>
  <si>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</si>
  <si>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</si>
  <si>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</si>
  <si>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</si>
  <si>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</si>
  <si>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</si>
  <si>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</si>
  <si>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</si>
  <si>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</si>
  <si>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</si>
  <si>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</si>
  <si>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</si>
  <si>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</si>
  <si>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</si>
  <si>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HAYRİ KANAT</t>
  </si>
  <si>
    <t>HÜSEYİN ADSIZ</t>
  </si>
  <si>
    <t>ŞABAN OK</t>
  </si>
  <si>
    <t>SERCAN GÜR</t>
  </si>
  <si>
    <t>YUSUF AKINCI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</si>
  <si>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</si>
  <si>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</si>
  <si>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</si>
  <si>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</si>
  <si>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</si>
  <si>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</si>
  <si>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</si>
  <si>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ALİ DURMAZ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</si>
  <si>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</si>
  <si>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</si>
  <si>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</si>
  <si>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</si>
  <si>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</si>
  <si>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</si>
  <si>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</si>
  <si>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</si>
  <si>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</si>
  <si>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</si>
  <si>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</si>
  <si>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</si>
  <si>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</si>
  <si>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</si>
  <si>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</si>
  <si>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</si>
  <si>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</si>
  <si>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</si>
  <si>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</si>
  <si>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9 TL FARKLI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</si>
  <si>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</si>
  <si>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</si>
  <si>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</si>
  <si>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</si>
  <si>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</si>
  <si>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</si>
  <si>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</si>
  <si>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</si>
  <si>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</si>
  <si>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</si>
  <si>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</si>
  <si>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</si>
  <si>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</si>
  <si>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</si>
  <si>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</si>
  <si>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</si>
  <si>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</si>
  <si>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</si>
  <si>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</si>
  <si>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</si>
  <si>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</si>
  <si>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</si>
  <si>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</si>
  <si>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</si>
  <si>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</si>
  <si>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</si>
  <si>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</si>
  <si>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</si>
  <si>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</si>
  <si>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</si>
  <si>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SITKI 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</si>
  <si>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</si>
  <si>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</si>
  <si>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</si>
  <si>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</si>
  <si>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</si>
  <si>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</si>
  <si>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</si>
  <si>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</si>
  <si>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</si>
  <si>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</si>
  <si>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</si>
  <si>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</si>
  <si>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</si>
  <si>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</si>
  <si>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BAHATTİN ADSIZ</t>
  </si>
  <si>
    <t>GENEL_TOPLAM</t>
  </si>
  <si>
    <t xml:space="preserve">Ünalberk </t>
  </si>
  <si>
    <t>29.7.2021/PERŞEMBE</t>
  </si>
  <si>
    <t>35 VU 044</t>
  </si>
  <si>
    <t xml:space="preserve">BAYRAM ADSIZ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</si>
</sst>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6" borderId="0" xfId="0" applyFont="1" applyFill="1"/>
    <xf numFmtId="0" fontId="0" fillId="16" borderId="0" xfId="0" applyFill="1"/>
    <xf numFmtId="0" fontId="0" fillId="5" borderId="0" xfId="0" applyFont="1" applyFill="1"/>
    <xf numFmtId="0" fontId="0" fillId="16" borderId="0" xfId="0" applyFont="1" applyFill="1"/>
    <xf numFmtId="0" fontId="0" fillId="5" borderId="0" xfId="0" applyFill="1"/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502"/>
  <sheetViews>
    <sheetView zoomScale="73" zoomScaleNormal="73" workbookViewId="0">
      <pane xSplit="1" ySplit="2" topLeftCell="B491" activePane="bottomRight" state="frozen"/>
      <selection pane="topRight" activeCell="B1" sqref="B1"/>
      <selection pane="bottomLeft" activeCell="A3" sqref="A3"/>
      <selection pane="bottomRight" activeCell="M492" sqref="M492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37" t="s">
        <v>227</v>
      </c>
      <c r="M1" s="37"/>
      <c r="N1" s="37"/>
      <c r="O1" s="37"/>
      <c r="P1" s="36" t="s">
        <v>226</v>
      </c>
      <c r="Q1" s="36"/>
      <c r="R1" s="36"/>
      <c r="S1" s="36"/>
      <c r="T1" s="39" t="s">
        <v>213</v>
      </c>
      <c r="U1" s="39"/>
      <c r="V1" s="39"/>
      <c r="W1" s="39"/>
      <c r="X1" s="38" t="s">
        <v>212</v>
      </c>
      <c r="Y1" s="38"/>
      <c r="Z1" s="38"/>
      <c r="AA1" s="38"/>
      <c r="AB1" s="43" t="s">
        <v>211</v>
      </c>
      <c r="AC1" s="43"/>
      <c r="AD1" s="43"/>
      <c r="AE1" s="43"/>
      <c r="AF1" s="38" t="s">
        <v>210</v>
      </c>
      <c r="AG1" s="38"/>
      <c r="AH1" s="38"/>
      <c r="AI1" s="38"/>
      <c r="AJ1" s="42" t="s">
        <v>208</v>
      </c>
      <c r="AK1" s="42"/>
      <c r="AL1" s="42"/>
      <c r="AM1" s="42"/>
      <c r="AN1" s="41" t="s">
        <v>207</v>
      </c>
      <c r="AO1" s="41"/>
      <c r="AP1" s="41"/>
      <c r="AQ1" s="41"/>
      <c r="AR1" s="36" t="s">
        <v>205</v>
      </c>
      <c r="AS1" s="36"/>
      <c r="AT1" s="36"/>
      <c r="AU1" s="36"/>
      <c r="AV1" s="37" t="s">
        <v>204</v>
      </c>
      <c r="AW1" s="37"/>
      <c r="AX1" s="37"/>
      <c r="AY1" s="37"/>
      <c r="AZ1" s="39" t="s">
        <v>203</v>
      </c>
      <c r="BA1" s="39"/>
      <c r="BB1" s="39"/>
      <c r="BC1" s="39"/>
      <c r="BD1" s="40" t="s">
        <v>80</v>
      </c>
      <c r="BE1" s="40"/>
      <c r="BF1" s="40"/>
      <c r="BG1" s="40"/>
      <c r="BH1" s="44" t="s">
        <v>62</v>
      </c>
      <c r="BI1" s="44"/>
      <c r="BJ1" s="44"/>
      <c r="BK1" s="44"/>
      <c r="BL1" s="45" t="s">
        <v>81</v>
      </c>
      <c r="BM1" s="45"/>
      <c r="BN1" s="45"/>
      <c r="BO1" s="45"/>
      <c r="BP1" s="2" t="s">
        <v>82</v>
      </c>
      <c r="BQ1" s="2" t="s">
        <v>119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1" t="s">
        <v>209</v>
      </c>
      <c r="BP2" s="2"/>
    </row>
    <row r="3" spans="1:69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A5" s="4" t="s">
        <v>107</v>
      </c>
      <c r="B5" t="s">
        <v>306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"/>
    </row>
    <row r="6" spans="1:69" x14ac:dyDescent="0.35">
      <c r="B6" s="2" t="s">
        <v>17</v>
      </c>
      <c r="D6" s="2">
        <f t="shared" ref="D6:I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 t="shared" si="0"/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A11" s="2" t="s">
        <v>108</v>
      </c>
      <c r="B11" t="s">
        <v>306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"/>
    </row>
    <row r="12" spans="1:69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113</v>
      </c>
      <c r="B15" s="7" t="s">
        <v>114</v>
      </c>
      <c r="C15" s="7" t="s">
        <v>130</v>
      </c>
      <c r="D15" s="28"/>
      <c r="E15" s="28"/>
      <c r="F15" s="28"/>
      <c r="G15" s="28"/>
      <c r="H15" s="28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A19" s="2" t="s">
        <v>113</v>
      </c>
      <c r="B19" t="s">
        <v>306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"/>
    </row>
    <row r="20" spans="1:68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131</v>
      </c>
      <c r="B29" t="s">
        <v>306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"/>
    </row>
    <row r="30" spans="1:68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2"/>
    </row>
    <row r="35" spans="1:69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134</v>
      </c>
      <c r="B36" t="s">
        <v>306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"/>
    </row>
    <row r="37" spans="1:69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0"/>
      <c r="BQ39" s="9"/>
    </row>
    <row r="40" spans="1:69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1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/>
    </row>
    <row r="44" spans="1:69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138</v>
      </c>
      <c r="B48" s="8" t="s">
        <v>306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"/>
    </row>
    <row r="49" spans="1:68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>
        <f>($AZ$49+$BD$49)</f>
        <v>2922</v>
      </c>
    </row>
    <row r="50" spans="1:68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1">
        <v>582</v>
      </c>
      <c r="BE52" s="21"/>
      <c r="BF52" s="21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1">
        <v>505</v>
      </c>
      <c r="BE53" s="21"/>
      <c r="BF53" s="21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2"/>
    </row>
    <row r="54" spans="1:68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142</v>
      </c>
      <c r="B59" s="8" t="s">
        <v>306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"/>
    </row>
    <row r="60" spans="1:68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>
        <f>($AZ$60+$BD$60)</f>
        <v>1187</v>
      </c>
    </row>
    <row r="61" spans="1:68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1">
        <v>2268</v>
      </c>
      <c r="BE63" s="21"/>
      <c r="BF63" s="21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2"/>
    </row>
    <row r="64" spans="1:68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1">
        <v>175</v>
      </c>
      <c r="BE64" s="21"/>
      <c r="BF64" s="21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145</v>
      </c>
      <c r="B70" s="8" t="s">
        <v>306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"/>
    </row>
    <row r="71" spans="1:68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>
        <f>(X71+AV71+BD71)</f>
        <v>5176</v>
      </c>
    </row>
    <row r="72" spans="1:68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1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/>
    </row>
    <row r="77" spans="1:68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2"/>
    </row>
    <row r="80" spans="1:68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2"/>
    </row>
    <row r="81" spans="1:68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149</v>
      </c>
      <c r="B84" s="8" t="s">
        <v>306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"/>
    </row>
    <row r="85" spans="1:68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>
        <f>($AR$85+$AV$85+$AZ$85+$BD$85)</f>
        <v>4824</v>
      </c>
    </row>
    <row r="86" spans="1:68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2"/>
    </row>
    <row r="88" spans="1:68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1">
        <v>406</v>
      </c>
      <c r="BE88" s="21"/>
      <c r="BF88" s="21" t="s">
        <v>36</v>
      </c>
      <c r="BG88" s="11"/>
      <c r="BH88" s="21">
        <v>166</v>
      </c>
      <c r="BI88" s="21"/>
      <c r="BJ88" s="21" t="s">
        <v>9</v>
      </c>
      <c r="BK88" s="11"/>
      <c r="BL88" s="11"/>
      <c r="BM88" s="11"/>
      <c r="BN88" s="11"/>
      <c r="BO88" s="11"/>
      <c r="BP88" s="2"/>
    </row>
    <row r="89" spans="1:68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1">
        <v>2491</v>
      </c>
      <c r="BE89" s="21"/>
      <c r="BF89" s="21" t="s">
        <v>9</v>
      </c>
      <c r="BG89" s="11"/>
      <c r="BH89" s="21">
        <v>270</v>
      </c>
      <c r="BI89" s="21"/>
      <c r="BJ89" s="21" t="s">
        <v>36</v>
      </c>
      <c r="BK89" s="11"/>
      <c r="BL89" s="11"/>
      <c r="BM89" s="11"/>
      <c r="BN89" s="11"/>
      <c r="BO89" s="11"/>
      <c r="BP89" s="2"/>
    </row>
    <row r="90" spans="1:68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A96" s="2" t="s">
        <v>153</v>
      </c>
      <c r="B96" s="8" t="s">
        <v>306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"/>
    </row>
    <row r="97" spans="1:69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2">
        <f>($AR$97+$BD$97+$BH$97)</f>
        <v>4793</v>
      </c>
    </row>
    <row r="98" spans="1:69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2"/>
    </row>
    <row r="99" spans="1:69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2"/>
    </row>
    <row r="106" spans="1:69" x14ac:dyDescent="0.35">
      <c r="A106" s="2" t="s">
        <v>156</v>
      </c>
      <c r="B106" s="8" t="s">
        <v>306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"/>
    </row>
    <row r="107" spans="1:69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2">
        <v>1585</v>
      </c>
    </row>
    <row r="108" spans="1:69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0"/>
      <c r="BQ109" s="9"/>
    </row>
    <row r="110" spans="1:69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1">
        <v>2362</v>
      </c>
      <c r="BE110" s="21"/>
      <c r="BF110" s="21"/>
      <c r="BG110" s="21"/>
      <c r="BH110" s="21">
        <v>455</v>
      </c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/>
    </row>
    <row r="114" spans="1:68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A116" s="2" t="s">
        <v>158</v>
      </c>
      <c r="B116" s="8" t="s">
        <v>306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"/>
    </row>
    <row r="117" spans="1:68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2">
        <f>($AR$117+$AZ$117+$BD$117+$BH$117)</f>
        <v>4496</v>
      </c>
    </row>
    <row r="118" spans="1:68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1">
        <v>1459</v>
      </c>
      <c r="BE120" s="21"/>
      <c r="BF120" s="21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/>
    </row>
    <row r="123" spans="1:68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2">
        <f>($AB$127+$AR$127+$BD$127)</f>
        <v>2508</v>
      </c>
    </row>
    <row r="126" spans="1:68" x14ac:dyDescent="0.35">
      <c r="A126" s="4" t="s">
        <v>160</v>
      </c>
      <c r="B126" s="8" t="s">
        <v>306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"/>
    </row>
    <row r="127" spans="1:68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8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8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1">
        <v>74</v>
      </c>
      <c r="BE130" s="21" t="s">
        <v>202</v>
      </c>
      <c r="BF130" s="21"/>
      <c r="BG130" s="11"/>
      <c r="BH130" s="11"/>
      <c r="BI130" s="11"/>
      <c r="BJ130" s="11"/>
      <c r="BK130" s="11"/>
      <c r="BL130" s="11"/>
      <c r="BM130" s="11"/>
      <c r="BN130" s="11"/>
      <c r="BO130" s="11"/>
      <c r="BP130" s="2"/>
    </row>
    <row r="131" spans="1:68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1">
        <v>739</v>
      </c>
      <c r="BE131" s="21" t="s">
        <v>35</v>
      </c>
      <c r="BF131" s="21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8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8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8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8" x14ac:dyDescent="0.35">
      <c r="A135" s="2" t="s">
        <v>162</v>
      </c>
      <c r="B135" s="8" t="s">
        <v>306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"/>
    </row>
    <row r="136" spans="1:68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>
        <f>(X136+AR136+BD136)</f>
        <v>2103</v>
      </c>
    </row>
    <row r="137" spans="1:68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8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8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1">
        <v>1400</v>
      </c>
      <c r="BE139" s="21"/>
      <c r="BF139" s="21"/>
      <c r="BG139" s="21">
        <v>4980</v>
      </c>
      <c r="BH139" s="21">
        <v>508</v>
      </c>
      <c r="BI139" s="21"/>
      <c r="BJ139" s="21"/>
      <c r="BK139" s="21">
        <v>1830</v>
      </c>
      <c r="BL139" s="11"/>
      <c r="BM139" s="11"/>
      <c r="BN139" s="11"/>
      <c r="BO139" s="11"/>
      <c r="BP139" s="2"/>
    </row>
    <row r="140" spans="1:68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2"/>
    </row>
    <row r="141" spans="1:68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8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8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2"/>
    </row>
    <row r="144" spans="1:68" x14ac:dyDescent="0.35">
      <c r="A144" s="2" t="s">
        <v>163</v>
      </c>
      <c r="B144" s="8" t="s">
        <v>306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"/>
    </row>
    <row r="145" spans="1:69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2">
        <f>($BD$145+$BH$145)</f>
        <v>1908</v>
      </c>
      <c r="BQ145">
        <f>($BG$145+$BK$145)</f>
        <v>6810</v>
      </c>
    </row>
    <row r="146" spans="1:69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1">
        <v>2271</v>
      </c>
      <c r="BE148" s="11"/>
      <c r="BF148" s="11"/>
      <c r="BG148" s="21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2"/>
    </row>
    <row r="155" spans="1:69" x14ac:dyDescent="0.35">
      <c r="A155" s="2" t="s">
        <v>165</v>
      </c>
      <c r="B155" s="8" t="s">
        <v>306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"/>
    </row>
    <row r="156" spans="1:69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2">
        <f>($AN$156+$BD$156)</f>
        <v>2548</v>
      </c>
      <c r="BQ156">
        <f>($AM$156+$AQ$156+$BG$156)</f>
        <v>10046</v>
      </c>
    </row>
    <row r="157" spans="1:69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2"/>
    </row>
    <row r="158" spans="1:69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2"/>
    </row>
    <row r="159" spans="1:69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1">
        <v>2289</v>
      </c>
      <c r="BE159" s="21"/>
      <c r="BF159" s="21"/>
      <c r="BG159" s="21"/>
      <c r="BH159" s="21">
        <v>534</v>
      </c>
      <c r="BI159" s="21"/>
      <c r="BJ159" s="21"/>
      <c r="BK159" s="21">
        <v>1940</v>
      </c>
      <c r="BL159" s="11"/>
      <c r="BM159" s="11"/>
      <c r="BN159" s="11"/>
      <c r="BO159" s="11"/>
      <c r="BP159" s="2"/>
    </row>
    <row r="160" spans="1:69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9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9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9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9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9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2"/>
    </row>
    <row r="166" spans="1:69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9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9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9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9" x14ac:dyDescent="0.35">
      <c r="A170" s="2" t="s">
        <v>167</v>
      </c>
      <c r="B170" s="8" t="s">
        <v>306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"/>
    </row>
    <row r="171" spans="1:69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2">
        <f>(AF171+BD171+BH171)</f>
        <v>3193</v>
      </c>
    </row>
    <row r="172" spans="1:69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9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0"/>
      <c r="BQ173" s="9"/>
    </row>
    <row r="174" spans="1:69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2">
        <v>174</v>
      </c>
      <c r="BA174" s="8"/>
      <c r="BB174" s="8" t="s">
        <v>36</v>
      </c>
      <c r="BC174" s="8"/>
      <c r="BD174" s="21">
        <v>194</v>
      </c>
      <c r="BE174" s="21"/>
      <c r="BF174" s="21" t="s">
        <v>36</v>
      </c>
      <c r="BG174" s="21"/>
      <c r="BH174" s="21">
        <v>1430</v>
      </c>
      <c r="BI174" s="21"/>
      <c r="BJ174" s="21"/>
      <c r="BK174" s="11"/>
      <c r="BL174" s="11"/>
      <c r="BM174" s="11"/>
      <c r="BN174" s="11"/>
      <c r="BO174" s="11"/>
      <c r="BP174" s="2"/>
    </row>
    <row r="175" spans="1:69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1">
        <v>1323</v>
      </c>
      <c r="BE175" s="21"/>
      <c r="BF175" s="21" t="s">
        <v>9</v>
      </c>
      <c r="BG175" s="21"/>
      <c r="BH175" s="21"/>
      <c r="BI175" s="21"/>
      <c r="BJ175" s="21"/>
      <c r="BK175" s="11"/>
      <c r="BL175" s="11"/>
      <c r="BM175" s="11"/>
      <c r="BN175" s="11"/>
      <c r="BO175" s="11"/>
      <c r="BP175" s="2"/>
    </row>
    <row r="176" spans="1:69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1"/>
      <c r="BE176" s="21"/>
      <c r="BF176" s="21"/>
      <c r="BG176" s="21"/>
      <c r="BH176" s="21"/>
      <c r="BI176" s="21"/>
      <c r="BJ176" s="21"/>
      <c r="BK176" s="11"/>
      <c r="BL176" s="11"/>
      <c r="BM176" s="11"/>
      <c r="BN176" s="11"/>
      <c r="BO176" s="11"/>
      <c r="BP176" s="2"/>
    </row>
    <row r="177" spans="1:68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2"/>
    </row>
    <row r="178" spans="1:68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2"/>
    </row>
    <row r="179" spans="1:68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2"/>
    </row>
    <row r="180" spans="1:68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2"/>
    </row>
    <row r="181" spans="1:68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2" t="s">
        <v>169</v>
      </c>
      <c r="B182" s="8" t="s">
        <v>306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"/>
    </row>
    <row r="183" spans="1:68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2">
        <f>($AZ$183+$BD$183+$BH$183)</f>
        <v>3322</v>
      </c>
    </row>
    <row r="184" spans="1:68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2"/>
    </row>
    <row r="186" spans="1:68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1">
        <v>45</v>
      </c>
      <c r="BE186" s="21"/>
      <c r="BF186" s="21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1">
        <v>1498</v>
      </c>
      <c r="BE187" s="21"/>
      <c r="BF187" s="21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2"/>
    </row>
    <row r="189" spans="1:68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2"/>
    </row>
    <row r="190" spans="1:68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170</v>
      </c>
      <c r="B192" s="8" t="s">
        <v>306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"/>
    </row>
    <row r="193" spans="1:68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>
        <f>(AR193+BD193)</f>
        <v>2291</v>
      </c>
    </row>
    <row r="194" spans="1:68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2"/>
    </row>
    <row r="195" spans="1:68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8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1">
        <v>2903</v>
      </c>
      <c r="BE196" s="21"/>
      <c r="BF196" s="21" t="s">
        <v>9</v>
      </c>
      <c r="BG196" s="21"/>
      <c r="BH196" s="21">
        <v>565</v>
      </c>
      <c r="BI196" s="21"/>
      <c r="BJ196" s="21" t="s">
        <v>206</v>
      </c>
      <c r="BK196" s="11"/>
      <c r="BL196" s="11"/>
      <c r="BM196" s="11"/>
      <c r="BN196" s="11"/>
      <c r="BO196" s="11"/>
      <c r="BP196" s="2"/>
    </row>
    <row r="197" spans="1:68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1">
        <v>60</v>
      </c>
      <c r="BE197" s="21"/>
      <c r="BF197" s="21" t="s">
        <v>36</v>
      </c>
      <c r="BG197" s="21"/>
      <c r="BH197" s="21">
        <v>538</v>
      </c>
      <c r="BI197" s="21"/>
      <c r="BJ197" s="21" t="s">
        <v>9</v>
      </c>
      <c r="BK197" s="11"/>
      <c r="BL197" s="11"/>
      <c r="BM197" s="11"/>
      <c r="BN197" s="11"/>
      <c r="BO197" s="11"/>
      <c r="BP197" s="2"/>
    </row>
    <row r="198" spans="1:68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1"/>
      <c r="BE198" s="21"/>
      <c r="BF198" s="21"/>
      <c r="BG198" s="21"/>
      <c r="BH198" s="21">
        <v>173</v>
      </c>
      <c r="BI198" s="21"/>
      <c r="BJ198" s="21" t="s">
        <v>36</v>
      </c>
      <c r="BK198" s="11"/>
      <c r="BL198" s="11"/>
      <c r="BM198" s="11"/>
      <c r="BN198" s="11"/>
      <c r="BO198" s="11"/>
      <c r="BP198" s="2"/>
    </row>
    <row r="199" spans="1:68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1"/>
      <c r="BE199" s="21"/>
      <c r="BF199" s="21"/>
      <c r="BG199" s="21"/>
      <c r="BH199" s="21">
        <v>724</v>
      </c>
      <c r="BI199" s="21"/>
      <c r="BJ199" s="21" t="s">
        <v>115</v>
      </c>
      <c r="BK199" s="11"/>
      <c r="BL199" s="11"/>
      <c r="BM199" s="11"/>
      <c r="BN199" s="11"/>
      <c r="BO199" s="11"/>
      <c r="BP199" s="2"/>
    </row>
    <row r="200" spans="1:68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8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8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2"/>
    </row>
    <row r="203" spans="1:68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8" x14ac:dyDescent="0.35">
      <c r="A204" s="4" t="s">
        <v>171</v>
      </c>
      <c r="B204" s="8" t="s">
        <v>306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"/>
    </row>
    <row r="205" spans="1:68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2">
        <f>(AV205+BD205+BH205)</f>
        <v>5107</v>
      </c>
    </row>
    <row r="206" spans="1:68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8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8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1">
        <v>101</v>
      </c>
      <c r="BI208" s="21"/>
      <c r="BJ208" s="21" t="s">
        <v>36</v>
      </c>
      <c r="BK208" s="11"/>
      <c r="BL208" s="11"/>
      <c r="BM208" s="11"/>
      <c r="BN208" s="11"/>
      <c r="BO208" s="11"/>
      <c r="BP208" s="2"/>
    </row>
    <row r="209" spans="1:69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1">
        <v>760</v>
      </c>
      <c r="BI209" s="21"/>
      <c r="BJ209" s="21" t="s">
        <v>9</v>
      </c>
      <c r="BK209" s="11"/>
      <c r="BL209" s="11"/>
      <c r="BM209" s="11"/>
      <c r="BN209" s="11"/>
      <c r="BO209" s="11"/>
      <c r="BP209" s="2"/>
    </row>
    <row r="210" spans="1:69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2"/>
    </row>
    <row r="212" spans="1:69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175</v>
      </c>
      <c r="B214" s="8" t="s">
        <v>306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"/>
    </row>
    <row r="215" spans="1:69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2">
        <f>(T215+BH215)</f>
        <v>1541</v>
      </c>
    </row>
    <row r="216" spans="1:69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1">
        <v>1544</v>
      </c>
      <c r="BE218" s="21"/>
      <c r="BF218" s="21"/>
      <c r="BG218" s="21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2"/>
    </row>
    <row r="219" spans="1:69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2"/>
    </row>
    <row r="222" spans="1:69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180</v>
      </c>
      <c r="B223" s="8" t="s">
        <v>306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"/>
    </row>
    <row r="224" spans="1:69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2">
        <v>1544</v>
      </c>
      <c r="BQ224">
        <v>5925</v>
      </c>
    </row>
    <row r="225" spans="1:69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9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2"/>
    </row>
    <row r="227" spans="1:69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1">
        <v>1827</v>
      </c>
      <c r="BI227" s="21"/>
      <c r="BJ227" s="21"/>
      <c r="BK227" s="21">
        <v>7180</v>
      </c>
      <c r="BL227" s="11"/>
      <c r="BM227" s="11"/>
      <c r="BN227" s="11"/>
      <c r="BO227" s="11"/>
      <c r="BP227" s="2"/>
    </row>
    <row r="228" spans="1:69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9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2"/>
    </row>
    <row r="230" spans="1:69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9" x14ac:dyDescent="0.35">
      <c r="A231" s="2" t="s">
        <v>181</v>
      </c>
      <c r="B231" s="8" t="s">
        <v>306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"/>
    </row>
    <row r="232" spans="1:69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2">
        <v>1827</v>
      </c>
      <c r="BQ232">
        <v>7180</v>
      </c>
    </row>
    <row r="233" spans="1:69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9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0"/>
      <c r="BQ234" s="9"/>
    </row>
    <row r="235" spans="1:69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1">
        <v>2540</v>
      </c>
      <c r="BE235" s="21"/>
      <c r="BF235" s="21"/>
      <c r="BG235" s="21"/>
      <c r="BH235" s="21">
        <v>1320</v>
      </c>
      <c r="BI235" s="11"/>
      <c r="BJ235" s="11"/>
      <c r="BK235" s="11"/>
      <c r="BL235" s="11"/>
      <c r="BM235" s="11"/>
      <c r="BN235" s="11"/>
      <c r="BO235" s="11"/>
      <c r="BP235" s="2"/>
    </row>
    <row r="236" spans="1:69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9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2"/>
    </row>
    <row r="238" spans="1:69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9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9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2"/>
    </row>
    <row r="241" spans="1:68" x14ac:dyDescent="0.35">
      <c r="A241" s="2" t="s">
        <v>183</v>
      </c>
      <c r="B241" s="8" t="s">
        <v>306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"/>
    </row>
    <row r="242" spans="1:68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2">
        <f>(BD242+BH242)</f>
        <v>3860</v>
      </c>
    </row>
    <row r="243" spans="1:68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2"/>
    </row>
    <row r="245" spans="1:68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1">
        <v>779</v>
      </c>
      <c r="BE245" s="21"/>
      <c r="BF245" s="21" t="s">
        <v>9</v>
      </c>
      <c r="BG245" s="21"/>
      <c r="BH245" s="21">
        <v>1128</v>
      </c>
      <c r="BI245" s="11"/>
      <c r="BJ245" s="21" t="s">
        <v>9</v>
      </c>
      <c r="BK245" s="11"/>
      <c r="BL245" s="11"/>
      <c r="BM245" s="11"/>
      <c r="BN245" s="11"/>
      <c r="BO245" s="11"/>
      <c r="BP245" s="2"/>
    </row>
    <row r="246" spans="1:68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2"/>
    </row>
    <row r="248" spans="1:68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185</v>
      </c>
      <c r="B250" s="8" t="s">
        <v>306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"/>
    </row>
    <row r="251" spans="1:68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1907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1">
        <v>1711</v>
      </c>
      <c r="BE254" s="21"/>
      <c r="BF254" s="21" t="s">
        <v>9</v>
      </c>
      <c r="BG254" s="11"/>
      <c r="BH254" s="21">
        <v>1268</v>
      </c>
      <c r="BI254" s="21"/>
      <c r="BJ254" s="2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8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2"/>
    </row>
    <row r="258" spans="1:68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8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2"/>
    </row>
    <row r="260" spans="1:68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2"/>
    </row>
    <row r="261" spans="1:68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8" x14ac:dyDescent="0.35">
      <c r="A262" s="2" t="s">
        <v>186</v>
      </c>
      <c r="B262" s="8" t="s">
        <v>306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"/>
    </row>
    <row r="263" spans="1:68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2">
        <f>($BD$263+$BH$263)</f>
        <v>2979</v>
      </c>
    </row>
    <row r="264" spans="1:68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8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8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1">
        <v>510</v>
      </c>
      <c r="BE266" s="21"/>
      <c r="BF266" s="21" t="s">
        <v>9</v>
      </c>
      <c r="BG266" s="21"/>
      <c r="BH266" s="21">
        <v>1320</v>
      </c>
      <c r="BI266" s="21"/>
      <c r="BJ266" s="21" t="s">
        <v>9</v>
      </c>
      <c r="BK266" s="11"/>
      <c r="BL266" s="11"/>
      <c r="BM266" s="11"/>
      <c r="BN266" s="11"/>
      <c r="BO266" s="11"/>
      <c r="BP266" s="2"/>
    </row>
    <row r="267" spans="1:68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8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2"/>
    </row>
    <row r="269" spans="1:68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8" x14ac:dyDescent="0.35">
      <c r="A270" s="2" t="s">
        <v>187</v>
      </c>
      <c r="B270" s="8" t="s">
        <v>306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"/>
    </row>
    <row r="271" spans="1:68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2">
        <f>($BD$271+$BH$271)</f>
        <v>1830</v>
      </c>
    </row>
    <row r="272" spans="1:68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9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9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1">
        <v>1242</v>
      </c>
      <c r="BE274" s="21"/>
      <c r="BF274" s="21" t="s">
        <v>9</v>
      </c>
      <c r="BG274" s="21"/>
      <c r="BH274" s="21">
        <v>1318</v>
      </c>
      <c r="BI274" s="21"/>
      <c r="BJ274" s="21" t="s">
        <v>9</v>
      </c>
      <c r="BK274" s="11"/>
      <c r="BL274" s="11"/>
      <c r="BM274" s="11"/>
      <c r="BN274" s="11"/>
      <c r="BO274" s="11"/>
      <c r="BP274" s="2"/>
    </row>
    <row r="275" spans="1:69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2"/>
    </row>
    <row r="276" spans="1:69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9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9" x14ac:dyDescent="0.35">
      <c r="A278" s="2" t="s">
        <v>188</v>
      </c>
      <c r="B278" s="8" t="s">
        <v>306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"/>
    </row>
    <row r="279" spans="1:69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2">
        <f>($BD$279+$BH$279)</f>
        <v>2560</v>
      </c>
    </row>
    <row r="280" spans="1:69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9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9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2"/>
    </row>
    <row r="283" spans="1:69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9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2"/>
    </row>
    <row r="285" spans="1:69" x14ac:dyDescent="0.35">
      <c r="A285" s="2" t="s">
        <v>190</v>
      </c>
      <c r="B285" s="8" t="s">
        <v>306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"/>
    </row>
    <row r="286" spans="1:69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2">
        <f>($BD$286+$BH$286)</f>
        <v>902</v>
      </c>
    </row>
    <row r="287" spans="1:69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2"/>
    </row>
    <row r="288" spans="1:69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0"/>
      <c r="BQ288" s="9"/>
    </row>
    <row r="289" spans="1:68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1">
        <v>1654</v>
      </c>
      <c r="BE289" s="21" t="s">
        <v>35</v>
      </c>
      <c r="BF289" s="21" t="s">
        <v>9</v>
      </c>
      <c r="BG289" s="11"/>
      <c r="BH289" s="21">
        <v>2384</v>
      </c>
      <c r="BI289" s="21"/>
      <c r="BJ289" s="21" t="s">
        <v>9</v>
      </c>
      <c r="BK289" s="11"/>
      <c r="BL289" s="11"/>
      <c r="BM289" s="11"/>
      <c r="BN289" s="11"/>
      <c r="BO289" s="11"/>
      <c r="BP289" s="8"/>
    </row>
    <row r="290" spans="1:68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2"/>
    </row>
    <row r="293" spans="1:68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2"/>
    </row>
    <row r="296" spans="1:68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2"/>
    </row>
    <row r="297" spans="1:68" x14ac:dyDescent="0.35">
      <c r="A297" s="2" t="s">
        <v>191</v>
      </c>
      <c r="B297" s="8" t="s">
        <v>306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"/>
    </row>
    <row r="298" spans="1:68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2">
        <f>(BD298+BH298)</f>
        <v>4038</v>
      </c>
    </row>
    <row r="299" spans="1:68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1">
        <v>1075</v>
      </c>
      <c r="BE301" s="21" t="s">
        <v>35</v>
      </c>
      <c r="BF301" s="21" t="s">
        <v>9</v>
      </c>
      <c r="BG301" s="21"/>
      <c r="BH301" s="21">
        <v>1048</v>
      </c>
      <c r="BI301" s="21"/>
      <c r="BJ301" s="21" t="s">
        <v>9</v>
      </c>
      <c r="BK301" s="11"/>
      <c r="BL301" s="11"/>
      <c r="BM301" s="11"/>
      <c r="BN301" s="11"/>
      <c r="BO301" s="11"/>
      <c r="BP301" s="2"/>
    </row>
    <row r="302" spans="1:68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2"/>
    </row>
    <row r="305" spans="1:68" x14ac:dyDescent="0.35">
      <c r="A305" s="2" t="s">
        <v>192</v>
      </c>
      <c r="B305" s="8" t="s">
        <v>306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"/>
    </row>
    <row r="306" spans="1:68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2">
        <f>($BD$306+$BH$306)</f>
        <v>2123</v>
      </c>
    </row>
    <row r="307" spans="1:68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2"/>
    </row>
    <row r="308" spans="1:68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2"/>
    </row>
    <row r="309" spans="1:68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1">
        <v>276</v>
      </c>
      <c r="BE309" s="21" t="s">
        <v>201</v>
      </c>
      <c r="BF309" s="21"/>
      <c r="BG309" s="21"/>
      <c r="BH309" s="21">
        <v>1318</v>
      </c>
      <c r="BI309" s="21"/>
      <c r="BJ309" s="21" t="s">
        <v>9</v>
      </c>
      <c r="BK309" s="11"/>
      <c r="BL309" s="11"/>
      <c r="BM309" s="11"/>
      <c r="BN309" s="11"/>
      <c r="BO309" s="11"/>
      <c r="BP309" s="2"/>
    </row>
    <row r="310" spans="1:68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1">
        <v>737</v>
      </c>
      <c r="BE310" s="21" t="s">
        <v>35</v>
      </c>
      <c r="BF310" s="21" t="s">
        <v>9</v>
      </c>
      <c r="BG310" s="21"/>
      <c r="BH310" s="21"/>
      <c r="BI310" s="21"/>
      <c r="BJ310" s="21"/>
      <c r="BK310" s="11"/>
      <c r="BL310" s="11"/>
      <c r="BM310" s="11"/>
      <c r="BN310" s="11"/>
      <c r="BO310" s="11"/>
      <c r="BP310" s="2"/>
    </row>
    <row r="311" spans="1:68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8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8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2"/>
    </row>
    <row r="314" spans="1:68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8" x14ac:dyDescent="0.35">
      <c r="A315" s="2" t="s">
        <v>193</v>
      </c>
      <c r="B315" s="8" t="s">
        <v>306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"/>
    </row>
    <row r="316" spans="1:68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2">
        <f>($BD$316+$BH$316)</f>
        <v>2331</v>
      </c>
    </row>
    <row r="317" spans="1:68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2"/>
    </row>
    <row r="318" spans="1:68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2"/>
    </row>
    <row r="319" spans="1:68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1">
        <v>907</v>
      </c>
      <c r="BE319" s="21" t="s">
        <v>201</v>
      </c>
      <c r="BF319" s="21" t="s">
        <v>9</v>
      </c>
      <c r="BG319" s="21"/>
      <c r="BH319" s="21">
        <v>1315</v>
      </c>
      <c r="BI319" s="21"/>
      <c r="BJ319" s="21" t="s">
        <v>9</v>
      </c>
      <c r="BK319" s="21"/>
      <c r="BL319" s="21">
        <v>770</v>
      </c>
      <c r="BM319" s="21"/>
      <c r="BN319" s="21" t="s">
        <v>9</v>
      </c>
      <c r="BO319" s="11"/>
      <c r="BP319" s="2"/>
    </row>
    <row r="320" spans="1:68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2"/>
    </row>
    <row r="321" spans="1:68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2"/>
    </row>
    <row r="322" spans="1:68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2"/>
    </row>
    <row r="323" spans="1:68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2"/>
    </row>
    <row r="324" spans="1:68" x14ac:dyDescent="0.35">
      <c r="A324" s="2" t="s">
        <v>194</v>
      </c>
      <c r="B324" s="8" t="s">
        <v>306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"/>
    </row>
    <row r="325" spans="1:68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2">
        <f>($BD$325+$BH$325+$BL$325)</f>
        <v>2992</v>
      </c>
    </row>
    <row r="326" spans="1:68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2"/>
    </row>
    <row r="328" spans="1:68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1">
        <v>200</v>
      </c>
      <c r="BE328" s="21" t="s">
        <v>35</v>
      </c>
      <c r="BF328" s="21" t="s">
        <v>110</v>
      </c>
      <c r="BG328" s="21"/>
      <c r="BH328" s="21">
        <v>175</v>
      </c>
      <c r="BI328" s="21" t="s">
        <v>35</v>
      </c>
      <c r="BJ328" s="21" t="s">
        <v>110</v>
      </c>
      <c r="BK328" s="11"/>
      <c r="BL328" s="11"/>
      <c r="BM328" s="11"/>
      <c r="BN328" s="11"/>
      <c r="BO328" s="11"/>
      <c r="BP328" s="2"/>
    </row>
    <row r="329" spans="1:68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1">
        <v>378</v>
      </c>
      <c r="BE329" s="21" t="s">
        <v>201</v>
      </c>
      <c r="BF329" s="21"/>
      <c r="BG329" s="21"/>
      <c r="BH329" s="21">
        <v>70</v>
      </c>
      <c r="BI329" s="21" t="s">
        <v>202</v>
      </c>
      <c r="BJ329" s="21" t="s">
        <v>110</v>
      </c>
      <c r="BK329" s="11"/>
      <c r="BL329" s="11"/>
      <c r="BM329" s="11"/>
      <c r="BN329" s="11"/>
      <c r="BO329" s="11"/>
      <c r="BP329" s="2"/>
    </row>
    <row r="330" spans="1:68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1">
        <v>1318</v>
      </c>
      <c r="BE330" s="21" t="s">
        <v>35</v>
      </c>
      <c r="BF330" s="21" t="s">
        <v>9</v>
      </c>
      <c r="BG330" s="21"/>
      <c r="BH330" s="21">
        <v>1133</v>
      </c>
      <c r="BI330" s="21"/>
      <c r="BJ330" s="21" t="s">
        <v>9</v>
      </c>
      <c r="BK330" s="11"/>
      <c r="BL330" s="11"/>
      <c r="BM330" s="11"/>
      <c r="BN330" s="11"/>
      <c r="BO330" s="11"/>
      <c r="BP330" s="2"/>
    </row>
    <row r="331" spans="1:68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2"/>
    </row>
    <row r="332" spans="1:68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2"/>
    </row>
    <row r="333" spans="1:68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2"/>
    </row>
    <row r="334" spans="1:68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2"/>
    </row>
    <row r="335" spans="1:68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2"/>
    </row>
    <row r="336" spans="1:68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2"/>
    </row>
    <row r="337" spans="1:69" x14ac:dyDescent="0.35">
      <c r="A337" s="2" t="s">
        <v>195</v>
      </c>
      <c r="B337" s="8" t="s">
        <v>306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"/>
    </row>
    <row r="338" spans="1:69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2">
        <f>($BD$338+$BH$338)</f>
        <v>3274</v>
      </c>
    </row>
    <row r="339" spans="1:69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2"/>
    </row>
    <row r="340" spans="1:69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2"/>
    </row>
    <row r="341" spans="1:69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1">
        <v>50</v>
      </c>
      <c r="BE341" s="21" t="s">
        <v>34</v>
      </c>
      <c r="BF341" s="21" t="s">
        <v>36</v>
      </c>
      <c r="BG341" s="21"/>
      <c r="BH341" s="21">
        <v>722</v>
      </c>
      <c r="BI341" s="21"/>
      <c r="BJ341" s="21" t="s">
        <v>9</v>
      </c>
      <c r="BK341" s="11"/>
      <c r="BL341" s="11"/>
      <c r="BM341" s="11"/>
      <c r="BN341" s="11"/>
      <c r="BO341" s="11"/>
      <c r="BP341" s="2"/>
    </row>
    <row r="342" spans="1:69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1">
        <v>481</v>
      </c>
      <c r="BE342" s="21" t="s">
        <v>34</v>
      </c>
      <c r="BF342" s="21" t="s">
        <v>9</v>
      </c>
      <c r="BG342" s="21"/>
      <c r="BH342" s="21"/>
      <c r="BI342" s="21"/>
      <c r="BJ342" s="21"/>
      <c r="BK342" s="11"/>
      <c r="BL342" s="11"/>
      <c r="BM342" s="11"/>
      <c r="BN342" s="11"/>
      <c r="BO342" s="11"/>
      <c r="BP342" s="2"/>
    </row>
    <row r="343" spans="1:69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2"/>
    </row>
    <row r="344" spans="1:69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2"/>
    </row>
    <row r="345" spans="1:69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2"/>
    </row>
    <row r="346" spans="1:69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2"/>
    </row>
    <row r="347" spans="1:69" x14ac:dyDescent="0.35">
      <c r="A347" s="2" t="s">
        <v>199</v>
      </c>
      <c r="B347" s="8" t="s">
        <v>306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"/>
    </row>
    <row r="348" spans="1:69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2">
        <f>($BD$348+$BH$348)</f>
        <v>1253</v>
      </c>
    </row>
    <row r="349" spans="1:69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2"/>
    </row>
    <row r="350" spans="1:69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0"/>
      <c r="BQ350" s="9"/>
    </row>
    <row r="351" spans="1:69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2"/>
    </row>
    <row r="352" spans="1:69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</row>
    <row r="353" spans="1:68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</row>
    <row r="354" spans="1:68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</row>
    <row r="355" spans="1:68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</row>
    <row r="356" spans="1:68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</row>
    <row r="357" spans="1:68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</row>
    <row r="358" spans="1:68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</row>
    <row r="359" spans="1:68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</row>
    <row r="360" spans="1:68" x14ac:dyDescent="0.35">
      <c r="A360" s="4" t="s">
        <v>19</v>
      </c>
      <c r="B360" s="8" t="s">
        <v>306</v>
      </c>
      <c r="I360">
        <v>8774.25</v>
      </c>
      <c r="BO360" s="2"/>
    </row>
    <row r="361" spans="1:68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>
        <f>SUM($BD$361:$BO$361)</f>
        <v>2753</v>
      </c>
    </row>
    <row r="362" spans="1:68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1:68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68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68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68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68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68" x14ac:dyDescent="0.35">
      <c r="A368" s="4" t="s">
        <v>20</v>
      </c>
      <c r="B368" s="8" t="s">
        <v>306</v>
      </c>
      <c r="I368">
        <v>7451.2</v>
      </c>
    </row>
    <row r="369" spans="1:68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>
        <f>SUM($BD$369:$BO$369)</f>
        <v>2198</v>
      </c>
    </row>
    <row r="370" spans="1:68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68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68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68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68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68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68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68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68" x14ac:dyDescent="0.35">
      <c r="A378" s="2" t="s">
        <v>24</v>
      </c>
      <c r="B378" s="8" t="s">
        <v>306</v>
      </c>
      <c r="I378">
        <v>10113.75</v>
      </c>
    </row>
    <row r="379" spans="1:68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>
        <f>SUM($BD$379:$BO$379)</f>
        <v>3325</v>
      </c>
    </row>
    <row r="380" spans="1:68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68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68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68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68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68" x14ac:dyDescent="0.35">
      <c r="A385" s="2" t="s">
        <v>27</v>
      </c>
      <c r="B385" t="s">
        <v>23</v>
      </c>
      <c r="C385" t="s">
        <v>9</v>
      </c>
      <c r="D385">
        <v>525</v>
      </c>
      <c r="E385" s="28"/>
      <c r="F385" s="28"/>
      <c r="G385" s="28"/>
      <c r="H385" s="28"/>
      <c r="I385" s="28"/>
    </row>
    <row r="386" spans="1:68" x14ac:dyDescent="0.35">
      <c r="A386" s="2" t="s">
        <v>27</v>
      </c>
      <c r="B386" s="8" t="s">
        <v>306</v>
      </c>
      <c r="I386">
        <v>5961.3</v>
      </c>
    </row>
    <row r="387" spans="1:68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>
        <f>SUM($BD$387:$BO$387)</f>
        <v>1558</v>
      </c>
    </row>
    <row r="388" spans="1:68" x14ac:dyDescent="0.35">
      <c r="B388" s="2" t="s">
        <v>18</v>
      </c>
      <c r="H388" s="2">
        <f>(I387/G387)</f>
        <v>7.48909294512878</v>
      </c>
    </row>
    <row r="389" spans="1:68" x14ac:dyDescent="0.35">
      <c r="B389" s="2"/>
      <c r="H389" s="2"/>
    </row>
    <row r="390" spans="1:68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68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68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68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68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68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68" x14ac:dyDescent="0.35">
      <c r="A396" s="2" t="s">
        <v>29</v>
      </c>
      <c r="B396" s="8" t="s">
        <v>306</v>
      </c>
      <c r="I396">
        <v>9131.4500000000007</v>
      </c>
    </row>
    <row r="397" spans="1:68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>
        <f>SUM($BD$397:$BO$397)</f>
        <v>2907</v>
      </c>
    </row>
    <row r="398" spans="1:68" x14ac:dyDescent="0.35">
      <c r="B398" s="2" t="s">
        <v>18</v>
      </c>
      <c r="H398" s="2">
        <f>(I397/G397)</f>
        <v>7.1773647333592843</v>
      </c>
    </row>
    <row r="400" spans="1:68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68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68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68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68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68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68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68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68" x14ac:dyDescent="0.35">
      <c r="A408" s="2" t="s">
        <v>38</v>
      </c>
      <c r="B408" s="8" t="s">
        <v>306</v>
      </c>
      <c r="I408" s="7">
        <v>8358.2999999999993</v>
      </c>
    </row>
    <row r="409" spans="1:68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P409" s="2">
        <f>SUM($BD$409:$BO$409)</f>
        <v>2639</v>
      </c>
    </row>
    <row r="410" spans="1:68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P410" s="2"/>
    </row>
    <row r="411" spans="1:68" x14ac:dyDescent="0.35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13"/>
    </row>
    <row r="412" spans="1:68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68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68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68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68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69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69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69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69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69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69" x14ac:dyDescent="0.35">
      <c r="A422" s="2" t="s">
        <v>90</v>
      </c>
      <c r="B422" s="8" t="s">
        <v>306</v>
      </c>
      <c r="I422">
        <v>19524.7</v>
      </c>
    </row>
    <row r="423" spans="1:69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P423" s="2">
        <f>(BD423+BH423)</f>
        <v>6261</v>
      </c>
      <c r="BQ423" s="2">
        <f>(BG423+BK423)</f>
        <v>25932</v>
      </c>
    </row>
    <row r="424" spans="1:69" x14ac:dyDescent="0.35">
      <c r="B424" s="2" t="s">
        <v>18</v>
      </c>
      <c r="H424" s="2">
        <f>(I423/G423)</f>
        <v>7.5741294661275687</v>
      </c>
    </row>
    <row r="426" spans="1:69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69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69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69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69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69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69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306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68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68" x14ac:dyDescent="0.35">
      <c r="A450" s="2" t="s">
        <v>220</v>
      </c>
      <c r="B450" s="8" t="s">
        <v>306</v>
      </c>
      <c r="I450">
        <v>11786.95</v>
      </c>
    </row>
    <row r="451" spans="1:68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68" x14ac:dyDescent="0.35">
      <c r="B452" s="2" t="s">
        <v>18</v>
      </c>
      <c r="H452" s="2">
        <f>AVERAGE(H443:H449)</f>
        <v>6.8442857142857134</v>
      </c>
    </row>
    <row r="453" spans="1:68" s="9" customFormat="1" x14ac:dyDescent="0.35">
      <c r="A453" s="10"/>
    </row>
    <row r="455" spans="1:68" x14ac:dyDescent="0.35">
      <c r="A455" s="4" t="s">
        <v>246</v>
      </c>
      <c r="B455" t="s">
        <v>245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68" x14ac:dyDescent="0.35">
      <c r="A456" s="4" t="s">
        <v>246</v>
      </c>
      <c r="B456" t="s">
        <v>247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68" x14ac:dyDescent="0.35">
      <c r="A457" s="4" t="s">
        <v>246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68" x14ac:dyDescent="0.35">
      <c r="A458" s="4" t="s">
        <v>246</v>
      </c>
      <c r="B458" t="s">
        <v>248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68" x14ac:dyDescent="0.35">
      <c r="A459" s="4" t="s">
        <v>246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68" x14ac:dyDescent="0.35">
      <c r="A460" s="4" t="s">
        <v>246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68" x14ac:dyDescent="0.35">
      <c r="A461" s="4" t="s">
        <v>246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68" x14ac:dyDescent="0.35">
      <c r="A462" s="4" t="s">
        <v>246</v>
      </c>
      <c r="B462" t="s">
        <v>306</v>
      </c>
      <c r="H462" s="6"/>
      <c r="I462">
        <v>7703.45</v>
      </c>
    </row>
    <row r="463" spans="1:68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P463" s="2">
        <f>(BD463+BH463)</f>
        <v>2421</v>
      </c>
    </row>
    <row r="464" spans="1:68" x14ac:dyDescent="0.35">
      <c r="B464" s="2" t="s">
        <v>18</v>
      </c>
      <c r="H464" s="2">
        <f>(I463/G463)</f>
        <v>7.2462453002743628</v>
      </c>
    </row>
    <row r="465" spans="1:68" s="7" customFormat="1" x14ac:dyDescent="0.35">
      <c r="A465" s="13"/>
    </row>
    <row r="466" spans="1:68" x14ac:dyDescent="0.35">
      <c r="A466" s="2" t="s">
        <v>250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68" x14ac:dyDescent="0.35">
      <c r="A467" s="2" t="s">
        <v>250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68" x14ac:dyDescent="0.35">
      <c r="A468" s="2" t="s">
        <v>250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68" x14ac:dyDescent="0.35">
      <c r="A469" s="2" t="s">
        <v>250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68" x14ac:dyDescent="0.35">
      <c r="A470" s="2" t="s">
        <v>250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68" x14ac:dyDescent="0.35">
      <c r="A471" s="2" t="s">
        <v>250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68" x14ac:dyDescent="0.35">
      <c r="A472" s="2" t="s">
        <v>250</v>
      </c>
      <c r="B472" t="s">
        <v>251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68" x14ac:dyDescent="0.35">
      <c r="A473" s="2" t="s">
        <v>250</v>
      </c>
      <c r="B473" t="s">
        <v>248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68" x14ac:dyDescent="0.35">
      <c r="A474" s="2" t="s">
        <v>250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68" x14ac:dyDescent="0.35">
      <c r="A475" s="2" t="s">
        <v>250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68" x14ac:dyDescent="0.35">
      <c r="A476" s="2" t="s">
        <v>250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68" x14ac:dyDescent="0.35">
      <c r="A477" s="2" t="s">
        <v>250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68" x14ac:dyDescent="0.35">
      <c r="A478" s="2" t="s">
        <v>250</v>
      </c>
      <c r="B478" t="s">
        <v>306</v>
      </c>
      <c r="I478">
        <v>13790.3</v>
      </c>
    </row>
    <row r="479" spans="1:68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P479">
        <f>(BD479+BH479)</f>
        <v>4698</v>
      </c>
    </row>
    <row r="480" spans="1:68" x14ac:dyDescent="0.35">
      <c r="B480" s="2" t="s">
        <v>18</v>
      </c>
      <c r="H480" s="2">
        <f>(I479/G479)</f>
        <v>7.441087184006169</v>
      </c>
    </row>
    <row r="482" spans="1:60" x14ac:dyDescent="0.35">
      <c r="A482" s="2" t="s">
        <v>254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60" x14ac:dyDescent="0.35">
      <c r="A483" s="2" t="s">
        <v>254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60" x14ac:dyDescent="0.35">
      <c r="A484" s="2" t="s">
        <v>254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60" x14ac:dyDescent="0.35">
      <c r="A485" s="2" t="s">
        <v>254</v>
      </c>
      <c r="B485" t="s">
        <v>251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60" x14ac:dyDescent="0.35">
      <c r="A486" s="2" t="s">
        <v>254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60" x14ac:dyDescent="0.35">
      <c r="A487" s="2" t="s">
        <v>254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60" x14ac:dyDescent="0.35">
      <c r="A488" s="2" t="s">
        <v>254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60" x14ac:dyDescent="0.35">
      <c r="A489" s="2" t="s">
        <v>254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60" x14ac:dyDescent="0.35">
      <c r="A490" s="2" t="s">
        <v>254</v>
      </c>
      <c r="B490" t="s">
        <v>306</v>
      </c>
      <c r="I490">
        <v>17450</v>
      </c>
    </row>
    <row r="491" spans="1:60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60" s="2" customFormat="1" x14ac:dyDescent="0.35">
      <c r="B492" s="2" t="s">
        <v>18</v>
      </c>
      <c r="H492" s="2">
        <f>(I491/G491)</f>
        <v>8.0685579058081096</v>
      </c>
    </row>
    <row r="493" spans="1:60" s="2" customFormat="1" x14ac:dyDescent="0.35"/>
    <row r="494" spans="1:60" x14ac:dyDescent="0.35">
      <c r="A494" s="2" t="s">
        <v>310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H494">
        <v>893</v>
      </c>
    </row>
    <row r="495" spans="1:60" x14ac:dyDescent="0.35">
      <c r="A495" s="2" t="s">
        <v>310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60" x14ac:dyDescent="0.35">
      <c r="A496" s="2" t="s">
        <v>310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9" x14ac:dyDescent="0.35">
      <c r="A497" s="2" t="s">
        <v>310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9" x14ac:dyDescent="0.35">
      <c r="A498" s="2" t="s">
        <v>310</v>
      </c>
      <c r="B498" t="s">
        <v>306</v>
      </c>
      <c r="I498" s="14">
        <v>8253.15</v>
      </c>
    </row>
    <row r="499" spans="1:9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9" x14ac:dyDescent="0.35">
      <c r="B500" s="2" t="s">
        <v>18</v>
      </c>
      <c r="H500" s="2">
        <f>(I499/G499)</f>
        <v>7.465548900235663</v>
      </c>
    </row>
    <row r="502" spans="1:9" x14ac:dyDescent="0.35">
      <c r="A502" s="2" t="s">
        <v>318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</sheetData>
  <mergeCells count="14">
    <mergeCell ref="BH1:BK1"/>
    <mergeCell ref="BL1:BO1"/>
    <mergeCell ref="AZ1:BC1"/>
    <mergeCell ref="AV1:AY1"/>
    <mergeCell ref="AR1:AU1"/>
    <mergeCell ref="P1:S1"/>
    <mergeCell ref="L1:O1"/>
    <mergeCell ref="X1:AA1"/>
    <mergeCell ref="T1:W1"/>
    <mergeCell ref="BD1:BG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53"/>
  <sheetViews>
    <sheetView zoomScale="73" zoomScaleNormal="73" workbookViewId="0">
      <pane ySplit="1" topLeftCell="A336" activePane="bottomLeft" state="frozen"/>
      <selection pane="bottomLeft" activeCell="L350" sqref="L350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305</v>
      </c>
      <c r="F1" s="2"/>
      <c r="G1" s="2" t="s">
        <v>123</v>
      </c>
      <c r="H1" s="2" t="s">
        <v>7</v>
      </c>
      <c r="I1" s="2" t="s">
        <v>303</v>
      </c>
      <c r="K1" s="2" t="s">
        <v>129</v>
      </c>
      <c r="L1" s="2" t="s">
        <v>232</v>
      </c>
      <c r="M1" s="2" t="s">
        <v>308</v>
      </c>
    </row>
    <row r="2" spans="1:13" x14ac:dyDescent="0.35">
      <c r="A2" s="2" t="s">
        <v>107</v>
      </c>
      <c r="B2" s="8" t="s">
        <v>307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304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309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30"/>
      <c r="B8" s="30"/>
      <c r="C8" s="30"/>
      <c r="D8" s="30"/>
      <c r="E8" s="30"/>
      <c r="F8" s="30"/>
      <c r="G8" s="30"/>
      <c r="H8" s="30"/>
      <c r="I8" s="30"/>
      <c r="K8" s="13"/>
      <c r="L8" s="13"/>
      <c r="M8" s="13"/>
    </row>
    <row r="9" spans="1:13" x14ac:dyDescent="0.35">
      <c r="A9" s="2" t="s">
        <v>108</v>
      </c>
      <c r="B9" s="8" t="s">
        <v>307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304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309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30"/>
      <c r="B15" s="30"/>
      <c r="C15" s="30"/>
      <c r="D15" s="30"/>
      <c r="E15" s="30"/>
      <c r="F15" s="30"/>
      <c r="G15" s="30"/>
      <c r="H15" s="30"/>
      <c r="I15" s="30"/>
      <c r="K15" s="13"/>
      <c r="L15" s="13"/>
      <c r="M15" s="13"/>
    </row>
    <row r="16" spans="1:13" x14ac:dyDescent="0.35">
      <c r="A16" s="2" t="s">
        <v>113</v>
      </c>
      <c r="B16" s="8" t="s">
        <v>307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304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309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30"/>
      <c r="B22" s="30"/>
      <c r="C22" s="30"/>
      <c r="D22" s="30"/>
      <c r="E22" s="30"/>
      <c r="F22" s="30"/>
      <c r="G22" s="30"/>
      <c r="H22" s="30"/>
      <c r="I22" s="30"/>
      <c r="K22" s="13"/>
      <c r="L22" s="13"/>
      <c r="M22" s="13"/>
    </row>
    <row r="23" spans="1:13" x14ac:dyDescent="0.35">
      <c r="A23" s="2" t="s">
        <v>131</v>
      </c>
      <c r="B23" s="8" t="s">
        <v>307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304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309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30"/>
      <c r="B29" s="30"/>
      <c r="C29" s="30"/>
      <c r="D29" s="30"/>
      <c r="E29" s="30"/>
      <c r="F29" s="30"/>
      <c r="G29" s="30"/>
      <c r="H29" s="30"/>
      <c r="I29" s="30"/>
      <c r="K29" s="13"/>
      <c r="L29" s="13"/>
      <c r="M29" s="13"/>
    </row>
    <row r="30" spans="1:13" x14ac:dyDescent="0.35">
      <c r="A30" s="2" t="s">
        <v>134</v>
      </c>
      <c r="B30" s="8" t="s">
        <v>307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304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309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1"/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</row>
    <row r="38" spans="1:13" x14ac:dyDescent="0.35">
      <c r="A38" s="2" t="s">
        <v>138</v>
      </c>
      <c r="B38" s="8" t="s">
        <v>307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304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309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30"/>
      <c r="B44" s="30"/>
      <c r="C44" s="30"/>
      <c r="D44" s="30"/>
      <c r="E44" s="30"/>
      <c r="F44" s="30"/>
      <c r="G44" s="30"/>
      <c r="H44" s="30"/>
      <c r="I44" s="30"/>
      <c r="K44" s="2"/>
      <c r="L44" s="2"/>
      <c r="M44" s="2"/>
    </row>
    <row r="45" spans="1:13" x14ac:dyDescent="0.35">
      <c r="A45" s="2" t="s">
        <v>142</v>
      </c>
      <c r="B45" s="8" t="s">
        <v>307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304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309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30"/>
      <c r="B51" s="30"/>
      <c r="C51" s="30"/>
      <c r="D51" s="30"/>
      <c r="E51" s="30"/>
      <c r="F51" s="30"/>
      <c r="G51" s="30"/>
      <c r="H51" s="30"/>
      <c r="I51" s="30"/>
      <c r="K51" s="2"/>
      <c r="L51" s="2"/>
      <c r="M51" s="2"/>
    </row>
    <row r="52" spans="1:13" x14ac:dyDescent="0.35">
      <c r="A52" s="2" t="s">
        <v>145</v>
      </c>
      <c r="B52" s="8" t="s">
        <v>307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304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309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30"/>
      <c r="B58" s="30"/>
      <c r="C58" s="30"/>
      <c r="D58" s="30"/>
      <c r="E58" s="30"/>
      <c r="F58" s="30"/>
      <c r="G58" s="30"/>
      <c r="H58" s="30"/>
      <c r="I58" s="30"/>
      <c r="K58" s="2"/>
      <c r="L58" s="2"/>
      <c r="M58" s="2"/>
    </row>
    <row r="59" spans="1:13" x14ac:dyDescent="0.35">
      <c r="A59" s="2" t="s">
        <v>149</v>
      </c>
      <c r="B59" s="8" t="s">
        <v>307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304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309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30"/>
      <c r="B65" s="30"/>
      <c r="C65" s="30"/>
      <c r="D65" s="30"/>
      <c r="E65" s="30"/>
      <c r="F65" s="30"/>
      <c r="G65" s="30"/>
      <c r="H65" s="30"/>
      <c r="I65" s="30"/>
      <c r="K65" s="2"/>
      <c r="L65" s="2"/>
      <c r="M65" s="2"/>
    </row>
    <row r="66" spans="1:13" x14ac:dyDescent="0.35">
      <c r="A66" s="2" t="s">
        <v>153</v>
      </c>
      <c r="B66" s="8" t="s">
        <v>307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304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309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30"/>
      <c r="B72" s="30"/>
      <c r="C72" s="30"/>
      <c r="D72" s="30"/>
      <c r="E72" s="30"/>
      <c r="F72" s="30"/>
      <c r="G72" s="30"/>
      <c r="H72" s="30"/>
      <c r="I72" s="30"/>
      <c r="K72" s="2"/>
      <c r="L72" s="2"/>
      <c r="M72" s="2"/>
    </row>
    <row r="73" spans="1:13" x14ac:dyDescent="0.35">
      <c r="A73" s="2" t="s">
        <v>156</v>
      </c>
      <c r="B73" s="8" t="s">
        <v>307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304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309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1"/>
      <c r="B80" s="31"/>
      <c r="C80" s="31"/>
      <c r="D80" s="31"/>
      <c r="E80" s="31"/>
      <c r="F80" s="31"/>
      <c r="G80" s="31"/>
      <c r="H80" s="31"/>
      <c r="I80" s="31"/>
      <c r="J80" s="32"/>
      <c r="K80" s="31"/>
      <c r="L80" s="31"/>
      <c r="M80" s="31"/>
    </row>
    <row r="81" spans="1:13" x14ac:dyDescent="0.35">
      <c r="A81" s="2" t="s">
        <v>158</v>
      </c>
      <c r="B81" s="8" t="s">
        <v>307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304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309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30"/>
      <c r="B87" s="33"/>
      <c r="C87" s="33"/>
      <c r="D87" s="30"/>
      <c r="E87" s="30"/>
      <c r="F87" s="30"/>
      <c r="G87" s="30"/>
      <c r="H87" s="30"/>
      <c r="I87" s="30"/>
      <c r="K87" s="2"/>
      <c r="L87" s="2"/>
      <c r="M87" s="2"/>
    </row>
    <row r="88" spans="1:13" x14ac:dyDescent="0.35">
      <c r="A88" s="2" t="s">
        <v>160</v>
      </c>
      <c r="B88" s="8" t="s">
        <v>307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304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309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30"/>
      <c r="B94" s="33"/>
      <c r="C94" s="33"/>
      <c r="D94" s="30"/>
      <c r="E94" s="30"/>
      <c r="F94" s="30"/>
      <c r="G94" s="30"/>
      <c r="H94" s="30"/>
      <c r="I94" s="30"/>
      <c r="K94" s="2"/>
      <c r="L94" s="2"/>
      <c r="M94" s="2"/>
    </row>
    <row r="95" spans="1:13" x14ac:dyDescent="0.35">
      <c r="A95" s="2" t="s">
        <v>162</v>
      </c>
      <c r="B95" s="8" t="s">
        <v>307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304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309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30"/>
      <c r="B101" s="33"/>
      <c r="C101" s="33"/>
      <c r="D101" s="30"/>
      <c r="E101" s="30"/>
      <c r="F101" s="30"/>
      <c r="G101" s="30"/>
      <c r="H101" s="30"/>
      <c r="I101" s="30"/>
      <c r="K101" s="2"/>
      <c r="L101" s="2"/>
      <c r="M101" s="2"/>
    </row>
    <row r="102" spans="1:13" x14ac:dyDescent="0.35">
      <c r="A102" s="2" t="s">
        <v>163</v>
      </c>
      <c r="B102" s="8" t="s">
        <v>307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304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309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30"/>
      <c r="B108" s="33"/>
      <c r="C108" s="33"/>
      <c r="D108" s="30"/>
      <c r="E108" s="30"/>
      <c r="F108" s="30"/>
      <c r="G108" s="30"/>
      <c r="H108" s="30"/>
      <c r="I108" s="30"/>
      <c r="K108" s="2"/>
      <c r="L108" s="2"/>
      <c r="M108" s="2"/>
    </row>
    <row r="109" spans="1:13" x14ac:dyDescent="0.35">
      <c r="A109" s="2" t="s">
        <v>165</v>
      </c>
      <c r="B109" s="8" t="s">
        <v>307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304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309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30"/>
      <c r="B115" s="33"/>
      <c r="C115" s="33"/>
      <c r="D115" s="30"/>
      <c r="E115" s="30"/>
      <c r="F115" s="30"/>
      <c r="G115" s="30"/>
      <c r="H115" s="30"/>
      <c r="I115" s="30"/>
      <c r="K115" s="2"/>
      <c r="L115" s="2"/>
      <c r="M115" s="2"/>
    </row>
    <row r="116" spans="1:13" x14ac:dyDescent="0.35">
      <c r="A116" s="2" t="s">
        <v>167</v>
      </c>
      <c r="B116" s="8" t="s">
        <v>307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304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309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1"/>
      <c r="B123" s="34"/>
      <c r="C123" s="34"/>
      <c r="D123" s="31"/>
      <c r="E123" s="31"/>
      <c r="F123" s="31"/>
      <c r="G123" s="31"/>
      <c r="H123" s="31"/>
      <c r="I123" s="31"/>
      <c r="J123" s="32"/>
      <c r="K123" s="31"/>
      <c r="L123" s="31"/>
      <c r="M123" s="31"/>
    </row>
    <row r="124" spans="1:13" x14ac:dyDescent="0.35">
      <c r="A124" s="2" t="s">
        <v>169</v>
      </c>
      <c r="B124" s="8" t="s">
        <v>307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304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309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30"/>
      <c r="B130" s="33"/>
      <c r="C130" s="33"/>
      <c r="D130" s="30"/>
      <c r="E130" s="30"/>
      <c r="F130" s="30"/>
      <c r="G130" s="30"/>
      <c r="H130" s="30"/>
      <c r="I130" s="30"/>
      <c r="K130" s="2"/>
      <c r="L130" s="2"/>
      <c r="M130" s="2"/>
    </row>
    <row r="131" spans="1:13" x14ac:dyDescent="0.35">
      <c r="A131" s="2" t="s">
        <v>170</v>
      </c>
      <c r="B131" s="8" t="s">
        <v>307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304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309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30"/>
      <c r="B137" s="33"/>
      <c r="C137" s="33"/>
      <c r="D137" s="30"/>
      <c r="E137" s="30"/>
      <c r="F137" s="30"/>
      <c r="G137" s="30"/>
      <c r="H137" s="30"/>
      <c r="I137" s="30"/>
      <c r="K137" s="2"/>
      <c r="L137" s="2"/>
      <c r="M137" s="2"/>
    </row>
    <row r="138" spans="1:13" x14ac:dyDescent="0.35">
      <c r="A138" s="2" t="s">
        <v>171</v>
      </c>
      <c r="B138" s="8" t="s">
        <v>307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304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309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30"/>
      <c r="B144" s="33"/>
      <c r="C144" s="33"/>
      <c r="D144" s="30"/>
      <c r="E144" s="30"/>
      <c r="F144" s="30"/>
      <c r="G144" s="30"/>
      <c r="H144" s="30"/>
      <c r="I144" s="30"/>
      <c r="K144" s="2"/>
      <c r="L144" s="2"/>
      <c r="M144" s="2"/>
    </row>
    <row r="145" spans="1:13" x14ac:dyDescent="0.35">
      <c r="A145" s="2" t="s">
        <v>175</v>
      </c>
      <c r="B145" s="8" t="s">
        <v>307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304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309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30"/>
      <c r="B151" s="33"/>
      <c r="C151" s="33"/>
      <c r="D151" s="30"/>
      <c r="E151" s="30"/>
      <c r="F151" s="30"/>
      <c r="G151" s="30"/>
      <c r="H151" s="30"/>
      <c r="I151" s="30"/>
      <c r="K151" s="2"/>
      <c r="L151" s="2"/>
      <c r="M151" s="2"/>
    </row>
    <row r="152" spans="1:13" x14ac:dyDescent="0.35">
      <c r="A152" s="2" t="s">
        <v>180</v>
      </c>
      <c r="B152" s="8" t="s">
        <v>307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304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309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30"/>
      <c r="B158" s="33"/>
      <c r="C158" s="33"/>
      <c r="D158" s="30"/>
      <c r="E158" s="30"/>
      <c r="F158" s="30"/>
      <c r="G158" s="30"/>
      <c r="H158" s="30"/>
      <c r="I158" s="30"/>
      <c r="K158" s="2"/>
      <c r="L158" s="2"/>
      <c r="M158" s="2"/>
    </row>
    <row r="159" spans="1:13" x14ac:dyDescent="0.35">
      <c r="A159" s="2" t="s">
        <v>181</v>
      </c>
      <c r="B159" s="8" t="s">
        <v>307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304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309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1"/>
      <c r="B166" s="34"/>
      <c r="C166" s="34"/>
      <c r="D166" s="31"/>
      <c r="E166" s="31"/>
      <c r="F166" s="31"/>
      <c r="G166" s="31"/>
      <c r="H166" s="31"/>
      <c r="I166" s="31"/>
      <c r="J166" s="32"/>
      <c r="K166" s="31"/>
      <c r="L166" s="31"/>
      <c r="M166" s="31"/>
    </row>
    <row r="167" spans="1:13" x14ac:dyDescent="0.35">
      <c r="A167" s="2" t="s">
        <v>183</v>
      </c>
      <c r="B167" s="8" t="s">
        <v>307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304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309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30"/>
      <c r="B173" s="33"/>
      <c r="C173" s="33"/>
      <c r="D173" s="30"/>
      <c r="E173" s="30"/>
      <c r="F173" s="30"/>
      <c r="G173" s="30"/>
      <c r="H173" s="30"/>
      <c r="I173" s="30"/>
      <c r="K173" s="2"/>
      <c r="L173" s="2"/>
      <c r="M173" s="2"/>
    </row>
    <row r="174" spans="1:13" x14ac:dyDescent="0.35">
      <c r="A174" s="2" t="s">
        <v>185</v>
      </c>
      <c r="B174" s="8" t="s">
        <v>307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304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309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30"/>
      <c r="B180" s="33"/>
      <c r="C180" s="33"/>
      <c r="D180" s="30"/>
      <c r="E180" s="30"/>
      <c r="F180" s="30"/>
      <c r="G180" s="30"/>
      <c r="H180" s="30"/>
      <c r="I180" s="30"/>
      <c r="K180" s="2"/>
      <c r="L180" s="2"/>
      <c r="M180" s="2"/>
    </row>
    <row r="181" spans="1:13" x14ac:dyDescent="0.35">
      <c r="A181" s="2" t="s">
        <v>186</v>
      </c>
      <c r="B181" s="8" t="s">
        <v>307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304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309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30"/>
      <c r="B187" s="33"/>
      <c r="C187" s="33"/>
      <c r="D187" s="30"/>
      <c r="E187" s="30"/>
      <c r="F187" s="30"/>
      <c r="G187" s="30"/>
      <c r="H187" s="30"/>
      <c r="I187" s="30"/>
      <c r="K187" s="2"/>
      <c r="L187" s="2"/>
      <c r="M187" s="2"/>
    </row>
    <row r="188" spans="1:13" x14ac:dyDescent="0.35">
      <c r="A188" s="2" t="s">
        <v>187</v>
      </c>
      <c r="B188" s="8" t="s">
        <v>307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304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309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30"/>
      <c r="B194" s="33"/>
      <c r="C194" s="33"/>
      <c r="D194" s="30"/>
      <c r="E194" s="30"/>
      <c r="F194" s="30"/>
      <c r="G194" s="30"/>
      <c r="H194" s="30"/>
      <c r="I194" s="30"/>
      <c r="K194" s="2"/>
      <c r="L194" s="2"/>
      <c r="M194" s="2"/>
    </row>
    <row r="195" spans="1:13" x14ac:dyDescent="0.35">
      <c r="A195" s="2" t="s">
        <v>188</v>
      </c>
      <c r="B195" s="8" t="s">
        <v>307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304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309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30"/>
      <c r="B201" s="33"/>
      <c r="C201" s="33"/>
      <c r="D201" s="30"/>
      <c r="E201" s="30"/>
      <c r="F201" s="30"/>
      <c r="G201" s="30"/>
      <c r="H201" s="30"/>
      <c r="I201" s="30"/>
      <c r="K201" s="2"/>
      <c r="L201" s="2"/>
      <c r="M201" s="2"/>
    </row>
    <row r="202" spans="1:13" x14ac:dyDescent="0.35">
      <c r="A202" s="2" t="s">
        <v>190</v>
      </c>
      <c r="B202" s="8" t="s">
        <v>307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304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309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1"/>
      <c r="B209" s="34"/>
      <c r="C209" s="34"/>
      <c r="D209" s="31"/>
      <c r="E209" s="31"/>
      <c r="F209" s="31"/>
      <c r="G209" s="31"/>
      <c r="H209" s="31"/>
      <c r="I209" s="31"/>
      <c r="J209" s="32"/>
      <c r="K209" s="31"/>
      <c r="L209" s="31"/>
      <c r="M209" s="31"/>
    </row>
    <row r="210" spans="1:13" x14ac:dyDescent="0.35">
      <c r="A210" s="2" t="s">
        <v>191</v>
      </c>
      <c r="B210" s="8" t="s">
        <v>307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304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309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30"/>
      <c r="B216" s="33"/>
      <c r="C216" s="30"/>
      <c r="D216" s="30"/>
      <c r="E216" s="30"/>
      <c r="F216" s="30"/>
      <c r="G216" s="30"/>
      <c r="H216" s="30"/>
      <c r="I216" s="30"/>
      <c r="K216" s="2"/>
      <c r="L216" s="2"/>
      <c r="M216" s="2"/>
    </row>
    <row r="217" spans="1:13" x14ac:dyDescent="0.35">
      <c r="A217" s="2" t="s">
        <v>192</v>
      </c>
      <c r="B217" s="8" t="s">
        <v>307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304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309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30"/>
      <c r="B223" s="33"/>
      <c r="C223" s="30"/>
      <c r="D223" s="30"/>
      <c r="E223" s="30"/>
      <c r="F223" s="30"/>
      <c r="G223" s="30"/>
      <c r="H223" s="30"/>
      <c r="I223" s="30"/>
      <c r="K223" s="2"/>
      <c r="L223" s="2"/>
      <c r="M223" s="2"/>
    </row>
    <row r="224" spans="1:13" x14ac:dyDescent="0.35">
      <c r="A224" s="2" t="s">
        <v>193</v>
      </c>
      <c r="B224" s="8" t="s">
        <v>307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304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309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30"/>
      <c r="B230" s="33"/>
      <c r="C230" s="30"/>
      <c r="D230" s="30"/>
      <c r="E230" s="30"/>
      <c r="F230" s="30"/>
      <c r="G230" s="30"/>
      <c r="H230" s="30"/>
      <c r="I230" s="30"/>
      <c r="K230" s="2"/>
      <c r="L230" s="2"/>
      <c r="M230" s="2"/>
    </row>
    <row r="231" spans="1:13" x14ac:dyDescent="0.35">
      <c r="A231" s="2" t="s">
        <v>194</v>
      </c>
      <c r="B231" s="8" t="s">
        <v>307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304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309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30"/>
      <c r="B237" s="33"/>
      <c r="C237" s="30"/>
      <c r="D237" s="30"/>
      <c r="E237" s="30"/>
      <c r="F237" s="30"/>
      <c r="G237" s="30"/>
      <c r="H237" s="30"/>
      <c r="I237" s="30"/>
      <c r="K237" s="2"/>
      <c r="L237" s="2"/>
      <c r="M237" s="2"/>
    </row>
    <row r="238" spans="1:13" x14ac:dyDescent="0.35">
      <c r="A238" s="2" t="s">
        <v>195</v>
      </c>
      <c r="B238" s="8" t="s">
        <v>307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304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309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30"/>
      <c r="B244" s="33"/>
      <c r="C244" s="30"/>
      <c r="D244" s="30"/>
      <c r="E244" s="30"/>
      <c r="F244" s="30"/>
      <c r="G244" s="30"/>
      <c r="H244" s="30"/>
      <c r="I244" s="30"/>
      <c r="K244" s="2"/>
      <c r="L244" s="2"/>
      <c r="M244" s="2"/>
    </row>
    <row r="245" spans="1:13" x14ac:dyDescent="0.35">
      <c r="A245" s="2" t="s">
        <v>199</v>
      </c>
      <c r="B245" s="8" t="s">
        <v>307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304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309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1"/>
      <c r="B252" s="34"/>
      <c r="C252" s="31"/>
      <c r="D252" s="31"/>
      <c r="E252" s="31"/>
      <c r="F252" s="31"/>
      <c r="G252" s="31"/>
      <c r="H252" s="31"/>
      <c r="I252" s="31"/>
      <c r="J252" s="32"/>
      <c r="K252" s="31"/>
      <c r="L252" s="31"/>
      <c r="M252" s="31"/>
    </row>
    <row r="253" spans="1:13" x14ac:dyDescent="0.35">
      <c r="A253" s="2" t="s">
        <v>19</v>
      </c>
      <c r="B253" s="8" t="s">
        <v>307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304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309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30"/>
      <c r="B259" s="33"/>
      <c r="C259" s="30"/>
      <c r="D259" s="30"/>
      <c r="E259" s="30"/>
      <c r="F259" s="30"/>
      <c r="G259" s="30"/>
      <c r="H259" s="30"/>
      <c r="I259" s="30"/>
      <c r="K259" s="2"/>
      <c r="L259" s="2"/>
      <c r="M259" s="2"/>
    </row>
    <row r="260" spans="1:13" x14ac:dyDescent="0.35">
      <c r="A260" s="2" t="s">
        <v>20</v>
      </c>
      <c r="B260" s="8" t="s">
        <v>307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304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309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30"/>
      <c r="B266" s="33"/>
      <c r="C266" s="30"/>
      <c r="D266" s="30"/>
      <c r="E266" s="30"/>
      <c r="F266" s="30"/>
      <c r="G266" s="30"/>
      <c r="H266" s="30"/>
      <c r="I266" s="30"/>
      <c r="K266" s="2"/>
      <c r="L266" s="2"/>
      <c r="M266" s="2"/>
    </row>
    <row r="267" spans="1:13" x14ac:dyDescent="0.35">
      <c r="A267" s="2" t="s">
        <v>311</v>
      </c>
      <c r="B267" s="8" t="s">
        <v>307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311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311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311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311</v>
      </c>
      <c r="B271" s="8" t="s">
        <v>304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309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30"/>
      <c r="B273" s="33"/>
      <c r="C273" s="30"/>
      <c r="D273" s="30"/>
      <c r="E273" s="30"/>
      <c r="F273" s="30"/>
      <c r="G273" s="30"/>
      <c r="H273" s="30"/>
      <c r="I273" s="30"/>
      <c r="K273" s="2"/>
      <c r="L273" s="2"/>
      <c r="M273" s="2"/>
    </row>
    <row r="274" spans="1:13" x14ac:dyDescent="0.35">
      <c r="A274" s="2" t="s">
        <v>312</v>
      </c>
      <c r="B274" s="8" t="s">
        <v>307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312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312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312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312</v>
      </c>
      <c r="B278" s="8" t="s">
        <v>304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309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30"/>
      <c r="B280" s="33"/>
      <c r="C280" s="33"/>
      <c r="D280" s="30"/>
      <c r="E280" s="30"/>
      <c r="F280" s="30"/>
      <c r="G280" s="30"/>
      <c r="H280" s="30"/>
      <c r="I280" s="30"/>
      <c r="K280" s="2"/>
      <c r="L280" s="2"/>
      <c r="M280" s="2"/>
    </row>
    <row r="281" spans="1:13" x14ac:dyDescent="0.35">
      <c r="A281" s="2" t="s">
        <v>313</v>
      </c>
      <c r="B281" s="8" t="s">
        <v>307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313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313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313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313</v>
      </c>
      <c r="B285" s="8" t="s">
        <v>304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309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30"/>
      <c r="B287" s="33"/>
      <c r="C287" s="33"/>
      <c r="D287" s="30"/>
      <c r="E287" s="30"/>
      <c r="F287" s="30"/>
      <c r="G287" s="30"/>
      <c r="H287" s="30"/>
      <c r="I287" s="30"/>
      <c r="L287" s="2"/>
      <c r="M287" s="2"/>
    </row>
    <row r="288" spans="1:13" x14ac:dyDescent="0.35">
      <c r="A288" s="2" t="s">
        <v>314</v>
      </c>
      <c r="B288" s="8" t="s">
        <v>307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314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314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314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314</v>
      </c>
      <c r="B292" s="8" t="s">
        <v>304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309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316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1"/>
      <c r="B295" s="34"/>
      <c r="C295" s="34"/>
      <c r="D295" s="31"/>
      <c r="E295" s="31"/>
      <c r="F295" s="31"/>
      <c r="G295" s="31"/>
      <c r="H295" s="31"/>
      <c r="I295" s="31"/>
      <c r="J295" s="32"/>
      <c r="K295" s="31"/>
      <c r="L295" s="31"/>
      <c r="M295" s="31"/>
    </row>
    <row r="296" spans="1:13" x14ac:dyDescent="0.35">
      <c r="A296" s="2" t="s">
        <v>176</v>
      </c>
      <c r="B296" s="8" t="s">
        <v>317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304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309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30"/>
      <c r="B303" s="33"/>
      <c r="C303" s="33"/>
      <c r="D303" s="30"/>
      <c r="E303" s="30"/>
      <c r="F303" s="30"/>
      <c r="G303" s="30"/>
      <c r="H303" s="30"/>
      <c r="I303" s="30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309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30"/>
      <c r="B307" s="33"/>
      <c r="C307" s="33"/>
      <c r="D307" s="30"/>
      <c r="E307" s="30"/>
      <c r="F307" s="30"/>
      <c r="G307" s="30"/>
      <c r="H307" s="30"/>
      <c r="I307" s="30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304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309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30"/>
      <c r="B316" s="33"/>
      <c r="C316" s="33"/>
      <c r="D316" s="30"/>
      <c r="E316" s="30"/>
      <c r="F316" s="30"/>
      <c r="G316" s="30"/>
      <c r="H316" s="30"/>
      <c r="I316" s="30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304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309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1"/>
      <c r="B324" s="34"/>
      <c r="C324" s="34"/>
      <c r="D324" s="31"/>
      <c r="E324" s="31"/>
      <c r="F324" s="31"/>
      <c r="G324" s="31"/>
      <c r="H324" s="31"/>
      <c r="I324" s="31"/>
      <c r="J324" s="32"/>
      <c r="K324" s="31"/>
      <c r="L324" s="31"/>
      <c r="M324" s="31"/>
    </row>
    <row r="325" spans="1:13" x14ac:dyDescent="0.35">
      <c r="A325" s="2" t="s">
        <v>246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246</v>
      </c>
      <c r="B326" t="s">
        <v>122</v>
      </c>
      <c r="C326">
        <v>250</v>
      </c>
    </row>
    <row r="327" spans="1:13" x14ac:dyDescent="0.35">
      <c r="A327" s="2" t="s">
        <v>246</v>
      </c>
      <c r="B327" t="s">
        <v>234</v>
      </c>
      <c r="C327">
        <v>250</v>
      </c>
    </row>
    <row r="328" spans="1:13" x14ac:dyDescent="0.35">
      <c r="A328" s="2" t="s">
        <v>246</v>
      </c>
      <c r="B328" t="s">
        <v>236</v>
      </c>
      <c r="C328">
        <v>250</v>
      </c>
    </row>
    <row r="329" spans="1:13" x14ac:dyDescent="0.35">
      <c r="A329" s="2" t="s">
        <v>246</v>
      </c>
      <c r="B329" t="s">
        <v>304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309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30"/>
      <c r="B331" s="35"/>
      <c r="C331" s="35"/>
      <c r="D331" s="35"/>
      <c r="E331" s="35"/>
      <c r="F331" s="35"/>
      <c r="G331" s="35"/>
      <c r="H331" s="35"/>
      <c r="I331" s="35"/>
    </row>
    <row r="332" spans="1:13" x14ac:dyDescent="0.35">
      <c r="A332" s="2" t="s">
        <v>250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250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250</v>
      </c>
      <c r="B334" t="s">
        <v>234</v>
      </c>
      <c r="C334">
        <v>250</v>
      </c>
    </row>
    <row r="335" spans="1:13" x14ac:dyDescent="0.35">
      <c r="A335" s="2" t="s">
        <v>250</v>
      </c>
      <c r="B335" t="s">
        <v>236</v>
      </c>
      <c r="C335">
        <v>250</v>
      </c>
    </row>
    <row r="336" spans="1:13" x14ac:dyDescent="0.35">
      <c r="A336" s="2" t="s">
        <v>250</v>
      </c>
      <c r="B336" t="s">
        <v>304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309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30"/>
      <c r="B338" s="35"/>
      <c r="C338" s="35"/>
      <c r="D338" s="35"/>
      <c r="E338" s="35"/>
      <c r="F338" s="35"/>
      <c r="G338" s="35"/>
      <c r="H338" s="35"/>
      <c r="I338" s="35"/>
    </row>
    <row r="339" spans="1:9" x14ac:dyDescent="0.35">
      <c r="A339" s="2" t="s">
        <v>254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254</v>
      </c>
      <c r="B340" t="s">
        <v>122</v>
      </c>
      <c r="C340">
        <v>250</v>
      </c>
      <c r="G340" t="s">
        <v>301</v>
      </c>
      <c r="H340">
        <v>2000</v>
      </c>
    </row>
    <row r="341" spans="1:9" x14ac:dyDescent="0.35">
      <c r="A341" s="2" t="s">
        <v>254</v>
      </c>
      <c r="B341" t="s">
        <v>234</v>
      </c>
      <c r="C341">
        <v>250</v>
      </c>
      <c r="G341" t="s">
        <v>302</v>
      </c>
      <c r="H341">
        <v>350</v>
      </c>
    </row>
    <row r="342" spans="1:9" x14ac:dyDescent="0.35">
      <c r="A342" s="2" t="s">
        <v>254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254</v>
      </c>
      <c r="B343" t="s">
        <v>304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309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30"/>
      <c r="B345" s="35"/>
      <c r="C345" s="30"/>
      <c r="D345" s="30"/>
      <c r="E345" s="35"/>
      <c r="F345" s="35"/>
      <c r="G345" s="35"/>
      <c r="H345" s="30"/>
      <c r="I345" s="30"/>
    </row>
    <row r="346" spans="1:9" x14ac:dyDescent="0.35">
      <c r="A346" s="2" t="s">
        <v>310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310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310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310</v>
      </c>
      <c r="B349" t="s">
        <v>236</v>
      </c>
      <c r="C349">
        <v>250</v>
      </c>
    </row>
    <row r="350" spans="1:9" x14ac:dyDescent="0.35">
      <c r="A350" s="2" t="s">
        <v>310</v>
      </c>
      <c r="B350" t="s">
        <v>304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309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30"/>
      <c r="B352" s="30"/>
      <c r="C352" s="35"/>
      <c r="D352" s="35"/>
      <c r="E352" s="35"/>
      <c r="F352" s="35"/>
      <c r="G352" s="35"/>
      <c r="H352" s="35"/>
      <c r="I352" s="30"/>
    </row>
    <row r="353" spans="1:2" x14ac:dyDescent="0.35">
      <c r="A353" s="2" t="s">
        <v>318</v>
      </c>
      <c r="B3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V11"/>
  <sheetViews>
    <sheetView tabSelected="1" topLeftCell="AK1" zoomScale="65" zoomScaleNormal="65" workbookViewId="0">
      <selection activeCell="AW13" sqref="AW13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31" max="31" width="8.90625" bestFit="1" customWidth="1"/>
    <col min="36" max="36" width="9.1796875" bestFit="1" customWidth="1"/>
    <col min="41" max="41" width="15.08984375" bestFit="1" customWidth="1"/>
    <col min="46" max="46" width="9.1796875" bestFit="1" customWidth="1"/>
    <col min="51" max="51" width="8.90625" bestFit="1" customWidth="1"/>
    <col min="56" max="56" width="8.90625" bestFit="1" customWidth="1"/>
    <col min="61" max="61" width="8.90625" bestFit="1" customWidth="1"/>
    <col min="66" max="66" width="8.90625" bestFit="1" customWidth="1"/>
    <col min="71" max="71" width="8.90625" bestFit="1" customWidth="1"/>
  </cols>
  <sheetData>
    <row r="1" spans="1:74" s="2" customFormat="1" x14ac:dyDescent="0.35">
      <c r="A1" s="43" t="s">
        <v>222</v>
      </c>
      <c r="B1" s="43"/>
      <c r="C1" s="43"/>
      <c r="D1" s="43"/>
      <c r="E1" s="26"/>
      <c r="F1" s="42" t="s">
        <v>223</v>
      </c>
      <c r="G1" s="42"/>
      <c r="H1" s="42"/>
      <c r="I1" s="42"/>
      <c r="J1" s="27"/>
      <c r="K1" s="49" t="s">
        <v>224</v>
      </c>
      <c r="L1" s="49"/>
      <c r="M1" s="49"/>
      <c r="N1" s="49"/>
      <c r="O1" s="25"/>
      <c r="P1" s="46" t="s">
        <v>237</v>
      </c>
      <c r="Q1" s="46"/>
      <c r="R1" s="46"/>
      <c r="S1" s="46"/>
      <c r="U1" s="43" t="s">
        <v>299</v>
      </c>
      <c r="V1" s="43"/>
      <c r="W1" s="43"/>
      <c r="X1" s="43"/>
      <c r="Z1" s="45" t="s">
        <v>238</v>
      </c>
      <c r="AA1" s="45"/>
      <c r="AB1" s="45"/>
      <c r="AC1" s="45"/>
      <c r="AE1" s="40" t="s">
        <v>239</v>
      </c>
      <c r="AF1" s="40"/>
      <c r="AG1" s="40"/>
      <c r="AH1" s="40"/>
      <c r="AJ1" s="51" t="s">
        <v>240</v>
      </c>
      <c r="AK1" s="51"/>
      <c r="AL1" s="51"/>
      <c r="AM1" s="51"/>
      <c r="AO1" s="48" t="s">
        <v>241</v>
      </c>
      <c r="AP1" s="48"/>
      <c r="AQ1" s="48"/>
      <c r="AR1" s="48"/>
      <c r="AT1" s="47" t="s">
        <v>242</v>
      </c>
      <c r="AU1" s="47"/>
      <c r="AV1" s="47"/>
      <c r="AW1" s="47"/>
      <c r="AY1" s="37" t="s">
        <v>249</v>
      </c>
      <c r="AZ1" s="37"/>
      <c r="BA1" s="37"/>
      <c r="BB1" s="37"/>
      <c r="BD1" s="48" t="s">
        <v>252</v>
      </c>
      <c r="BE1" s="48"/>
      <c r="BF1" s="48"/>
      <c r="BG1" s="48"/>
      <c r="BI1" s="49" t="s">
        <v>300</v>
      </c>
      <c r="BJ1" s="49"/>
      <c r="BK1" s="49"/>
      <c r="BL1" s="49"/>
      <c r="BN1" s="50" t="s">
        <v>253</v>
      </c>
      <c r="BO1" s="50"/>
      <c r="BP1" s="50"/>
      <c r="BQ1" s="50"/>
      <c r="BS1" s="46" t="s">
        <v>315</v>
      </c>
      <c r="BT1" s="46"/>
      <c r="BU1" s="46"/>
      <c r="BV1" s="46"/>
    </row>
    <row r="2" spans="1:74" s="2" customFormat="1" x14ac:dyDescent="0.35">
      <c r="A2" s="2" t="s">
        <v>59</v>
      </c>
      <c r="B2" s="2" t="s">
        <v>243</v>
      </c>
      <c r="C2" s="2" t="s">
        <v>244</v>
      </c>
      <c r="D2" s="2" t="s">
        <v>221</v>
      </c>
      <c r="F2" s="2" t="s">
        <v>59</v>
      </c>
      <c r="G2" s="2" t="s">
        <v>243</v>
      </c>
      <c r="H2" s="2" t="s">
        <v>244</v>
      </c>
      <c r="I2" s="2" t="s">
        <v>221</v>
      </c>
      <c r="K2" s="2" t="s">
        <v>59</v>
      </c>
      <c r="L2" s="2" t="s">
        <v>243</v>
      </c>
      <c r="M2" s="2" t="s">
        <v>244</v>
      </c>
      <c r="N2" s="2" t="s">
        <v>221</v>
      </c>
      <c r="P2" s="2" t="s">
        <v>59</v>
      </c>
      <c r="Q2" s="2" t="s">
        <v>243</v>
      </c>
      <c r="R2" s="2" t="s">
        <v>244</v>
      </c>
      <c r="S2" s="2" t="s">
        <v>221</v>
      </c>
      <c r="U2" s="2" t="s">
        <v>59</v>
      </c>
      <c r="V2" s="2" t="s">
        <v>243</v>
      </c>
      <c r="W2" s="2" t="s">
        <v>244</v>
      </c>
      <c r="X2" s="2" t="s">
        <v>221</v>
      </c>
      <c r="Z2" s="2" t="s">
        <v>59</v>
      </c>
      <c r="AA2" s="2" t="s">
        <v>243</v>
      </c>
      <c r="AB2" s="2" t="s">
        <v>244</v>
      </c>
      <c r="AC2" s="2" t="s">
        <v>221</v>
      </c>
      <c r="AE2" s="2" t="s">
        <v>59</v>
      </c>
      <c r="AF2" s="2" t="s">
        <v>243</v>
      </c>
      <c r="AG2" s="2" t="s">
        <v>244</v>
      </c>
      <c r="AH2" s="2" t="s">
        <v>221</v>
      </c>
      <c r="AJ2" s="2" t="s">
        <v>59</v>
      </c>
      <c r="AK2" s="2" t="s">
        <v>243</v>
      </c>
      <c r="AL2" s="2" t="s">
        <v>244</v>
      </c>
      <c r="AM2" s="2" t="s">
        <v>221</v>
      </c>
      <c r="AO2" s="2" t="s">
        <v>59</v>
      </c>
      <c r="AP2" s="2" t="s">
        <v>243</v>
      </c>
      <c r="AQ2" s="2" t="s">
        <v>244</v>
      </c>
      <c r="AR2" s="2" t="s">
        <v>221</v>
      </c>
      <c r="AT2" s="2" t="s">
        <v>59</v>
      </c>
      <c r="AU2" s="2" t="s">
        <v>243</v>
      </c>
      <c r="AV2" s="2" t="s">
        <v>244</v>
      </c>
      <c r="AW2" s="2" t="s">
        <v>221</v>
      </c>
      <c r="AY2" s="2" t="s">
        <v>59</v>
      </c>
      <c r="AZ2" s="2" t="s">
        <v>243</v>
      </c>
      <c r="BA2" s="2" t="s">
        <v>244</v>
      </c>
      <c r="BB2" s="2" t="s">
        <v>221</v>
      </c>
      <c r="BD2" s="2" t="s">
        <v>59</v>
      </c>
      <c r="BE2" s="2" t="s">
        <v>243</v>
      </c>
      <c r="BF2" s="2" t="s">
        <v>244</v>
      </c>
      <c r="BG2" s="2" t="s">
        <v>221</v>
      </c>
      <c r="BI2" s="2" t="s">
        <v>59</v>
      </c>
      <c r="BJ2" s="2" t="s">
        <v>243</v>
      </c>
      <c r="BK2" s="2" t="s">
        <v>244</v>
      </c>
      <c r="BL2" s="2" t="s">
        <v>221</v>
      </c>
      <c r="BN2" s="2" t="s">
        <v>59</v>
      </c>
      <c r="BO2" s="2" t="s">
        <v>243</v>
      </c>
      <c r="BP2" s="2" t="s">
        <v>244</v>
      </c>
      <c r="BQ2" s="2" t="s">
        <v>221</v>
      </c>
      <c r="BS2" s="2" t="s">
        <v>59</v>
      </c>
      <c r="BT2" s="2" t="s">
        <v>243</v>
      </c>
      <c r="BU2" s="2" t="s">
        <v>244</v>
      </c>
      <c r="BV2" s="2" t="s">
        <v>221</v>
      </c>
    </row>
    <row r="3" spans="1:7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44404</v>
      </c>
      <c r="V3">
        <v>20300</v>
      </c>
      <c r="X3">
        <f>(V3-W3)</f>
        <v>20300</v>
      </c>
      <c r="Z3" s="1"/>
      <c r="AA3">
        <v>10650</v>
      </c>
      <c r="AB3">
        <v>5000</v>
      </c>
      <c r="AC3">
        <f>(AA3-AB3)</f>
        <v>5650</v>
      </c>
      <c r="AF3">
        <v>28947</v>
      </c>
      <c r="AH3">
        <f>(AF3-AG3)</f>
        <v>28947</v>
      </c>
      <c r="AJ3" s="1">
        <v>44400</v>
      </c>
      <c r="AK3">
        <v>35499</v>
      </c>
      <c r="AL3">
        <v>30000</v>
      </c>
      <c r="AM3">
        <f>(AK3-AL3)</f>
        <v>5499</v>
      </c>
      <c r="AP3">
        <v>35737</v>
      </c>
      <c r="AQ3">
        <v>10000</v>
      </c>
      <c r="AR3">
        <f>(AP3-AQ3)</f>
        <v>25737</v>
      </c>
      <c r="AT3" s="1">
        <v>44399</v>
      </c>
      <c r="AU3">
        <v>23310</v>
      </c>
      <c r="AW3">
        <f>(AU3-AV3)</f>
        <v>23310</v>
      </c>
      <c r="AY3" s="1">
        <v>44402</v>
      </c>
      <c r="AZ3">
        <v>1624</v>
      </c>
      <c r="BB3">
        <f>(AZ3-BA3)</f>
        <v>1624</v>
      </c>
      <c r="BD3" s="1">
        <v>44403</v>
      </c>
      <c r="BE3">
        <v>1050</v>
      </c>
      <c r="BG3">
        <f>(BE3-BF3)</f>
        <v>1050</v>
      </c>
      <c r="BI3" s="1">
        <v>44404</v>
      </c>
      <c r="BJ3">
        <v>9200</v>
      </c>
      <c r="BL3">
        <f>(BJ3-BK3)</f>
        <v>9200</v>
      </c>
      <c r="BN3" s="1">
        <v>44403</v>
      </c>
      <c r="BO3">
        <v>9000</v>
      </c>
      <c r="BQ3">
        <f>(BO3-BP3)</f>
        <v>9000</v>
      </c>
      <c r="BS3" s="1">
        <v>44403</v>
      </c>
      <c r="BT3">
        <v>21404</v>
      </c>
      <c r="BV3">
        <f>(BT3-BU3)</f>
        <v>21404</v>
      </c>
    </row>
    <row r="4" spans="1:7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 t="shared" ref="I4:I9" si="0">(G4-H4+I3)</f>
        <v>57162</v>
      </c>
      <c r="K4" s="1">
        <v>44399</v>
      </c>
      <c r="L4">
        <v>18461</v>
      </c>
      <c r="N4">
        <f t="shared" ref="N4:N9" si="1">(L4-M4+N3)</f>
        <v>34758</v>
      </c>
      <c r="P4" s="1">
        <v>44405</v>
      </c>
      <c r="R4">
        <v>10000</v>
      </c>
      <c r="S4">
        <f>(Q4-R4+S3)</f>
        <v>37000</v>
      </c>
      <c r="U4" s="1">
        <v>44408</v>
      </c>
      <c r="W4">
        <v>10000</v>
      </c>
      <c r="X4">
        <f>(V4-W4+X3)</f>
        <v>10300</v>
      </c>
      <c r="AE4" s="1">
        <v>44403</v>
      </c>
      <c r="AF4">
        <v>26628</v>
      </c>
      <c r="AH4">
        <f>(AF4-AG4+AH3)</f>
        <v>55575</v>
      </c>
      <c r="AQ4">
        <v>10000</v>
      </c>
      <c r="AR4">
        <f>(AR3+AP4-AQ4)</f>
        <v>15737</v>
      </c>
      <c r="AT4" s="1">
        <v>44404</v>
      </c>
      <c r="AU4">
        <v>18875</v>
      </c>
      <c r="AV4">
        <v>25000</v>
      </c>
      <c r="AW4">
        <f>(AU4-AV4+AW3)</f>
        <v>17185</v>
      </c>
      <c r="BD4" s="1">
        <v>44404</v>
      </c>
      <c r="BE4">
        <v>10950</v>
      </c>
      <c r="BG4">
        <f>(BE4-BF4+BG3)</f>
        <v>12000</v>
      </c>
      <c r="BI4" s="1">
        <v>44407</v>
      </c>
      <c r="BK4">
        <v>8000</v>
      </c>
      <c r="BL4">
        <f>(BJ4-BK4+BL3)</f>
        <v>1200</v>
      </c>
      <c r="BS4" s="1">
        <v>44405</v>
      </c>
      <c r="BU4">
        <v>10000</v>
      </c>
      <c r="BV4">
        <f>(BT4-BU4+BV3)</f>
        <v>11404</v>
      </c>
    </row>
    <row r="5" spans="1:7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 t="shared" si="0"/>
        <v>75952</v>
      </c>
      <c r="K5" s="1">
        <v>44400</v>
      </c>
      <c r="L5">
        <v>22000</v>
      </c>
      <c r="M5">
        <v>15000</v>
      </c>
      <c r="N5">
        <f t="shared" si="1"/>
        <v>41758</v>
      </c>
      <c r="P5" s="1">
        <v>44405</v>
      </c>
      <c r="R5">
        <v>25000</v>
      </c>
      <c r="S5">
        <f>(Q5-R5+S4)</f>
        <v>12000</v>
      </c>
      <c r="AE5" s="1">
        <v>44404</v>
      </c>
      <c r="AF5">
        <v>18039</v>
      </c>
      <c r="AH5">
        <f>(AF5-AG5+AH4)</f>
        <v>73614</v>
      </c>
      <c r="AO5" s="1">
        <v>44403</v>
      </c>
      <c r="AP5">
        <v>28100</v>
      </c>
      <c r="AR5">
        <f>(AR4+AP5-AQ5)</f>
        <v>43837</v>
      </c>
      <c r="AT5" s="1">
        <v>44408</v>
      </c>
      <c r="AV5">
        <v>10000</v>
      </c>
      <c r="AW5">
        <f>(AU5-AV5+AW4)</f>
        <v>7185</v>
      </c>
      <c r="BD5" s="1">
        <v>44408</v>
      </c>
      <c r="BF5">
        <v>5000</v>
      </c>
      <c r="BG5">
        <f>(BE5-BF5+BG4)</f>
        <v>7000</v>
      </c>
    </row>
    <row r="6" spans="1:74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 t="shared" si="0"/>
        <v>87792</v>
      </c>
      <c r="K6" s="1">
        <v>44402</v>
      </c>
      <c r="L6">
        <v>8835</v>
      </c>
      <c r="M6">
        <v>19500</v>
      </c>
      <c r="N6">
        <f t="shared" si="1"/>
        <v>31093</v>
      </c>
      <c r="P6" s="1">
        <v>44407</v>
      </c>
      <c r="R6">
        <v>12000</v>
      </c>
      <c r="S6">
        <f>(Q6-R6+S5)</f>
        <v>0</v>
      </c>
      <c r="AE6" s="1">
        <v>44405</v>
      </c>
      <c r="AF6">
        <v>21750</v>
      </c>
      <c r="AG6">
        <v>20000</v>
      </c>
      <c r="AH6">
        <f>(AF6-AG6+AH5)</f>
        <v>75364</v>
      </c>
      <c r="AO6" s="1">
        <v>44404</v>
      </c>
      <c r="AP6">
        <v>13400</v>
      </c>
      <c r="AQ6">
        <v>13400</v>
      </c>
      <c r="AR6">
        <f>(AP6-AQ6+AR5)</f>
        <v>43837</v>
      </c>
    </row>
    <row r="7" spans="1:74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 t="shared" si="0"/>
        <v>89682</v>
      </c>
      <c r="K7" s="1">
        <v>44403</v>
      </c>
      <c r="L7">
        <v>14000</v>
      </c>
      <c r="N7">
        <f t="shared" si="1"/>
        <v>45093</v>
      </c>
    </row>
    <row r="8" spans="1:74" x14ac:dyDescent="0.35">
      <c r="F8" s="1">
        <v>44405</v>
      </c>
      <c r="G8">
        <v>20724</v>
      </c>
      <c r="H8">
        <v>30000</v>
      </c>
      <c r="I8">
        <f t="shared" si="0"/>
        <v>80406</v>
      </c>
      <c r="K8" s="1">
        <v>44403</v>
      </c>
      <c r="L8">
        <v>1950</v>
      </c>
      <c r="N8">
        <f t="shared" si="1"/>
        <v>47043</v>
      </c>
    </row>
    <row r="9" spans="1:74" x14ac:dyDescent="0.35">
      <c r="F9" s="1">
        <v>44406</v>
      </c>
      <c r="G9">
        <v>2560</v>
      </c>
      <c r="I9">
        <f t="shared" si="0"/>
        <v>82966</v>
      </c>
      <c r="K9" s="1">
        <v>44404</v>
      </c>
      <c r="L9">
        <v>29050</v>
      </c>
      <c r="M9">
        <v>30000</v>
      </c>
      <c r="N9">
        <f t="shared" si="1"/>
        <v>46093</v>
      </c>
    </row>
    <row r="10" spans="1:74" x14ac:dyDescent="0.35">
      <c r="F10" s="1"/>
      <c r="K10" s="1">
        <v>44405</v>
      </c>
      <c r="L10">
        <v>24000</v>
      </c>
      <c r="N10">
        <f>(L10-M10+N9)</f>
        <v>70093</v>
      </c>
    </row>
    <row r="11" spans="1:74" x14ac:dyDescent="0.35">
      <c r="K11" s="1">
        <v>44406</v>
      </c>
      <c r="M11">
        <v>40000</v>
      </c>
      <c r="N11">
        <f>(L11-M11+N10)</f>
        <v>30093</v>
      </c>
    </row>
  </sheetData>
  <mergeCells count="15">
    <mergeCell ref="A1:D1"/>
    <mergeCell ref="K1:N1"/>
    <mergeCell ref="U1:X1"/>
    <mergeCell ref="AO1:AR1"/>
    <mergeCell ref="F1:I1"/>
    <mergeCell ref="Z1:AC1"/>
    <mergeCell ref="AE1:AH1"/>
    <mergeCell ref="AJ1:AM1"/>
    <mergeCell ref="P1:S1"/>
    <mergeCell ref="BS1:BV1"/>
    <mergeCell ref="AT1:AW1"/>
    <mergeCell ref="BD1:BG1"/>
    <mergeCell ref="BI1:BL1"/>
    <mergeCell ref="BN1:BQ1"/>
    <mergeCell ref="AY1:B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01"/>
  <sheetViews>
    <sheetView topLeftCell="A73" zoomScale="50" zoomScaleNormal="50" workbookViewId="0">
      <selection activeCell="K101" sqref="K101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2" t="s">
        <v>95</v>
      </c>
      <c r="B1" s="52"/>
      <c r="C1" s="52"/>
      <c r="D1" s="52"/>
      <c r="E1" s="52"/>
      <c r="F1" s="19"/>
    </row>
    <row r="2" spans="1:28" s="2" customFormat="1" x14ac:dyDescent="0.35">
      <c r="A2" s="52"/>
      <c r="B2" s="52"/>
      <c r="C2" s="52"/>
      <c r="D2" s="52"/>
      <c r="E2" s="52"/>
      <c r="F2" s="1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H3" s="23" t="s">
        <v>40</v>
      </c>
      <c r="I3" s="23" t="s">
        <v>87</v>
      </c>
      <c r="J3" s="23" t="s">
        <v>42</v>
      </c>
      <c r="K3" s="23" t="s">
        <v>40</v>
      </c>
      <c r="L3" s="23" t="s">
        <v>87</v>
      </c>
      <c r="M3" s="23" t="s">
        <v>42</v>
      </c>
      <c r="N3" s="23" t="s">
        <v>40</v>
      </c>
      <c r="O3" s="23" t="s">
        <v>87</v>
      </c>
      <c r="P3" s="23" t="s">
        <v>42</v>
      </c>
      <c r="Q3" s="23" t="s">
        <v>40</v>
      </c>
      <c r="R3" s="23" t="s">
        <v>87</v>
      </c>
      <c r="S3" s="23" t="s">
        <v>42</v>
      </c>
      <c r="T3" s="23" t="s">
        <v>40</v>
      </c>
      <c r="U3" s="23" t="s">
        <v>87</v>
      </c>
      <c r="V3" s="23" t="s">
        <v>42</v>
      </c>
      <c r="W3" s="23" t="s">
        <v>40</v>
      </c>
      <c r="X3" s="23" t="s">
        <v>87</v>
      </c>
      <c r="Y3" s="23" t="s">
        <v>42</v>
      </c>
      <c r="Z3" s="23" t="s">
        <v>82</v>
      </c>
      <c r="AA3" s="23" t="s">
        <v>119</v>
      </c>
      <c r="AB3" s="23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88</v>
      </c>
    </row>
    <row r="10" spans="1:28" x14ac:dyDescent="0.35">
      <c r="A10" s="3"/>
      <c r="B10" s="2"/>
      <c r="C10" s="2"/>
      <c r="D10" s="2"/>
      <c r="E10" s="2"/>
      <c r="F10" s="2"/>
      <c r="G10" t="s">
        <v>89</v>
      </c>
    </row>
    <row r="11" spans="1:28" s="24" customFormat="1" x14ac:dyDescent="0.35"/>
    <row r="12" spans="1:28" s="7" customFormat="1" x14ac:dyDescent="0.35">
      <c r="H12" s="52" t="s">
        <v>203</v>
      </c>
      <c r="I12" s="52"/>
      <c r="J12" s="52"/>
      <c r="K12" s="52" t="s">
        <v>126</v>
      </c>
      <c r="L12" s="52"/>
      <c r="M12" s="52"/>
      <c r="N12" s="52" t="s">
        <v>212</v>
      </c>
      <c r="O12" s="52"/>
      <c r="P12" s="52"/>
      <c r="Q12" s="52" t="s">
        <v>204</v>
      </c>
      <c r="R12" s="52"/>
      <c r="S12" s="52"/>
      <c r="T12" s="52" t="s">
        <v>214</v>
      </c>
      <c r="U12" s="52"/>
      <c r="V12" s="52"/>
      <c r="W12" s="52" t="s">
        <v>127</v>
      </c>
      <c r="X12" s="52"/>
      <c r="Y12" s="52"/>
      <c r="Z12" s="23" t="s">
        <v>82</v>
      </c>
      <c r="AA12" s="23" t="s">
        <v>119</v>
      </c>
      <c r="AB12" s="23" t="s">
        <v>92</v>
      </c>
    </row>
    <row r="13" spans="1:28" x14ac:dyDescent="0.35">
      <c r="H13" s="23" t="s">
        <v>40</v>
      </c>
      <c r="I13" s="23" t="s">
        <v>87</v>
      </c>
      <c r="J13" s="23" t="s">
        <v>42</v>
      </c>
      <c r="K13" s="23" t="s">
        <v>40</v>
      </c>
      <c r="L13" s="23" t="s">
        <v>87</v>
      </c>
      <c r="M13" s="23" t="s">
        <v>42</v>
      </c>
      <c r="N13" s="23" t="s">
        <v>40</v>
      </c>
      <c r="O13" s="23" t="s">
        <v>87</v>
      </c>
      <c r="P13" s="23" t="s">
        <v>42</v>
      </c>
      <c r="Q13" s="23" t="s">
        <v>40</v>
      </c>
      <c r="R13" s="23" t="s">
        <v>87</v>
      </c>
      <c r="S13" s="23" t="s">
        <v>42</v>
      </c>
      <c r="T13" s="23" t="s">
        <v>40</v>
      </c>
      <c r="U13" s="23" t="s">
        <v>87</v>
      </c>
      <c r="V13" s="23" t="s">
        <v>42</v>
      </c>
      <c r="W13" s="23" t="s">
        <v>40</v>
      </c>
      <c r="X13" s="23" t="s">
        <v>87</v>
      </c>
      <c r="Y13" s="23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4" customFormat="1" x14ac:dyDescent="0.35"/>
    <row r="24" spans="1:37" s="7" customFormat="1" x14ac:dyDescent="0.35">
      <c r="H24" s="53" t="s">
        <v>203</v>
      </c>
      <c r="I24" s="53"/>
      <c r="J24" s="53"/>
      <c r="K24" s="53" t="s">
        <v>126</v>
      </c>
      <c r="L24" s="53"/>
      <c r="M24" s="53"/>
      <c r="N24" s="53" t="s">
        <v>214</v>
      </c>
      <c r="O24" s="53"/>
      <c r="P24" s="53"/>
      <c r="Q24" s="53" t="s">
        <v>127</v>
      </c>
      <c r="R24" s="53"/>
      <c r="S24" s="53"/>
      <c r="T24" s="53" t="s">
        <v>211</v>
      </c>
      <c r="U24" s="53"/>
      <c r="V24" s="53"/>
      <c r="W24" s="53" t="s">
        <v>212</v>
      </c>
      <c r="X24" s="53"/>
      <c r="Y24" s="53"/>
      <c r="Z24" s="53" t="s">
        <v>208</v>
      </c>
      <c r="AA24" s="53"/>
      <c r="AB24" s="53"/>
      <c r="AC24" s="53" t="s">
        <v>207</v>
      </c>
      <c r="AD24" s="53"/>
      <c r="AE24" s="53"/>
      <c r="AF24" s="53" t="s">
        <v>210</v>
      </c>
      <c r="AG24" s="53"/>
      <c r="AH24" s="53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4" customFormat="1" x14ac:dyDescent="0.35"/>
    <row r="36" spans="1:28" s="13" customFormat="1" x14ac:dyDescent="0.35">
      <c r="H36" s="53" t="s">
        <v>203</v>
      </c>
      <c r="I36" s="53"/>
      <c r="J36" s="53"/>
      <c r="K36" s="53" t="s">
        <v>126</v>
      </c>
      <c r="L36" s="53"/>
      <c r="M36" s="53"/>
      <c r="N36" s="53" t="s">
        <v>127</v>
      </c>
      <c r="O36" s="53"/>
      <c r="P36" s="53"/>
      <c r="Q36" s="53" t="s">
        <v>214</v>
      </c>
      <c r="R36" s="53"/>
      <c r="S36" s="53"/>
      <c r="T36" s="53" t="s">
        <v>204</v>
      </c>
      <c r="U36" s="53"/>
      <c r="V36" s="53"/>
      <c r="W36" s="53" t="s">
        <v>213</v>
      </c>
      <c r="X36" s="53"/>
      <c r="Y36" s="53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4" customFormat="1" x14ac:dyDescent="0.35"/>
    <row r="48" spans="1:28" s="2" customFormat="1" x14ac:dyDescent="0.35">
      <c r="H48" s="52" t="s">
        <v>126</v>
      </c>
      <c r="I48" s="52"/>
      <c r="J48" s="52"/>
      <c r="K48" s="52" t="s">
        <v>127</v>
      </c>
      <c r="L48" s="52"/>
      <c r="M48" s="52"/>
    </row>
    <row r="49" spans="1:19" s="2" customFormat="1" x14ac:dyDescent="0.35"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4" customFormat="1" x14ac:dyDescent="0.35"/>
    <row r="60" spans="1:19" s="13" customFormat="1" x14ac:dyDescent="0.35">
      <c r="H60" s="53" t="s">
        <v>126</v>
      </c>
      <c r="I60" s="53"/>
      <c r="J60" s="53"/>
      <c r="K60" s="53" t="s">
        <v>127</v>
      </c>
      <c r="L60" s="53"/>
      <c r="M60" s="53"/>
      <c r="N60" s="53" t="s">
        <v>128</v>
      </c>
      <c r="O60" s="53"/>
      <c r="P60" s="53"/>
    </row>
    <row r="61" spans="1:19" s="2" customFormat="1" x14ac:dyDescent="0.35"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4" customFormat="1" x14ac:dyDescent="0.35"/>
    <row r="72" spans="1:19" x14ac:dyDescent="0.35">
      <c r="H72" s="52" t="s">
        <v>126</v>
      </c>
      <c r="I72" s="52"/>
      <c r="J72" s="52"/>
      <c r="K72" s="52" t="s">
        <v>127</v>
      </c>
      <c r="L72" s="52"/>
      <c r="M72" s="52"/>
      <c r="N72" s="52" t="s">
        <v>128</v>
      </c>
      <c r="O72" s="52"/>
      <c r="P72" s="52"/>
    </row>
    <row r="73" spans="1:19" s="2" customFormat="1" x14ac:dyDescent="0.35"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4" customFormat="1" x14ac:dyDescent="0.35"/>
    <row r="84" spans="1:22" s="2" customFormat="1" x14ac:dyDescent="0.35">
      <c r="H84" s="52" t="s">
        <v>126</v>
      </c>
      <c r="I84" s="52"/>
      <c r="J84" s="52"/>
      <c r="K84" s="52" t="s">
        <v>127</v>
      </c>
      <c r="L84" s="52"/>
      <c r="M84" s="52"/>
      <c r="N84" s="52" t="s">
        <v>226</v>
      </c>
      <c r="O84" s="52"/>
      <c r="P84" s="52"/>
      <c r="Q84" s="52" t="s">
        <v>227</v>
      </c>
      <c r="R84" s="52"/>
      <c r="S84" s="52"/>
    </row>
    <row r="85" spans="1:22" s="2" customFormat="1" x14ac:dyDescent="0.35"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4" customFormat="1" x14ac:dyDescent="0.35"/>
    <row r="96" spans="1:22" s="2" customFormat="1" x14ac:dyDescent="0.35">
      <c r="H96" s="52" t="s">
        <v>126</v>
      </c>
      <c r="I96" s="52"/>
      <c r="J96" s="52"/>
      <c r="K96" s="52" t="s">
        <v>127</v>
      </c>
      <c r="L96" s="52"/>
      <c r="M96" s="52"/>
    </row>
    <row r="97" spans="1:13" s="2" customFormat="1" x14ac:dyDescent="0.35"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3" x14ac:dyDescent="0.35">
      <c r="A98" s="1" t="s">
        <v>246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3" x14ac:dyDescent="0.35">
      <c r="A99" t="s">
        <v>250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3" x14ac:dyDescent="0.35">
      <c r="A100" s="1" t="s">
        <v>254</v>
      </c>
      <c r="B100">
        <v>4057</v>
      </c>
      <c r="C100">
        <v>16320</v>
      </c>
      <c r="D100">
        <v>14537</v>
      </c>
      <c r="E100">
        <v>102596.3</v>
      </c>
    </row>
    <row r="101" spans="1:13" x14ac:dyDescent="0.35">
      <c r="A101" t="s">
        <v>310</v>
      </c>
      <c r="B101">
        <v>2129</v>
      </c>
      <c r="C101">
        <v>11782</v>
      </c>
      <c r="D101">
        <v>10184</v>
      </c>
      <c r="E101">
        <v>76029.149999999994</v>
      </c>
      <c r="K101">
        <v>893</v>
      </c>
    </row>
  </sheetData>
  <mergeCells count="37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  <mergeCell ref="A2:E2"/>
    <mergeCell ref="A1:E1"/>
    <mergeCell ref="H12:J12"/>
    <mergeCell ref="K12:M12"/>
    <mergeCell ref="N12:P12"/>
    <mergeCell ref="H96:J96"/>
    <mergeCell ref="K96:M96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255</v>
      </c>
      <c r="C1" s="2" t="s">
        <v>120</v>
      </c>
      <c r="D1" s="2" t="s">
        <v>2</v>
      </c>
      <c r="E1" s="2" t="s">
        <v>256</v>
      </c>
      <c r="F1" s="2" t="s">
        <v>6</v>
      </c>
      <c r="G1" s="2" t="s">
        <v>257</v>
      </c>
      <c r="H1" s="2" t="s">
        <v>243</v>
      </c>
      <c r="I1" s="2" t="s">
        <v>244</v>
      </c>
      <c r="J1" s="2" t="s">
        <v>221</v>
      </c>
      <c r="K1" s="2" t="s">
        <v>259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319</v>
      </c>
      <c r="C3" t="s">
        <v>320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258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258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260</v>
      </c>
    </row>
    <row r="10" spans="1:11" x14ac:dyDescent="0.35">
      <c r="A10" t="s">
        <v>261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28">
        <f t="shared" si="0"/>
        <v>-2932.0999999999995</v>
      </c>
      <c r="K10" t="s">
        <v>269</v>
      </c>
    </row>
    <row r="11" spans="1:11" x14ac:dyDescent="0.35">
      <c r="A11" s="1">
        <v>44390</v>
      </c>
      <c r="B11" t="s">
        <v>262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263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264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265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262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266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267</v>
      </c>
    </row>
    <row r="20" spans="1:11" x14ac:dyDescent="0.35">
      <c r="A20" s="1">
        <v>44394</v>
      </c>
      <c r="B20" t="s">
        <v>268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270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271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262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272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273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262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274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275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263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276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277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271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271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278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319</v>
      </c>
      <c r="C35" t="s">
        <v>320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279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280</v>
      </c>
      <c r="B37" t="s">
        <v>281</v>
      </c>
      <c r="C37" t="s">
        <v>294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282</v>
      </c>
      <c r="C38" t="s">
        <v>295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282</v>
      </c>
      <c r="C39" t="s">
        <v>295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263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281</v>
      </c>
      <c r="C41" t="s">
        <v>294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283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284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271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281</v>
      </c>
      <c r="C45" t="s">
        <v>294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281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285</v>
      </c>
      <c r="C47" t="s">
        <v>297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286</v>
      </c>
    </row>
    <row r="49" spans="1:11" x14ac:dyDescent="0.35">
      <c r="A49" s="1">
        <v>44401</v>
      </c>
      <c r="B49" t="s">
        <v>287</v>
      </c>
      <c r="C49" t="s">
        <v>296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271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288</v>
      </c>
      <c r="C51" t="s">
        <v>293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289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290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282</v>
      </c>
      <c r="C54" t="s">
        <v>298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265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285</v>
      </c>
      <c r="C56" t="s">
        <v>297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291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270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292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KASA.PERS.NAK</vt:lpstr>
      <vt:lpstr>CARİ</vt:lpstr>
      <vt:lpstr>BİLANÇOLAR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2021-08-01T07:58:36Z</dcterms:modified>
</cp:coreProperties>
</file>