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007F70FE-849C-4B5A-ABE3-3E4D270B65F6}" xr6:coauthVersionLast="47" xr6:coauthVersionMax="47" xr10:uidLastSave="{00000000-0000-0000-0000-000000000000}"/>
  <bookViews>
    <workbookView xWindow="-110" yWindow="-110" windowWidth="19420" windowHeight="10640" activeTab="1" xr2:uid="{B38A589B-49D3-4226-8883-CE6CE99F1FE7}"/>
  </bookViews>
  <sheets>
    <sheet name="GÜNLÜK_GELEN_GİDEN_MAL" sheetId="4" r:id="rId1"/>
    <sheet name="BİLANÇOLAR" sheetId="20" r:id="rId2"/>
    <sheet name="HAFTALIK_BİLANÇO" sheetId="13" r:id="rId3"/>
    <sheet name="PERSONEL_GİDER" sheetId="19" r:id="rId4"/>
    <sheet name="KASA_ALIM" sheetId="2" r:id="rId5"/>
    <sheet name="NOT" sheetId="16" r:id="rId6"/>
    <sheet name="EGE_LİDER" sheetId="3" r:id="rId7"/>
    <sheet name="ŞEKEROĞLU" sheetId="14" r:id="rId8"/>
    <sheet name="SARIOĞLU" sheetId="15" r:id="rId9"/>
    <sheet name="NOT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20" l="1"/>
  <c r="C69" i="20"/>
  <c r="D69" i="20"/>
  <c r="E69" i="20"/>
  <c r="B59" i="20"/>
  <c r="C59" i="20"/>
  <c r="D59" i="20"/>
  <c r="E59" i="20"/>
  <c r="B49" i="20"/>
  <c r="C49" i="20"/>
  <c r="D49" i="20"/>
  <c r="E49" i="20"/>
  <c r="B39" i="20"/>
  <c r="C39" i="20"/>
  <c r="D39" i="20"/>
  <c r="E39" i="20"/>
  <c r="B29" i="20"/>
  <c r="C29" i="20"/>
  <c r="D29" i="20"/>
  <c r="E29" i="20"/>
  <c r="B19" i="20"/>
  <c r="C19" i="20"/>
  <c r="D19" i="20"/>
  <c r="E19" i="20"/>
  <c r="B9" i="20"/>
  <c r="C9" i="20"/>
  <c r="D9" i="20"/>
  <c r="E9" i="20"/>
  <c r="Q12" i="13"/>
  <c r="R63" i="4"/>
  <c r="AP63" i="4"/>
  <c r="BJ63" i="4" s="1"/>
  <c r="AX63" i="4"/>
  <c r="BJ53" i="4"/>
  <c r="AX53" i="4"/>
  <c r="AT53" i="4"/>
  <c r="BJ43" i="4"/>
  <c r="BJ87" i="4"/>
  <c r="BB87" i="4"/>
  <c r="AL87" i="4"/>
  <c r="AX87" i="4"/>
  <c r="BJ76" i="4"/>
  <c r="BJ251" i="4"/>
  <c r="BJ244" i="4"/>
  <c r="BJ237" i="4"/>
  <c r="BJ226" i="4"/>
  <c r="BJ218" i="4"/>
  <c r="BJ194" i="4"/>
  <c r="BB194" i="4"/>
  <c r="BK130" i="4"/>
  <c r="BJ130" i="4"/>
  <c r="BJ122" i="4"/>
  <c r="AX122" i="4"/>
  <c r="BJ113" i="4"/>
  <c r="BJ105" i="4"/>
  <c r="BJ292" i="4"/>
  <c r="AX284" i="4"/>
  <c r="BJ284" i="4" s="1"/>
  <c r="BJ275" i="4"/>
  <c r="BJ268" i="4"/>
  <c r="BJ154" i="4"/>
  <c r="BK140" i="4"/>
  <c r="BJ140" i="4"/>
  <c r="BB185" i="4"/>
  <c r="AX185" i="4"/>
  <c r="BJ185" i="4" s="1"/>
  <c r="AX174" i="4"/>
  <c r="AL174" i="4"/>
  <c r="AX165" i="4"/>
  <c r="AT165" i="4"/>
  <c r="BJ165" i="4" s="1"/>
  <c r="BK371" i="4"/>
  <c r="BJ371" i="4"/>
  <c r="BJ257" i="4"/>
  <c r="AX313" i="4"/>
  <c r="BJ313" i="4" s="1"/>
  <c r="BB304" i="4"/>
  <c r="AX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S12" i="13"/>
  <c r="R12" i="13"/>
  <c r="S11" i="13"/>
  <c r="R11" i="13"/>
  <c r="H382" i="4"/>
  <c r="D381" i="4"/>
  <c r="E381" i="4"/>
  <c r="F381" i="4"/>
  <c r="G380" i="4"/>
  <c r="I380" i="4" s="1"/>
  <c r="Q11" i="13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Q10" i="13"/>
  <c r="N10" i="13"/>
  <c r="K10" i="13"/>
  <c r="H10" i="13"/>
  <c r="E10" i="13"/>
  <c r="D10" i="13"/>
  <c r="C10" i="13"/>
  <c r="B10" i="13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K12" i="13"/>
  <c r="N12" i="13"/>
  <c r="AX348" i="4"/>
  <c r="BB348" i="4"/>
  <c r="AX341" i="4"/>
  <c r="BB341" i="4"/>
  <c r="BF341" i="4"/>
  <c r="AX332" i="4"/>
  <c r="BB332" i="4"/>
  <c r="BF332" i="4"/>
  <c r="AX368" i="4"/>
  <c r="BB368" i="4"/>
  <c r="BF368" i="4"/>
  <c r="AX357" i="4"/>
  <c r="BB357" i="4"/>
  <c r="BF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F325" i="4"/>
  <c r="BB325" i="4"/>
  <c r="AX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BJ174" i="4" l="1"/>
  <c r="BJ304" i="4"/>
  <c r="BJ325" i="4"/>
  <c r="BJ332" i="4"/>
  <c r="BJ341" i="4"/>
  <c r="BJ357" i="4"/>
  <c r="BJ368" i="4"/>
  <c r="BJ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H12" i="13"/>
  <c r="I317" i="4"/>
  <c r="I325" i="4" s="1"/>
  <c r="I335" i="4"/>
  <c r="I341" i="4" s="1"/>
  <c r="I344" i="4"/>
  <c r="I348" i="4" s="1"/>
  <c r="G23" i="2"/>
  <c r="G13" i="2"/>
</calcChain>
</file>

<file path=xl/sharedStrings.xml><?xml version="1.0" encoding="utf-8"?>
<sst xmlns="http://schemas.openxmlformats.org/spreadsheetml/2006/main" count="1507" uniqueCount="241">
  <si>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</si>
  <si>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</si>
  <si>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</si>
  <si>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</si>
  <si>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</si>
  <si>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</si>
  <si>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</si>
  <si>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</si>
  <si>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</si>
  <si>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</si>
  <si>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</si>
  <si>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</si>
  <si>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</si>
  <si>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</si>
  <si>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</si>
  <si>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</si>
  <si>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</si>
  <si>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</si>
  <si>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</si>
  <si>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</si>
  <si>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</si>
  <si>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</si>
  <si>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</si>
  <si>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</si>
  <si>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</si>
  <si>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</si>
  <si>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</si>
  <si>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</si>
  <si>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</si>
  <si>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</si>
  <si>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</si>
  <si>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</si>
  <si>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</si>
  <si>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</si>
  <si>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</si>
  <si>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</si>
  <si>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</si>
  <si>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</si>
  <si>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</si>
  <si>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</si>
  <si>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</si>
  <si>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</si>
  <si>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</si>
  <si>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</si>
  <si>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</si>
  <si>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</si>
  <si>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</si>
  <si>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</si>
  <si>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</si>
  <si>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</si>
  <si>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</si>
  <si>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</si>
  <si>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</si>
  <si>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</si>
  <si>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</si>
  <si>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</si>
  <si>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</si>
  <si>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</si>
  <si>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</si>
  <si>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</si>
  <si>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</si>
  <si>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</si>
  <si>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</si>
  <si>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</si>
  <si>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</si>
  <si>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</si>
  <si>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</si>
  <si>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</si>
  <si>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</si>
  <si>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</si>
  <si>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</si>
  <si>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</si>
  <si>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</si>
  <si>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</si>
  <si>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</si>
  <si>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</si>
  <si>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</si>
  <si>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</si>
  <si>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</si>
  <si>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</si>
  <si>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ÖDEME</t>
  </si>
  <si>
    <t>KALAN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</si>
  <si>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</si>
  <si>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</si>
  <si>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</si>
  <si>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</si>
  <si>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</si>
  <si>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</si>
  <si>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</si>
  <si>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</si>
  <si>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</si>
  <si>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</si>
  <si>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</si>
  <si>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</si>
  <si>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</si>
  <si>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</si>
  <si>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</si>
  <si>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</si>
  <si>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</si>
  <si>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</si>
  <si>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</si>
  <si>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</si>
  <si>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</si>
  <si>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</si>
  <si>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</si>
  <si>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SATIŞ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</si>
  <si>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</si>
  <si>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</si>
  <si>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</si>
  <si>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</si>
  <si>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</si>
  <si>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</si>
  <si>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</si>
  <si>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</si>
  <si>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</si>
  <si>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</si>
  <si>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</si>
  <si>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</si>
  <si>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</si>
  <si>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</si>
  <si>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</si>
  <si>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</si>
  <si>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</si>
  <si>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</si>
  <si>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</si>
  <si>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</si>
  <si>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Ali açıkgöz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</si>
  <si>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</si>
  <si>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</si>
  <si>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</si>
  <si>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</si>
  <si>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</si>
  <si>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</si>
  <si>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</si>
  <si>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</si>
  <si>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</si>
  <si>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</si>
  <si>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</si>
  <si>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</si>
  <si>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</si>
  <si>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</si>
  <si>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</si>
  <si>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</si>
  <si>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KOMİSYON_GİDERİ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</si>
  <si>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</si>
  <si>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</si>
  <si>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</si>
  <si>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</si>
  <si>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</si>
  <si>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</si>
  <si>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</si>
  <si>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</si>
  <si>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</si>
  <si>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</si>
  <si>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</si>
  <si>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</si>
  <si>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</si>
  <si>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</si>
  <si>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</si>
  <si>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</si>
  <si>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</si>
  <si>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</si>
  <si>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</si>
  <si>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</si>
  <si>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</si>
  <si>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</si>
  <si>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</si>
  <si>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</si>
  <si>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</si>
  <si>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</si>
  <si>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</si>
  <si>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</si>
  <si>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</si>
  <si>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</si>
  <si>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</si>
  <si>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</si>
  <si>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</si>
  <si>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</si>
  <si>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</si>
  <si>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</si>
  <si>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</si>
  <si>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</si>
  <si>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</si>
  <si>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</si>
  <si>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</si>
  <si>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</si>
  <si>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</si>
  <si>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</si>
  <si>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</si>
  <si>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</si>
  <si>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</si>
  <si>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</si>
  <si>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</si>
  <si>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</si>
  <si>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</si>
  <si>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</si>
  <si>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</si>
  <si>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</si>
  <si>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</si>
  <si>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</si>
  <si>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</si>
  <si>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</si>
  <si>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</si>
  <si>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</si>
  <si>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</si>
  <si>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</si>
  <si>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</si>
  <si>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</si>
  <si>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</si>
  <si>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</si>
  <si>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</si>
  <si>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</si>
  <si>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</si>
  <si>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</si>
  <si>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</si>
  <si>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</si>
  <si>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</si>
  <si>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</si>
  <si>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</si>
  <si>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</si>
  <si>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</si>
  <si>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</si>
  <si>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</si>
  <si>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</si>
  <si>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</si>
  <si>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</si>
  <si>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</si>
  <si>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</si>
  <si>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</si>
  <si>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</si>
  <si>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</si>
  <si>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Daralı</t>
  </si>
  <si>
    <t>Safi</t>
  </si>
  <si>
    <t>T</t>
  </si>
  <si>
    <t>Ü</t>
  </si>
  <si>
    <t>A</t>
  </si>
  <si>
    <t>D</t>
  </si>
  <si>
    <t>S</t>
  </si>
  <si>
    <t>F</t>
  </si>
  <si>
    <t>MM</t>
  </si>
  <si>
    <t>SARIOĞLU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</si>
</sst>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11" borderId="0" xfId="0" applyFont="1" applyFill="1"/>
    <xf numFmtId="0" fontId="0" fillId="7" borderId="0" xfId="0" applyFont="1" applyFill="1"/>
    <xf numFmtId="0" fontId="0" fillId="0" borderId="0" xfId="0" applyFont="1" applyFill="1"/>
    <xf numFmtId="0" fontId="1" fillId="10" borderId="0" xfId="0" applyFont="1" applyFill="1"/>
    <xf numFmtId="0" fontId="0" fillId="10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K384"/>
  <sheetViews>
    <sheetView zoomScale="56" zoomScaleNormal="56" workbookViewId="0">
      <pane xSplit="1" ySplit="2" topLeftCell="AJ90" activePane="bottomRight" state="frozen"/>
      <selection pane="topRight" activeCell="B1" sqref="B1"/>
      <selection pane="bottomLeft" activeCell="A3" sqref="A3"/>
      <selection pane="bottomRight" activeCell="U16" sqref="U16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11" max="11" width="11.36328125" bestFit="1" customWidth="1"/>
    <col min="15" max="15" width="9.36328125" bestFit="1" customWidth="1"/>
    <col min="16" max="16" width="11.26953125" bestFit="1" customWidth="1"/>
    <col min="19" max="19" width="9.36328125" bestFit="1" customWidth="1"/>
    <col min="20" max="20" width="11.26953125" bestFit="1" customWidth="1"/>
    <col min="23" max="23" width="9.36328125" bestFit="1" customWidth="1"/>
    <col min="24" max="24" width="11.26953125" bestFit="1" customWidth="1"/>
    <col min="27" max="27" width="9.36328125" bestFit="1" customWidth="1"/>
    <col min="28" max="28" width="11.26953125" bestFit="1" customWidth="1"/>
    <col min="35" max="35" width="9.36328125" bestFit="1" customWidth="1"/>
    <col min="36" max="36" width="11.26953125" bestFit="1" customWidth="1"/>
    <col min="39" max="39" width="9.36328125" bestFit="1" customWidth="1"/>
    <col min="40" max="40" width="11.26953125" bestFit="1" customWidth="1"/>
    <col min="43" max="43" width="9.36328125" bestFit="1" customWidth="1"/>
    <col min="44" max="44" width="11.26953125" bestFit="1" customWidth="1"/>
    <col min="47" max="47" width="9.36328125" bestFit="1" customWidth="1"/>
    <col min="48" max="48" width="11.26953125" bestFit="1" customWidth="1"/>
    <col min="50" max="50" width="11.1796875" customWidth="1"/>
    <col min="51" max="51" width="9.81640625" bestFit="1" customWidth="1"/>
    <col min="52" max="52" width="13.1796875" bestFit="1" customWidth="1"/>
    <col min="55" max="55" width="9.81640625" bestFit="1" customWidth="1"/>
    <col min="56" max="56" width="12" bestFit="1" customWidth="1"/>
    <col min="59" max="59" width="9.81640625" bestFit="1" customWidth="1"/>
    <col min="60" max="60" width="12" bestFit="1" customWidth="1"/>
    <col min="62" max="62" width="13.1796875" bestFit="1" customWidth="1"/>
    <col min="63" max="63" width="12.36328125" bestFit="1" customWidth="1"/>
  </cols>
  <sheetData>
    <row r="1" spans="1:63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80</v>
      </c>
      <c r="K1" s="2" t="s">
        <v>81</v>
      </c>
      <c r="L1" s="2" t="s">
        <v>176</v>
      </c>
      <c r="M1" s="2"/>
      <c r="N1" s="33" t="s">
        <v>230</v>
      </c>
      <c r="O1" s="33"/>
      <c r="P1" s="33"/>
      <c r="Q1" s="33"/>
      <c r="R1" s="39" t="s">
        <v>229</v>
      </c>
      <c r="S1" s="39"/>
      <c r="T1" s="39"/>
      <c r="U1" s="39"/>
      <c r="V1" s="40" t="s">
        <v>228</v>
      </c>
      <c r="W1" s="40"/>
      <c r="X1" s="40"/>
      <c r="Y1" s="40"/>
      <c r="Z1" s="39" t="s">
        <v>227</v>
      </c>
      <c r="AA1" s="39"/>
      <c r="AB1" s="39"/>
      <c r="AC1" s="39"/>
      <c r="AD1" s="38" t="s">
        <v>225</v>
      </c>
      <c r="AE1" s="38"/>
      <c r="AF1" s="38"/>
      <c r="AG1" s="38"/>
      <c r="AH1" s="37" t="s">
        <v>224</v>
      </c>
      <c r="AI1" s="37"/>
      <c r="AJ1" s="37"/>
      <c r="AK1" s="37"/>
      <c r="AL1" s="35" t="s">
        <v>222</v>
      </c>
      <c r="AM1" s="35"/>
      <c r="AN1" s="35"/>
      <c r="AO1" s="35"/>
      <c r="AP1" s="34" t="s">
        <v>221</v>
      </c>
      <c r="AQ1" s="34"/>
      <c r="AR1" s="34"/>
      <c r="AS1" s="34"/>
      <c r="AT1" s="33" t="s">
        <v>220</v>
      </c>
      <c r="AU1" s="33"/>
      <c r="AV1" s="33"/>
      <c r="AW1" s="33"/>
      <c r="AX1" s="23" t="s">
        <v>82</v>
      </c>
      <c r="AY1" s="23"/>
      <c r="AZ1" s="23"/>
      <c r="BA1" s="23"/>
      <c r="BB1" s="24" t="s">
        <v>62</v>
      </c>
      <c r="BC1" s="24"/>
      <c r="BD1" s="24"/>
      <c r="BE1" s="24"/>
      <c r="BF1" s="25" t="s">
        <v>83</v>
      </c>
      <c r="BG1" s="25"/>
      <c r="BH1" s="25"/>
      <c r="BI1" s="25"/>
      <c r="BJ1" s="2" t="s">
        <v>84</v>
      </c>
      <c r="BK1" s="2" t="s">
        <v>131</v>
      </c>
    </row>
    <row r="2" spans="1:6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8" t="s">
        <v>2</v>
      </c>
      <c r="O2" s="8" t="s">
        <v>113</v>
      </c>
      <c r="P2" s="8" t="s">
        <v>114</v>
      </c>
      <c r="Q2" s="8" t="s">
        <v>226</v>
      </c>
      <c r="R2" s="8" t="s">
        <v>2</v>
      </c>
      <c r="S2" s="8" t="s">
        <v>113</v>
      </c>
      <c r="T2" s="8" t="s">
        <v>114</v>
      </c>
      <c r="U2" s="8" t="s">
        <v>226</v>
      </c>
      <c r="V2" s="8" t="s">
        <v>2</v>
      </c>
      <c r="W2" s="8" t="s">
        <v>113</v>
      </c>
      <c r="X2" s="8" t="s">
        <v>114</v>
      </c>
      <c r="Y2" s="8" t="s">
        <v>226</v>
      </c>
      <c r="Z2" s="8" t="s">
        <v>2</v>
      </c>
      <c r="AA2" s="8" t="s">
        <v>113</v>
      </c>
      <c r="AB2" s="8" t="s">
        <v>114</v>
      </c>
      <c r="AC2" s="8" t="s">
        <v>226</v>
      </c>
      <c r="AD2" s="8" t="s">
        <v>2</v>
      </c>
      <c r="AE2" s="8" t="s">
        <v>113</v>
      </c>
      <c r="AF2" s="8" t="s">
        <v>114</v>
      </c>
      <c r="AG2" s="8" t="s">
        <v>226</v>
      </c>
      <c r="AH2" s="8" t="s">
        <v>2</v>
      </c>
      <c r="AI2" s="8" t="s">
        <v>113</v>
      </c>
      <c r="AJ2" s="8" t="s">
        <v>114</v>
      </c>
      <c r="AK2" s="8" t="s">
        <v>226</v>
      </c>
      <c r="AL2" s="8" t="s">
        <v>2</v>
      </c>
      <c r="AM2" s="8" t="s">
        <v>113</v>
      </c>
      <c r="AN2" s="8" t="s">
        <v>114</v>
      </c>
      <c r="AO2" s="8" t="s">
        <v>226</v>
      </c>
      <c r="AP2" s="8" t="s">
        <v>2</v>
      </c>
      <c r="AQ2" s="8" t="s">
        <v>113</v>
      </c>
      <c r="AR2" s="8" t="s">
        <v>114</v>
      </c>
      <c r="AS2" s="8" t="s">
        <v>226</v>
      </c>
      <c r="AT2" s="8" t="s">
        <v>2</v>
      </c>
      <c r="AU2" s="8" t="s">
        <v>113</v>
      </c>
      <c r="AV2" s="8" t="s">
        <v>114</v>
      </c>
      <c r="AW2" s="8" t="s">
        <v>226</v>
      </c>
      <c r="AX2" s="7" t="s">
        <v>2</v>
      </c>
      <c r="AY2" s="14" t="s">
        <v>113</v>
      </c>
      <c r="AZ2" s="7" t="s">
        <v>114</v>
      </c>
      <c r="BA2" s="7" t="s">
        <v>226</v>
      </c>
      <c r="BB2" s="7" t="s">
        <v>2</v>
      </c>
      <c r="BC2" s="7" t="s">
        <v>33</v>
      </c>
      <c r="BD2" s="7" t="s">
        <v>1</v>
      </c>
      <c r="BE2" s="7" t="s">
        <v>226</v>
      </c>
      <c r="BF2" s="7" t="s">
        <v>2</v>
      </c>
      <c r="BG2" s="7" t="s">
        <v>33</v>
      </c>
      <c r="BH2" s="7" t="s">
        <v>1</v>
      </c>
      <c r="BI2" s="32" t="s">
        <v>226</v>
      </c>
      <c r="BJ2" s="2"/>
    </row>
    <row r="3" spans="1:63" x14ac:dyDescent="0.35">
      <c r="A3" s="4" t="s">
        <v>117</v>
      </c>
      <c r="B3" t="s">
        <v>115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2"/>
    </row>
    <row r="4" spans="1:63" x14ac:dyDescent="0.35">
      <c r="A4" s="4" t="s">
        <v>117</v>
      </c>
      <c r="B4" t="s">
        <v>116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2"/>
    </row>
    <row r="5" spans="1:63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2"/>
    </row>
    <row r="6" spans="1:63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2"/>
    </row>
    <row r="7" spans="1:63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2"/>
    </row>
    <row r="8" spans="1:63" x14ac:dyDescent="0.35">
      <c r="A8" s="2" t="s">
        <v>118</v>
      </c>
      <c r="B8" t="s">
        <v>119</v>
      </c>
      <c r="C8" t="s">
        <v>120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2"/>
    </row>
    <row r="9" spans="1:63" x14ac:dyDescent="0.35">
      <c r="A9" s="2" t="s">
        <v>118</v>
      </c>
      <c r="B9" t="s">
        <v>121</v>
      </c>
      <c r="C9" t="s">
        <v>122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2"/>
    </row>
    <row r="10" spans="1:63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2"/>
    </row>
    <row r="11" spans="1:63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2"/>
    </row>
    <row r="12" spans="1:63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2"/>
    </row>
    <row r="13" spans="1:63" x14ac:dyDescent="0.35">
      <c r="A13" s="2" t="s">
        <v>123</v>
      </c>
      <c r="B13" t="s">
        <v>124</v>
      </c>
      <c r="C13" t="s">
        <v>144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2"/>
    </row>
    <row r="14" spans="1:63" x14ac:dyDescent="0.35">
      <c r="A14" s="2" t="s">
        <v>123</v>
      </c>
      <c r="B14" t="s">
        <v>124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2"/>
    </row>
    <row r="15" spans="1:63" x14ac:dyDescent="0.35">
      <c r="A15" s="2" t="s">
        <v>123</v>
      </c>
      <c r="B15" t="s">
        <v>116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2"/>
    </row>
    <row r="16" spans="1:63" x14ac:dyDescent="0.35">
      <c r="A16" s="2" t="s">
        <v>123</v>
      </c>
      <c r="B16" t="s">
        <v>119</v>
      </c>
      <c r="C16" t="s">
        <v>125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2"/>
    </row>
    <row r="17" spans="1:62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2"/>
    </row>
    <row r="18" spans="1:62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2"/>
    </row>
    <row r="19" spans="1:62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2"/>
    </row>
    <row r="20" spans="1:62" x14ac:dyDescent="0.35">
      <c r="A20" s="2" t="s">
        <v>145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2"/>
    </row>
    <row r="21" spans="1:62" x14ac:dyDescent="0.35">
      <c r="A21" s="2" t="s">
        <v>145</v>
      </c>
      <c r="B21" s="8" t="s">
        <v>146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"/>
    </row>
    <row r="22" spans="1:62" x14ac:dyDescent="0.35">
      <c r="A22" s="2" t="s">
        <v>145</v>
      </c>
      <c r="B22" s="8" t="s">
        <v>147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2"/>
    </row>
    <row r="23" spans="1:62" x14ac:dyDescent="0.35">
      <c r="A23" s="2" t="s">
        <v>145</v>
      </c>
      <c r="B23" s="8" t="s">
        <v>115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2"/>
    </row>
    <row r="24" spans="1:62" x14ac:dyDescent="0.35">
      <c r="A24" s="2" t="s">
        <v>145</v>
      </c>
      <c r="B24" s="8" t="s">
        <v>146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2"/>
    </row>
    <row r="25" spans="1:62" x14ac:dyDescent="0.35">
      <c r="A25" s="2" t="s">
        <v>145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2"/>
    </row>
    <row r="26" spans="1:62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2"/>
    </row>
    <row r="27" spans="1:62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2"/>
    </row>
    <row r="28" spans="1:6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2"/>
    </row>
    <row r="29" spans="1:62" x14ac:dyDescent="0.35">
      <c r="A29" s="2" t="s">
        <v>148</v>
      </c>
      <c r="B29" s="8" t="s">
        <v>149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2"/>
    </row>
    <row r="30" spans="1:62" x14ac:dyDescent="0.35">
      <c r="A30" s="2" t="s">
        <v>148</v>
      </c>
      <c r="B30" s="8" t="s">
        <v>150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2"/>
    </row>
    <row r="31" spans="1:62" x14ac:dyDescent="0.35">
      <c r="A31" s="2" t="s">
        <v>148</v>
      </c>
      <c r="B31" s="8" t="s">
        <v>151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2"/>
    </row>
    <row r="32" spans="1:62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2"/>
    </row>
    <row r="33" spans="1:63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2"/>
    </row>
    <row r="34" spans="1:63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11"/>
      <c r="BK34" s="10"/>
    </row>
    <row r="35" spans="1:63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8">
        <v>730</v>
      </c>
      <c r="AU35" s="2"/>
      <c r="AV35" s="2"/>
      <c r="AW35" s="2"/>
      <c r="AX35" s="32">
        <v>2192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2"/>
    </row>
    <row r="36" spans="1:63" x14ac:dyDescent="0.35">
      <c r="A36" s="2" t="s">
        <v>152</v>
      </c>
      <c r="B36" s="8" t="s">
        <v>153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2"/>
    </row>
    <row r="37" spans="1:63" x14ac:dyDescent="0.35">
      <c r="A37" s="2" t="s">
        <v>152</v>
      </c>
      <c r="B37" s="8" t="s">
        <v>154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2"/>
    </row>
    <row r="38" spans="1:63" x14ac:dyDescent="0.35">
      <c r="A38" s="2" t="s">
        <v>152</v>
      </c>
      <c r="B38" s="8" t="s">
        <v>154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2"/>
    </row>
    <row r="39" spans="1:63" x14ac:dyDescent="0.35">
      <c r="A39" s="2" t="s">
        <v>152</v>
      </c>
      <c r="B39" s="8" t="s">
        <v>124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2"/>
    </row>
    <row r="40" spans="1:63" x14ac:dyDescent="0.35">
      <c r="A40" s="2" t="s">
        <v>152</v>
      </c>
      <c r="B40" s="8" t="s">
        <v>124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2"/>
    </row>
    <row r="41" spans="1:63" x14ac:dyDescent="0.35">
      <c r="A41" s="2" t="s">
        <v>152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2"/>
    </row>
    <row r="42" spans="1:63" x14ac:dyDescent="0.35">
      <c r="A42" s="2" t="s">
        <v>152</v>
      </c>
      <c r="B42" s="8" t="s">
        <v>155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2"/>
    </row>
    <row r="43" spans="1:63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>
        <v>730</v>
      </c>
      <c r="AU43" s="2"/>
      <c r="AV43" s="2"/>
      <c r="AW43" s="2"/>
      <c r="AX43" s="13">
        <v>2192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2">
        <f>($AT$43+$AX$43)</f>
        <v>2922</v>
      </c>
    </row>
    <row r="44" spans="1:63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2"/>
    </row>
    <row r="45" spans="1:6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2"/>
    </row>
    <row r="46" spans="1:63" x14ac:dyDescent="0.35">
      <c r="A46" s="2" t="s">
        <v>156</v>
      </c>
      <c r="B46" s="8" t="s">
        <v>157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v>25</v>
      </c>
      <c r="AU46" s="8"/>
      <c r="AV46" s="8" t="s">
        <v>9</v>
      </c>
      <c r="AW46" s="8"/>
      <c r="AX46" s="32">
        <v>582</v>
      </c>
      <c r="AY46" s="32"/>
      <c r="AZ46" s="32" t="s">
        <v>9</v>
      </c>
      <c r="BA46" s="13"/>
      <c r="BB46" s="13"/>
      <c r="BC46" s="13"/>
      <c r="BD46" s="13"/>
      <c r="BE46" s="13"/>
      <c r="BF46" s="13"/>
      <c r="BG46" s="13"/>
      <c r="BH46" s="13"/>
      <c r="BI46" s="13"/>
      <c r="BJ46" s="2"/>
    </row>
    <row r="47" spans="1:63" x14ac:dyDescent="0.35">
      <c r="A47" s="2" t="s">
        <v>156</v>
      </c>
      <c r="B47" s="8" t="s">
        <v>158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">
        <v>75</v>
      </c>
      <c r="AU47" s="8"/>
      <c r="AV47" s="8" t="s">
        <v>36</v>
      </c>
      <c r="AW47" s="8"/>
      <c r="AX47" s="32">
        <v>505</v>
      </c>
      <c r="AY47" s="32"/>
      <c r="AZ47" s="32" t="s">
        <v>36</v>
      </c>
      <c r="BA47" s="13"/>
      <c r="BB47" s="13"/>
      <c r="BC47" s="13"/>
      <c r="BD47" s="13"/>
      <c r="BE47" s="13"/>
      <c r="BF47" s="13"/>
      <c r="BG47" s="13"/>
      <c r="BH47" s="13"/>
      <c r="BI47" s="13"/>
      <c r="BJ47" s="2"/>
    </row>
    <row r="48" spans="1:63" x14ac:dyDescent="0.35">
      <c r="A48" s="2" t="s">
        <v>156</v>
      </c>
      <c r="B48" s="8" t="s">
        <v>154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2"/>
    </row>
    <row r="49" spans="1:62" x14ac:dyDescent="0.35">
      <c r="A49" s="2" t="s">
        <v>156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2"/>
    </row>
    <row r="50" spans="1:62" x14ac:dyDescent="0.35">
      <c r="A50" s="2" t="s">
        <v>156</v>
      </c>
      <c r="B50" s="8" t="s">
        <v>151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2"/>
    </row>
    <row r="51" spans="1:62" x14ac:dyDescent="0.35">
      <c r="A51" s="2" t="s">
        <v>156</v>
      </c>
      <c r="B51" s="8" t="s">
        <v>151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2"/>
    </row>
    <row r="52" spans="1:62" x14ac:dyDescent="0.35">
      <c r="A52" s="2" t="s">
        <v>156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2"/>
    </row>
    <row r="53" spans="1:62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>
        <f>SUM(AT46:AT52)</f>
        <v>100</v>
      </c>
      <c r="AU53" s="2"/>
      <c r="AV53" s="2"/>
      <c r="AW53" s="2"/>
      <c r="AX53" s="13">
        <f>SUM(AX46:AX52)</f>
        <v>1087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2">
        <f>($AT$53+$AX$53)</f>
        <v>1187</v>
      </c>
    </row>
    <row r="54" spans="1:62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2"/>
    </row>
    <row r="55" spans="1:62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2"/>
    </row>
    <row r="56" spans="1:62" x14ac:dyDescent="0.35">
      <c r="A56" s="2" t="s">
        <v>159</v>
      </c>
      <c r="B56" s="8" t="s">
        <v>124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8">
        <v>537</v>
      </c>
      <c r="S56" s="8"/>
      <c r="T56" s="8" t="s">
        <v>36</v>
      </c>
      <c r="U56" s="8">
        <v>1740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8">
        <v>1896</v>
      </c>
      <c r="AQ56" s="8"/>
      <c r="AR56" s="8" t="s">
        <v>9</v>
      </c>
      <c r="AS56" s="8">
        <v>6330</v>
      </c>
      <c r="AT56" s="2"/>
      <c r="AU56" s="2"/>
      <c r="AV56" s="2"/>
      <c r="AW56" s="2"/>
      <c r="AX56" s="32">
        <v>2268</v>
      </c>
      <c r="AY56" s="32"/>
      <c r="AZ56" s="32" t="s">
        <v>9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2"/>
    </row>
    <row r="57" spans="1:62" x14ac:dyDescent="0.35">
      <c r="A57" s="2" t="s">
        <v>159</v>
      </c>
      <c r="B57" s="8" t="s">
        <v>160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8">
        <v>300</v>
      </c>
      <c r="S57" s="8"/>
      <c r="T57" s="8" t="s">
        <v>9</v>
      </c>
      <c r="U57" s="8">
        <v>1040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8"/>
      <c r="AQ57" s="8"/>
      <c r="AR57" s="8"/>
      <c r="AS57" s="8"/>
      <c r="AT57" s="2"/>
      <c r="AU57" s="2"/>
      <c r="AV57" s="2"/>
      <c r="AW57" s="2"/>
      <c r="AX57" s="32">
        <v>175</v>
      </c>
      <c r="AY57" s="32"/>
      <c r="AZ57" s="32" t="s">
        <v>36</v>
      </c>
      <c r="BA57" s="13"/>
      <c r="BB57" s="13"/>
      <c r="BC57" s="13"/>
      <c r="BD57" s="13"/>
      <c r="BE57" s="13"/>
      <c r="BF57" s="13"/>
      <c r="BG57" s="13"/>
      <c r="BH57" s="13"/>
      <c r="BI57" s="13"/>
      <c r="BJ57" s="2"/>
    </row>
    <row r="58" spans="1:62" x14ac:dyDescent="0.35">
      <c r="A58" s="2" t="s">
        <v>159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2"/>
    </row>
    <row r="59" spans="1:62" x14ac:dyDescent="0.35">
      <c r="A59" s="2" t="s">
        <v>159</v>
      </c>
      <c r="B59" s="8" t="s">
        <v>115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2"/>
    </row>
    <row r="60" spans="1:62" x14ac:dyDescent="0.35">
      <c r="A60" s="2" t="s">
        <v>159</v>
      </c>
      <c r="B60" s="8" t="s">
        <v>161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2"/>
    </row>
    <row r="61" spans="1:62" x14ac:dyDescent="0.35">
      <c r="A61" s="2" t="s">
        <v>159</v>
      </c>
      <c r="B61" s="8" t="s">
        <v>162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2"/>
    </row>
    <row r="62" spans="1:62" x14ac:dyDescent="0.35">
      <c r="A62" s="2" t="s">
        <v>159</v>
      </c>
      <c r="B62" s="8" t="s">
        <v>163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2"/>
    </row>
    <row r="63" spans="1:62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>
        <f>SUM(R56:R62)</f>
        <v>837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>
        <f>SUM(AP56:AP62)</f>
        <v>1896</v>
      </c>
      <c r="AQ63" s="2"/>
      <c r="AR63" s="2"/>
      <c r="AS63" s="2"/>
      <c r="AT63" s="2"/>
      <c r="AU63" s="2"/>
      <c r="AV63" s="2"/>
      <c r="AW63" s="2"/>
      <c r="AX63" s="13">
        <f>SUM(AX56:AX62)</f>
        <v>2443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2">
        <f>(R63+AP63+AX63)</f>
        <v>5176</v>
      </c>
    </row>
    <row r="64" spans="1:62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2"/>
    </row>
    <row r="65" spans="1:62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2"/>
    </row>
    <row r="66" spans="1:62" x14ac:dyDescent="0.35">
      <c r="A66" s="2" t="s">
        <v>164</v>
      </c>
      <c r="B66" s="8" t="s">
        <v>165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8">
        <v>950</v>
      </c>
      <c r="AM66" s="8"/>
      <c r="AN66" s="8"/>
      <c r="AO66" s="8"/>
      <c r="AP66" s="8">
        <v>864</v>
      </c>
      <c r="AQ66" s="8"/>
      <c r="AR66" s="8" t="s">
        <v>9</v>
      </c>
      <c r="AS66" s="8">
        <v>2707</v>
      </c>
      <c r="AT66" s="8">
        <v>250</v>
      </c>
      <c r="AU66" s="8"/>
      <c r="AV66" s="8" t="s">
        <v>9</v>
      </c>
      <c r="AW66" s="8"/>
      <c r="AX66" s="32">
        <v>2760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2"/>
    </row>
    <row r="67" spans="1:62" x14ac:dyDescent="0.35">
      <c r="A67" s="2" t="s">
        <v>164</v>
      </c>
      <c r="B67" s="8" t="s">
        <v>166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2"/>
    </row>
    <row r="68" spans="1:62" x14ac:dyDescent="0.35">
      <c r="A68" s="2" t="s">
        <v>164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2"/>
    </row>
    <row r="69" spans="1:62" x14ac:dyDescent="0.35">
      <c r="A69" s="2" t="s">
        <v>164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2"/>
    </row>
    <row r="70" spans="1:62" x14ac:dyDescent="0.35">
      <c r="A70" s="2" t="s">
        <v>164</v>
      </c>
      <c r="B70" s="8" t="s">
        <v>167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2"/>
    </row>
    <row r="71" spans="1:62" x14ac:dyDescent="0.35">
      <c r="A71" s="2" t="s">
        <v>164</v>
      </c>
      <c r="B71" s="8" t="s">
        <v>154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2"/>
    </row>
    <row r="72" spans="1:62" x14ac:dyDescent="0.35">
      <c r="A72" s="2" t="s">
        <v>164</v>
      </c>
      <c r="B72" s="8" t="s">
        <v>168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2"/>
    </row>
    <row r="73" spans="1:62" x14ac:dyDescent="0.35">
      <c r="A73" s="2" t="s">
        <v>164</v>
      </c>
      <c r="B73" s="8" t="s">
        <v>124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2"/>
    </row>
    <row r="74" spans="1:62" x14ac:dyDescent="0.35">
      <c r="A74" s="2" t="s">
        <v>164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2"/>
    </row>
    <row r="75" spans="1:62" x14ac:dyDescent="0.35">
      <c r="A75" s="2" t="s">
        <v>164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2"/>
    </row>
    <row r="76" spans="1:62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>
        <v>950</v>
      </c>
      <c r="AM76" s="2"/>
      <c r="AN76" s="2"/>
      <c r="AO76" s="2"/>
      <c r="AP76" s="2">
        <v>864</v>
      </c>
      <c r="AQ76" s="2"/>
      <c r="AR76" s="2"/>
      <c r="AS76" s="2"/>
      <c r="AT76" s="2">
        <v>250</v>
      </c>
      <c r="AU76" s="2"/>
      <c r="AV76" s="2"/>
      <c r="AW76" s="2"/>
      <c r="AX76" s="13">
        <v>2760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2">
        <f>($AL$76+$AP$76+$AT$76+$AX$76)</f>
        <v>4824</v>
      </c>
    </row>
    <row r="77" spans="1:62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2"/>
    </row>
    <row r="78" spans="1:62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2"/>
    </row>
    <row r="79" spans="1:62" x14ac:dyDescent="0.35">
      <c r="A79" s="2" t="s">
        <v>169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8">
        <v>1290</v>
      </c>
      <c r="AM79" s="8"/>
      <c r="AN79" s="8" t="s">
        <v>9</v>
      </c>
      <c r="AO79" s="2"/>
      <c r="AP79" s="2"/>
      <c r="AQ79" s="2"/>
      <c r="AR79" s="2"/>
      <c r="AS79" s="2"/>
      <c r="AT79" s="2"/>
      <c r="AU79" s="2"/>
      <c r="AV79" s="2"/>
      <c r="AW79" s="2"/>
      <c r="AX79" s="32">
        <v>406</v>
      </c>
      <c r="AY79" s="32"/>
      <c r="AZ79" s="32" t="s">
        <v>36</v>
      </c>
      <c r="BA79" s="13"/>
      <c r="BB79" s="32">
        <v>166</v>
      </c>
      <c r="BC79" s="32"/>
      <c r="BD79" s="32" t="s">
        <v>9</v>
      </c>
      <c r="BE79" s="13"/>
      <c r="BF79" s="13"/>
      <c r="BG79" s="13"/>
      <c r="BH79" s="13"/>
      <c r="BI79" s="13"/>
      <c r="BJ79" s="2"/>
    </row>
    <row r="80" spans="1:62" x14ac:dyDescent="0.35">
      <c r="A80" s="2" t="s">
        <v>169</v>
      </c>
      <c r="B80" s="8" t="s">
        <v>170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8">
        <v>170</v>
      </c>
      <c r="AM80" s="8"/>
      <c r="AN80" s="8" t="s">
        <v>36</v>
      </c>
      <c r="AO80" s="2"/>
      <c r="AP80" s="2"/>
      <c r="AQ80" s="2"/>
      <c r="AR80" s="2"/>
      <c r="AS80" s="2"/>
      <c r="AT80" s="2"/>
      <c r="AU80" s="2"/>
      <c r="AV80" s="2"/>
      <c r="AW80" s="2"/>
      <c r="AX80" s="32">
        <v>2491</v>
      </c>
      <c r="AY80" s="32"/>
      <c r="AZ80" s="32" t="s">
        <v>9</v>
      </c>
      <c r="BA80" s="13"/>
      <c r="BB80" s="32">
        <v>270</v>
      </c>
      <c r="BC80" s="32"/>
      <c r="BD80" s="32" t="s">
        <v>36</v>
      </c>
      <c r="BE80" s="13"/>
      <c r="BF80" s="13"/>
      <c r="BG80" s="13"/>
      <c r="BH80" s="13"/>
      <c r="BI80" s="13"/>
      <c r="BJ80" s="2"/>
    </row>
    <row r="81" spans="1:62" x14ac:dyDescent="0.35">
      <c r="A81" s="2" t="s">
        <v>169</v>
      </c>
      <c r="B81" s="8" t="s">
        <v>167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2"/>
    </row>
    <row r="82" spans="1:62" x14ac:dyDescent="0.35">
      <c r="A82" s="2" t="s">
        <v>169</v>
      </c>
      <c r="B82" s="8" t="s">
        <v>154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7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2"/>
    </row>
    <row r="83" spans="1:62" x14ac:dyDescent="0.35">
      <c r="A83" s="2" t="s">
        <v>169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8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2"/>
    </row>
    <row r="84" spans="1:62" x14ac:dyDescent="0.35">
      <c r="A84" s="2" t="s">
        <v>169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7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2"/>
    </row>
    <row r="85" spans="1:62" x14ac:dyDescent="0.35">
      <c r="A85" s="2" t="s">
        <v>169</v>
      </c>
      <c r="B85" s="8" t="s">
        <v>171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2"/>
    </row>
    <row r="86" spans="1:62" x14ac:dyDescent="0.35">
      <c r="A86" s="2" t="s">
        <v>169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2"/>
    </row>
    <row r="87" spans="1:62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>
        <f>SUM(AL79:AL86)</f>
        <v>1460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13">
        <f>SUM(AX79:AX86)</f>
        <v>2897</v>
      </c>
      <c r="AY87" s="13"/>
      <c r="AZ87" s="13"/>
      <c r="BA87" s="13"/>
      <c r="BB87" s="13">
        <f>SUM(BB79:BB86)</f>
        <v>436</v>
      </c>
      <c r="BC87" s="13"/>
      <c r="BD87" s="13"/>
      <c r="BE87" s="13"/>
      <c r="BF87" s="13"/>
      <c r="BG87" s="13"/>
      <c r="BH87" s="13"/>
      <c r="BI87" s="13"/>
      <c r="BJ87" s="2">
        <f>($AL$87+$AX$87+$BB$87)</f>
        <v>4793</v>
      </c>
    </row>
    <row r="88" spans="1:62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2"/>
    </row>
    <row r="89" spans="1:62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2"/>
    </row>
    <row r="90" spans="1:62" x14ac:dyDescent="0.35">
      <c r="A90" s="2" t="s">
        <v>172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13"/>
      <c r="AY90" s="13"/>
      <c r="AZ90" s="13"/>
      <c r="BA90" s="13"/>
      <c r="BB90" s="13">
        <v>1585</v>
      </c>
      <c r="BC90" s="13"/>
      <c r="BD90" s="13"/>
      <c r="BE90" s="13"/>
      <c r="BF90" s="13"/>
      <c r="BG90" s="13"/>
      <c r="BH90" s="13"/>
      <c r="BI90" s="13"/>
      <c r="BJ90" s="2"/>
    </row>
    <row r="91" spans="1:62" x14ac:dyDescent="0.35">
      <c r="A91" s="2" t="s">
        <v>172</v>
      </c>
      <c r="B91" s="8" t="s">
        <v>154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2"/>
    </row>
    <row r="92" spans="1:62" x14ac:dyDescent="0.35">
      <c r="A92" s="2" t="s">
        <v>172</v>
      </c>
      <c r="B92" s="8" t="s">
        <v>151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7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2"/>
    </row>
    <row r="93" spans="1:62" x14ac:dyDescent="0.35">
      <c r="A93" s="2" t="s">
        <v>172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9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2"/>
    </row>
    <row r="94" spans="1:62" x14ac:dyDescent="0.35">
      <c r="A94" s="2" t="s">
        <v>172</v>
      </c>
      <c r="B94" s="8" t="s">
        <v>173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2"/>
    </row>
    <row r="95" spans="1:62" x14ac:dyDescent="0.35">
      <c r="A95" s="2" t="s">
        <v>172</v>
      </c>
      <c r="B95" s="8" t="s">
        <v>174</v>
      </c>
      <c r="C95" s="8" t="s">
        <v>9</v>
      </c>
      <c r="D95" s="21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2"/>
    </row>
    <row r="96" spans="1:62" x14ac:dyDescent="0.35">
      <c r="B96" s="2" t="s">
        <v>17</v>
      </c>
      <c r="C96" s="2"/>
      <c r="D96" s="20">
        <f>SUM($D$90:$D$95)</f>
        <v>2606</v>
      </c>
      <c r="E96" s="20">
        <f>SUM($E$90:$E$95)</f>
        <v>9260</v>
      </c>
      <c r="F96" s="20">
        <f>SUM($F$90:$F$95)</f>
        <v>1233</v>
      </c>
      <c r="G96" s="20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13"/>
      <c r="AY96" s="13"/>
      <c r="AZ96" s="13"/>
      <c r="BA96" s="13"/>
      <c r="BB96" s="13">
        <v>1585</v>
      </c>
      <c r="BC96" s="13"/>
      <c r="BD96" s="13"/>
      <c r="BE96" s="13"/>
      <c r="BF96" s="13"/>
      <c r="BG96" s="13"/>
      <c r="BH96" s="13"/>
      <c r="BI96" s="13"/>
      <c r="BJ96" s="2">
        <v>1585</v>
      </c>
    </row>
    <row r="97" spans="1:63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2"/>
    </row>
    <row r="98" spans="1:63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11"/>
      <c r="BK98" s="10"/>
    </row>
    <row r="99" spans="1:63" x14ac:dyDescent="0.35">
      <c r="A99" s="2" t="s">
        <v>175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8">
        <v>1404</v>
      </c>
      <c r="AM99" s="8"/>
      <c r="AN99" s="8"/>
      <c r="AO99" s="8"/>
      <c r="AP99" s="8"/>
      <c r="AQ99" s="8"/>
      <c r="AR99" s="8"/>
      <c r="AS99" s="8"/>
      <c r="AT99" s="8">
        <v>275</v>
      </c>
      <c r="AU99" s="8"/>
      <c r="AV99" s="8"/>
      <c r="AW99" s="8"/>
      <c r="AX99" s="32">
        <v>2362</v>
      </c>
      <c r="AY99" s="32"/>
      <c r="AZ99" s="32"/>
      <c r="BA99" s="32"/>
      <c r="BB99" s="32">
        <v>455</v>
      </c>
      <c r="BC99" s="13"/>
      <c r="BD99" s="13"/>
      <c r="BE99" s="13"/>
      <c r="BF99" s="13"/>
      <c r="BG99" s="13"/>
      <c r="BH99" s="13"/>
      <c r="BI99" s="13"/>
      <c r="BJ99" s="2"/>
    </row>
    <row r="100" spans="1:63" x14ac:dyDescent="0.35">
      <c r="A100" s="2" t="s">
        <v>175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2"/>
    </row>
    <row r="101" spans="1:63" x14ac:dyDescent="0.35">
      <c r="A101" s="2" t="s">
        <v>175</v>
      </c>
      <c r="B101" s="8" t="s">
        <v>162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2"/>
    </row>
    <row r="102" spans="1:63" x14ac:dyDescent="0.35">
      <c r="A102" s="2" t="s">
        <v>175</v>
      </c>
      <c r="B102" s="8" t="s">
        <v>154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8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2"/>
    </row>
    <row r="103" spans="1:63" x14ac:dyDescent="0.35">
      <c r="A103" s="2" t="s">
        <v>175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2"/>
    </row>
    <row r="104" spans="1:63" x14ac:dyDescent="0.35">
      <c r="A104" s="2" t="s">
        <v>175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2"/>
    </row>
    <row r="105" spans="1:63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/>
      <c r="K105" s="2"/>
      <c r="L105" s="2">
        <v>3600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>
        <v>1404</v>
      </c>
      <c r="AM105" s="2"/>
      <c r="AN105" s="2"/>
      <c r="AO105" s="2"/>
      <c r="AP105" s="2"/>
      <c r="AQ105" s="2"/>
      <c r="AR105" s="2"/>
      <c r="AS105" s="2"/>
      <c r="AT105" s="2">
        <v>275</v>
      </c>
      <c r="AU105" s="2"/>
      <c r="AV105" s="2"/>
      <c r="AW105" s="2"/>
      <c r="AX105" s="13">
        <v>2362</v>
      </c>
      <c r="AY105" s="13"/>
      <c r="AZ105" s="13"/>
      <c r="BA105" s="13"/>
      <c r="BB105" s="13">
        <v>455</v>
      </c>
      <c r="BC105" s="13"/>
      <c r="BD105" s="13"/>
      <c r="BE105" s="13"/>
      <c r="BF105" s="13"/>
      <c r="BG105" s="13"/>
      <c r="BH105" s="13"/>
      <c r="BI105" s="13"/>
      <c r="BJ105" s="2">
        <f>($AL$105+$AT$105+$AX$105+$BB$105)</f>
        <v>4496</v>
      </c>
    </row>
    <row r="106" spans="1:63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2"/>
    </row>
    <row r="107" spans="1:63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2"/>
    </row>
    <row r="108" spans="1:63" x14ac:dyDescent="0.35">
      <c r="A108" s="4" t="s">
        <v>177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8">
        <v>96</v>
      </c>
      <c r="W108" s="8"/>
      <c r="X108" s="8"/>
      <c r="Y108" s="8">
        <v>720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8">
        <v>953</v>
      </c>
      <c r="AM108" s="8"/>
      <c r="AN108" s="8" t="s">
        <v>9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32">
        <v>1459</v>
      </c>
      <c r="AY108" s="32"/>
      <c r="AZ108" s="32" t="s">
        <v>9</v>
      </c>
      <c r="BA108" s="13"/>
      <c r="BB108" s="13"/>
      <c r="BC108" s="13"/>
      <c r="BD108" s="13"/>
      <c r="BE108" s="13"/>
      <c r="BF108" s="13"/>
      <c r="BG108" s="13"/>
      <c r="BH108" s="13"/>
      <c r="BI108" s="13"/>
      <c r="BJ108" s="2"/>
    </row>
    <row r="109" spans="1:63" x14ac:dyDescent="0.35">
      <c r="A109" s="4" t="s">
        <v>177</v>
      </c>
      <c r="B109" s="8" t="s">
        <v>178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2"/>
    </row>
    <row r="110" spans="1:63" x14ac:dyDescent="0.35">
      <c r="A110" s="4" t="s">
        <v>177</v>
      </c>
      <c r="B110" s="8" t="s">
        <v>162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2"/>
    </row>
    <row r="111" spans="1:63" x14ac:dyDescent="0.35">
      <c r="A111" s="4" t="s">
        <v>177</v>
      </c>
      <c r="B111" s="8" t="s">
        <v>154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2"/>
    </row>
    <row r="112" spans="1:63" x14ac:dyDescent="0.35">
      <c r="A112" s="4" t="s">
        <v>177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21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2"/>
    </row>
    <row r="113" spans="1:62" x14ac:dyDescent="0.35">
      <c r="A113" s="4" t="s">
        <v>177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2">
        <f>($V$114+$AL$114+$AX$114)</f>
        <v>2508</v>
      </c>
    </row>
    <row r="114" spans="1:62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v>96</v>
      </c>
      <c r="W114" s="2"/>
      <c r="X114" s="2"/>
      <c r="Y114" s="2">
        <v>720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>
        <v>953</v>
      </c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13">
        <v>1459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2"/>
    </row>
    <row r="115" spans="1:62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2"/>
    </row>
    <row r="116" spans="1:62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2"/>
    </row>
    <row r="117" spans="1:62" x14ac:dyDescent="0.35">
      <c r="A117" s="2" t="s">
        <v>179</v>
      </c>
      <c r="B117" s="8" t="s">
        <v>154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8">
        <v>430</v>
      </c>
      <c r="S117" s="8"/>
      <c r="T117" s="8" t="s">
        <v>9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8">
        <v>860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32">
        <v>74</v>
      </c>
      <c r="AY117" s="32" t="s">
        <v>219</v>
      </c>
      <c r="AZ117" s="32"/>
      <c r="BA117" s="13"/>
      <c r="BB117" s="13"/>
      <c r="BC117" s="13"/>
      <c r="BD117" s="13"/>
      <c r="BE117" s="13"/>
      <c r="BF117" s="13"/>
      <c r="BG117" s="13"/>
      <c r="BH117" s="13"/>
      <c r="BI117" s="13"/>
      <c r="BJ117" s="2"/>
    </row>
    <row r="118" spans="1:62" x14ac:dyDescent="0.35">
      <c r="A118" s="2" t="s">
        <v>179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32">
        <v>739</v>
      </c>
      <c r="AY118" s="32" t="s">
        <v>35</v>
      </c>
      <c r="AZ118" s="32" t="s">
        <v>9</v>
      </c>
      <c r="BA118" s="13"/>
      <c r="BB118" s="13"/>
      <c r="BC118" s="13"/>
      <c r="BD118" s="13"/>
      <c r="BE118" s="13"/>
      <c r="BF118" s="13"/>
      <c r="BG118" s="13"/>
      <c r="BH118" s="13"/>
      <c r="BI118" s="13"/>
      <c r="BJ118" s="2"/>
    </row>
    <row r="119" spans="1:62" x14ac:dyDescent="0.35">
      <c r="A119" s="2" t="s">
        <v>179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2"/>
    </row>
    <row r="120" spans="1:62" x14ac:dyDescent="0.35">
      <c r="A120" s="2" t="s">
        <v>179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2"/>
    </row>
    <row r="121" spans="1:62" x14ac:dyDescent="0.35">
      <c r="A121" s="2" t="s">
        <v>179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2"/>
    </row>
    <row r="122" spans="1:62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>
        <v>430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>
        <v>860</v>
      </c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13">
        <f>SUM(AX117:AX121)</f>
        <v>813</v>
      </c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2">
        <f>(R122+AL122+AX122)</f>
        <v>2103</v>
      </c>
    </row>
    <row r="123" spans="1:62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2"/>
    </row>
    <row r="124" spans="1:62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2"/>
    </row>
    <row r="125" spans="1:62" x14ac:dyDescent="0.35">
      <c r="A125" s="2" t="s">
        <v>180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32">
        <v>1400</v>
      </c>
      <c r="AY125" s="32"/>
      <c r="AZ125" s="32"/>
      <c r="BA125" s="32">
        <v>4980</v>
      </c>
      <c r="BB125" s="32">
        <v>508</v>
      </c>
      <c r="BC125" s="32"/>
      <c r="BD125" s="32"/>
      <c r="BE125" s="32">
        <v>1830</v>
      </c>
      <c r="BF125" s="13"/>
      <c r="BG125" s="13"/>
      <c r="BH125" s="13"/>
      <c r="BI125" s="13"/>
      <c r="BJ125" s="2"/>
    </row>
    <row r="126" spans="1:62" x14ac:dyDescent="0.35">
      <c r="A126" s="2" t="s">
        <v>180</v>
      </c>
      <c r="B126" s="8" t="s">
        <v>154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2"/>
    </row>
    <row r="127" spans="1:62" x14ac:dyDescent="0.35">
      <c r="A127" s="2" t="s">
        <v>180</v>
      </c>
      <c r="B127" s="8" t="s">
        <v>149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2"/>
    </row>
    <row r="128" spans="1:62" x14ac:dyDescent="0.35">
      <c r="A128" s="2" t="s">
        <v>180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2"/>
    </row>
    <row r="129" spans="1:63" x14ac:dyDescent="0.35">
      <c r="A129" s="2" t="s">
        <v>180</v>
      </c>
      <c r="B129" s="8" t="s">
        <v>181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2"/>
    </row>
    <row r="130" spans="1:63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13">
        <v>1400</v>
      </c>
      <c r="AY130" s="13"/>
      <c r="AZ130" s="13"/>
      <c r="BA130" s="13">
        <v>4980</v>
      </c>
      <c r="BB130" s="13">
        <v>508</v>
      </c>
      <c r="BC130" s="13"/>
      <c r="BD130" s="13"/>
      <c r="BE130" s="13">
        <v>1830</v>
      </c>
      <c r="BF130" s="13"/>
      <c r="BG130" s="13"/>
      <c r="BH130" s="13"/>
      <c r="BI130" s="13"/>
      <c r="BJ130" s="2">
        <f>($AX$130+$BB$130)</f>
        <v>1908</v>
      </c>
      <c r="BK130">
        <f>($BA$130+$BE$130)</f>
        <v>6810</v>
      </c>
    </row>
    <row r="131" spans="1:63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2"/>
    </row>
    <row r="132" spans="1:63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2"/>
    </row>
    <row r="133" spans="1:63" x14ac:dyDescent="0.35">
      <c r="A133" s="2" t="s">
        <v>182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8">
        <v>1676</v>
      </c>
      <c r="AH133" s="8">
        <v>277</v>
      </c>
      <c r="AI133" s="8"/>
      <c r="AJ133" s="8"/>
      <c r="AK133" s="8">
        <v>874</v>
      </c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32">
        <v>2271</v>
      </c>
      <c r="AY133" s="13"/>
      <c r="AZ133" s="13"/>
      <c r="BA133" s="32">
        <v>7496</v>
      </c>
      <c r="BB133" s="13"/>
      <c r="BC133" s="13"/>
      <c r="BD133" s="13"/>
      <c r="BE133" s="13"/>
      <c r="BF133" s="13"/>
      <c r="BG133" s="13"/>
      <c r="BH133" s="13"/>
      <c r="BI133" s="13"/>
      <c r="BJ133" s="2"/>
    </row>
    <row r="134" spans="1:63" x14ac:dyDescent="0.35">
      <c r="A134" s="2" t="s">
        <v>182</v>
      </c>
      <c r="B134" s="8" t="s">
        <v>154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32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2"/>
    </row>
    <row r="135" spans="1:63" x14ac:dyDescent="0.35">
      <c r="A135" s="2" t="s">
        <v>182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2"/>
    </row>
    <row r="136" spans="1:63" x14ac:dyDescent="0.35">
      <c r="A136" s="2" t="s">
        <v>182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2"/>
    </row>
    <row r="137" spans="1:63" x14ac:dyDescent="0.35">
      <c r="A137" s="2" t="s">
        <v>182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2"/>
    </row>
    <row r="138" spans="1:63" x14ac:dyDescent="0.35">
      <c r="A138" s="2" t="s">
        <v>182</v>
      </c>
      <c r="B138" s="8" t="s">
        <v>183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2"/>
    </row>
    <row r="139" spans="1:63" x14ac:dyDescent="0.35">
      <c r="A139" s="2" t="s">
        <v>182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2"/>
    </row>
    <row r="140" spans="1:63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>
        <v>1676</v>
      </c>
      <c r="AH140" s="2">
        <v>277</v>
      </c>
      <c r="AI140" s="2"/>
      <c r="AJ140" s="2"/>
      <c r="AK140" s="2">
        <v>874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13">
        <v>2271</v>
      </c>
      <c r="AY140" s="13"/>
      <c r="AZ140" s="13"/>
      <c r="BA140" s="13">
        <v>7496</v>
      </c>
      <c r="BB140" s="13"/>
      <c r="BC140" s="13"/>
      <c r="BD140" s="13"/>
      <c r="BE140" s="13"/>
      <c r="BF140" s="13"/>
      <c r="BG140" s="13"/>
      <c r="BH140" s="13"/>
      <c r="BI140" s="13"/>
      <c r="BJ140" s="2">
        <f>($AH$140+$AX$140)</f>
        <v>2548</v>
      </c>
      <c r="BK140">
        <f>($AG$140+$AK$140+$BA$140)</f>
        <v>10046</v>
      </c>
    </row>
    <row r="141" spans="1:63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2"/>
    </row>
    <row r="142" spans="1:63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2"/>
    </row>
    <row r="143" spans="1:63" x14ac:dyDescent="0.35">
      <c r="A143" s="2" t="s">
        <v>184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8">
        <v>370</v>
      </c>
      <c r="AA143" s="8"/>
      <c r="AB143" s="8"/>
      <c r="AC143" s="8">
        <v>1100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32">
        <v>2289</v>
      </c>
      <c r="AY143" s="32"/>
      <c r="AZ143" s="32"/>
      <c r="BA143" s="32"/>
      <c r="BB143" s="32">
        <v>534</v>
      </c>
      <c r="BC143" s="32"/>
      <c r="BD143" s="32"/>
      <c r="BE143" s="32">
        <v>1940</v>
      </c>
      <c r="BF143" s="13"/>
      <c r="BG143" s="13"/>
      <c r="BH143" s="13"/>
      <c r="BI143" s="13"/>
      <c r="BJ143" s="2"/>
    </row>
    <row r="144" spans="1:63" x14ac:dyDescent="0.35">
      <c r="A144" s="2" t="s">
        <v>184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2"/>
    </row>
    <row r="145" spans="1:63" x14ac:dyDescent="0.35">
      <c r="A145" s="2" t="s">
        <v>184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2"/>
    </row>
    <row r="146" spans="1:63" x14ac:dyDescent="0.35">
      <c r="A146" s="2" t="s">
        <v>184</v>
      </c>
      <c r="B146" s="8" t="s">
        <v>154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2"/>
    </row>
    <row r="147" spans="1:63" x14ac:dyDescent="0.35">
      <c r="A147" s="2" t="s">
        <v>184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2"/>
    </row>
    <row r="148" spans="1:63" x14ac:dyDescent="0.35">
      <c r="A148" s="2" t="s">
        <v>184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2"/>
    </row>
    <row r="149" spans="1:63" x14ac:dyDescent="0.35">
      <c r="A149" s="2" t="s">
        <v>184</v>
      </c>
      <c r="B149" s="8" t="s">
        <v>185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2"/>
    </row>
    <row r="150" spans="1:63" x14ac:dyDescent="0.35">
      <c r="A150" s="2" t="s">
        <v>184</v>
      </c>
      <c r="B150" s="8" t="s">
        <v>185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21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2"/>
    </row>
    <row r="151" spans="1:63" x14ac:dyDescent="0.35">
      <c r="A151" s="2" t="s">
        <v>184</v>
      </c>
      <c r="B151" s="8" t="s">
        <v>149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2"/>
    </row>
    <row r="152" spans="1:63" x14ac:dyDescent="0.35">
      <c r="A152" s="2" t="s">
        <v>184</v>
      </c>
      <c r="B152" s="8" t="s">
        <v>149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2"/>
    </row>
    <row r="153" spans="1:63" x14ac:dyDescent="0.35">
      <c r="A153" s="2" t="s">
        <v>184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2"/>
    </row>
    <row r="154" spans="1:63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>
        <v>370</v>
      </c>
      <c r="AA154" s="2"/>
      <c r="AB154" s="2"/>
      <c r="AC154" s="2">
        <v>1100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13">
        <v>2289</v>
      </c>
      <c r="AY154" s="13"/>
      <c r="AZ154" s="13"/>
      <c r="BA154" s="13"/>
      <c r="BB154" s="13">
        <v>534</v>
      </c>
      <c r="BC154" s="13"/>
      <c r="BD154" s="13"/>
      <c r="BE154" s="13">
        <v>1940</v>
      </c>
      <c r="BF154" s="13"/>
      <c r="BG154" s="13"/>
      <c r="BH154" s="13"/>
      <c r="BI154" s="13"/>
      <c r="BJ154" s="2">
        <f>(Z154+AX154+BB154)</f>
        <v>3193</v>
      </c>
    </row>
    <row r="155" spans="1:63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2"/>
    </row>
    <row r="156" spans="1:63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11"/>
      <c r="BK156" s="10"/>
    </row>
    <row r="157" spans="1:63" x14ac:dyDescent="0.35">
      <c r="A157" s="2" t="s">
        <v>186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7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36">
        <v>174</v>
      </c>
      <c r="AU157" s="8"/>
      <c r="AV157" s="8" t="s">
        <v>36</v>
      </c>
      <c r="AW157" s="8"/>
      <c r="AX157" s="32">
        <v>194</v>
      </c>
      <c r="AY157" s="32"/>
      <c r="AZ157" s="32" t="s">
        <v>36</v>
      </c>
      <c r="BA157" s="32"/>
      <c r="BB157" s="32">
        <v>1430</v>
      </c>
      <c r="BC157" s="32"/>
      <c r="BD157" s="32"/>
      <c r="BE157" s="13"/>
      <c r="BF157" s="13"/>
      <c r="BG157" s="13"/>
      <c r="BH157" s="13"/>
      <c r="BI157" s="13"/>
      <c r="BJ157" s="2"/>
    </row>
    <row r="158" spans="1:63" x14ac:dyDescent="0.35">
      <c r="A158" s="2" t="s">
        <v>186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">
        <v>201</v>
      </c>
      <c r="AU158" s="8"/>
      <c r="AV158" s="8" t="s">
        <v>9</v>
      </c>
      <c r="AW158" s="8"/>
      <c r="AX158" s="32">
        <v>1323</v>
      </c>
      <c r="AY158" s="32"/>
      <c r="AZ158" s="32" t="s">
        <v>9</v>
      </c>
      <c r="BA158" s="32"/>
      <c r="BB158" s="32"/>
      <c r="BC158" s="32"/>
      <c r="BD158" s="32"/>
      <c r="BE158" s="13"/>
      <c r="BF158" s="13"/>
      <c r="BG158" s="13"/>
      <c r="BH158" s="13"/>
      <c r="BI158" s="13"/>
      <c r="BJ158" s="2"/>
    </row>
    <row r="159" spans="1:63" x14ac:dyDescent="0.35">
      <c r="A159" s="2" t="s">
        <v>186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"/>
      <c r="AU159" s="8"/>
      <c r="AV159" s="8"/>
      <c r="AW159" s="8"/>
      <c r="AX159" s="32"/>
      <c r="AY159" s="32"/>
      <c r="AZ159" s="32"/>
      <c r="BA159" s="32"/>
      <c r="BB159" s="32"/>
      <c r="BC159" s="32"/>
      <c r="BD159" s="32"/>
      <c r="BE159" s="13"/>
      <c r="BF159" s="13"/>
      <c r="BG159" s="13"/>
      <c r="BH159" s="13"/>
      <c r="BI159" s="13"/>
      <c r="BJ159" s="2"/>
    </row>
    <row r="160" spans="1:63" x14ac:dyDescent="0.35">
      <c r="A160" s="2" t="s">
        <v>186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2"/>
    </row>
    <row r="161" spans="1:62" x14ac:dyDescent="0.35">
      <c r="A161" s="2" t="s">
        <v>186</v>
      </c>
      <c r="B161" s="8" t="s">
        <v>149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2"/>
    </row>
    <row r="162" spans="1:62" x14ac:dyDescent="0.35">
      <c r="A162" s="2" t="s">
        <v>186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2"/>
    </row>
    <row r="163" spans="1:62" x14ac:dyDescent="0.35">
      <c r="A163" s="2" t="s">
        <v>186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2"/>
    </row>
    <row r="164" spans="1:62" x14ac:dyDescent="0.35">
      <c r="A164" s="2" t="s">
        <v>186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2"/>
    </row>
    <row r="165" spans="1:62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>
        <f>SUM(AT157:AT164)</f>
        <v>375</v>
      </c>
      <c r="AU165" s="2"/>
      <c r="AV165" s="2"/>
      <c r="AW165" s="2"/>
      <c r="AX165" s="13">
        <f>SUM(AX157:AX164)</f>
        <v>1517</v>
      </c>
      <c r="AY165" s="13"/>
      <c r="AZ165" s="13"/>
      <c r="BA165" s="13"/>
      <c r="BB165" s="13">
        <v>1430</v>
      </c>
      <c r="BC165" s="13"/>
      <c r="BD165" s="13"/>
      <c r="BE165" s="13"/>
      <c r="BF165" s="13"/>
      <c r="BG165" s="13"/>
      <c r="BH165" s="13"/>
      <c r="BI165" s="13"/>
      <c r="BJ165" s="2">
        <f>($AT$165+$AX$165+$BB$165)</f>
        <v>3322</v>
      </c>
    </row>
    <row r="166" spans="1:62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2"/>
    </row>
    <row r="167" spans="1:62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2"/>
    </row>
    <row r="168" spans="1:62" x14ac:dyDescent="0.35">
      <c r="A168" s="2" t="s">
        <v>187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8">
        <v>64</v>
      </c>
      <c r="AM168" s="8"/>
      <c r="AN168" s="8" t="s">
        <v>36</v>
      </c>
      <c r="AO168" s="8"/>
      <c r="AP168" s="8"/>
      <c r="AQ168" s="8"/>
      <c r="AR168" s="8"/>
      <c r="AS168" s="8"/>
      <c r="AT168" s="8"/>
      <c r="AU168" s="8"/>
      <c r="AV168" s="8"/>
      <c r="AW168" s="8"/>
      <c r="AX168" s="32">
        <v>45</v>
      </c>
      <c r="AY168" s="32"/>
      <c r="AZ168" s="32" t="s">
        <v>36</v>
      </c>
      <c r="BA168" s="13"/>
      <c r="BB168" s="13"/>
      <c r="BC168" s="13"/>
      <c r="BD168" s="13"/>
      <c r="BE168" s="13"/>
      <c r="BF168" s="13"/>
      <c r="BG168" s="13"/>
      <c r="BH168" s="13"/>
      <c r="BI168" s="13"/>
      <c r="BJ168" s="2"/>
    </row>
    <row r="169" spans="1:62" x14ac:dyDescent="0.35">
      <c r="A169" s="2" t="s">
        <v>187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8">
        <v>684</v>
      </c>
      <c r="AM169" s="8"/>
      <c r="AN169" s="8" t="s">
        <v>9</v>
      </c>
      <c r="AO169" s="8"/>
      <c r="AP169" s="8"/>
      <c r="AQ169" s="8"/>
      <c r="AR169" s="8"/>
      <c r="AS169" s="8"/>
      <c r="AT169" s="8"/>
      <c r="AU169" s="8"/>
      <c r="AV169" s="8"/>
      <c r="AW169" s="8"/>
      <c r="AX169" s="32">
        <v>1498</v>
      </c>
      <c r="AY169" s="32"/>
      <c r="AZ169" s="32" t="s">
        <v>9</v>
      </c>
      <c r="BA169" s="13"/>
      <c r="BB169" s="13"/>
      <c r="BC169" s="13"/>
      <c r="BD169" s="13"/>
      <c r="BE169" s="13"/>
      <c r="BF169" s="13"/>
      <c r="BG169" s="13"/>
      <c r="BH169" s="13"/>
      <c r="BI169" s="13"/>
      <c r="BJ169" s="2"/>
    </row>
    <row r="170" spans="1:62" x14ac:dyDescent="0.35">
      <c r="A170" s="2" t="s">
        <v>187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2"/>
    </row>
    <row r="171" spans="1:62" x14ac:dyDescent="0.35">
      <c r="A171" s="2" t="s">
        <v>187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2"/>
    </row>
    <row r="172" spans="1:62" x14ac:dyDescent="0.35">
      <c r="A172" s="2" t="s">
        <v>187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2"/>
    </row>
    <row r="173" spans="1:62" x14ac:dyDescent="0.35">
      <c r="A173" s="2" t="s">
        <v>187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2"/>
    </row>
    <row r="174" spans="1:62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>
        <f>SUM(AL168:AL173)</f>
        <v>748</v>
      </c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13">
        <f>SUM(AX168:AX173)</f>
        <v>1543</v>
      </c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2">
        <f>(AL174+AX174)</f>
        <v>2291</v>
      </c>
    </row>
    <row r="175" spans="1:62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2"/>
    </row>
    <row r="176" spans="1:62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2"/>
    </row>
    <row r="177" spans="1:62" x14ac:dyDescent="0.35">
      <c r="A177" s="4" t="s">
        <v>188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8">
        <v>144</v>
      </c>
      <c r="AQ177" s="8"/>
      <c r="AR177" s="8" t="s">
        <v>9</v>
      </c>
      <c r="AS177" s="8"/>
      <c r="AT177" s="8"/>
      <c r="AU177" s="8"/>
      <c r="AV177" s="8"/>
      <c r="AW177" s="8"/>
      <c r="AX177" s="32">
        <v>2903</v>
      </c>
      <c r="AY177" s="32"/>
      <c r="AZ177" s="32" t="s">
        <v>9</v>
      </c>
      <c r="BA177" s="32"/>
      <c r="BB177" s="32">
        <v>565</v>
      </c>
      <c r="BC177" s="32"/>
      <c r="BD177" s="32" t="s">
        <v>223</v>
      </c>
      <c r="BE177" s="13"/>
      <c r="BF177" s="13"/>
      <c r="BG177" s="13"/>
      <c r="BH177" s="13"/>
      <c r="BI177" s="13"/>
      <c r="BJ177" s="2"/>
    </row>
    <row r="178" spans="1:62" x14ac:dyDescent="0.35">
      <c r="A178" s="4" t="s">
        <v>188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21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8"/>
      <c r="AQ178" s="8"/>
      <c r="AR178" s="8"/>
      <c r="AS178" s="8"/>
      <c r="AT178" s="8"/>
      <c r="AU178" s="8"/>
      <c r="AV178" s="8"/>
      <c r="AW178" s="8"/>
      <c r="AX178" s="32">
        <v>60</v>
      </c>
      <c r="AY178" s="32"/>
      <c r="AZ178" s="32" t="s">
        <v>36</v>
      </c>
      <c r="BA178" s="32"/>
      <c r="BB178" s="32">
        <v>538</v>
      </c>
      <c r="BC178" s="32"/>
      <c r="BD178" s="32" t="s">
        <v>9</v>
      </c>
      <c r="BE178" s="13"/>
      <c r="BF178" s="13"/>
      <c r="BG178" s="13"/>
      <c r="BH178" s="13"/>
      <c r="BI178" s="13"/>
      <c r="BJ178" s="2"/>
    </row>
    <row r="179" spans="1:62" x14ac:dyDescent="0.35">
      <c r="A179" s="4" t="s">
        <v>188</v>
      </c>
      <c r="B179" s="8" t="s">
        <v>154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8"/>
      <c r="AQ179" s="8"/>
      <c r="AR179" s="8"/>
      <c r="AS179" s="8"/>
      <c r="AT179" s="8"/>
      <c r="AU179" s="8"/>
      <c r="AV179" s="8"/>
      <c r="AW179" s="8"/>
      <c r="AX179" s="32"/>
      <c r="AY179" s="32"/>
      <c r="AZ179" s="32"/>
      <c r="BA179" s="32"/>
      <c r="BB179" s="32">
        <v>173</v>
      </c>
      <c r="BC179" s="32"/>
      <c r="BD179" s="32" t="s">
        <v>36</v>
      </c>
      <c r="BE179" s="13"/>
      <c r="BF179" s="13"/>
      <c r="BG179" s="13"/>
      <c r="BH179" s="13"/>
      <c r="BI179" s="13"/>
      <c r="BJ179" s="2"/>
    </row>
    <row r="180" spans="1:62" x14ac:dyDescent="0.35">
      <c r="A180" s="4" t="s">
        <v>188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8"/>
      <c r="AQ180" s="8"/>
      <c r="AR180" s="8"/>
      <c r="AS180" s="8"/>
      <c r="AT180" s="8"/>
      <c r="AU180" s="8"/>
      <c r="AV180" s="8"/>
      <c r="AW180" s="8"/>
      <c r="AX180" s="32"/>
      <c r="AY180" s="32"/>
      <c r="AZ180" s="32"/>
      <c r="BA180" s="32"/>
      <c r="BB180" s="32">
        <v>724</v>
      </c>
      <c r="BC180" s="32"/>
      <c r="BD180" s="32" t="s">
        <v>125</v>
      </c>
      <c r="BE180" s="13"/>
      <c r="BF180" s="13"/>
      <c r="BG180" s="13"/>
      <c r="BH180" s="13"/>
      <c r="BI180" s="13"/>
      <c r="BJ180" s="2"/>
    </row>
    <row r="181" spans="1:62" x14ac:dyDescent="0.35">
      <c r="A181" s="4" t="s">
        <v>188</v>
      </c>
      <c r="B181" s="8" t="s">
        <v>189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2"/>
    </row>
    <row r="182" spans="1:62" x14ac:dyDescent="0.35">
      <c r="A182" s="4" t="s">
        <v>188</v>
      </c>
      <c r="B182" s="8" t="s">
        <v>190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2"/>
    </row>
    <row r="183" spans="1:62" x14ac:dyDescent="0.35">
      <c r="A183" s="4" t="s">
        <v>188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2"/>
    </row>
    <row r="184" spans="1:62" x14ac:dyDescent="0.35">
      <c r="A184" s="4" t="s">
        <v>188</v>
      </c>
      <c r="B184" s="8" t="s">
        <v>191</v>
      </c>
      <c r="C184" s="8" t="s">
        <v>125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2"/>
    </row>
    <row r="185" spans="1:62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>
        <v>144</v>
      </c>
      <c r="AQ185" s="2"/>
      <c r="AR185" s="2"/>
      <c r="AS185" s="2"/>
      <c r="AT185" s="2"/>
      <c r="AU185" s="2"/>
      <c r="AV185" s="2"/>
      <c r="AW185" s="2"/>
      <c r="AX185" s="13">
        <f>SUM(AX177:AX184)</f>
        <v>2963</v>
      </c>
      <c r="AY185" s="13"/>
      <c r="AZ185" s="13"/>
      <c r="BA185" s="13"/>
      <c r="BB185" s="13">
        <f>SUM(BB177:BB184)</f>
        <v>2000</v>
      </c>
      <c r="BC185" s="13"/>
      <c r="BD185" s="13"/>
      <c r="BE185" s="13"/>
      <c r="BF185" s="13"/>
      <c r="BG185" s="13"/>
      <c r="BH185" s="13"/>
      <c r="BI185" s="13"/>
      <c r="BJ185" s="2">
        <f>(AP185+AX185+BB185)</f>
        <v>5107</v>
      </c>
    </row>
    <row r="186" spans="1:62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2"/>
    </row>
    <row r="187" spans="1:62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8">
        <v>680</v>
      </c>
      <c r="O187" s="8"/>
      <c r="P187" s="8"/>
      <c r="Q187" s="8">
        <v>5520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2"/>
    </row>
    <row r="188" spans="1:62" x14ac:dyDescent="0.35">
      <c r="A188" s="2" t="s">
        <v>192</v>
      </c>
      <c r="B188" s="8" t="s">
        <v>154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21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13"/>
      <c r="AY188" s="13"/>
      <c r="AZ188" s="13"/>
      <c r="BA188" s="13"/>
      <c r="BB188" s="32">
        <v>101</v>
      </c>
      <c r="BC188" s="32"/>
      <c r="BD188" s="32" t="s">
        <v>36</v>
      </c>
      <c r="BE188" s="13"/>
      <c r="BF188" s="13"/>
      <c r="BG188" s="13"/>
      <c r="BH188" s="13"/>
      <c r="BI188" s="13"/>
      <c r="BJ188" s="2"/>
    </row>
    <row r="189" spans="1:62" x14ac:dyDescent="0.35">
      <c r="A189" s="2" t="s">
        <v>192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13"/>
      <c r="AY189" s="13"/>
      <c r="AZ189" s="13"/>
      <c r="BA189" s="13"/>
      <c r="BB189" s="32">
        <v>760</v>
      </c>
      <c r="BC189" s="32"/>
      <c r="BD189" s="32" t="s">
        <v>9</v>
      </c>
      <c r="BE189" s="13"/>
      <c r="BF189" s="13"/>
      <c r="BG189" s="13"/>
      <c r="BH189" s="13"/>
      <c r="BI189" s="13"/>
      <c r="BJ189" s="2"/>
    </row>
    <row r="190" spans="1:62" x14ac:dyDescent="0.35">
      <c r="A190" s="2" t="s">
        <v>192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2"/>
    </row>
    <row r="191" spans="1:62" x14ac:dyDescent="0.35">
      <c r="A191" s="2" t="s">
        <v>192</v>
      </c>
      <c r="B191" s="8" t="s">
        <v>195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2"/>
    </row>
    <row r="192" spans="1:62" x14ac:dyDescent="0.35">
      <c r="A192" s="2" t="s">
        <v>192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2"/>
    </row>
    <row r="193" spans="1:63" x14ac:dyDescent="0.35">
      <c r="A193" s="2" t="s">
        <v>192</v>
      </c>
      <c r="B193" s="8" t="s">
        <v>196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2"/>
    </row>
    <row r="194" spans="1:63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20">
        <f t="shared" si="39"/>
        <v>27873</v>
      </c>
      <c r="J194" s="2"/>
      <c r="K194" s="2"/>
      <c r="L194" s="2"/>
      <c r="M194" s="2"/>
      <c r="N194" s="20">
        <v>680</v>
      </c>
      <c r="O194" s="2"/>
      <c r="P194" s="2"/>
      <c r="Q194" s="2">
        <v>5520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13"/>
      <c r="AY194" s="13"/>
      <c r="AZ194" s="13"/>
      <c r="BA194" s="13"/>
      <c r="BB194" s="13">
        <f>SUM(BB188:BB193)</f>
        <v>861</v>
      </c>
      <c r="BC194" s="13"/>
      <c r="BD194" s="13"/>
      <c r="BE194" s="13"/>
      <c r="BF194" s="13"/>
      <c r="BG194" s="13"/>
      <c r="BH194" s="13"/>
      <c r="BI194" s="13"/>
      <c r="BJ194" s="2">
        <f>(N194+BB194)</f>
        <v>1541</v>
      </c>
    </row>
    <row r="195" spans="1:63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2"/>
    </row>
    <row r="196" spans="1:63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2"/>
    </row>
    <row r="197" spans="1:63" x14ac:dyDescent="0.35">
      <c r="A197" s="2" t="s">
        <v>197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32">
        <v>1544</v>
      </c>
      <c r="AY197" s="32"/>
      <c r="AZ197" s="32"/>
      <c r="BA197" s="32">
        <v>5925</v>
      </c>
      <c r="BB197" s="13"/>
      <c r="BC197" s="13"/>
      <c r="BD197" s="13"/>
      <c r="BE197" s="13"/>
      <c r="BF197" s="13"/>
      <c r="BG197" s="13"/>
      <c r="BH197" s="13"/>
      <c r="BI197" s="13"/>
      <c r="BJ197" s="2"/>
    </row>
    <row r="198" spans="1:63" x14ac:dyDescent="0.35">
      <c r="A198" s="2" t="s">
        <v>197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2"/>
    </row>
    <row r="199" spans="1:63" x14ac:dyDescent="0.35">
      <c r="A199" s="2" t="s">
        <v>197</v>
      </c>
      <c r="B199" s="8" t="s">
        <v>185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2"/>
    </row>
    <row r="200" spans="1:63" x14ac:dyDescent="0.35">
      <c r="A200" s="2" t="s">
        <v>197</v>
      </c>
      <c r="B200" s="8" t="s">
        <v>185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2"/>
    </row>
    <row r="201" spans="1:63" x14ac:dyDescent="0.35">
      <c r="A201" s="2" t="s">
        <v>197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2"/>
    </row>
    <row r="202" spans="1:63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13">
        <v>1544</v>
      </c>
      <c r="AY202" s="13"/>
      <c r="AZ202" s="13"/>
      <c r="BA202" s="13">
        <v>5925</v>
      </c>
      <c r="BB202" s="13"/>
      <c r="BC202" s="13"/>
      <c r="BD202" s="13"/>
      <c r="BE202" s="13"/>
      <c r="BF202" s="13"/>
      <c r="BG202" s="13"/>
      <c r="BH202" s="13"/>
      <c r="BI202" s="13"/>
      <c r="BJ202" s="2">
        <v>1544</v>
      </c>
      <c r="BK202">
        <v>5925</v>
      </c>
    </row>
    <row r="203" spans="1:63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2"/>
    </row>
    <row r="204" spans="1:63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2"/>
    </row>
    <row r="205" spans="1:63" x14ac:dyDescent="0.35">
      <c r="A205" s="2" t="s">
        <v>198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13"/>
      <c r="AY205" s="13"/>
      <c r="AZ205" s="13"/>
      <c r="BA205" s="13"/>
      <c r="BB205" s="32">
        <v>1827</v>
      </c>
      <c r="BC205" s="32"/>
      <c r="BD205" s="32"/>
      <c r="BE205" s="32">
        <v>7180</v>
      </c>
      <c r="BF205" s="13"/>
      <c r="BG205" s="13"/>
      <c r="BH205" s="13"/>
      <c r="BI205" s="13"/>
      <c r="BJ205" s="2"/>
    </row>
    <row r="206" spans="1:63" x14ac:dyDescent="0.35">
      <c r="A206" s="2" t="s">
        <v>198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2"/>
    </row>
    <row r="207" spans="1:63" x14ac:dyDescent="0.35">
      <c r="A207" s="2" t="s">
        <v>198</v>
      </c>
      <c r="B207" s="8" t="s">
        <v>189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2"/>
    </row>
    <row r="208" spans="1:63" x14ac:dyDescent="0.35">
      <c r="A208" s="2" t="s">
        <v>198</v>
      </c>
      <c r="B208" s="8" t="s">
        <v>199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2"/>
    </row>
    <row r="209" spans="1:63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13"/>
      <c r="AY209" s="13"/>
      <c r="AZ209" s="13"/>
      <c r="BA209" s="13"/>
      <c r="BB209" s="13">
        <v>1827</v>
      </c>
      <c r="BC209" s="13"/>
      <c r="BD209" s="13"/>
      <c r="BE209" s="13">
        <v>7180</v>
      </c>
      <c r="BF209" s="13"/>
      <c r="BG209" s="13"/>
      <c r="BH209" s="13"/>
      <c r="BI209" s="13"/>
      <c r="BJ209" s="2">
        <v>1827</v>
      </c>
      <c r="BK209">
        <v>7180</v>
      </c>
    </row>
    <row r="210" spans="1:63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2"/>
    </row>
    <row r="211" spans="1:63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11"/>
      <c r="BK211" s="10"/>
    </row>
    <row r="212" spans="1:63" x14ac:dyDescent="0.35">
      <c r="A212" s="2" t="s">
        <v>200</v>
      </c>
      <c r="B212" s="8" t="s">
        <v>201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32">
        <v>2540</v>
      </c>
      <c r="AY212" s="32"/>
      <c r="AZ212" s="32"/>
      <c r="BA212" s="32"/>
      <c r="BB212" s="32">
        <v>1320</v>
      </c>
      <c r="BC212" s="13"/>
      <c r="BD212" s="13"/>
      <c r="BE212" s="13"/>
      <c r="BF212" s="13"/>
      <c r="BG212" s="13"/>
      <c r="BH212" s="13"/>
      <c r="BI212" s="13"/>
      <c r="BJ212" s="2"/>
    </row>
    <row r="213" spans="1:63" x14ac:dyDescent="0.35">
      <c r="A213" s="2" t="s">
        <v>200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2"/>
    </row>
    <row r="214" spans="1:63" x14ac:dyDescent="0.35">
      <c r="A214" s="2" t="s">
        <v>200</v>
      </c>
      <c r="B214" s="8" t="s">
        <v>154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2"/>
    </row>
    <row r="215" spans="1:63" x14ac:dyDescent="0.35">
      <c r="A215" s="2" t="s">
        <v>200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2"/>
    </row>
    <row r="216" spans="1:63" x14ac:dyDescent="0.35">
      <c r="A216" s="2" t="s">
        <v>200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2"/>
    </row>
    <row r="217" spans="1:63" x14ac:dyDescent="0.35">
      <c r="A217" s="2" t="s">
        <v>200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2"/>
    </row>
    <row r="218" spans="1:63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13">
        <v>2540</v>
      </c>
      <c r="AY218" s="13"/>
      <c r="AZ218" s="13"/>
      <c r="BA218" s="13"/>
      <c r="BB218" s="13">
        <v>1320</v>
      </c>
      <c r="BC218" s="13"/>
      <c r="BD218" s="13"/>
      <c r="BE218" s="13"/>
      <c r="BF218" s="13"/>
      <c r="BG218" s="13"/>
      <c r="BH218" s="13"/>
      <c r="BI218" s="13"/>
      <c r="BJ218" s="2">
        <f>(AX218+BB218)</f>
        <v>3860</v>
      </c>
    </row>
    <row r="219" spans="1:63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2"/>
    </row>
    <row r="220" spans="1:63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2"/>
    </row>
    <row r="221" spans="1:63" x14ac:dyDescent="0.35">
      <c r="A221" s="2" t="s">
        <v>202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32">
        <v>779</v>
      </c>
      <c r="AY221" s="32"/>
      <c r="AZ221" s="32" t="s">
        <v>9</v>
      </c>
      <c r="BA221" s="32"/>
      <c r="BB221" s="32">
        <v>1128</v>
      </c>
      <c r="BC221" s="13"/>
      <c r="BD221" s="32" t="s">
        <v>9</v>
      </c>
      <c r="BE221" s="13"/>
      <c r="BF221" s="13"/>
      <c r="BG221" s="13"/>
      <c r="BH221" s="13"/>
      <c r="BI221" s="13"/>
      <c r="BJ221" s="2"/>
    </row>
    <row r="222" spans="1:63" x14ac:dyDescent="0.35">
      <c r="A222" s="2" t="s">
        <v>202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2"/>
    </row>
    <row r="223" spans="1:63" x14ac:dyDescent="0.35">
      <c r="A223" s="2" t="s">
        <v>202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2"/>
    </row>
    <row r="224" spans="1:63" x14ac:dyDescent="0.35">
      <c r="A224" s="2" t="s">
        <v>202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2"/>
    </row>
    <row r="225" spans="1:62" x14ac:dyDescent="0.35">
      <c r="A225" s="2" t="s">
        <v>202</v>
      </c>
      <c r="B225" s="8" t="s">
        <v>154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2"/>
    </row>
    <row r="226" spans="1:62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13">
        <v>779</v>
      </c>
      <c r="AY226" s="13"/>
      <c r="AZ226" s="13"/>
      <c r="BA226" s="13"/>
      <c r="BB226" s="13">
        <v>1128</v>
      </c>
      <c r="BC226" s="13"/>
      <c r="BD226" s="13"/>
      <c r="BE226" s="13"/>
      <c r="BF226" s="13"/>
      <c r="BG226" s="13"/>
      <c r="BH226" s="13"/>
      <c r="BI226" s="13"/>
      <c r="BJ226" s="2">
        <f>($AX$226+$BB$226)</f>
        <v>1907</v>
      </c>
    </row>
    <row r="227" spans="1:62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2"/>
    </row>
    <row r="228" spans="1:62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2"/>
    </row>
    <row r="229" spans="1:62" x14ac:dyDescent="0.35">
      <c r="A229" s="2" t="s">
        <v>203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32">
        <v>1711</v>
      </c>
      <c r="AY229" s="32"/>
      <c r="AZ229" s="32" t="s">
        <v>9</v>
      </c>
      <c r="BA229" s="13"/>
      <c r="BB229" s="32">
        <v>1268</v>
      </c>
      <c r="BC229" s="32"/>
      <c r="BD229" s="32" t="s">
        <v>9</v>
      </c>
      <c r="BE229" s="13"/>
      <c r="BF229" s="13"/>
      <c r="BG229" s="13"/>
      <c r="BH229" s="13"/>
      <c r="BI229" s="13"/>
      <c r="BJ229" s="2"/>
    </row>
    <row r="230" spans="1:62" x14ac:dyDescent="0.35">
      <c r="A230" s="2" t="s">
        <v>203</v>
      </c>
      <c r="B230" s="8" t="s">
        <v>189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2"/>
    </row>
    <row r="231" spans="1:62" x14ac:dyDescent="0.35">
      <c r="A231" s="2" t="s">
        <v>203</v>
      </c>
      <c r="B231" s="8" t="s">
        <v>189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2"/>
    </row>
    <row r="232" spans="1:62" x14ac:dyDescent="0.35">
      <c r="A232" s="2" t="s">
        <v>203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2"/>
    </row>
    <row r="233" spans="1:62" x14ac:dyDescent="0.35">
      <c r="A233" s="2" t="s">
        <v>203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2"/>
    </row>
    <row r="234" spans="1:62" x14ac:dyDescent="0.35">
      <c r="A234" s="2" t="s">
        <v>203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2"/>
    </row>
    <row r="235" spans="1:62" x14ac:dyDescent="0.35">
      <c r="A235" s="2" t="s">
        <v>203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2"/>
    </row>
    <row r="236" spans="1:62" x14ac:dyDescent="0.35">
      <c r="A236" s="2" t="s">
        <v>203</v>
      </c>
      <c r="B236" s="8" t="s">
        <v>154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2"/>
    </row>
    <row r="237" spans="1:62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13">
        <v>1711</v>
      </c>
      <c r="AY237" s="13"/>
      <c r="AZ237" s="13"/>
      <c r="BA237" s="13"/>
      <c r="BB237" s="13">
        <v>1268</v>
      </c>
      <c r="BC237" s="13"/>
      <c r="BD237" s="13"/>
      <c r="BE237" s="13"/>
      <c r="BF237" s="13"/>
      <c r="BG237" s="13"/>
      <c r="BH237" s="13"/>
      <c r="BI237" s="13"/>
      <c r="BJ237" s="2">
        <f>($AX$237+$BB$237)</f>
        <v>2979</v>
      </c>
    </row>
    <row r="238" spans="1:62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2"/>
    </row>
    <row r="239" spans="1:62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2"/>
    </row>
    <row r="240" spans="1:62" x14ac:dyDescent="0.35">
      <c r="A240" s="2" t="s">
        <v>204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32">
        <v>510</v>
      </c>
      <c r="AY240" s="32"/>
      <c r="AZ240" s="32" t="s">
        <v>9</v>
      </c>
      <c r="BA240" s="32"/>
      <c r="BB240" s="32">
        <v>1320</v>
      </c>
      <c r="BC240" s="32"/>
      <c r="BD240" s="32" t="s">
        <v>9</v>
      </c>
      <c r="BE240" s="13"/>
      <c r="BF240" s="13"/>
      <c r="BG240" s="13"/>
      <c r="BH240" s="13"/>
      <c r="BI240" s="13"/>
      <c r="BJ240" s="2"/>
    </row>
    <row r="241" spans="1:62" x14ac:dyDescent="0.35">
      <c r="A241" s="2" t="s">
        <v>204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2"/>
    </row>
    <row r="242" spans="1:62" x14ac:dyDescent="0.35">
      <c r="A242" s="2" t="s">
        <v>204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2"/>
    </row>
    <row r="243" spans="1:62" x14ac:dyDescent="0.35">
      <c r="A243" s="2" t="s">
        <v>204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2"/>
    </row>
    <row r="244" spans="1:62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13">
        <v>510</v>
      </c>
      <c r="AY244" s="13"/>
      <c r="AZ244" s="13"/>
      <c r="BA244" s="13"/>
      <c r="BB244" s="13">
        <v>1320</v>
      </c>
      <c r="BC244" s="13"/>
      <c r="BD244" s="13"/>
      <c r="BE244" s="13"/>
      <c r="BF244" s="13"/>
      <c r="BG244" s="13"/>
      <c r="BH244" s="13"/>
      <c r="BI244" s="13"/>
      <c r="BJ244" s="2">
        <f>($AX$244+$BB$244)</f>
        <v>1830</v>
      </c>
    </row>
    <row r="245" spans="1:62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2"/>
    </row>
    <row r="246" spans="1:62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2"/>
    </row>
    <row r="247" spans="1:62" x14ac:dyDescent="0.35">
      <c r="A247" s="2" t="s">
        <v>205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32">
        <v>1242</v>
      </c>
      <c r="AY247" s="32"/>
      <c r="AZ247" s="32" t="s">
        <v>9</v>
      </c>
      <c r="BA247" s="32"/>
      <c r="BB247" s="32">
        <v>1318</v>
      </c>
      <c r="BC247" s="32"/>
      <c r="BD247" s="32" t="s">
        <v>9</v>
      </c>
      <c r="BE247" s="13"/>
      <c r="BF247" s="13"/>
      <c r="BG247" s="13"/>
      <c r="BH247" s="13"/>
      <c r="BI247" s="13"/>
      <c r="BJ247" s="2"/>
    </row>
    <row r="248" spans="1:62" x14ac:dyDescent="0.35">
      <c r="A248" s="2" t="s">
        <v>205</v>
      </c>
      <c r="B248" s="8" t="s">
        <v>199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2"/>
    </row>
    <row r="249" spans="1:62" x14ac:dyDescent="0.35">
      <c r="A249" s="2" t="s">
        <v>205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2"/>
    </row>
    <row r="250" spans="1:62" x14ac:dyDescent="0.35">
      <c r="A250" s="2" t="s">
        <v>205</v>
      </c>
      <c r="B250" s="8" t="s">
        <v>206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2"/>
    </row>
    <row r="251" spans="1:62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13">
        <v>1242</v>
      </c>
      <c r="AY251" s="13"/>
      <c r="AZ251" s="13"/>
      <c r="BA251" s="13"/>
      <c r="BB251" s="13">
        <v>1318</v>
      </c>
      <c r="BC251" s="13"/>
      <c r="BD251" s="13"/>
      <c r="BE251" s="13"/>
      <c r="BF251" s="13"/>
      <c r="BG251" s="13"/>
      <c r="BH251" s="13"/>
      <c r="BI251" s="13"/>
      <c r="BJ251" s="2">
        <f>($AX$251+$BB$251)</f>
        <v>2560</v>
      </c>
    </row>
    <row r="252" spans="1:62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2"/>
    </row>
    <row r="253" spans="1:62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2"/>
    </row>
    <row r="254" spans="1:62" x14ac:dyDescent="0.35">
      <c r="A254" s="2" t="s">
        <v>207</v>
      </c>
      <c r="B254" s="8" t="s">
        <v>154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13">
        <v>402</v>
      </c>
      <c r="AY254" s="13"/>
      <c r="AZ254" s="13" t="s">
        <v>9</v>
      </c>
      <c r="BA254" s="13"/>
      <c r="BB254" s="13">
        <v>500</v>
      </c>
      <c r="BC254" s="13"/>
      <c r="BD254" s="13" t="s">
        <v>9</v>
      </c>
      <c r="BE254" s="13"/>
      <c r="BF254" s="13"/>
      <c r="BG254" s="13"/>
      <c r="BH254" s="13"/>
      <c r="BI254" s="13"/>
      <c r="BJ254" s="2"/>
    </row>
    <row r="255" spans="1:62" x14ac:dyDescent="0.35">
      <c r="A255" s="2" t="s">
        <v>207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2"/>
    </row>
    <row r="256" spans="1:62" x14ac:dyDescent="0.35">
      <c r="A256" s="2" t="s">
        <v>207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2"/>
    </row>
    <row r="257" spans="1:63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13">
        <v>402</v>
      </c>
      <c r="AY257" s="13"/>
      <c r="AZ257" s="13"/>
      <c r="BA257" s="13"/>
      <c r="BB257" s="13">
        <v>500</v>
      </c>
      <c r="BC257" s="13"/>
      <c r="BD257" s="13"/>
      <c r="BE257" s="13"/>
      <c r="BF257" s="13"/>
      <c r="BG257" s="13"/>
      <c r="BH257" s="13"/>
      <c r="BI257" s="13"/>
      <c r="BJ257" s="2">
        <f>($AX$257+$BB$257)</f>
        <v>902</v>
      </c>
    </row>
    <row r="258" spans="1:63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2"/>
    </row>
    <row r="259" spans="1:63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11"/>
      <c r="BK259" s="10"/>
    </row>
    <row r="260" spans="1:63" x14ac:dyDescent="0.35">
      <c r="A260" s="2" t="s">
        <v>208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32">
        <v>1654</v>
      </c>
      <c r="AY260" s="32" t="s">
        <v>35</v>
      </c>
      <c r="AZ260" s="32" t="s">
        <v>9</v>
      </c>
      <c r="BA260" s="13"/>
      <c r="BB260" s="32">
        <v>2384</v>
      </c>
      <c r="BC260" s="32"/>
      <c r="BD260" s="32" t="s">
        <v>9</v>
      </c>
      <c r="BE260" s="13"/>
      <c r="BF260" s="13"/>
      <c r="BG260" s="13"/>
      <c r="BH260" s="13"/>
      <c r="BI260" s="13"/>
      <c r="BJ260" s="8"/>
    </row>
    <row r="261" spans="1:63" x14ac:dyDescent="0.35">
      <c r="A261" s="2" t="s">
        <v>208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2"/>
    </row>
    <row r="262" spans="1:63" x14ac:dyDescent="0.35">
      <c r="A262" s="2" t="s">
        <v>208</v>
      </c>
      <c r="B262" s="8" t="s">
        <v>167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2"/>
    </row>
    <row r="263" spans="1:63" x14ac:dyDescent="0.35">
      <c r="A263" s="2" t="s">
        <v>208</v>
      </c>
      <c r="B263" s="8" t="s">
        <v>185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2"/>
    </row>
    <row r="264" spans="1:63" x14ac:dyDescent="0.35">
      <c r="A264" s="2" t="s">
        <v>208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2"/>
    </row>
    <row r="265" spans="1:63" x14ac:dyDescent="0.35">
      <c r="A265" s="2" t="s">
        <v>208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2"/>
    </row>
    <row r="266" spans="1:63" x14ac:dyDescent="0.35">
      <c r="A266" s="2" t="s">
        <v>208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2"/>
    </row>
    <row r="267" spans="1:63" x14ac:dyDescent="0.35">
      <c r="A267" s="2" t="s">
        <v>208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2"/>
    </row>
    <row r="268" spans="1:63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13">
        <v>1654</v>
      </c>
      <c r="AY268" s="13"/>
      <c r="AZ268" s="13"/>
      <c r="BA268" s="13"/>
      <c r="BB268" s="13">
        <v>2384</v>
      </c>
      <c r="BC268" s="13"/>
      <c r="BD268" s="13"/>
      <c r="BE268" s="13"/>
      <c r="BF268" s="13"/>
      <c r="BG268" s="13"/>
      <c r="BH268" s="13"/>
      <c r="BI268" s="13"/>
      <c r="BJ268" s="2">
        <f>(AX268+BB268)</f>
        <v>4038</v>
      </c>
    </row>
    <row r="269" spans="1:63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2"/>
    </row>
    <row r="270" spans="1:63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2"/>
    </row>
    <row r="271" spans="1:63" x14ac:dyDescent="0.35">
      <c r="A271" s="2" t="s">
        <v>209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32">
        <v>1075</v>
      </c>
      <c r="AY271" s="32" t="s">
        <v>35</v>
      </c>
      <c r="AZ271" s="32" t="s">
        <v>9</v>
      </c>
      <c r="BA271" s="32"/>
      <c r="BB271" s="32">
        <v>1048</v>
      </c>
      <c r="BC271" s="32"/>
      <c r="BD271" s="32" t="s">
        <v>9</v>
      </c>
      <c r="BE271" s="13"/>
      <c r="BF271" s="13"/>
      <c r="BG271" s="13"/>
      <c r="BH271" s="13"/>
      <c r="BI271" s="13"/>
      <c r="BJ271" s="2"/>
    </row>
    <row r="272" spans="1:63" x14ac:dyDescent="0.35">
      <c r="A272" s="2" t="s">
        <v>209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2"/>
    </row>
    <row r="273" spans="1:62" x14ac:dyDescent="0.35">
      <c r="A273" s="2" t="s">
        <v>209</v>
      </c>
      <c r="B273" s="8" t="s">
        <v>199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2"/>
    </row>
    <row r="274" spans="1:62" x14ac:dyDescent="0.35">
      <c r="A274" s="2" t="s">
        <v>209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2"/>
    </row>
    <row r="275" spans="1:62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13">
        <v>1075</v>
      </c>
      <c r="AY275" s="13"/>
      <c r="AZ275" s="13"/>
      <c r="BA275" s="13"/>
      <c r="BB275" s="13">
        <v>1048</v>
      </c>
      <c r="BC275" s="13"/>
      <c r="BD275" s="13"/>
      <c r="BE275" s="13"/>
      <c r="BF275" s="13"/>
      <c r="BG275" s="13"/>
      <c r="BH275" s="13"/>
      <c r="BI275" s="13"/>
      <c r="BJ275" s="2">
        <f>($AX$275+$BB$275)</f>
        <v>2123</v>
      </c>
    </row>
    <row r="276" spans="1:62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2"/>
    </row>
    <row r="277" spans="1:62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2"/>
    </row>
    <row r="278" spans="1:62" x14ac:dyDescent="0.35">
      <c r="A278" s="2" t="s">
        <v>210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32">
        <v>276</v>
      </c>
      <c r="AY278" s="32" t="s">
        <v>218</v>
      </c>
      <c r="AZ278" s="32"/>
      <c r="BA278" s="32"/>
      <c r="BB278" s="32">
        <v>1318</v>
      </c>
      <c r="BC278" s="32"/>
      <c r="BD278" s="32" t="s">
        <v>9</v>
      </c>
      <c r="BE278" s="13"/>
      <c r="BF278" s="13"/>
      <c r="BG278" s="13"/>
      <c r="BH278" s="13"/>
      <c r="BI278" s="13"/>
      <c r="BJ278" s="2"/>
    </row>
    <row r="279" spans="1:62" x14ac:dyDescent="0.35">
      <c r="A279" s="2" t="s">
        <v>210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32">
        <v>737</v>
      </c>
      <c r="AY279" s="32" t="s">
        <v>35</v>
      </c>
      <c r="AZ279" s="32" t="s">
        <v>9</v>
      </c>
      <c r="BA279" s="32"/>
      <c r="BB279" s="32"/>
      <c r="BC279" s="32"/>
      <c r="BD279" s="32"/>
      <c r="BE279" s="13"/>
      <c r="BF279" s="13"/>
      <c r="BG279" s="13"/>
      <c r="BH279" s="13"/>
      <c r="BI279" s="13"/>
      <c r="BJ279" s="2"/>
    </row>
    <row r="280" spans="1:62" x14ac:dyDescent="0.35">
      <c r="A280" s="2" t="s">
        <v>210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2"/>
    </row>
    <row r="281" spans="1:62" x14ac:dyDescent="0.35">
      <c r="A281" s="2" t="s">
        <v>210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2"/>
    </row>
    <row r="282" spans="1:62" x14ac:dyDescent="0.35">
      <c r="A282" s="2" t="s">
        <v>210</v>
      </c>
      <c r="B282" s="8" t="s">
        <v>199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2"/>
    </row>
    <row r="283" spans="1:62" x14ac:dyDescent="0.35">
      <c r="A283" s="2" t="s">
        <v>210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2"/>
    </row>
    <row r="284" spans="1:62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13">
        <f>SUM(AX278:AX283)</f>
        <v>1013</v>
      </c>
      <c r="AY284" s="13"/>
      <c r="AZ284" s="13"/>
      <c r="BA284" s="13"/>
      <c r="BB284" s="13">
        <v>1318</v>
      </c>
      <c r="BC284" s="13"/>
      <c r="BD284" s="13"/>
      <c r="BE284" s="13"/>
      <c r="BF284" s="13"/>
      <c r="BG284" s="13"/>
      <c r="BH284" s="13"/>
      <c r="BI284" s="13"/>
      <c r="BJ284" s="2">
        <f>($AX$284+$BB$284)</f>
        <v>2331</v>
      </c>
    </row>
    <row r="285" spans="1:62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2"/>
    </row>
    <row r="286" spans="1:62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2"/>
    </row>
    <row r="287" spans="1:62" x14ac:dyDescent="0.35">
      <c r="A287" s="2" t="s">
        <v>211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32">
        <v>907</v>
      </c>
      <c r="AY287" s="32" t="s">
        <v>218</v>
      </c>
      <c r="AZ287" s="32" t="s">
        <v>9</v>
      </c>
      <c r="BA287" s="32"/>
      <c r="BB287" s="32">
        <v>1315</v>
      </c>
      <c r="BC287" s="32"/>
      <c r="BD287" s="32" t="s">
        <v>9</v>
      </c>
      <c r="BE287" s="32"/>
      <c r="BF287" s="32">
        <v>770</v>
      </c>
      <c r="BG287" s="32"/>
      <c r="BH287" s="32" t="s">
        <v>9</v>
      </c>
      <c r="BI287" s="13"/>
      <c r="BJ287" s="2"/>
    </row>
    <row r="288" spans="1:62" x14ac:dyDescent="0.35">
      <c r="A288" s="2" t="s">
        <v>211</v>
      </c>
      <c r="B288" s="8" t="s">
        <v>199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2"/>
    </row>
    <row r="289" spans="1:62" x14ac:dyDescent="0.35">
      <c r="A289" s="2" t="s">
        <v>211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2"/>
    </row>
    <row r="290" spans="1:62" x14ac:dyDescent="0.35">
      <c r="A290" s="2" t="s">
        <v>211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2"/>
    </row>
    <row r="291" spans="1:62" x14ac:dyDescent="0.35">
      <c r="A291" s="2" t="s">
        <v>211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2"/>
    </row>
    <row r="292" spans="1:62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13">
        <v>907</v>
      </c>
      <c r="AY292" s="13"/>
      <c r="AZ292" s="13"/>
      <c r="BA292" s="13"/>
      <c r="BB292" s="13">
        <v>1315</v>
      </c>
      <c r="BC292" s="13"/>
      <c r="BD292" s="13"/>
      <c r="BE292" s="13"/>
      <c r="BF292" s="13">
        <v>770</v>
      </c>
      <c r="BG292" s="13"/>
      <c r="BH292" s="13"/>
      <c r="BI292" s="13"/>
      <c r="BJ292" s="2">
        <f>($AX$292+$BB$292+$BF$292)</f>
        <v>2992</v>
      </c>
    </row>
    <row r="293" spans="1:62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2"/>
    </row>
    <row r="294" spans="1:62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2"/>
    </row>
    <row r="295" spans="1:62" x14ac:dyDescent="0.35">
      <c r="A295" s="2" t="s">
        <v>212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32">
        <v>200</v>
      </c>
      <c r="AY295" s="32" t="s">
        <v>35</v>
      </c>
      <c r="AZ295" s="32" t="s">
        <v>120</v>
      </c>
      <c r="BA295" s="32"/>
      <c r="BB295" s="32">
        <v>175</v>
      </c>
      <c r="BC295" s="32" t="s">
        <v>35</v>
      </c>
      <c r="BD295" s="32" t="s">
        <v>120</v>
      </c>
      <c r="BE295" s="13"/>
      <c r="BF295" s="13"/>
      <c r="BG295" s="13"/>
      <c r="BH295" s="13"/>
      <c r="BI295" s="13"/>
      <c r="BJ295" s="2"/>
    </row>
    <row r="296" spans="1:62" x14ac:dyDescent="0.35">
      <c r="A296" s="2" t="s">
        <v>212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32">
        <v>378</v>
      </c>
      <c r="AY296" s="32" t="s">
        <v>218</v>
      </c>
      <c r="AZ296" s="32"/>
      <c r="BA296" s="32"/>
      <c r="BB296" s="32">
        <v>70</v>
      </c>
      <c r="BC296" s="32" t="s">
        <v>219</v>
      </c>
      <c r="BD296" s="32" t="s">
        <v>120</v>
      </c>
      <c r="BE296" s="13"/>
      <c r="BF296" s="13"/>
      <c r="BG296" s="13"/>
      <c r="BH296" s="13"/>
      <c r="BI296" s="13"/>
      <c r="BJ296" s="2"/>
    </row>
    <row r="297" spans="1:62" x14ac:dyDescent="0.35">
      <c r="A297" s="2" t="s">
        <v>212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32">
        <v>1318</v>
      </c>
      <c r="AY297" s="32" t="s">
        <v>35</v>
      </c>
      <c r="AZ297" s="32" t="s">
        <v>9</v>
      </c>
      <c r="BA297" s="32"/>
      <c r="BB297" s="32">
        <v>1133</v>
      </c>
      <c r="BC297" s="32"/>
      <c r="BD297" s="32" t="s">
        <v>9</v>
      </c>
      <c r="BE297" s="13"/>
      <c r="BF297" s="13"/>
      <c r="BG297" s="13"/>
      <c r="BH297" s="13"/>
      <c r="BI297" s="13"/>
      <c r="BJ297" s="2"/>
    </row>
    <row r="298" spans="1:62" x14ac:dyDescent="0.35">
      <c r="A298" s="2" t="s">
        <v>212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2"/>
    </row>
    <row r="299" spans="1:62" x14ac:dyDescent="0.35">
      <c r="A299" s="2" t="s">
        <v>212</v>
      </c>
      <c r="B299" s="8" t="s">
        <v>185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2"/>
    </row>
    <row r="300" spans="1:62" x14ac:dyDescent="0.35">
      <c r="A300" s="2" t="s">
        <v>212</v>
      </c>
      <c r="B300" s="8" t="s">
        <v>213</v>
      </c>
      <c r="C300" s="8" t="s">
        <v>120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2"/>
    </row>
    <row r="301" spans="1:62" x14ac:dyDescent="0.35">
      <c r="A301" s="2" t="s">
        <v>212</v>
      </c>
      <c r="B301" s="8" t="s">
        <v>214</v>
      </c>
      <c r="C301" s="8" t="s">
        <v>215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2"/>
    </row>
    <row r="302" spans="1:62" x14ac:dyDescent="0.35">
      <c r="A302" s="2" t="s">
        <v>212</v>
      </c>
      <c r="B302" s="8" t="s">
        <v>214</v>
      </c>
      <c r="C302" s="8" t="s">
        <v>120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2"/>
    </row>
    <row r="303" spans="1:62" x14ac:dyDescent="0.35">
      <c r="A303" s="2" t="s">
        <v>212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2"/>
    </row>
    <row r="304" spans="1:62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13">
        <f>SUM(AX295:AX303)</f>
        <v>1896</v>
      </c>
      <c r="AY304" s="13"/>
      <c r="AZ304" s="13"/>
      <c r="BA304" s="13"/>
      <c r="BB304" s="13">
        <f>SUM(BB295:BB303)</f>
        <v>1378</v>
      </c>
      <c r="BC304" s="13"/>
      <c r="BD304" s="13"/>
      <c r="BE304" s="13"/>
      <c r="BF304" s="13"/>
      <c r="BG304" s="13"/>
      <c r="BH304" s="13"/>
      <c r="BI304" s="13"/>
      <c r="BJ304" s="2">
        <f>($AX$304+$BB$304)</f>
        <v>3274</v>
      </c>
    </row>
    <row r="305" spans="1:63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2"/>
    </row>
    <row r="306" spans="1:63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2"/>
    </row>
    <row r="307" spans="1:63" x14ac:dyDescent="0.35">
      <c r="A307" s="2" t="s">
        <v>216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32">
        <v>50</v>
      </c>
      <c r="AY307" s="32" t="s">
        <v>34</v>
      </c>
      <c r="AZ307" s="32" t="s">
        <v>36</v>
      </c>
      <c r="BA307" s="32"/>
      <c r="BB307" s="32">
        <v>722</v>
      </c>
      <c r="BC307" s="32"/>
      <c r="BD307" s="32" t="s">
        <v>9</v>
      </c>
      <c r="BE307" s="13"/>
      <c r="BF307" s="13"/>
      <c r="BG307" s="13"/>
      <c r="BH307" s="13"/>
      <c r="BI307" s="13"/>
      <c r="BJ307" s="2"/>
    </row>
    <row r="308" spans="1:63" x14ac:dyDescent="0.35">
      <c r="A308" s="2" t="s">
        <v>216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32">
        <v>481</v>
      </c>
      <c r="AY308" s="32" t="s">
        <v>34</v>
      </c>
      <c r="AZ308" s="32" t="s">
        <v>9</v>
      </c>
      <c r="BA308" s="32"/>
      <c r="BB308" s="32"/>
      <c r="BC308" s="32"/>
      <c r="BD308" s="32"/>
      <c r="BE308" s="13"/>
      <c r="BF308" s="13"/>
      <c r="BG308" s="13"/>
      <c r="BH308" s="13"/>
      <c r="BI308" s="13"/>
      <c r="BJ308" s="2"/>
    </row>
    <row r="309" spans="1:63" x14ac:dyDescent="0.35">
      <c r="A309" s="2" t="s">
        <v>216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2"/>
    </row>
    <row r="310" spans="1:63" x14ac:dyDescent="0.35">
      <c r="A310" s="2" t="s">
        <v>216</v>
      </c>
      <c r="B310" s="8" t="s">
        <v>217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2"/>
    </row>
    <row r="311" spans="1:63" x14ac:dyDescent="0.35">
      <c r="A311" s="2" t="s">
        <v>216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2"/>
    </row>
    <row r="312" spans="1:63" x14ac:dyDescent="0.35">
      <c r="A312" s="2" t="s">
        <v>216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2"/>
    </row>
    <row r="313" spans="1:63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13">
        <f>SUM(AX307:AX312)</f>
        <v>531</v>
      </c>
      <c r="AY313" s="13"/>
      <c r="AZ313" s="13"/>
      <c r="BA313" s="13"/>
      <c r="BB313" s="13">
        <v>722</v>
      </c>
      <c r="BC313" s="13"/>
      <c r="BD313" s="13"/>
      <c r="BE313" s="13"/>
      <c r="BF313" s="13"/>
      <c r="BG313" s="13"/>
      <c r="BH313" s="13"/>
      <c r="BI313" s="13"/>
      <c r="BJ313" s="2">
        <f>($AX$313+$BB$313)</f>
        <v>1253</v>
      </c>
    </row>
    <row r="314" spans="1:63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2"/>
    </row>
    <row r="315" spans="1:63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11"/>
      <c r="BK315" s="10"/>
    </row>
    <row r="316" spans="1:63" x14ac:dyDescent="0.35">
      <c r="A316" s="2" t="s">
        <v>233</v>
      </c>
      <c r="B316" s="2" t="s">
        <v>239</v>
      </c>
      <c r="C316" s="2" t="s">
        <v>234</v>
      </c>
      <c r="D316" s="2" t="s">
        <v>235</v>
      </c>
      <c r="E316" s="2" t="s">
        <v>236</v>
      </c>
      <c r="F316" s="2" t="s">
        <v>236</v>
      </c>
      <c r="G316" s="2" t="s">
        <v>237</v>
      </c>
      <c r="H316" s="2" t="s">
        <v>238</v>
      </c>
      <c r="I316" s="2" t="s">
        <v>233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2"/>
    </row>
    <row r="317" spans="1:63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</row>
    <row r="318" spans="1:63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AX318" s="3">
        <v>605</v>
      </c>
      <c r="AY318" t="s">
        <v>34</v>
      </c>
      <c r="AZ318" t="s">
        <v>9</v>
      </c>
      <c r="BB318">
        <v>248</v>
      </c>
      <c r="BC318" t="s">
        <v>35</v>
      </c>
      <c r="BD318" t="s">
        <v>36</v>
      </c>
      <c r="BF318">
        <v>230</v>
      </c>
      <c r="BG318" t="s">
        <v>35</v>
      </c>
      <c r="BH318" t="s">
        <v>9</v>
      </c>
      <c r="BI318" s="2"/>
    </row>
    <row r="319" spans="1:63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B319">
        <v>1656</v>
      </c>
      <c r="BC319" t="s">
        <v>35</v>
      </c>
      <c r="BD319" t="s">
        <v>9</v>
      </c>
      <c r="BI319" s="2"/>
    </row>
    <row r="320" spans="1:63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B320">
        <v>14</v>
      </c>
      <c r="BD320" t="s">
        <v>37</v>
      </c>
      <c r="BI320" s="2"/>
    </row>
    <row r="321" spans="1:62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I321" s="2"/>
    </row>
    <row r="322" spans="1:62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I322" s="2"/>
    </row>
    <row r="323" spans="1:62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I323" s="2"/>
    </row>
    <row r="324" spans="1:62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I324" s="2"/>
    </row>
    <row r="325" spans="1:62" x14ac:dyDescent="0.35">
      <c r="A325" s="4"/>
      <c r="B325" s="2" t="s">
        <v>17</v>
      </c>
      <c r="C325" s="2"/>
      <c r="D325" s="15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>
        <f t="shared" ref="AX325:BF325" si="69">SUM(AX318:AX324)</f>
        <v>605</v>
      </c>
      <c r="AY325" s="2"/>
      <c r="AZ325" s="2"/>
      <c r="BA325" s="2"/>
      <c r="BB325" s="2">
        <f t="shared" si="69"/>
        <v>1918</v>
      </c>
      <c r="BC325" s="2"/>
      <c r="BD325" s="2"/>
      <c r="BE325" s="2"/>
      <c r="BF325" s="2">
        <f t="shared" si="69"/>
        <v>230</v>
      </c>
      <c r="BG325" s="2"/>
      <c r="BH325" s="2"/>
      <c r="BI325" s="2"/>
      <c r="BJ325" s="2">
        <f>SUM($AX$325:$BI$325)</f>
        <v>2753</v>
      </c>
    </row>
    <row r="326" spans="1:62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62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AX328" s="3">
        <v>455</v>
      </c>
      <c r="AY328" t="s">
        <v>34</v>
      </c>
      <c r="AZ328" t="s">
        <v>9</v>
      </c>
      <c r="BB328">
        <v>1455</v>
      </c>
      <c r="BC328" t="s">
        <v>35</v>
      </c>
      <c r="BD328" t="s">
        <v>9</v>
      </c>
      <c r="BF328">
        <v>288</v>
      </c>
      <c r="BG328" t="s">
        <v>35</v>
      </c>
      <c r="BH328" t="s">
        <v>9</v>
      </c>
    </row>
    <row r="329" spans="1:62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2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2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2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>
        <f t="shared" ref="AX332:BF332" si="70">SUM(AX328:AX331)</f>
        <v>455</v>
      </c>
      <c r="AY332" s="2"/>
      <c r="AZ332" s="2"/>
      <c r="BA332" s="2"/>
      <c r="BB332" s="2">
        <f t="shared" si="70"/>
        <v>1455</v>
      </c>
      <c r="BC332" s="2"/>
      <c r="BD332" s="2"/>
      <c r="BE332" s="2"/>
      <c r="BF332" s="2">
        <f t="shared" si="70"/>
        <v>288</v>
      </c>
      <c r="BG332" s="2"/>
      <c r="BH332" s="2"/>
      <c r="BI332" s="2"/>
      <c r="BJ332" s="2">
        <f>SUM($AX$332:$BI$332)</f>
        <v>2198</v>
      </c>
    </row>
    <row r="333" spans="1:62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62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62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AX335">
        <v>489</v>
      </c>
      <c r="AY335" t="s">
        <v>34</v>
      </c>
      <c r="AZ335" t="s">
        <v>9</v>
      </c>
      <c r="BB335">
        <v>2524</v>
      </c>
      <c r="BC335" t="s">
        <v>35</v>
      </c>
      <c r="BD335" t="s">
        <v>9</v>
      </c>
      <c r="BF335">
        <v>312</v>
      </c>
      <c r="BG335" t="s">
        <v>35</v>
      </c>
      <c r="BH335" t="s">
        <v>9</v>
      </c>
    </row>
    <row r="336" spans="1:62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2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2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2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2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2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>
        <f t="shared" ref="AX341:BF341" si="73">SUM(AX335:AX340)</f>
        <v>489</v>
      </c>
      <c r="AY341" s="2"/>
      <c r="AZ341" s="2"/>
      <c r="BA341" s="2"/>
      <c r="BB341" s="2">
        <f t="shared" si="73"/>
        <v>2524</v>
      </c>
      <c r="BC341" s="2"/>
      <c r="BD341" s="2"/>
      <c r="BE341" s="2"/>
      <c r="BF341" s="2">
        <f t="shared" si="73"/>
        <v>312</v>
      </c>
      <c r="BG341" s="2"/>
      <c r="BH341" s="2"/>
      <c r="BI341" s="2"/>
      <c r="BJ341" s="2">
        <f>SUM($AX$341:$BI$341)</f>
        <v>3325</v>
      </c>
    </row>
    <row r="342" spans="1:62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62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62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AX344">
        <v>525</v>
      </c>
      <c r="AY344" t="s">
        <v>34</v>
      </c>
      <c r="AZ344" t="s">
        <v>94</v>
      </c>
      <c r="BB344">
        <v>564</v>
      </c>
      <c r="BC344" t="s">
        <v>35</v>
      </c>
      <c r="BD344" t="s">
        <v>9</v>
      </c>
    </row>
    <row r="345" spans="1:62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AX345">
        <v>469</v>
      </c>
      <c r="AY345" t="s">
        <v>34</v>
      </c>
      <c r="AZ345" t="s">
        <v>9</v>
      </c>
    </row>
    <row r="346" spans="1:62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2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2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>
        <f t="shared" ref="AX348:BB348" si="74">SUM(AX344:AX347)</f>
        <v>994</v>
      </c>
      <c r="AY348" s="2"/>
      <c r="AZ348" s="2"/>
      <c r="BA348" s="2"/>
      <c r="BB348" s="2">
        <f t="shared" si="74"/>
        <v>564</v>
      </c>
      <c r="BC348" s="2"/>
      <c r="BD348" s="2"/>
      <c r="BE348" s="2"/>
      <c r="BF348" s="2"/>
      <c r="BG348" s="2"/>
      <c r="BH348" s="2"/>
      <c r="BI348" s="2"/>
      <c r="BJ348" s="2">
        <f>SUM($AX$348:$BI$348)</f>
        <v>1558</v>
      </c>
    </row>
    <row r="349" spans="1:62" x14ac:dyDescent="0.35">
      <c r="B349" s="2" t="s">
        <v>18</v>
      </c>
      <c r="H349" s="2">
        <f>(AVERAGE(H344:H346))</f>
        <v>6.333333333333333</v>
      </c>
    </row>
    <row r="350" spans="1:62" x14ac:dyDescent="0.35">
      <c r="B350" s="2"/>
      <c r="H350" s="2"/>
    </row>
    <row r="351" spans="1:62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AX351">
        <v>341</v>
      </c>
      <c r="AY351" t="s">
        <v>34</v>
      </c>
      <c r="AZ351" t="s">
        <v>9</v>
      </c>
      <c r="BB351">
        <v>2244</v>
      </c>
      <c r="BC351" t="s">
        <v>35</v>
      </c>
      <c r="BD351" t="s">
        <v>9</v>
      </c>
      <c r="BF351">
        <v>240</v>
      </c>
      <c r="BG351" t="s">
        <v>35</v>
      </c>
      <c r="BH351" t="s">
        <v>9</v>
      </c>
    </row>
    <row r="352" spans="1:62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AX352">
        <v>82</v>
      </c>
      <c r="AY352" t="s">
        <v>34</v>
      </c>
      <c r="AZ352" t="s">
        <v>10</v>
      </c>
    </row>
    <row r="353" spans="1:62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2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2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2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2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>
        <f t="shared" ref="AX357:BF357" si="77">SUM(AX351:AX356)</f>
        <v>423</v>
      </c>
      <c r="AY357" s="2"/>
      <c r="AZ357" s="2"/>
      <c r="BA357" s="2"/>
      <c r="BB357" s="2">
        <f t="shared" si="77"/>
        <v>2244</v>
      </c>
      <c r="BC357" s="2"/>
      <c r="BD357" s="2"/>
      <c r="BE357" s="2"/>
      <c r="BF357" s="2">
        <f t="shared" si="77"/>
        <v>240</v>
      </c>
      <c r="BG357" s="2"/>
      <c r="BH357" s="2"/>
      <c r="BI357" s="2"/>
      <c r="BJ357" s="2">
        <f>SUM($AX$357:$BI$357)</f>
        <v>2907</v>
      </c>
    </row>
    <row r="358" spans="1:62" x14ac:dyDescent="0.35">
      <c r="B358" s="2" t="s">
        <v>18</v>
      </c>
      <c r="H358" s="2">
        <f>(AVERAGE(H351:H356))</f>
        <v>6.05</v>
      </c>
    </row>
    <row r="360" spans="1:62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AX360">
        <v>466</v>
      </c>
      <c r="AZ360" t="s">
        <v>9</v>
      </c>
      <c r="BB360" s="7">
        <v>1889</v>
      </c>
      <c r="BF360">
        <v>284</v>
      </c>
      <c r="BH360" t="s">
        <v>9</v>
      </c>
    </row>
    <row r="361" spans="1:62" x14ac:dyDescent="0.35">
      <c r="A361" s="2" t="s">
        <v>38</v>
      </c>
      <c r="B361" s="8" t="s">
        <v>92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2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2" x14ac:dyDescent="0.35">
      <c r="A363" s="2" t="s">
        <v>38</v>
      </c>
      <c r="B363" s="8" t="s">
        <v>93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2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2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2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2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2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AX368" s="2">
        <f t="shared" ref="AX368:BF368" si="80">SUM(AX360:AX367)</f>
        <v>466</v>
      </c>
      <c r="AY368" s="2"/>
      <c r="AZ368" s="2"/>
      <c r="BA368" s="2"/>
      <c r="BB368" s="2">
        <f t="shared" si="80"/>
        <v>1889</v>
      </c>
      <c r="BC368" s="2"/>
      <c r="BD368" s="2"/>
      <c r="BE368" s="2"/>
      <c r="BF368" s="2">
        <f t="shared" si="80"/>
        <v>284</v>
      </c>
      <c r="BG368" s="2"/>
      <c r="BH368" s="2"/>
      <c r="BJ368" s="2">
        <f>SUM($AX$368:$BI$368)</f>
        <v>2639</v>
      </c>
    </row>
    <row r="369" spans="1:63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J369" s="2"/>
    </row>
    <row r="370" spans="1:63" x14ac:dyDescent="0.35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1"/>
    </row>
    <row r="371" spans="1:63" x14ac:dyDescent="0.35">
      <c r="A371" s="2" t="s">
        <v>99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AX371">
        <v>1742</v>
      </c>
      <c r="BA371">
        <v>8346</v>
      </c>
      <c r="BB371">
        <v>4519</v>
      </c>
      <c r="BE371">
        <v>17586</v>
      </c>
      <c r="BJ371">
        <f>($AX$371+$BB$371)</f>
        <v>6261</v>
      </c>
      <c r="BK371">
        <f>($BA$371+$BE$371)</f>
        <v>25932</v>
      </c>
    </row>
    <row r="372" spans="1:63" x14ac:dyDescent="0.35">
      <c r="A372" s="2" t="s">
        <v>99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6">
        <v>5.1100000000000003</v>
      </c>
      <c r="I372">
        <f t="shared" si="82"/>
        <v>11012.050000000001</v>
      </c>
    </row>
    <row r="373" spans="1:63" x14ac:dyDescent="0.35">
      <c r="A373" s="2" t="s">
        <v>99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3" x14ac:dyDescent="0.35">
      <c r="A374" s="2" t="s">
        <v>99</v>
      </c>
      <c r="B374" t="s">
        <v>126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3" x14ac:dyDescent="0.35">
      <c r="A375" s="2" t="s">
        <v>99</v>
      </c>
      <c r="B375" t="s">
        <v>127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3" x14ac:dyDescent="0.35">
      <c r="A376" s="2" t="s">
        <v>99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3" x14ac:dyDescent="0.35">
      <c r="A377" s="2" t="s">
        <v>99</v>
      </c>
      <c r="B377" t="s">
        <v>128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3" x14ac:dyDescent="0.35">
      <c r="A378" s="2" t="s">
        <v>99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3" x14ac:dyDescent="0.35">
      <c r="A379" s="2" t="s">
        <v>99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</row>
    <row r="380" spans="1:63" x14ac:dyDescent="0.35">
      <c r="A380" s="2" t="s">
        <v>99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3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</row>
    <row r="382" spans="1:63" x14ac:dyDescent="0.35">
      <c r="B382" s="2" t="s">
        <v>18</v>
      </c>
      <c r="H382" s="2">
        <f>AVERAGE($H$371:$H$380)</f>
        <v>6.4510000000000005</v>
      </c>
    </row>
    <row r="384" spans="1:63" x14ac:dyDescent="0.35">
      <c r="A384" s="2" t="s">
        <v>194</v>
      </c>
    </row>
  </sheetData>
  <mergeCells count="12">
    <mergeCell ref="AL1:AO1"/>
    <mergeCell ref="AH1:AK1"/>
    <mergeCell ref="AD1:AG1"/>
    <mergeCell ref="Z1:AC1"/>
    <mergeCell ref="V1:Y1"/>
    <mergeCell ref="R1:U1"/>
    <mergeCell ref="N1:Q1"/>
    <mergeCell ref="AX1:BA1"/>
    <mergeCell ref="BB1:BE1"/>
    <mergeCell ref="BF1:BI1"/>
    <mergeCell ref="AT1:AW1"/>
    <mergeCell ref="AP1:AS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85</v>
      </c>
    </row>
    <row r="2" spans="1:2" x14ac:dyDescent="0.35">
      <c r="A2">
        <v>2</v>
      </c>
      <c r="B2" t="s">
        <v>86</v>
      </c>
    </row>
    <row r="3" spans="1:2" x14ac:dyDescent="0.35">
      <c r="A3">
        <v>3</v>
      </c>
      <c r="B3" t="s">
        <v>87</v>
      </c>
    </row>
    <row r="4" spans="1:2" x14ac:dyDescent="0.35">
      <c r="A4">
        <v>4</v>
      </c>
      <c r="B4" t="s">
        <v>88</v>
      </c>
    </row>
    <row r="6" spans="1:2" x14ac:dyDescent="0.35">
      <c r="A6">
        <v>5</v>
      </c>
      <c r="B6" t="s">
        <v>89</v>
      </c>
    </row>
    <row r="7" spans="1:2" x14ac:dyDescent="0.35">
      <c r="A7">
        <v>6</v>
      </c>
      <c r="B7" t="s">
        <v>90</v>
      </c>
    </row>
    <row r="8" spans="1:2" x14ac:dyDescent="0.35">
      <c r="A8">
        <v>7</v>
      </c>
      <c r="B8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X73"/>
  <sheetViews>
    <sheetView tabSelected="1" zoomScale="73" zoomScaleNormal="73" workbookViewId="0">
      <pane ySplit="3" topLeftCell="A13" activePane="bottomLeft" state="frozen"/>
      <selection pane="bottomLeft" activeCell="Q24" sqref="Q24"/>
    </sheetView>
  </sheetViews>
  <sheetFormatPr defaultRowHeight="14.5" x14ac:dyDescent="0.35"/>
  <cols>
    <col min="1" max="1" width="18.7265625" bestFit="1" customWidth="1"/>
  </cols>
  <sheetData>
    <row r="1" spans="1:24" x14ac:dyDescent="0.35">
      <c r="A1" s="26" t="s">
        <v>104</v>
      </c>
      <c r="B1" s="26"/>
      <c r="C1" s="26"/>
      <c r="D1" s="26"/>
      <c r="E1" s="26"/>
    </row>
    <row r="2" spans="1:24" x14ac:dyDescent="0.35">
      <c r="A2" s="26"/>
      <c r="B2" s="26"/>
      <c r="C2" s="26"/>
      <c r="D2" s="26"/>
      <c r="E2" s="26"/>
      <c r="G2" s="26" t="s">
        <v>220</v>
      </c>
      <c r="H2" s="26"/>
      <c r="I2" s="26"/>
      <c r="J2" s="26" t="s">
        <v>138</v>
      </c>
      <c r="K2" s="26"/>
      <c r="L2" s="26"/>
      <c r="M2" s="26" t="s">
        <v>229</v>
      </c>
      <c r="N2" s="26"/>
      <c r="O2" s="26"/>
      <c r="P2" s="26" t="s">
        <v>221</v>
      </c>
      <c r="Q2" s="26"/>
      <c r="R2" s="26"/>
      <c r="S2" s="26" t="s">
        <v>240</v>
      </c>
      <c r="T2" s="26"/>
      <c r="U2" s="26"/>
      <c r="V2" s="26" t="s">
        <v>139</v>
      </c>
      <c r="W2" s="26"/>
      <c r="X2" s="26"/>
    </row>
    <row r="3" spans="1:24" x14ac:dyDescent="0.35">
      <c r="A3" t="s">
        <v>46</v>
      </c>
      <c r="B3" t="s">
        <v>40</v>
      </c>
      <c r="C3" t="s">
        <v>231</v>
      </c>
      <c r="D3" t="s">
        <v>232</v>
      </c>
      <c r="E3" t="s">
        <v>42</v>
      </c>
      <c r="G3" s="41" t="s">
        <v>40</v>
      </c>
      <c r="H3" s="41" t="s">
        <v>96</v>
      </c>
      <c r="I3" s="41" t="s">
        <v>42</v>
      </c>
      <c r="J3" s="41" t="s">
        <v>40</v>
      </c>
      <c r="K3" s="41" t="s">
        <v>96</v>
      </c>
      <c r="L3" s="41" t="s">
        <v>42</v>
      </c>
      <c r="M3" s="41" t="s">
        <v>40</v>
      </c>
      <c r="N3" s="41" t="s">
        <v>96</v>
      </c>
      <c r="O3" s="41" t="s">
        <v>42</v>
      </c>
      <c r="P3" s="41" t="s">
        <v>40</v>
      </c>
      <c r="Q3" s="41" t="s">
        <v>96</v>
      </c>
      <c r="R3" s="41" t="s">
        <v>42</v>
      </c>
      <c r="S3" s="41" t="s">
        <v>40</v>
      </c>
      <c r="T3" s="41" t="s">
        <v>96</v>
      </c>
      <c r="U3" s="41" t="s">
        <v>42</v>
      </c>
      <c r="V3" s="41" t="s">
        <v>40</v>
      </c>
      <c r="W3" s="41" t="s">
        <v>96</v>
      </c>
      <c r="X3" s="41" t="s">
        <v>42</v>
      </c>
    </row>
    <row r="4" spans="1:24" x14ac:dyDescent="0.35">
      <c r="A4" s="3" t="s">
        <v>117</v>
      </c>
      <c r="B4" s="6">
        <v>511</v>
      </c>
      <c r="C4" s="6">
        <v>1800</v>
      </c>
      <c r="D4" s="6">
        <v>1618</v>
      </c>
      <c r="E4" s="6">
        <v>12944</v>
      </c>
    </row>
    <row r="5" spans="1:24" x14ac:dyDescent="0.35">
      <c r="A5" s="3" t="s">
        <v>118</v>
      </c>
      <c r="B5" s="6">
        <v>304</v>
      </c>
      <c r="C5" s="6">
        <v>2871</v>
      </c>
      <c r="D5" s="6">
        <v>2871</v>
      </c>
      <c r="E5" s="6">
        <v>21262.05</v>
      </c>
    </row>
    <row r="6" spans="1:24" x14ac:dyDescent="0.35">
      <c r="A6" s="3" t="s">
        <v>123</v>
      </c>
      <c r="B6" s="6">
        <v>685</v>
      </c>
      <c r="C6" s="6">
        <v>3123</v>
      </c>
      <c r="D6" s="6">
        <v>2915</v>
      </c>
      <c r="E6" s="6">
        <v>29440</v>
      </c>
    </row>
    <row r="7" spans="1:24" x14ac:dyDescent="0.35">
      <c r="A7" s="3" t="s">
        <v>145</v>
      </c>
      <c r="B7" s="6">
        <v>1892</v>
      </c>
      <c r="C7" s="6">
        <v>6248</v>
      </c>
      <c r="D7" s="6">
        <v>5963</v>
      </c>
      <c r="E7" s="6">
        <v>39766</v>
      </c>
    </row>
    <row r="8" spans="1:24" x14ac:dyDescent="0.35">
      <c r="A8" s="3" t="s">
        <v>148</v>
      </c>
      <c r="B8" s="6">
        <v>1264</v>
      </c>
      <c r="C8" s="6">
        <v>4560</v>
      </c>
      <c r="D8" s="6">
        <v>3907</v>
      </c>
      <c r="E8" s="6">
        <v>27710.5</v>
      </c>
    </row>
    <row r="9" spans="1:24" x14ac:dyDescent="0.35">
      <c r="A9" s="3" t="s">
        <v>103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</row>
    <row r="13" spans="1:24" x14ac:dyDescent="0.35">
      <c r="A13" s="3" t="s">
        <v>152</v>
      </c>
      <c r="B13" s="6">
        <v>2808</v>
      </c>
      <c r="C13" s="6">
        <v>10051</v>
      </c>
      <c r="D13" s="6">
        <v>8712</v>
      </c>
      <c r="E13" s="6">
        <v>43928.4</v>
      </c>
      <c r="G13">
        <v>730</v>
      </c>
      <c r="J13">
        <v>2192</v>
      </c>
    </row>
    <row r="14" spans="1:24" x14ac:dyDescent="0.35">
      <c r="A14" s="3" t="s">
        <v>156</v>
      </c>
      <c r="B14" s="6">
        <v>2264</v>
      </c>
      <c r="C14" s="6">
        <v>8218</v>
      </c>
      <c r="D14" s="6">
        <v>7127</v>
      </c>
      <c r="E14" s="6">
        <v>43884</v>
      </c>
      <c r="G14">
        <v>100</v>
      </c>
      <c r="J14">
        <v>1087</v>
      </c>
    </row>
    <row r="15" spans="1:24" x14ac:dyDescent="0.35">
      <c r="A15" s="3" t="s">
        <v>159</v>
      </c>
      <c r="B15" s="6">
        <v>3201</v>
      </c>
      <c r="C15" s="6">
        <v>11420</v>
      </c>
      <c r="D15" s="6">
        <v>9835</v>
      </c>
      <c r="E15" s="6">
        <v>58047.5</v>
      </c>
      <c r="J15">
        <v>2443</v>
      </c>
      <c r="M15">
        <v>837</v>
      </c>
      <c r="S15">
        <v>1896</v>
      </c>
    </row>
    <row r="16" spans="1:24" x14ac:dyDescent="0.35">
      <c r="A16" s="3" t="s">
        <v>164</v>
      </c>
      <c r="B16" s="6">
        <v>4823</v>
      </c>
      <c r="C16" s="6">
        <v>17600</v>
      </c>
      <c r="D16" s="6">
        <v>15434</v>
      </c>
      <c r="E16" s="6">
        <v>82975.55</v>
      </c>
      <c r="G16">
        <v>250</v>
      </c>
      <c r="J16">
        <v>2760</v>
      </c>
      <c r="P16">
        <v>864</v>
      </c>
      <c r="S16">
        <v>950</v>
      </c>
    </row>
    <row r="17" spans="1:22" x14ac:dyDescent="0.35">
      <c r="A17" s="3" t="s">
        <v>169</v>
      </c>
      <c r="B17" s="6">
        <v>4813</v>
      </c>
      <c r="C17" s="6">
        <v>19260</v>
      </c>
      <c r="D17" s="6">
        <v>16962</v>
      </c>
      <c r="E17" s="6">
        <v>86709.8</v>
      </c>
      <c r="J17">
        <v>2897</v>
      </c>
      <c r="S17">
        <v>1460</v>
      </c>
      <c r="V17">
        <v>436</v>
      </c>
    </row>
    <row r="18" spans="1:22" x14ac:dyDescent="0.35">
      <c r="A18" s="3" t="s">
        <v>172</v>
      </c>
      <c r="B18" s="6">
        <v>2606</v>
      </c>
      <c r="C18" s="6">
        <v>9260</v>
      </c>
      <c r="D18" s="6">
        <v>8027</v>
      </c>
      <c r="E18" s="6">
        <v>32142</v>
      </c>
      <c r="V18">
        <v>1585</v>
      </c>
    </row>
    <row r="19" spans="1:22" x14ac:dyDescent="0.35">
      <c r="A19" s="3" t="s">
        <v>103</v>
      </c>
      <c r="B19" s="2">
        <f t="shared" ref="B19:E19" si="1">SUM(B13:B18)</f>
        <v>20515</v>
      </c>
      <c r="C19" s="2">
        <f t="shared" si="1"/>
        <v>75809</v>
      </c>
      <c r="D19" s="2">
        <f t="shared" si="1"/>
        <v>66097</v>
      </c>
      <c r="E19" s="2">
        <f t="shared" si="1"/>
        <v>347687.25</v>
      </c>
    </row>
    <row r="23" spans="1:22" x14ac:dyDescent="0.35">
      <c r="A23" s="3" t="s">
        <v>175</v>
      </c>
      <c r="B23" s="6">
        <v>4494</v>
      </c>
      <c r="C23" s="6">
        <v>16480</v>
      </c>
      <c r="D23" s="6">
        <v>14283</v>
      </c>
      <c r="E23" s="6">
        <v>56582.5</v>
      </c>
    </row>
    <row r="24" spans="1:22" x14ac:dyDescent="0.35">
      <c r="A24" s="3" t="s">
        <v>177</v>
      </c>
      <c r="B24" s="6">
        <v>2446</v>
      </c>
      <c r="C24" s="6">
        <v>9425</v>
      </c>
      <c r="D24" s="6">
        <v>8266</v>
      </c>
      <c r="E24" s="6">
        <v>32792.75</v>
      </c>
    </row>
    <row r="25" spans="1:22" x14ac:dyDescent="0.35">
      <c r="A25" s="3" t="s">
        <v>179</v>
      </c>
      <c r="B25" s="6">
        <v>2109</v>
      </c>
      <c r="C25" s="6">
        <v>8543</v>
      </c>
      <c r="D25" s="6">
        <v>7597</v>
      </c>
      <c r="E25" s="6">
        <v>28540.85</v>
      </c>
    </row>
    <row r="26" spans="1:22" x14ac:dyDescent="0.35">
      <c r="A26" s="3" t="s">
        <v>180</v>
      </c>
      <c r="B26" s="6">
        <v>1900</v>
      </c>
      <c r="C26" s="6">
        <v>6810</v>
      </c>
      <c r="D26" s="6">
        <v>6012</v>
      </c>
      <c r="E26" s="6">
        <v>23343.5</v>
      </c>
    </row>
    <row r="27" spans="1:22" x14ac:dyDescent="0.35">
      <c r="A27" s="3" t="s">
        <v>182</v>
      </c>
      <c r="B27" s="6">
        <v>2804</v>
      </c>
      <c r="C27" s="6">
        <v>10336</v>
      </c>
      <c r="D27" s="6">
        <v>8989</v>
      </c>
      <c r="E27" s="6">
        <v>35747.199999999997</v>
      </c>
    </row>
    <row r="28" spans="1:22" x14ac:dyDescent="0.35">
      <c r="A28" s="3" t="s">
        <v>184</v>
      </c>
      <c r="B28" s="6">
        <v>3193</v>
      </c>
      <c r="C28" s="6">
        <v>12790</v>
      </c>
      <c r="D28" s="6">
        <v>11239</v>
      </c>
      <c r="E28" s="6">
        <v>42215.75</v>
      </c>
    </row>
    <row r="29" spans="1:22" x14ac:dyDescent="0.35">
      <c r="A29" s="3" t="s">
        <v>103</v>
      </c>
      <c r="B29" s="2">
        <f t="shared" ref="B29:E29" si="2">SUM(B23:B28)</f>
        <v>16946</v>
      </c>
      <c r="C29" s="2">
        <f t="shared" si="2"/>
        <v>64384</v>
      </c>
      <c r="D29" s="2">
        <f t="shared" si="2"/>
        <v>56386</v>
      </c>
      <c r="E29" s="2">
        <f t="shared" si="2"/>
        <v>219222.55</v>
      </c>
    </row>
    <row r="33" spans="1:5" x14ac:dyDescent="0.35">
      <c r="A33" s="3" t="s">
        <v>186</v>
      </c>
      <c r="B33" s="6">
        <v>3121</v>
      </c>
      <c r="C33" s="6">
        <v>10720</v>
      </c>
      <c r="D33" s="6">
        <v>9362</v>
      </c>
      <c r="E33" s="6">
        <v>42856.75</v>
      </c>
    </row>
    <row r="34" spans="1:5" x14ac:dyDescent="0.35">
      <c r="A34" s="3" t="s">
        <v>187</v>
      </c>
      <c r="B34" s="6">
        <v>2291</v>
      </c>
      <c r="C34" s="6">
        <v>8625</v>
      </c>
      <c r="D34" s="6">
        <v>7476</v>
      </c>
      <c r="E34" s="6">
        <v>33256.25</v>
      </c>
    </row>
    <row r="35" spans="1:5" x14ac:dyDescent="0.35">
      <c r="A35" s="3" t="s">
        <v>188</v>
      </c>
      <c r="B35" s="6">
        <v>5027</v>
      </c>
      <c r="C35" s="6">
        <v>19195</v>
      </c>
      <c r="D35" s="6">
        <v>17134</v>
      </c>
      <c r="E35" s="6">
        <v>86660.7</v>
      </c>
    </row>
    <row r="36" spans="1:5" x14ac:dyDescent="0.35">
      <c r="A36" s="3" t="s">
        <v>192</v>
      </c>
      <c r="B36" s="6">
        <v>834</v>
      </c>
      <c r="C36" s="6">
        <v>9110</v>
      </c>
      <c r="D36" s="6">
        <v>8699</v>
      </c>
      <c r="E36" s="6">
        <v>27873</v>
      </c>
    </row>
    <row r="37" spans="1:5" x14ac:dyDescent="0.35">
      <c r="A37" s="3" t="s">
        <v>197</v>
      </c>
      <c r="B37" s="6">
        <v>1544</v>
      </c>
      <c r="C37" s="6">
        <v>5925</v>
      </c>
      <c r="D37" s="6">
        <v>5152</v>
      </c>
      <c r="E37" s="6">
        <v>31301</v>
      </c>
    </row>
    <row r="38" spans="1:5" x14ac:dyDescent="0.35">
      <c r="A38" s="3" t="s">
        <v>198</v>
      </c>
      <c r="B38" s="6">
        <v>1827</v>
      </c>
      <c r="C38" s="6">
        <v>7220</v>
      </c>
      <c r="D38" s="6">
        <v>6375</v>
      </c>
      <c r="E38" s="6">
        <v>37181.25</v>
      </c>
    </row>
    <row r="39" spans="1:5" x14ac:dyDescent="0.35">
      <c r="A39" s="3" t="s">
        <v>103</v>
      </c>
      <c r="B39" s="2">
        <f t="shared" ref="B39:E39" si="3">SUM(B33:B38)</f>
        <v>14644</v>
      </c>
      <c r="C39" s="2">
        <f t="shared" si="3"/>
        <v>60795</v>
      </c>
      <c r="D39" s="2">
        <f t="shared" si="3"/>
        <v>54198</v>
      </c>
      <c r="E39" s="2">
        <f t="shared" si="3"/>
        <v>259128.95</v>
      </c>
    </row>
    <row r="43" spans="1:5" x14ac:dyDescent="0.35">
      <c r="A43" s="3" t="s">
        <v>200</v>
      </c>
      <c r="B43" s="6">
        <v>3859</v>
      </c>
      <c r="C43" s="6">
        <v>13680</v>
      </c>
      <c r="D43" s="6">
        <v>12005</v>
      </c>
      <c r="E43" s="6">
        <v>66336.25</v>
      </c>
    </row>
    <row r="44" spans="1:5" x14ac:dyDescent="0.35">
      <c r="A44" s="3" t="s">
        <v>202</v>
      </c>
      <c r="B44" s="6">
        <v>1909</v>
      </c>
      <c r="C44" s="6">
        <v>7480</v>
      </c>
      <c r="D44" s="6">
        <v>6568</v>
      </c>
      <c r="E44" s="6">
        <v>37760</v>
      </c>
    </row>
    <row r="45" spans="1:5" x14ac:dyDescent="0.35">
      <c r="A45" s="3" t="s">
        <v>203</v>
      </c>
      <c r="B45" s="6">
        <v>2981</v>
      </c>
      <c r="C45" s="6">
        <v>11820</v>
      </c>
      <c r="D45" s="6">
        <v>10342</v>
      </c>
      <c r="E45" s="6">
        <v>57291</v>
      </c>
    </row>
    <row r="46" spans="1:5" x14ac:dyDescent="0.35">
      <c r="A46" s="3" t="s">
        <v>204</v>
      </c>
      <c r="B46" s="6">
        <v>1829</v>
      </c>
      <c r="C46" s="6">
        <v>7360</v>
      </c>
      <c r="D46" s="6">
        <v>6463</v>
      </c>
      <c r="E46" s="6">
        <v>39774.5</v>
      </c>
    </row>
    <row r="47" spans="1:5" x14ac:dyDescent="0.35">
      <c r="A47" s="3" t="s">
        <v>205</v>
      </c>
      <c r="B47" s="6">
        <v>2560</v>
      </c>
      <c r="C47" s="6">
        <v>9762</v>
      </c>
      <c r="D47" s="6">
        <v>8479</v>
      </c>
      <c r="E47" s="6">
        <v>51469.5</v>
      </c>
    </row>
    <row r="48" spans="1:5" x14ac:dyDescent="0.35">
      <c r="A48" s="3" t="s">
        <v>207</v>
      </c>
      <c r="B48" s="6">
        <v>902</v>
      </c>
      <c r="C48" s="6">
        <v>3140</v>
      </c>
      <c r="D48" s="6">
        <v>2690</v>
      </c>
      <c r="E48" s="6">
        <v>14086</v>
      </c>
    </row>
    <row r="49" spans="1:5" x14ac:dyDescent="0.35">
      <c r="A49" s="3" t="s">
        <v>103</v>
      </c>
      <c r="B49" s="2">
        <f t="shared" ref="B49:E49" si="4">SUM(B43:B48)</f>
        <v>14040</v>
      </c>
      <c r="C49" s="2">
        <f t="shared" si="4"/>
        <v>53242</v>
      </c>
      <c r="D49" s="2">
        <f t="shared" si="4"/>
        <v>46547</v>
      </c>
      <c r="E49" s="2">
        <f t="shared" si="4"/>
        <v>266717.25</v>
      </c>
    </row>
    <row r="53" spans="1:5" x14ac:dyDescent="0.35">
      <c r="A53" s="3" t="s">
        <v>208</v>
      </c>
      <c r="B53" s="6">
        <v>4038</v>
      </c>
      <c r="C53" s="6">
        <v>15240</v>
      </c>
      <c r="D53" s="6">
        <v>13449</v>
      </c>
      <c r="E53" s="6">
        <v>92809.5</v>
      </c>
    </row>
    <row r="54" spans="1:5" x14ac:dyDescent="0.35">
      <c r="A54" s="3" t="s">
        <v>209</v>
      </c>
      <c r="B54" s="6">
        <v>2394</v>
      </c>
      <c r="C54" s="6">
        <v>9180</v>
      </c>
      <c r="D54" s="6">
        <v>7972</v>
      </c>
      <c r="E54" s="6">
        <v>53028.600000000006</v>
      </c>
    </row>
    <row r="55" spans="1:5" x14ac:dyDescent="0.35">
      <c r="A55" s="3" t="s">
        <v>210</v>
      </c>
      <c r="B55" s="6">
        <v>2329</v>
      </c>
      <c r="C55" s="6">
        <v>9720</v>
      </c>
      <c r="D55" s="6">
        <v>8442</v>
      </c>
      <c r="E55" s="6">
        <v>58727.5</v>
      </c>
    </row>
    <row r="56" spans="1:5" x14ac:dyDescent="0.35">
      <c r="A56" s="3" t="s">
        <v>211</v>
      </c>
      <c r="B56" s="6">
        <v>2979</v>
      </c>
      <c r="C56" s="6">
        <v>12971</v>
      </c>
      <c r="D56" s="6">
        <v>10341</v>
      </c>
      <c r="E56" s="6">
        <v>57998.25</v>
      </c>
    </row>
    <row r="57" spans="1:5" x14ac:dyDescent="0.35">
      <c r="A57" s="3" t="s">
        <v>212</v>
      </c>
      <c r="B57" s="6">
        <v>3283</v>
      </c>
      <c r="C57" s="6">
        <v>14980</v>
      </c>
      <c r="D57" s="6">
        <v>13276</v>
      </c>
      <c r="E57" s="6">
        <v>80914</v>
      </c>
    </row>
    <row r="58" spans="1:5" x14ac:dyDescent="0.35">
      <c r="A58" s="3" t="s">
        <v>216</v>
      </c>
      <c r="B58" s="6">
        <v>1253</v>
      </c>
      <c r="C58" s="6">
        <v>5701</v>
      </c>
      <c r="D58" s="6">
        <v>4875</v>
      </c>
      <c r="E58" s="6">
        <v>29387</v>
      </c>
    </row>
    <row r="59" spans="1:5" x14ac:dyDescent="0.35">
      <c r="A59" s="3" t="s">
        <v>103</v>
      </c>
      <c r="B59" s="2">
        <f t="shared" ref="B59:E59" si="5">SUM(B53:B58)</f>
        <v>16276</v>
      </c>
      <c r="C59" s="2">
        <f t="shared" si="5"/>
        <v>67792</v>
      </c>
      <c r="D59" s="2">
        <f t="shared" si="5"/>
        <v>58355</v>
      </c>
      <c r="E59" s="2">
        <f t="shared" si="5"/>
        <v>372864.85</v>
      </c>
    </row>
    <row r="63" spans="1:5" x14ac:dyDescent="0.35">
      <c r="A63" s="3" t="s">
        <v>19</v>
      </c>
      <c r="B63" s="6">
        <v>2755</v>
      </c>
      <c r="C63" s="6">
        <v>11360</v>
      </c>
      <c r="D63" s="6">
        <v>9762</v>
      </c>
      <c r="E63" s="6">
        <v>63851.5</v>
      </c>
    </row>
    <row r="64" spans="1:5" x14ac:dyDescent="0.35">
      <c r="A64" s="3" t="s">
        <v>20</v>
      </c>
      <c r="B64" s="6">
        <v>2192</v>
      </c>
      <c r="C64" s="6">
        <v>9067</v>
      </c>
      <c r="D64" s="6">
        <v>7750</v>
      </c>
      <c r="E64" s="6">
        <v>48226.5</v>
      </c>
    </row>
    <row r="65" spans="1:5" x14ac:dyDescent="0.35">
      <c r="A65" s="3" t="s">
        <v>24</v>
      </c>
      <c r="B65" s="6">
        <v>3325</v>
      </c>
      <c r="C65" s="6">
        <v>14480</v>
      </c>
      <c r="D65" s="6">
        <v>12631</v>
      </c>
      <c r="E65" s="6">
        <v>84508.3</v>
      </c>
    </row>
    <row r="66" spans="1:5" x14ac:dyDescent="0.35">
      <c r="A66" s="3" t="s">
        <v>27</v>
      </c>
      <c r="B66" s="6">
        <v>1558</v>
      </c>
      <c r="C66" s="6">
        <v>5160</v>
      </c>
      <c r="D66" s="6">
        <v>4465</v>
      </c>
      <c r="E66" s="6">
        <v>27477.5</v>
      </c>
    </row>
    <row r="67" spans="1:5" x14ac:dyDescent="0.35">
      <c r="A67" s="3" t="s">
        <v>29</v>
      </c>
      <c r="B67" s="6">
        <v>2907</v>
      </c>
      <c r="C67" s="6">
        <v>11940</v>
      </c>
      <c r="D67" s="6">
        <v>10276</v>
      </c>
      <c r="E67" s="6">
        <v>64623.15</v>
      </c>
    </row>
    <row r="68" spans="1:5" x14ac:dyDescent="0.35">
      <c r="A68" s="3" t="s">
        <v>38</v>
      </c>
      <c r="B68" s="6">
        <v>2578</v>
      </c>
      <c r="C68" s="6">
        <v>10664</v>
      </c>
      <c r="D68" s="6">
        <v>9216</v>
      </c>
      <c r="E68" s="6">
        <v>56907.65</v>
      </c>
    </row>
    <row r="69" spans="1:5" x14ac:dyDescent="0.35">
      <c r="A69" s="3" t="s">
        <v>103</v>
      </c>
      <c r="B69" s="2">
        <f t="shared" ref="B69:E69" si="6">SUM(B63:B68)</f>
        <v>15315</v>
      </c>
      <c r="C69" s="2">
        <f t="shared" si="6"/>
        <v>62671</v>
      </c>
      <c r="D69" s="2">
        <f t="shared" si="6"/>
        <v>54100</v>
      </c>
      <c r="E69" s="2">
        <f t="shared" si="6"/>
        <v>345594.60000000003</v>
      </c>
    </row>
    <row r="73" spans="1:5" x14ac:dyDescent="0.35">
      <c r="A73" t="s">
        <v>193</v>
      </c>
      <c r="B73" s="8">
        <v>6202</v>
      </c>
      <c r="C73">
        <v>27766</v>
      </c>
      <c r="D73">
        <v>24238</v>
      </c>
      <c r="E73">
        <v>164057.1</v>
      </c>
    </row>
  </sheetData>
  <mergeCells count="8">
    <mergeCell ref="P2:R2"/>
    <mergeCell ref="S2:U2"/>
    <mergeCell ref="V2:X2"/>
    <mergeCell ref="A2:E2"/>
    <mergeCell ref="A1:E1"/>
    <mergeCell ref="G2:I2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6645-FCB3-4598-862C-90DB2779786A}">
  <dimension ref="A1:S14"/>
  <sheetViews>
    <sheetView zoomScale="81" zoomScaleNormal="81" workbookViewId="0">
      <selection activeCell="B14" sqref="B14:E14"/>
    </sheetView>
  </sheetViews>
  <sheetFormatPr defaultRowHeight="14.5" x14ac:dyDescent="0.35"/>
  <cols>
    <col min="1" max="1" width="20.453125" bestFit="1" customWidth="1"/>
    <col min="2" max="2" width="12" bestFit="1" customWidth="1"/>
    <col min="3" max="3" width="13.81640625" bestFit="1" customWidth="1"/>
    <col min="4" max="4" width="11.08984375" bestFit="1" customWidth="1"/>
    <col min="5" max="5" width="13.1796875" bestFit="1" customWidth="1"/>
    <col min="6" max="6" width="13.1796875" customWidth="1"/>
    <col min="7" max="7" width="14.81640625" bestFit="1" customWidth="1"/>
    <col min="17" max="17" width="12" bestFit="1" customWidth="1"/>
    <col min="18" max="18" width="11.1796875" bestFit="1" customWidth="1"/>
    <col min="19" max="19" width="12.1796875" bestFit="1" customWidth="1"/>
  </cols>
  <sheetData>
    <row r="1" spans="1:19" x14ac:dyDescent="0.35">
      <c r="A1" s="30" t="s">
        <v>104</v>
      </c>
      <c r="B1" s="30"/>
      <c r="C1" s="30"/>
      <c r="D1" s="30"/>
      <c r="E1" s="30"/>
      <c r="H1" s="30" t="s">
        <v>105</v>
      </c>
      <c r="I1" s="30"/>
      <c r="J1" s="30"/>
      <c r="K1" s="30"/>
      <c r="L1" s="30"/>
      <c r="M1" s="30"/>
      <c r="N1" s="30"/>
      <c r="O1" s="30"/>
      <c r="P1" s="30"/>
      <c r="Q1" s="30"/>
    </row>
    <row r="2" spans="1:19" x14ac:dyDescent="0.35">
      <c r="A2" s="26"/>
      <c r="B2" s="26"/>
      <c r="C2" s="26"/>
      <c r="D2" s="26"/>
      <c r="E2" s="26"/>
      <c r="F2" s="9"/>
      <c r="H2" s="27" t="s">
        <v>82</v>
      </c>
      <c r="I2" s="27"/>
      <c r="J2" s="27"/>
      <c r="K2" s="28" t="s">
        <v>62</v>
      </c>
      <c r="L2" s="28"/>
      <c r="M2" s="28"/>
      <c r="N2" s="29" t="s">
        <v>83</v>
      </c>
      <c r="O2" s="29"/>
      <c r="P2" s="29"/>
      <c r="Q2" t="s">
        <v>84</v>
      </c>
      <c r="R2" t="s">
        <v>131</v>
      </c>
      <c r="S2" t="s">
        <v>101</v>
      </c>
    </row>
    <row r="3" spans="1:19" x14ac:dyDescent="0.35">
      <c r="A3" t="s">
        <v>46</v>
      </c>
      <c r="B3" t="s">
        <v>84</v>
      </c>
      <c r="C3" t="s">
        <v>102</v>
      </c>
      <c r="D3" t="s">
        <v>100</v>
      </c>
      <c r="E3" t="s">
        <v>101</v>
      </c>
      <c r="H3" t="s">
        <v>40</v>
      </c>
      <c r="I3" t="s">
        <v>96</v>
      </c>
      <c r="J3" t="s">
        <v>42</v>
      </c>
      <c r="K3" t="s">
        <v>40</v>
      </c>
      <c r="L3" t="s">
        <v>96</v>
      </c>
      <c r="M3" t="s">
        <v>42</v>
      </c>
      <c r="N3" t="s">
        <v>40</v>
      </c>
      <c r="O3" t="s">
        <v>96</v>
      </c>
      <c r="P3" t="s">
        <v>42</v>
      </c>
    </row>
    <row r="4" spans="1:19" x14ac:dyDescent="0.35">
      <c r="A4" s="3" t="s">
        <v>19</v>
      </c>
      <c r="B4" s="6">
        <v>2755</v>
      </c>
      <c r="C4" s="6">
        <v>11360</v>
      </c>
      <c r="D4" s="6">
        <v>9762</v>
      </c>
      <c r="E4" s="6">
        <v>63851.5</v>
      </c>
      <c r="F4" s="6"/>
      <c r="H4">
        <v>605</v>
      </c>
      <c r="K4">
        <v>1918</v>
      </c>
      <c r="N4">
        <v>230</v>
      </c>
    </row>
    <row r="5" spans="1:19" x14ac:dyDescent="0.35">
      <c r="A5" s="3" t="s">
        <v>20</v>
      </c>
      <c r="B5" s="6">
        <v>2192</v>
      </c>
      <c r="C5" s="6">
        <v>9067</v>
      </c>
      <c r="D5" s="6">
        <v>7750</v>
      </c>
      <c r="E5" s="6">
        <v>48226.5</v>
      </c>
      <c r="F5" s="6"/>
      <c r="H5">
        <v>455</v>
      </c>
      <c r="K5">
        <v>1455</v>
      </c>
      <c r="N5">
        <v>288</v>
      </c>
    </row>
    <row r="6" spans="1:19" x14ac:dyDescent="0.35">
      <c r="A6" s="3" t="s">
        <v>24</v>
      </c>
      <c r="B6" s="6">
        <v>3325</v>
      </c>
      <c r="C6" s="6">
        <v>14480</v>
      </c>
      <c r="D6" s="6">
        <v>12631</v>
      </c>
      <c r="E6" s="6">
        <v>84508.3</v>
      </c>
      <c r="F6" s="6"/>
      <c r="H6">
        <v>489</v>
      </c>
      <c r="K6">
        <v>2524</v>
      </c>
      <c r="N6">
        <v>312</v>
      </c>
    </row>
    <row r="7" spans="1:19" x14ac:dyDescent="0.35">
      <c r="A7" s="3" t="s">
        <v>27</v>
      </c>
      <c r="B7" s="6">
        <v>1558</v>
      </c>
      <c r="C7" s="6">
        <v>5160</v>
      </c>
      <c r="D7" s="6">
        <v>4465</v>
      </c>
      <c r="E7" s="6">
        <v>27477.5</v>
      </c>
      <c r="F7" s="6"/>
      <c r="H7">
        <v>994</v>
      </c>
      <c r="K7">
        <v>564</v>
      </c>
    </row>
    <row r="8" spans="1:19" x14ac:dyDescent="0.35">
      <c r="A8" s="3" t="s">
        <v>29</v>
      </c>
      <c r="B8" s="6">
        <v>2907</v>
      </c>
      <c r="C8" s="6">
        <v>11940</v>
      </c>
      <c r="D8" s="6">
        <v>10276</v>
      </c>
      <c r="E8" s="6">
        <v>64623.15</v>
      </c>
      <c r="F8" s="6"/>
      <c r="H8">
        <v>423</v>
      </c>
      <c r="K8">
        <v>2244</v>
      </c>
      <c r="N8">
        <v>240</v>
      </c>
    </row>
    <row r="9" spans="1:19" x14ac:dyDescent="0.35">
      <c r="A9" s="3" t="s">
        <v>38</v>
      </c>
      <c r="B9" s="6">
        <v>2578</v>
      </c>
      <c r="C9" s="6">
        <v>10664</v>
      </c>
      <c r="D9" s="6">
        <v>9216</v>
      </c>
      <c r="E9" s="6">
        <v>56907.7</v>
      </c>
      <c r="F9" s="6"/>
      <c r="H9">
        <v>466</v>
      </c>
      <c r="K9">
        <v>1889</v>
      </c>
      <c r="N9">
        <v>284</v>
      </c>
    </row>
    <row r="10" spans="1:19" x14ac:dyDescent="0.35">
      <c r="A10" s="3" t="s">
        <v>103</v>
      </c>
      <c r="B10" s="2">
        <f>SUM($B$4:$B$9)</f>
        <v>15315</v>
      </c>
      <c r="C10" s="2">
        <f>SUM($C$4:$C$9)</f>
        <v>62671</v>
      </c>
      <c r="D10" s="2">
        <f>SUM($D$4:$D$9)</f>
        <v>54100</v>
      </c>
      <c r="E10" s="2">
        <f>SUM($E$4:$E$9)</f>
        <v>345594.65</v>
      </c>
      <c r="F10" s="6"/>
      <c r="G10" t="s">
        <v>95</v>
      </c>
      <c r="H10" s="2">
        <f>SUM($H$4:$H$9)</f>
        <v>3432</v>
      </c>
      <c r="K10" s="2">
        <f>SUM($K$4:$K$9)</f>
        <v>10594</v>
      </c>
      <c r="N10" s="2">
        <f>SUM($N$4:$N$9)</f>
        <v>1354</v>
      </c>
      <c r="Q10" s="2">
        <f>SUM($H$10:$N$10)</f>
        <v>15380</v>
      </c>
      <c r="R10">
        <v>62671</v>
      </c>
      <c r="S10">
        <v>345594</v>
      </c>
    </row>
    <row r="11" spans="1:19" x14ac:dyDescent="0.35">
      <c r="G11" t="s">
        <v>97</v>
      </c>
      <c r="H11">
        <v>3340</v>
      </c>
      <c r="I11" s="8">
        <v>18856</v>
      </c>
      <c r="J11" s="8">
        <v>83720</v>
      </c>
      <c r="K11">
        <v>10702</v>
      </c>
      <c r="L11">
        <v>40747</v>
      </c>
      <c r="M11">
        <v>293890</v>
      </c>
      <c r="N11">
        <v>1974</v>
      </c>
      <c r="O11">
        <v>5030</v>
      </c>
      <c r="P11">
        <v>30180</v>
      </c>
      <c r="Q11">
        <f>(H11+K11+N11)</f>
        <v>16016</v>
      </c>
      <c r="R11">
        <f>(I11+L11+O11)</f>
        <v>64633</v>
      </c>
      <c r="S11">
        <f>(J11+M11+P11)</f>
        <v>407790</v>
      </c>
    </row>
    <row r="12" spans="1:19" x14ac:dyDescent="0.35">
      <c r="G12" t="s">
        <v>98</v>
      </c>
      <c r="H12">
        <f>(H10-H11)</f>
        <v>92</v>
      </c>
      <c r="K12">
        <f>(K10-K11)</f>
        <v>-108</v>
      </c>
      <c r="N12">
        <f>(N10-N11)</f>
        <v>-620</v>
      </c>
      <c r="Q12">
        <f>($H$12+$K$12)</f>
        <v>-16</v>
      </c>
      <c r="R12">
        <f>($R$10-$R$11)</f>
        <v>-1962</v>
      </c>
      <c r="S12">
        <f>($S$10-$S$11)</f>
        <v>-62196</v>
      </c>
    </row>
    <row r="13" spans="1:19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9" x14ac:dyDescent="0.35">
      <c r="A14" s="6" t="s">
        <v>99</v>
      </c>
      <c r="B14" s="8">
        <v>6202</v>
      </c>
      <c r="C14">
        <v>27766</v>
      </c>
      <c r="D14">
        <v>24238</v>
      </c>
      <c r="E14">
        <v>164057.1</v>
      </c>
    </row>
  </sheetData>
  <mergeCells count="6">
    <mergeCell ref="A2:E2"/>
    <mergeCell ref="H2:J2"/>
    <mergeCell ref="K2:M2"/>
    <mergeCell ref="N2:P2"/>
    <mergeCell ref="A1:E1"/>
    <mergeCell ref="H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I7"/>
  <sheetViews>
    <sheetView zoomScale="80" zoomScaleNormal="80" workbookViewId="0">
      <selection activeCell="B10" sqref="B10"/>
    </sheetView>
  </sheetViews>
  <sheetFormatPr defaultRowHeight="14.5" x14ac:dyDescent="0.35"/>
  <cols>
    <col min="1" max="1" width="19.26953125" bestFit="1" customWidth="1"/>
    <col min="2" max="2" width="15.1796875" bestFit="1" customWidth="1"/>
    <col min="5" max="5" width="9" bestFit="1" customWidth="1"/>
    <col min="8" max="8" width="15.08984375" bestFit="1" customWidth="1"/>
    <col min="9" max="9" width="17.26953125" bestFit="1" customWidth="1"/>
    <col min="10" max="10" width="11.36328125" bestFit="1" customWidth="1"/>
  </cols>
  <sheetData>
    <row r="1" spans="1:9" x14ac:dyDescent="0.35">
      <c r="A1" t="s">
        <v>59</v>
      </c>
      <c r="B1" t="s">
        <v>132</v>
      </c>
      <c r="C1" t="s">
        <v>7</v>
      </c>
      <c r="E1" t="s">
        <v>135</v>
      </c>
      <c r="F1" t="s">
        <v>7</v>
      </c>
      <c r="H1" t="s">
        <v>142</v>
      </c>
      <c r="I1" t="s">
        <v>143</v>
      </c>
    </row>
    <row r="2" spans="1:9" x14ac:dyDescent="0.35">
      <c r="A2" s="1" t="s">
        <v>193</v>
      </c>
      <c r="B2" t="s">
        <v>133</v>
      </c>
      <c r="C2">
        <v>200</v>
      </c>
      <c r="E2" t="s">
        <v>136</v>
      </c>
      <c r="F2">
        <v>750</v>
      </c>
      <c r="H2" t="s">
        <v>138</v>
      </c>
      <c r="I2">
        <v>9350</v>
      </c>
    </row>
    <row r="3" spans="1:9" x14ac:dyDescent="0.35">
      <c r="A3" s="1" t="s">
        <v>193</v>
      </c>
      <c r="B3" t="s">
        <v>141</v>
      </c>
      <c r="C3">
        <v>200</v>
      </c>
      <c r="E3" t="s">
        <v>137</v>
      </c>
      <c r="F3">
        <v>750</v>
      </c>
      <c r="H3" t="s">
        <v>139</v>
      </c>
      <c r="I3">
        <v>14407</v>
      </c>
    </row>
    <row r="4" spans="1:9" x14ac:dyDescent="0.35">
      <c r="A4" s="1" t="s">
        <v>193</v>
      </c>
      <c r="B4" t="s">
        <v>73</v>
      </c>
      <c r="C4">
        <v>200</v>
      </c>
      <c r="E4" t="s">
        <v>45</v>
      </c>
      <c r="F4">
        <v>1000</v>
      </c>
      <c r="H4" t="s">
        <v>140</v>
      </c>
      <c r="I4">
        <v>4405</v>
      </c>
    </row>
    <row r="5" spans="1:9" x14ac:dyDescent="0.35">
      <c r="A5" s="1" t="s">
        <v>193</v>
      </c>
      <c r="B5" t="s">
        <v>134</v>
      </c>
      <c r="C5">
        <v>200</v>
      </c>
      <c r="E5" t="s">
        <v>45</v>
      </c>
      <c r="F5">
        <v>700</v>
      </c>
    </row>
    <row r="7" spans="1:9" x14ac:dyDescent="0.35">
      <c r="A7" s="1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3" activePane="bottomLeft" state="frozen"/>
      <selection pane="bottomLeft" activeCell="I42" sqref="I42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J35" s="2"/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B1"/>
  <sheetViews>
    <sheetView workbookViewId="0">
      <selection activeCell="E19" sqref="E19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2" x14ac:dyDescent="0.35">
      <c r="A1" t="s">
        <v>14</v>
      </c>
      <c r="B1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129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106</v>
      </c>
      <c r="C40" t="s">
        <v>69</v>
      </c>
      <c r="E40">
        <v>10000</v>
      </c>
    </row>
    <row r="41" spans="1:5" x14ac:dyDescent="0.35">
      <c r="A41" s="1">
        <v>44391</v>
      </c>
      <c r="B41" t="s">
        <v>106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82</v>
      </c>
      <c r="C2" t="s">
        <v>69</v>
      </c>
      <c r="D2" t="s">
        <v>109</v>
      </c>
      <c r="E2">
        <v>5000</v>
      </c>
    </row>
    <row r="3" spans="1:5" x14ac:dyDescent="0.35">
      <c r="A3" s="1">
        <v>44344</v>
      </c>
      <c r="B3" t="s">
        <v>82</v>
      </c>
      <c r="C3" t="s">
        <v>69</v>
      </c>
      <c r="D3" t="s">
        <v>109</v>
      </c>
      <c r="E3">
        <v>4000</v>
      </c>
    </row>
    <row r="4" spans="1:5" x14ac:dyDescent="0.35">
      <c r="A4" s="1">
        <v>44348</v>
      </c>
      <c r="B4" t="s">
        <v>82</v>
      </c>
      <c r="C4" t="s">
        <v>63</v>
      </c>
      <c r="E4">
        <v>5000</v>
      </c>
    </row>
    <row r="5" spans="1:5" x14ac:dyDescent="0.35">
      <c r="A5" s="1">
        <v>44351</v>
      </c>
      <c r="B5" t="s">
        <v>82</v>
      </c>
      <c r="C5" t="s">
        <v>63</v>
      </c>
      <c r="E5">
        <v>13000</v>
      </c>
    </row>
    <row r="6" spans="1:5" x14ac:dyDescent="0.35">
      <c r="A6" s="1">
        <v>44351</v>
      </c>
      <c r="B6" t="s">
        <v>82</v>
      </c>
      <c r="C6" t="s">
        <v>63</v>
      </c>
      <c r="E6">
        <v>3000</v>
      </c>
    </row>
    <row r="7" spans="1:5" x14ac:dyDescent="0.35">
      <c r="A7" s="1">
        <v>44354</v>
      </c>
      <c r="B7" t="s">
        <v>82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82</v>
      </c>
      <c r="C8" t="s">
        <v>63</v>
      </c>
      <c r="D8" t="s">
        <v>110</v>
      </c>
      <c r="E8">
        <v>5000</v>
      </c>
    </row>
    <row r="9" spans="1:5" x14ac:dyDescent="0.35">
      <c r="A9" s="1">
        <v>44355</v>
      </c>
      <c r="B9" t="s">
        <v>82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82</v>
      </c>
      <c r="C10" t="s">
        <v>77</v>
      </c>
      <c r="E10">
        <v>4000</v>
      </c>
    </row>
    <row r="11" spans="1:5" x14ac:dyDescent="0.35">
      <c r="A11" s="1">
        <v>44356</v>
      </c>
      <c r="B11" t="s">
        <v>82</v>
      </c>
      <c r="C11" t="s">
        <v>63</v>
      </c>
      <c r="E11">
        <v>21000</v>
      </c>
    </row>
    <row r="12" spans="1:5" x14ac:dyDescent="0.35">
      <c r="A12" s="1">
        <v>44357</v>
      </c>
      <c r="B12" t="s">
        <v>82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82</v>
      </c>
      <c r="C13" t="s">
        <v>63</v>
      </c>
      <c r="D13" t="s">
        <v>110</v>
      </c>
      <c r="E13">
        <v>5000</v>
      </c>
    </row>
    <row r="14" spans="1:5" x14ac:dyDescent="0.35">
      <c r="A14" s="1">
        <v>44358</v>
      </c>
      <c r="B14" t="s">
        <v>82</v>
      </c>
      <c r="C14" t="s">
        <v>69</v>
      </c>
      <c r="E14">
        <v>5000</v>
      </c>
    </row>
    <row r="15" spans="1:5" x14ac:dyDescent="0.35">
      <c r="A15" s="1">
        <v>44358</v>
      </c>
      <c r="B15" t="s">
        <v>82</v>
      </c>
      <c r="C15" t="s">
        <v>63</v>
      </c>
      <c r="D15" t="s">
        <v>110</v>
      </c>
      <c r="E15">
        <v>10000</v>
      </c>
    </row>
    <row r="16" spans="1:5" x14ac:dyDescent="0.35">
      <c r="A16" s="1">
        <v>44358</v>
      </c>
      <c r="B16" t="s">
        <v>82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82</v>
      </c>
      <c r="C17" t="s">
        <v>69</v>
      </c>
      <c r="E17">
        <v>20000</v>
      </c>
    </row>
    <row r="18" spans="1:5" x14ac:dyDescent="0.35">
      <c r="A18" s="1">
        <v>44361</v>
      </c>
      <c r="B18" t="s">
        <v>82</v>
      </c>
      <c r="C18" t="s">
        <v>63</v>
      </c>
      <c r="E18">
        <v>45000</v>
      </c>
    </row>
    <row r="19" spans="1:5" x14ac:dyDescent="0.35">
      <c r="A19" s="1">
        <v>44362</v>
      </c>
      <c r="B19" t="s">
        <v>82</v>
      </c>
      <c r="C19" t="s">
        <v>69</v>
      </c>
      <c r="E19">
        <v>3000</v>
      </c>
    </row>
    <row r="20" spans="1:5" x14ac:dyDescent="0.35">
      <c r="A20" s="1">
        <v>44363</v>
      </c>
      <c r="B20" t="s">
        <v>82</v>
      </c>
      <c r="C20" t="s">
        <v>63</v>
      </c>
      <c r="E20">
        <v>30000</v>
      </c>
    </row>
    <row r="21" spans="1:5" x14ac:dyDescent="0.35">
      <c r="A21" s="1">
        <v>44364</v>
      </c>
      <c r="B21" t="s">
        <v>82</v>
      </c>
      <c r="C21" t="s">
        <v>63</v>
      </c>
      <c r="E21">
        <v>25000</v>
      </c>
    </row>
    <row r="22" spans="1:5" x14ac:dyDescent="0.35">
      <c r="A22" s="1">
        <v>44365</v>
      </c>
      <c r="B22" t="s">
        <v>82</v>
      </c>
      <c r="C22" t="s">
        <v>63</v>
      </c>
      <c r="E22">
        <v>20000</v>
      </c>
    </row>
    <row r="23" spans="1:5" x14ac:dyDescent="0.35">
      <c r="A23" s="1">
        <v>44366</v>
      </c>
      <c r="B23" t="s">
        <v>82</v>
      </c>
      <c r="C23" t="s">
        <v>69</v>
      </c>
      <c r="E23">
        <v>4000</v>
      </c>
    </row>
    <row r="24" spans="1:5" x14ac:dyDescent="0.35">
      <c r="A24" s="1">
        <v>44368</v>
      </c>
      <c r="B24" t="s">
        <v>82</v>
      </c>
      <c r="C24" t="s">
        <v>63</v>
      </c>
      <c r="E24">
        <v>24000</v>
      </c>
    </row>
    <row r="25" spans="1:5" x14ac:dyDescent="0.35">
      <c r="A25" s="1">
        <v>44369</v>
      </c>
      <c r="B25" t="s">
        <v>82</v>
      </c>
      <c r="C25" t="s">
        <v>69</v>
      </c>
      <c r="E25">
        <v>5000</v>
      </c>
    </row>
    <row r="26" spans="1:5" x14ac:dyDescent="0.35">
      <c r="A26" s="1">
        <v>44369</v>
      </c>
      <c r="B26" t="s">
        <v>82</v>
      </c>
      <c r="C26" t="s">
        <v>63</v>
      </c>
      <c r="E26">
        <v>26000</v>
      </c>
    </row>
    <row r="27" spans="1:5" x14ac:dyDescent="0.35">
      <c r="A27" s="1">
        <v>44369</v>
      </c>
      <c r="B27" t="s">
        <v>82</v>
      </c>
      <c r="C27" t="s">
        <v>63</v>
      </c>
      <c r="E27">
        <v>6000</v>
      </c>
    </row>
    <row r="28" spans="1:5" x14ac:dyDescent="0.35">
      <c r="A28" s="1">
        <v>44370</v>
      </c>
      <c r="B28" t="s">
        <v>82</v>
      </c>
      <c r="C28" t="s">
        <v>63</v>
      </c>
      <c r="E28">
        <v>30000</v>
      </c>
    </row>
    <row r="29" spans="1:5" x14ac:dyDescent="0.35">
      <c r="A29" s="1">
        <v>44372</v>
      </c>
      <c r="B29" t="s">
        <v>82</v>
      </c>
      <c r="C29" t="s">
        <v>63</v>
      </c>
      <c r="E29">
        <v>30000</v>
      </c>
    </row>
    <row r="30" spans="1:5" x14ac:dyDescent="0.35">
      <c r="A30" s="1">
        <v>44373</v>
      </c>
      <c r="B30" t="s">
        <v>82</v>
      </c>
      <c r="C30" t="s">
        <v>69</v>
      </c>
      <c r="E30">
        <v>5000</v>
      </c>
    </row>
    <row r="31" spans="1:5" x14ac:dyDescent="0.35">
      <c r="A31" s="1">
        <v>44373</v>
      </c>
      <c r="B31" t="s">
        <v>82</v>
      </c>
      <c r="C31" t="s">
        <v>63</v>
      </c>
      <c r="E31">
        <v>10000</v>
      </c>
    </row>
    <row r="32" spans="1:5" x14ac:dyDescent="0.35">
      <c r="A32" s="1">
        <v>44375</v>
      </c>
      <c r="B32" t="s">
        <v>82</v>
      </c>
      <c r="C32" t="s">
        <v>63</v>
      </c>
      <c r="E32">
        <v>23000</v>
      </c>
    </row>
    <row r="33" spans="1:5" x14ac:dyDescent="0.35">
      <c r="A33" s="1">
        <v>44376</v>
      </c>
      <c r="B33" t="s">
        <v>82</v>
      </c>
      <c r="C33" t="s">
        <v>63</v>
      </c>
      <c r="E33">
        <v>30000</v>
      </c>
    </row>
    <row r="34" spans="1:5" x14ac:dyDescent="0.35">
      <c r="A34" s="1">
        <v>44377</v>
      </c>
      <c r="B34" t="s">
        <v>82</v>
      </c>
      <c r="C34" t="s">
        <v>63</v>
      </c>
      <c r="E34">
        <v>30000</v>
      </c>
    </row>
    <row r="35" spans="1:5" x14ac:dyDescent="0.35">
      <c r="A35" s="1">
        <v>44378</v>
      </c>
      <c r="B35" t="s">
        <v>82</v>
      </c>
      <c r="C35" t="s">
        <v>77</v>
      </c>
      <c r="E35">
        <v>20000</v>
      </c>
    </row>
    <row r="36" spans="1:5" x14ac:dyDescent="0.35">
      <c r="A36" s="1">
        <v>44379</v>
      </c>
      <c r="B36" t="s">
        <v>82</v>
      </c>
      <c r="C36" t="s">
        <v>77</v>
      </c>
      <c r="E36">
        <v>5000</v>
      </c>
    </row>
    <row r="37" spans="1:5" x14ac:dyDescent="0.35">
      <c r="A37" s="1">
        <v>44380</v>
      </c>
      <c r="B37" t="s">
        <v>82</v>
      </c>
      <c r="C37" t="s">
        <v>77</v>
      </c>
      <c r="E37">
        <v>15000</v>
      </c>
    </row>
    <row r="38" spans="1:5" x14ac:dyDescent="0.35">
      <c r="A38" s="1">
        <v>44382</v>
      </c>
      <c r="B38" t="s">
        <v>82</v>
      </c>
      <c r="C38" t="s">
        <v>63</v>
      </c>
      <c r="E38">
        <v>20000</v>
      </c>
    </row>
    <row r="39" spans="1:5" x14ac:dyDescent="0.35">
      <c r="A39" s="1">
        <v>44383</v>
      </c>
      <c r="B39" t="s">
        <v>82</v>
      </c>
      <c r="C39" t="s">
        <v>63</v>
      </c>
      <c r="E39">
        <v>24000</v>
      </c>
    </row>
    <row r="40" spans="1:5" x14ac:dyDescent="0.35">
      <c r="A40" s="1">
        <v>44383</v>
      </c>
      <c r="B40" t="s">
        <v>82</v>
      </c>
      <c r="C40" t="s">
        <v>57</v>
      </c>
      <c r="E40">
        <v>35000</v>
      </c>
    </row>
    <row r="41" spans="1:5" x14ac:dyDescent="0.35">
      <c r="A41" s="1">
        <v>44384</v>
      </c>
      <c r="B41" t="s">
        <v>82</v>
      </c>
      <c r="C41" t="s">
        <v>63</v>
      </c>
      <c r="E41">
        <v>20000</v>
      </c>
    </row>
    <row r="42" spans="1:5" x14ac:dyDescent="0.35">
      <c r="A42" s="1">
        <v>44385</v>
      </c>
      <c r="B42" t="s">
        <v>82</v>
      </c>
      <c r="C42" t="s">
        <v>69</v>
      </c>
      <c r="E42">
        <v>20000</v>
      </c>
    </row>
    <row r="43" spans="1:5" x14ac:dyDescent="0.35">
      <c r="A43" s="1">
        <v>44385</v>
      </c>
      <c r="B43" t="s">
        <v>82</v>
      </c>
      <c r="C43" t="s">
        <v>63</v>
      </c>
      <c r="E43">
        <v>5000</v>
      </c>
    </row>
    <row r="44" spans="1:5" x14ac:dyDescent="0.35">
      <c r="A44" s="1">
        <v>44386</v>
      </c>
      <c r="B44" t="s">
        <v>82</v>
      </c>
      <c r="C44" t="s">
        <v>69</v>
      </c>
      <c r="E44">
        <v>20000</v>
      </c>
    </row>
    <row r="45" spans="1:5" x14ac:dyDescent="0.35">
      <c r="A45" s="1">
        <v>44387</v>
      </c>
      <c r="B45" t="s">
        <v>82</v>
      </c>
      <c r="C45" t="s">
        <v>69</v>
      </c>
      <c r="E45">
        <v>12000</v>
      </c>
    </row>
    <row r="46" spans="1:5" x14ac:dyDescent="0.35">
      <c r="A46" s="1">
        <v>44389</v>
      </c>
      <c r="B46" t="s">
        <v>82</v>
      </c>
      <c r="C46" t="s">
        <v>69</v>
      </c>
      <c r="E46">
        <v>14850</v>
      </c>
    </row>
    <row r="47" spans="1:5" x14ac:dyDescent="0.35">
      <c r="A47" s="1">
        <v>44389</v>
      </c>
      <c r="B47" t="s">
        <v>82</v>
      </c>
      <c r="C47" t="s">
        <v>63</v>
      </c>
      <c r="E47">
        <v>7000</v>
      </c>
    </row>
    <row r="48" spans="1:5" x14ac:dyDescent="0.35">
      <c r="A48" s="1">
        <v>44390</v>
      </c>
      <c r="B48" t="s">
        <v>82</v>
      </c>
      <c r="C48" t="s">
        <v>63</v>
      </c>
      <c r="E48">
        <v>5000</v>
      </c>
    </row>
    <row r="49" spans="1:5" x14ac:dyDescent="0.35">
      <c r="A49" s="1">
        <v>44391</v>
      </c>
      <c r="B49" t="s">
        <v>82</v>
      </c>
      <c r="C49" t="s">
        <v>63</v>
      </c>
      <c r="E49">
        <v>20000</v>
      </c>
    </row>
    <row r="50" spans="1:5" x14ac:dyDescent="0.35">
      <c r="A50" s="1">
        <v>44392</v>
      </c>
      <c r="B50" t="s">
        <v>82</v>
      </c>
      <c r="C50" t="s">
        <v>69</v>
      </c>
      <c r="D50" t="s">
        <v>111</v>
      </c>
      <c r="E50">
        <v>12000</v>
      </c>
    </row>
    <row r="51" spans="1:5" x14ac:dyDescent="0.35">
      <c r="A51" s="1">
        <v>44393</v>
      </c>
      <c r="B51" t="s">
        <v>82</v>
      </c>
      <c r="C51" t="s">
        <v>63</v>
      </c>
      <c r="E51">
        <v>10000</v>
      </c>
    </row>
    <row r="52" spans="1:5" x14ac:dyDescent="0.35">
      <c r="A52" s="1">
        <v>44394</v>
      </c>
      <c r="B52" t="s">
        <v>82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112</v>
      </c>
      <c r="C2" t="s">
        <v>63</v>
      </c>
      <c r="E2">
        <v>75000</v>
      </c>
    </row>
    <row r="3" spans="1:5" x14ac:dyDescent="0.35">
      <c r="A3" s="1">
        <v>44336</v>
      </c>
      <c r="B3" t="s">
        <v>112</v>
      </c>
      <c r="C3" t="s">
        <v>63</v>
      </c>
      <c r="E3">
        <v>29657.89</v>
      </c>
    </row>
    <row r="4" spans="1:5" x14ac:dyDescent="0.35">
      <c r="A4" s="1">
        <v>44336</v>
      </c>
      <c r="B4" t="s">
        <v>112</v>
      </c>
      <c r="C4" t="s">
        <v>63</v>
      </c>
      <c r="E4">
        <v>55000</v>
      </c>
    </row>
    <row r="5" spans="1:5" x14ac:dyDescent="0.35">
      <c r="A5" s="1">
        <v>44344</v>
      </c>
      <c r="B5" t="s">
        <v>112</v>
      </c>
      <c r="C5" t="s">
        <v>63</v>
      </c>
      <c r="E5">
        <v>45000</v>
      </c>
    </row>
    <row r="6" spans="1:5" x14ac:dyDescent="0.35">
      <c r="A6" s="1">
        <v>44351</v>
      </c>
      <c r="B6" t="s">
        <v>112</v>
      </c>
      <c r="C6" t="s">
        <v>63</v>
      </c>
      <c r="E6">
        <v>40000</v>
      </c>
    </row>
    <row r="7" spans="1:5" x14ac:dyDescent="0.35">
      <c r="A7" s="1">
        <v>44354</v>
      </c>
      <c r="B7" t="s">
        <v>112</v>
      </c>
      <c r="C7" t="s">
        <v>63</v>
      </c>
      <c r="E7">
        <v>20000</v>
      </c>
    </row>
    <row r="8" spans="1:5" x14ac:dyDescent="0.35">
      <c r="A8" s="1">
        <v>44357</v>
      </c>
      <c r="B8" t="s">
        <v>112</v>
      </c>
      <c r="C8" t="s">
        <v>63</v>
      </c>
      <c r="E8">
        <v>15000</v>
      </c>
    </row>
    <row r="9" spans="1:5" x14ac:dyDescent="0.35">
      <c r="A9" s="1">
        <v>44362</v>
      </c>
      <c r="B9" t="s">
        <v>112</v>
      </c>
      <c r="C9" t="s">
        <v>63</v>
      </c>
      <c r="E9">
        <v>50000</v>
      </c>
    </row>
    <row r="10" spans="1:5" x14ac:dyDescent="0.35">
      <c r="A10" s="1">
        <v>44364</v>
      </c>
      <c r="B10" t="s">
        <v>112</v>
      </c>
      <c r="C10" t="s">
        <v>63</v>
      </c>
      <c r="E10">
        <v>30000</v>
      </c>
    </row>
    <row r="11" spans="1:5" x14ac:dyDescent="0.35">
      <c r="A11" s="1">
        <v>44371</v>
      </c>
      <c r="B11" t="s">
        <v>112</v>
      </c>
      <c r="C11" t="s">
        <v>63</v>
      </c>
      <c r="E11">
        <v>52540</v>
      </c>
    </row>
    <row r="12" spans="1:5" x14ac:dyDescent="0.35">
      <c r="A12" s="1">
        <v>44372</v>
      </c>
      <c r="B12" t="s">
        <v>112</v>
      </c>
      <c r="C12" t="s">
        <v>63</v>
      </c>
      <c r="E12">
        <v>25000</v>
      </c>
    </row>
    <row r="13" spans="1:5" x14ac:dyDescent="0.35">
      <c r="A13" s="1">
        <v>44378</v>
      </c>
      <c r="B13" t="s">
        <v>112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BİLANÇOLAR</vt:lpstr>
      <vt:lpstr>HAFTALIK_BİLANÇO</vt:lpstr>
      <vt:lpstr>PERSONEL_GİDER</vt:lpstr>
      <vt:lpstr>KASA_ALIM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2021-07-22T15:33:03Z</dcterms:modified>
</cp:coreProperties>
</file>