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2B7AFCEE-76EF-434F-9457-F97FF383A7ED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HAFTALIK_BİLANÇO" sheetId="13" r:id="rId2"/>
    <sheet name="KASA_ALIM" sheetId="2" r:id="rId3"/>
    <sheet name="PERSONEL_GİDER" sheetId="19" r:id="rId4"/>
    <sheet name="NOT" sheetId="16" r:id="rId5"/>
    <sheet name="EGE_LİDER" sheetId="3" r:id="rId6"/>
    <sheet name="ŞEKEROĞLU" sheetId="14" r:id="rId7"/>
    <sheet name="SARIOĞLU" sheetId="15" r:id="rId8"/>
    <sheet name="NOTLA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5" i="4" l="1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S12" i="13"/>
  <c r="R12" i="13"/>
  <c r="S11" i="13"/>
  <c r="R11" i="13"/>
  <c r="Q12" i="13"/>
  <c r="AA226" i="4"/>
  <c r="Z226" i="4"/>
  <c r="H237" i="4"/>
  <c r="D236" i="4"/>
  <c r="E236" i="4"/>
  <c r="F236" i="4"/>
  <c r="G235" i="4"/>
  <c r="I235" i="4" s="1"/>
  <c r="Q11" i="13"/>
  <c r="F187" i="4"/>
  <c r="E187" i="4"/>
  <c r="D187" i="4"/>
  <c r="F196" i="4"/>
  <c r="E196" i="4"/>
  <c r="D196" i="4"/>
  <c r="F203" i="4"/>
  <c r="E203" i="4"/>
  <c r="D203" i="4"/>
  <c r="F212" i="4"/>
  <c r="E212" i="4"/>
  <c r="D212" i="4"/>
  <c r="F223" i="4"/>
  <c r="E223" i="4"/>
  <c r="D223" i="4"/>
  <c r="Q10" i="13"/>
  <c r="N10" i="13"/>
  <c r="K10" i="13"/>
  <c r="H10" i="13"/>
  <c r="E10" i="13"/>
  <c r="D10" i="13"/>
  <c r="C10" i="13"/>
  <c r="B10" i="13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I229" i="4" s="1"/>
  <c r="G228" i="4"/>
  <c r="I228" i="4" s="1"/>
  <c r="G227" i="4"/>
  <c r="I227" i="4" s="1"/>
  <c r="G226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181" i="4"/>
  <c r="H180" i="4"/>
  <c r="F180" i="4"/>
  <c r="E180" i="4"/>
  <c r="D180" i="4"/>
  <c r="H224" i="4"/>
  <c r="J34" i="2"/>
  <c r="J32" i="2"/>
  <c r="H32" i="2"/>
  <c r="G32" i="2"/>
  <c r="K12" i="13"/>
  <c r="N12" i="13"/>
  <c r="N203" i="4"/>
  <c r="R203" i="4"/>
  <c r="N196" i="4"/>
  <c r="R196" i="4"/>
  <c r="V196" i="4"/>
  <c r="N187" i="4"/>
  <c r="R187" i="4"/>
  <c r="V187" i="4"/>
  <c r="N223" i="4"/>
  <c r="R223" i="4"/>
  <c r="V223" i="4"/>
  <c r="N212" i="4"/>
  <c r="R212" i="4"/>
  <c r="V212" i="4"/>
  <c r="G222" i="4"/>
  <c r="I222" i="4" s="1"/>
  <c r="G221" i="4"/>
  <c r="I221" i="4" s="1"/>
  <c r="G220" i="4"/>
  <c r="I220" i="4" s="1"/>
  <c r="G219" i="4"/>
  <c r="I219" i="4" s="1"/>
  <c r="G218" i="4"/>
  <c r="I218" i="4" s="1"/>
  <c r="G217" i="4"/>
  <c r="I217" i="4" s="1"/>
  <c r="G216" i="4"/>
  <c r="I216" i="4" s="1"/>
  <c r="G215" i="4"/>
  <c r="I215" i="4" s="1"/>
  <c r="H213" i="4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H204" i="4"/>
  <c r="G201" i="4"/>
  <c r="I201" i="4" s="1"/>
  <c r="G200" i="4"/>
  <c r="I200" i="4" s="1"/>
  <c r="G199" i="4"/>
  <c r="H197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H188" i="4"/>
  <c r="G186" i="4"/>
  <c r="I186" i="4" s="1"/>
  <c r="G185" i="4"/>
  <c r="I185" i="4" s="1"/>
  <c r="G184" i="4"/>
  <c r="I184" i="4" s="1"/>
  <c r="G183" i="4"/>
  <c r="I183" i="4" s="1"/>
  <c r="V180" i="4"/>
  <c r="R180" i="4"/>
  <c r="N180" i="4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73" i="4"/>
  <c r="I173" i="4" s="1"/>
  <c r="G17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I154" i="4" l="1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187" i="4"/>
  <c r="G203" i="4"/>
  <c r="I212" i="4"/>
  <c r="G17" i="4"/>
  <c r="G196" i="4"/>
  <c r="I223" i="4"/>
  <c r="G236" i="4"/>
  <c r="G187" i="4"/>
  <c r="G212" i="4"/>
  <c r="G223" i="4"/>
  <c r="I5" i="4"/>
  <c r="G5" i="4"/>
  <c r="I226" i="4"/>
  <c r="I236" i="4" s="1"/>
  <c r="G10" i="4"/>
  <c r="I10" i="4"/>
  <c r="G180" i="4"/>
  <c r="Z212" i="4"/>
  <c r="Z223" i="4"/>
  <c r="Z203" i="4"/>
  <c r="H12" i="13"/>
  <c r="Z196" i="4"/>
  <c r="Z187" i="4"/>
  <c r="Z180" i="4"/>
  <c r="I172" i="4"/>
  <c r="I180" i="4" s="1"/>
  <c r="I190" i="4"/>
  <c r="I196" i="4" s="1"/>
  <c r="I199" i="4"/>
  <c r="I203" i="4" s="1"/>
  <c r="G23" i="2"/>
  <c r="G13" i="2"/>
</calcChain>
</file>

<file path=xl/sharedStrings.xml><?xml version="1.0" encoding="utf-8"?>
<sst xmlns="http://schemas.openxmlformats.org/spreadsheetml/2006/main" count="941" uniqueCount="186">
  <si>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</si>
  <si>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</si>
  <si>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</si>
  <si>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</si>
  <si>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</si>
  <si>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</si>
  <si>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</si>
  <si>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</si>
  <si>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</si>
  <si>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</si>
  <si>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</si>
  <si>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</si>
  <si>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</si>
  <si>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</si>
  <si>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</si>
  <si>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</si>
  <si>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</si>
  <si>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</si>
  <si>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</si>
  <si>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</si>
  <si>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</si>
  <si>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</si>
  <si>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</si>
  <si>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</si>
  <si>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</si>
  <si>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</si>
  <si>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</si>
  <si>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</si>
  <si>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</si>
  <si>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</si>
  <si>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</si>
  <si>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</si>
  <si>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</si>
  <si>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</si>
  <si>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</si>
  <si>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</si>
  <si>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</si>
  <si>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</si>
  <si>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</si>
  <si>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</si>
  <si>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</si>
  <si>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</si>
  <si>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</si>
  <si>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</si>
  <si>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</si>
  <si>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</si>
  <si>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</si>
  <si>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</si>
  <si>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</si>
  <si>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</si>
  <si>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</si>
  <si>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</si>
  <si>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</si>
  <si>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</si>
  <si>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</si>
  <si>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</si>
  <si>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</si>
  <si>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</si>
  <si>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</si>
  <si>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</si>
  <si>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</si>
  <si>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</si>
  <si>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</si>
  <si>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</si>
  <si>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</si>
  <si>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</si>
  <si>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</si>
  <si>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</si>
  <si>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</si>
  <si>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</si>
  <si>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</si>
  <si>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</si>
  <si>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</si>
  <si>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</si>
  <si>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</si>
  <si>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</si>
  <si>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</si>
  <si>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</si>
  <si>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</si>
  <si>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</si>
  <si>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ÖDEME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</si>
  <si>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</si>
  <si>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</si>
  <si>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</si>
  <si>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</si>
  <si>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</si>
  <si>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</si>
  <si>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</si>
  <si>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</si>
  <si>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</si>
  <si>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</si>
  <si>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</si>
  <si>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</si>
  <si>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</si>
  <si>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</si>
  <si>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</si>
  <si>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</si>
  <si>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</si>
  <si>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</si>
  <si>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</si>
  <si>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</si>
  <si>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</si>
  <si>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</si>
  <si>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</si>
  <si>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</si>
  <si>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SATIŞ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</si>
  <si>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</si>
  <si>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</si>
  <si>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</si>
  <si>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</si>
  <si>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</si>
  <si>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</si>
  <si>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</si>
  <si>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</si>
  <si>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</si>
  <si>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</si>
  <si>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</si>
  <si>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</si>
  <si>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</si>
  <si>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</si>
  <si>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</si>
  <si>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</si>
  <si>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</si>
  <si>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</si>
  <si>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</si>
  <si>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</si>
  <si>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Ali açıkgöz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</si>
  <si>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</si>
  <si>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</si>
  <si>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</si>
  <si>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</si>
  <si>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</si>
  <si>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</si>
  <si>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</si>
  <si>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</si>
  <si>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</si>
  <si>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</si>
  <si>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</si>
  <si>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</si>
  <si>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</si>
  <si>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</si>
  <si>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</si>
  <si>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</si>
  <si>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KOMİSYON_GİDERİ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</si>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</sst>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11" borderId="0" xfId="0" applyFont="1" applyFill="1"/>
    <xf numFmtId="0" fontId="0" fillId="7" borderId="0" xfId="0" applyFont="1" applyFill="1"/>
    <xf numFmtId="0" fontId="0" fillId="0" borderId="0" xfId="0" applyFont="1" applyFill="1"/>
    <xf numFmtId="0" fontId="1" fillId="10" borderId="0" xfId="0" applyFont="1" applyFill="1"/>
    <xf numFmtId="0" fontId="0" fillId="10" borderId="0" xfId="0" applyFont="1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AA237"/>
  <sheetViews>
    <sheetView tabSelected="1" zoomScale="56" zoomScaleNormal="56"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A157" sqref="A157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1" max="11" width="11.36328125" bestFit="1" customWidth="1"/>
    <col min="13" max="13" width="14.36328125" bestFit="1" customWidth="1"/>
    <col min="14" max="14" width="11.1796875" customWidth="1"/>
    <col min="15" max="15" width="9.81640625" bestFit="1" customWidth="1"/>
    <col min="16" max="16" width="13.1796875" bestFit="1" customWidth="1"/>
    <col min="19" max="19" width="9.81640625" bestFit="1" customWidth="1"/>
    <col min="20" max="20" width="12" bestFit="1" customWidth="1"/>
    <col min="23" max="23" width="9.81640625" bestFit="1" customWidth="1"/>
    <col min="24" max="24" width="12" bestFit="1" customWidth="1"/>
    <col min="26" max="26" width="13.1796875" bestFit="1" customWidth="1"/>
    <col min="27" max="27" width="12.36328125" bestFit="1" customWidth="1"/>
  </cols>
  <sheetData>
    <row r="1" spans="1:27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80</v>
      </c>
      <c r="K1" s="2" t="s">
        <v>81</v>
      </c>
      <c r="L1" s="2" t="s">
        <v>176</v>
      </c>
      <c r="M1" s="2"/>
      <c r="N1" s="19" t="s">
        <v>82</v>
      </c>
      <c r="O1" s="19"/>
      <c r="P1" s="19"/>
      <c r="Q1" s="19"/>
      <c r="R1" s="20" t="s">
        <v>62</v>
      </c>
      <c r="S1" s="20"/>
      <c r="T1" s="20"/>
      <c r="U1" s="20"/>
      <c r="V1" s="21" t="s">
        <v>83</v>
      </c>
      <c r="W1" s="21"/>
      <c r="X1" s="21"/>
      <c r="Y1" s="21"/>
      <c r="Z1" s="2" t="s">
        <v>84</v>
      </c>
      <c r="AA1" s="2" t="s">
        <v>131</v>
      </c>
    </row>
    <row r="2" spans="1:27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" t="s">
        <v>2</v>
      </c>
      <c r="O2" s="16" t="s">
        <v>113</v>
      </c>
      <c r="P2" s="7" t="s">
        <v>114</v>
      </c>
      <c r="Q2" s="7"/>
      <c r="R2" s="7" t="s">
        <v>2</v>
      </c>
      <c r="S2" s="7" t="s">
        <v>33</v>
      </c>
      <c r="T2" s="7" t="s">
        <v>1</v>
      </c>
      <c r="U2" s="7"/>
      <c r="V2" s="7" t="s">
        <v>2</v>
      </c>
      <c r="W2" s="7" t="s">
        <v>33</v>
      </c>
      <c r="X2" s="7" t="s">
        <v>1</v>
      </c>
      <c r="Y2" s="15"/>
      <c r="Z2" s="2"/>
    </row>
    <row r="3" spans="1:27" x14ac:dyDescent="0.35">
      <c r="A3" s="4" t="s">
        <v>117</v>
      </c>
      <c r="B3" t="s">
        <v>115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2"/>
    </row>
    <row r="4" spans="1:27" x14ac:dyDescent="0.35">
      <c r="A4" s="4" t="s">
        <v>117</v>
      </c>
      <c r="B4" t="s">
        <v>116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2"/>
    </row>
    <row r="5" spans="1:27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2"/>
    </row>
    <row r="6" spans="1:27" x14ac:dyDescent="0.35">
      <c r="B6" s="2" t="s">
        <v>18</v>
      </c>
      <c r="H6">
        <f>AVERAGE(H3:H4)</f>
        <v>8</v>
      </c>
      <c r="J6" s="2"/>
      <c r="K6" s="2"/>
      <c r="L6" s="2"/>
      <c r="M6" s="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2"/>
    </row>
    <row r="7" spans="1:27" x14ac:dyDescent="0.35">
      <c r="J7" s="2"/>
      <c r="K7" s="2"/>
      <c r="L7" s="2"/>
      <c r="M7" s="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2"/>
    </row>
    <row r="8" spans="1:27" x14ac:dyDescent="0.35">
      <c r="A8" s="2" t="s">
        <v>118</v>
      </c>
      <c r="B8" t="s">
        <v>119</v>
      </c>
      <c r="C8" t="s">
        <v>120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2"/>
    </row>
    <row r="9" spans="1:27" x14ac:dyDescent="0.35">
      <c r="A9" s="2" t="s">
        <v>118</v>
      </c>
      <c r="B9" t="s">
        <v>121</v>
      </c>
      <c r="C9" t="s">
        <v>122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2"/>
    </row>
    <row r="10" spans="1:27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2"/>
    </row>
    <row r="11" spans="1:27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2"/>
    </row>
    <row r="12" spans="1:27" x14ac:dyDescent="0.35">
      <c r="J12" s="2"/>
      <c r="K12" s="2"/>
      <c r="L12" s="2"/>
      <c r="M12" s="2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2"/>
    </row>
    <row r="13" spans="1:27" x14ac:dyDescent="0.35">
      <c r="A13" s="2" t="s">
        <v>123</v>
      </c>
      <c r="B13" t="s">
        <v>124</v>
      </c>
      <c r="C13" t="s">
        <v>144</v>
      </c>
      <c r="I13">
        <v>7480</v>
      </c>
      <c r="J13" s="2"/>
      <c r="K13" s="2"/>
      <c r="L13" s="2"/>
      <c r="M13" s="2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2"/>
    </row>
    <row r="14" spans="1:27" x14ac:dyDescent="0.35">
      <c r="A14" s="2" t="s">
        <v>123</v>
      </c>
      <c r="B14" t="s">
        <v>124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2"/>
    </row>
    <row r="15" spans="1:27" x14ac:dyDescent="0.35">
      <c r="A15" s="2" t="s">
        <v>123</v>
      </c>
      <c r="B15" t="s">
        <v>116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2"/>
    </row>
    <row r="16" spans="1:27" x14ac:dyDescent="0.35">
      <c r="A16" s="2" t="s">
        <v>123</v>
      </c>
      <c r="B16" t="s">
        <v>119</v>
      </c>
      <c r="C16" t="s">
        <v>125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"/>
    </row>
    <row r="17" spans="1:26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2"/>
    </row>
    <row r="18" spans="1:26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2"/>
    </row>
    <row r="19" spans="1:26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"/>
    </row>
    <row r="20" spans="1:26" x14ac:dyDescent="0.35">
      <c r="A20" s="2" t="s">
        <v>145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>(G20*H20)</f>
        <v>6000</v>
      </c>
      <c r="J20" s="2"/>
      <c r="K20" s="2"/>
      <c r="L20" s="2"/>
      <c r="M20" s="2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"/>
    </row>
    <row r="21" spans="1:26" x14ac:dyDescent="0.35">
      <c r="A21" s="2" t="s">
        <v>145</v>
      </c>
      <c r="B21" s="8" t="s">
        <v>146</v>
      </c>
      <c r="C21" s="8" t="s">
        <v>9</v>
      </c>
      <c r="D21" s="8">
        <v>120</v>
      </c>
      <c r="E21" s="8">
        <v>396</v>
      </c>
      <c r="F21" s="8"/>
      <c r="G21" s="8">
        <f t="shared" ref="G21:G25" si="0">(E21-F21)</f>
        <v>396</v>
      </c>
      <c r="H21" s="8">
        <v>6</v>
      </c>
      <c r="I21" s="8">
        <f>(G21*H21)</f>
        <v>2376</v>
      </c>
      <c r="J21" s="2"/>
      <c r="K21" s="2"/>
      <c r="L21" s="2"/>
      <c r="M21" s="2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2"/>
    </row>
    <row r="22" spans="1:26" x14ac:dyDescent="0.35">
      <c r="A22" s="2" t="s">
        <v>145</v>
      </c>
      <c r="B22" s="8" t="s">
        <v>147</v>
      </c>
      <c r="C22" s="8" t="s">
        <v>9</v>
      </c>
      <c r="D22" s="8">
        <v>258</v>
      </c>
      <c r="E22" s="8">
        <v>900</v>
      </c>
      <c r="F22" s="8"/>
      <c r="G22" s="8">
        <f t="shared" si="0"/>
        <v>900</v>
      </c>
      <c r="H22" s="8">
        <v>8</v>
      </c>
      <c r="I22" s="8">
        <f>(G22*H22)</f>
        <v>7200</v>
      </c>
      <c r="J22" s="2"/>
      <c r="K22" s="2"/>
      <c r="L22" s="2"/>
      <c r="M22" s="2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2"/>
    </row>
    <row r="23" spans="1:26" x14ac:dyDescent="0.35">
      <c r="A23" s="2" t="s">
        <v>145</v>
      </c>
      <c r="B23" s="8" t="s">
        <v>115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0"/>
        <v>1325</v>
      </c>
      <c r="H23" s="8">
        <v>5</v>
      </c>
      <c r="I23" s="8">
        <f>(G23*H23)</f>
        <v>6625</v>
      </c>
      <c r="J23" s="2"/>
      <c r="K23" s="2"/>
      <c r="L23" s="2"/>
      <c r="M23" s="2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2"/>
    </row>
    <row r="24" spans="1:26" x14ac:dyDescent="0.35">
      <c r="A24" s="2" t="s">
        <v>145</v>
      </c>
      <c r="B24" s="8" t="s">
        <v>146</v>
      </c>
      <c r="C24" s="8" t="s">
        <v>9</v>
      </c>
      <c r="D24" s="8">
        <v>464</v>
      </c>
      <c r="E24" s="8">
        <v>1532</v>
      </c>
      <c r="F24" s="8"/>
      <c r="G24" s="8">
        <f t="shared" si="0"/>
        <v>1532</v>
      </c>
      <c r="H24" s="8">
        <v>7.5</v>
      </c>
      <c r="I24" s="8">
        <f>(G24*H24)</f>
        <v>11490</v>
      </c>
      <c r="J24" s="2"/>
      <c r="K24" s="2"/>
      <c r="L24" s="2"/>
      <c r="M24" s="2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2"/>
    </row>
    <row r="25" spans="1:26" x14ac:dyDescent="0.35">
      <c r="A25" s="2" t="s">
        <v>145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0"/>
        <v>810</v>
      </c>
      <c r="H25" s="8">
        <v>7.5</v>
      </c>
      <c r="I25" s="8">
        <f>(G25*H25)</f>
        <v>6075</v>
      </c>
      <c r="J25" s="2"/>
      <c r="K25" s="2"/>
      <c r="L25" s="2"/>
      <c r="M25" s="2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2"/>
    </row>
    <row r="26" spans="1:26" x14ac:dyDescent="0.35">
      <c r="B26" s="2" t="s">
        <v>17</v>
      </c>
      <c r="C26" s="2"/>
      <c r="D26" s="2">
        <f t="shared" ref="D26:I26" si="1">SUM(D20:D25)</f>
        <v>1892</v>
      </c>
      <c r="E26" s="2">
        <f t="shared" si="1"/>
        <v>6248</v>
      </c>
      <c r="F26" s="2">
        <f t="shared" si="1"/>
        <v>285</v>
      </c>
      <c r="G26" s="2">
        <f t="shared" si="1"/>
        <v>5963</v>
      </c>
      <c r="H26" s="2"/>
      <c r="I26" s="2">
        <f t="shared" si="1"/>
        <v>39766</v>
      </c>
      <c r="J26" s="2"/>
      <c r="K26" s="2"/>
      <c r="L26" s="2"/>
      <c r="M26" s="2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2"/>
    </row>
    <row r="27" spans="1:26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2"/>
    </row>
    <row r="28" spans="1:26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2"/>
    </row>
    <row r="29" spans="1:26" x14ac:dyDescent="0.35">
      <c r="A29" s="2" t="s">
        <v>148</v>
      </c>
      <c r="B29" s="8" t="s">
        <v>149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2"/>
    </row>
    <row r="30" spans="1:26" x14ac:dyDescent="0.35">
      <c r="A30" s="2" t="s">
        <v>148</v>
      </c>
      <c r="B30" s="8" t="s">
        <v>150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2"/>
    </row>
    <row r="31" spans="1:26" x14ac:dyDescent="0.35">
      <c r="A31" s="2" t="s">
        <v>148</v>
      </c>
      <c r="B31" s="8" t="s">
        <v>151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2"/>
    </row>
    <row r="32" spans="1:26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2"/>
    </row>
    <row r="33" spans="1:27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2"/>
    </row>
    <row r="34" spans="1:27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11"/>
      <c r="AA34" s="10"/>
    </row>
    <row r="35" spans="1:27" x14ac:dyDescent="0.35">
      <c r="A35" s="2" t="s">
        <v>152</v>
      </c>
      <c r="B35" s="8"/>
      <c r="C35" s="8" t="s">
        <v>9</v>
      </c>
      <c r="D35" s="8">
        <v>25</v>
      </c>
      <c r="E35" s="8">
        <v>94</v>
      </c>
      <c r="F35" s="8">
        <v>12</v>
      </c>
      <c r="G35" s="8">
        <f>(E35-F35)</f>
        <v>82</v>
      </c>
      <c r="H35" s="8">
        <v>6</v>
      </c>
      <c r="I35" s="8">
        <f>(G35*H35)</f>
        <v>492</v>
      </c>
      <c r="J35" s="2"/>
      <c r="K35" s="2"/>
      <c r="L35" s="2"/>
      <c r="M35" s="2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2"/>
    </row>
    <row r="36" spans="1:27" x14ac:dyDescent="0.35">
      <c r="A36" s="2" t="s">
        <v>152</v>
      </c>
      <c r="B36" s="8" t="s">
        <v>153</v>
      </c>
      <c r="C36" s="8" t="s">
        <v>9</v>
      </c>
      <c r="D36" s="8">
        <v>509</v>
      </c>
      <c r="E36" s="8">
        <v>1900</v>
      </c>
      <c r="F36" s="8">
        <v>254</v>
      </c>
      <c r="G36" s="8">
        <f>(E36-F36)</f>
        <v>1646</v>
      </c>
      <c r="H36" s="8">
        <v>4</v>
      </c>
      <c r="I36" s="8">
        <f>(G36*H36)</f>
        <v>6584</v>
      </c>
      <c r="J36" s="2"/>
      <c r="K36" s="2"/>
      <c r="L36" s="2"/>
      <c r="M36" s="2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2"/>
    </row>
    <row r="37" spans="1:27" x14ac:dyDescent="0.35">
      <c r="A37" s="2" t="s">
        <v>152</v>
      </c>
      <c r="B37" s="8" t="s">
        <v>154</v>
      </c>
      <c r="C37" s="8" t="s">
        <v>9</v>
      </c>
      <c r="D37" s="8">
        <v>121</v>
      </c>
      <c r="E37" s="8">
        <v>425</v>
      </c>
      <c r="F37" s="8">
        <v>48</v>
      </c>
      <c r="G37" s="8">
        <f>(E37-F37)</f>
        <v>377</v>
      </c>
      <c r="H37" s="8">
        <v>4.5</v>
      </c>
      <c r="I37" s="8">
        <f>(G37*H37)</f>
        <v>1696.5</v>
      </c>
      <c r="J37" s="2"/>
      <c r="K37" s="2"/>
      <c r="L37" s="2"/>
      <c r="M37" s="2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2"/>
    </row>
    <row r="38" spans="1:27" x14ac:dyDescent="0.35">
      <c r="A38" s="2" t="s">
        <v>152</v>
      </c>
      <c r="B38" s="8" t="s">
        <v>154</v>
      </c>
      <c r="C38" s="8" t="s">
        <v>9</v>
      </c>
      <c r="D38" s="8">
        <v>379</v>
      </c>
      <c r="E38" s="8">
        <v>1334</v>
      </c>
      <c r="F38" s="8">
        <v>151</v>
      </c>
      <c r="G38" s="8">
        <f>(E38-F38)</f>
        <v>1183</v>
      </c>
      <c r="H38" s="8">
        <v>6.5</v>
      </c>
      <c r="I38" s="8">
        <f>(G38*H38)</f>
        <v>7689.5</v>
      </c>
      <c r="J38" s="2"/>
      <c r="K38" s="2"/>
      <c r="L38" s="2"/>
      <c r="M38" s="2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2"/>
    </row>
    <row r="39" spans="1:27" x14ac:dyDescent="0.35">
      <c r="A39" s="2" t="s">
        <v>152</v>
      </c>
      <c r="B39" s="8" t="s">
        <v>124</v>
      </c>
      <c r="C39" s="8" t="s">
        <v>9</v>
      </c>
      <c r="D39" s="8">
        <v>484</v>
      </c>
      <c r="E39" s="8">
        <v>2029</v>
      </c>
      <c r="F39" s="8">
        <v>242</v>
      </c>
      <c r="G39" s="8">
        <f>(E39-F39)</f>
        <v>1787</v>
      </c>
      <c r="H39" s="8">
        <v>6.7</v>
      </c>
      <c r="I39" s="8">
        <f>(G39*H39)</f>
        <v>11972.9</v>
      </c>
      <c r="J39" s="2"/>
      <c r="K39" s="2"/>
      <c r="L39" s="2"/>
      <c r="M39" s="2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2"/>
    </row>
    <row r="40" spans="1:27" x14ac:dyDescent="0.35">
      <c r="A40" s="2" t="s">
        <v>152</v>
      </c>
      <c r="B40" s="8" t="s">
        <v>124</v>
      </c>
      <c r="C40" s="8" t="s">
        <v>9</v>
      </c>
      <c r="D40" s="8">
        <v>226</v>
      </c>
      <c r="E40" s="8">
        <v>863</v>
      </c>
      <c r="F40" s="8">
        <v>113</v>
      </c>
      <c r="G40" s="8">
        <f>(E40-F40)</f>
        <v>750</v>
      </c>
      <c r="H40" s="8">
        <v>4.5</v>
      </c>
      <c r="I40" s="8">
        <f>(G40*H40)</f>
        <v>3375</v>
      </c>
      <c r="J40" s="2"/>
      <c r="K40" s="2"/>
      <c r="L40" s="2"/>
      <c r="M40" s="2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2"/>
    </row>
    <row r="41" spans="1:27" x14ac:dyDescent="0.35">
      <c r="A41" s="2" t="s">
        <v>152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>(E41-F41)</f>
        <v>2469</v>
      </c>
      <c r="H41" s="8">
        <v>4.5</v>
      </c>
      <c r="I41" s="8">
        <f>(G41*H41)</f>
        <v>11110.5</v>
      </c>
      <c r="J41" s="2"/>
      <c r="K41" s="2"/>
      <c r="L41" s="2"/>
      <c r="M41" s="2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2"/>
    </row>
    <row r="42" spans="1:27" x14ac:dyDescent="0.35">
      <c r="A42" s="2" t="s">
        <v>152</v>
      </c>
      <c r="B42" s="8" t="s">
        <v>155</v>
      </c>
      <c r="C42" s="8" t="s">
        <v>9</v>
      </c>
      <c r="D42" s="8">
        <v>187</v>
      </c>
      <c r="E42" s="8">
        <v>580</v>
      </c>
      <c r="F42" s="8">
        <v>80</v>
      </c>
      <c r="G42" s="8">
        <f>(E42-F42)</f>
        <v>500</v>
      </c>
      <c r="H42" s="8">
        <v>3</v>
      </c>
      <c r="I42" s="8">
        <f>(G42*H42)</f>
        <v>1500</v>
      </c>
      <c r="J42" s="2"/>
      <c r="K42" s="2"/>
      <c r="L42" s="2"/>
      <c r="M42" s="2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2"/>
    </row>
    <row r="43" spans="1:27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2"/>
    </row>
    <row r="44" spans="1:27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2"/>
    </row>
    <row r="45" spans="1:27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2"/>
    </row>
    <row r="46" spans="1:27" x14ac:dyDescent="0.35">
      <c r="A46" s="2" t="s">
        <v>156</v>
      </c>
      <c r="B46" s="8" t="s">
        <v>157</v>
      </c>
      <c r="C46" s="8" t="s">
        <v>9</v>
      </c>
      <c r="D46" s="8">
        <v>112</v>
      </c>
      <c r="E46" s="8">
        <v>459</v>
      </c>
      <c r="F46" s="8">
        <v>56</v>
      </c>
      <c r="G46" s="8">
        <f>(E46-F46)</f>
        <v>403</v>
      </c>
      <c r="H46" s="8">
        <v>3.5</v>
      </c>
      <c r="I46" s="8">
        <f>(G46*H46)</f>
        <v>1410.5</v>
      </c>
      <c r="J46" s="2"/>
      <c r="K46" s="2"/>
      <c r="L46" s="2"/>
      <c r="M46" s="2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2"/>
    </row>
    <row r="47" spans="1:27" x14ac:dyDescent="0.35">
      <c r="A47" s="2" t="s">
        <v>156</v>
      </c>
      <c r="B47" s="8" t="s">
        <v>158</v>
      </c>
      <c r="C47" s="8" t="s">
        <v>9</v>
      </c>
      <c r="D47" s="8">
        <v>171</v>
      </c>
      <c r="E47" s="8">
        <v>700</v>
      </c>
      <c r="F47" s="8">
        <v>85</v>
      </c>
      <c r="G47" s="8">
        <f>(E47-F47)</f>
        <v>615</v>
      </c>
      <c r="H47" s="8">
        <v>6.5</v>
      </c>
      <c r="I47" s="8">
        <f>(G47*H47)</f>
        <v>3997.5</v>
      </c>
      <c r="J47" s="2"/>
      <c r="K47" s="2"/>
      <c r="L47" s="2"/>
      <c r="M47" s="2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2"/>
    </row>
    <row r="48" spans="1:27" x14ac:dyDescent="0.35">
      <c r="A48" s="2" t="s">
        <v>156</v>
      </c>
      <c r="B48" s="8" t="s">
        <v>154</v>
      </c>
      <c r="C48" s="8" t="s">
        <v>9</v>
      </c>
      <c r="D48" s="8">
        <v>440</v>
      </c>
      <c r="E48" s="8">
        <v>1620</v>
      </c>
      <c r="F48" s="8">
        <v>180</v>
      </c>
      <c r="G48" s="8">
        <f>(E48-F48)</f>
        <v>1440</v>
      </c>
      <c r="H48" s="8">
        <v>6</v>
      </c>
      <c r="I48" s="8">
        <f>(G48*H48)</f>
        <v>8640</v>
      </c>
      <c r="J48" s="2"/>
      <c r="K48" s="2"/>
      <c r="L48" s="2"/>
      <c r="M48" s="2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2"/>
    </row>
    <row r="49" spans="1:26" x14ac:dyDescent="0.35">
      <c r="A49" s="2" t="s">
        <v>156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>(E49-F49)</f>
        <v>848</v>
      </c>
      <c r="H49" s="8">
        <v>5.5</v>
      </c>
      <c r="I49" s="8">
        <f>(G49*H49)</f>
        <v>4664</v>
      </c>
      <c r="J49" s="2"/>
      <c r="K49" s="2"/>
      <c r="L49" s="2"/>
      <c r="M49" s="2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2"/>
    </row>
    <row r="50" spans="1:26" x14ac:dyDescent="0.35">
      <c r="A50" s="2" t="s">
        <v>156</v>
      </c>
      <c r="B50" s="8" t="s">
        <v>151</v>
      </c>
      <c r="C50" s="8" t="s">
        <v>9</v>
      </c>
      <c r="D50" s="8">
        <v>208</v>
      </c>
      <c r="E50" s="8">
        <v>786</v>
      </c>
      <c r="F50" s="8">
        <v>104</v>
      </c>
      <c r="G50" s="8">
        <f>(E50-F50)</f>
        <v>682</v>
      </c>
      <c r="H50" s="8">
        <v>4</v>
      </c>
      <c r="I50" s="8">
        <f>(G50*H50)</f>
        <v>2728</v>
      </c>
      <c r="J50" s="2"/>
      <c r="K50" s="2"/>
      <c r="L50" s="2"/>
      <c r="M50" s="2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2"/>
    </row>
    <row r="51" spans="1:26" x14ac:dyDescent="0.35">
      <c r="A51" s="2" t="s">
        <v>156</v>
      </c>
      <c r="B51" s="8" t="s">
        <v>151</v>
      </c>
      <c r="C51" s="8" t="s">
        <v>9</v>
      </c>
      <c r="D51" s="8">
        <v>517</v>
      </c>
      <c r="E51" s="8">
        <v>1953</v>
      </c>
      <c r="F51" s="8">
        <v>258</v>
      </c>
      <c r="G51" s="8">
        <f>(E51-F51)</f>
        <v>1695</v>
      </c>
      <c r="H51" s="8">
        <v>6</v>
      </c>
      <c r="I51" s="8">
        <f>(G51*H51)</f>
        <v>10170</v>
      </c>
      <c r="J51" s="2"/>
      <c r="K51" s="2"/>
      <c r="L51" s="2"/>
      <c r="M51" s="2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2"/>
    </row>
    <row r="52" spans="1:26" x14ac:dyDescent="0.35">
      <c r="A52" s="2" t="s">
        <v>156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>(E52-F52)</f>
        <v>1444</v>
      </c>
      <c r="H52" s="8">
        <v>8.5</v>
      </c>
      <c r="I52" s="8">
        <f>(G52*H52)</f>
        <v>12274</v>
      </c>
      <c r="J52" s="2"/>
      <c r="K52" s="2"/>
      <c r="L52" s="2"/>
      <c r="M52" s="2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2"/>
    </row>
    <row r="53" spans="1:26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2"/>
    </row>
    <row r="54" spans="1:26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2"/>
    </row>
    <row r="55" spans="1:26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2"/>
    </row>
    <row r="56" spans="1:26" x14ac:dyDescent="0.35">
      <c r="A56" s="2" t="s">
        <v>159</v>
      </c>
      <c r="B56" s="8" t="s">
        <v>124</v>
      </c>
      <c r="C56" s="8" t="s">
        <v>9</v>
      </c>
      <c r="D56" s="8">
        <v>1046</v>
      </c>
      <c r="E56" s="8">
        <v>3820</v>
      </c>
      <c r="F56" s="8">
        <v>523</v>
      </c>
      <c r="G56" s="8">
        <f>(E56-F56)</f>
        <v>3297</v>
      </c>
      <c r="H56" s="8">
        <v>6</v>
      </c>
      <c r="I56" s="8">
        <f>(G56*H56)</f>
        <v>19782</v>
      </c>
      <c r="J56" s="2"/>
      <c r="K56" s="2"/>
      <c r="L56" s="2"/>
      <c r="M56" s="2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2"/>
    </row>
    <row r="57" spans="1:26" x14ac:dyDescent="0.35">
      <c r="A57" s="2" t="s">
        <v>159</v>
      </c>
      <c r="B57" s="8" t="s">
        <v>160</v>
      </c>
      <c r="C57" s="8" t="s">
        <v>9</v>
      </c>
      <c r="D57" s="8">
        <v>221</v>
      </c>
      <c r="E57" s="8">
        <v>760</v>
      </c>
      <c r="F57" s="8">
        <v>110</v>
      </c>
      <c r="G57" s="8">
        <f>(E57-F57)</f>
        <v>650</v>
      </c>
      <c r="H57" s="8">
        <v>3.5</v>
      </c>
      <c r="I57" s="8">
        <f>(G57*H57)</f>
        <v>2275</v>
      </c>
      <c r="J57" s="2"/>
      <c r="K57" s="2"/>
      <c r="L57" s="2"/>
      <c r="M57" s="2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2"/>
    </row>
    <row r="58" spans="1:26" x14ac:dyDescent="0.35">
      <c r="A58" s="2" t="s">
        <v>159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>(E58-F58)</f>
        <v>1480</v>
      </c>
      <c r="H58" s="8">
        <v>8</v>
      </c>
      <c r="I58" s="8">
        <f>(G58*H58)</f>
        <v>11840</v>
      </c>
      <c r="J58" s="2"/>
      <c r="K58" s="2"/>
      <c r="L58" s="2"/>
      <c r="M58" s="2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2"/>
    </row>
    <row r="59" spans="1:26" x14ac:dyDescent="0.35">
      <c r="A59" s="2" t="s">
        <v>159</v>
      </c>
      <c r="B59" s="8" t="s">
        <v>115</v>
      </c>
      <c r="C59" s="8" t="s">
        <v>9</v>
      </c>
      <c r="D59" s="8">
        <v>300</v>
      </c>
      <c r="E59" s="8">
        <v>1040</v>
      </c>
      <c r="F59" s="8">
        <v>151</v>
      </c>
      <c r="G59" s="8">
        <f>(E59-F59)</f>
        <v>889</v>
      </c>
      <c r="H59" s="8">
        <v>3.5</v>
      </c>
      <c r="I59" s="8">
        <f>(G59*H59)</f>
        <v>3111.5</v>
      </c>
      <c r="J59" s="2"/>
      <c r="K59" s="2"/>
      <c r="L59" s="2"/>
      <c r="M59" s="2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2"/>
    </row>
    <row r="60" spans="1:26" x14ac:dyDescent="0.35">
      <c r="A60" s="2" t="s">
        <v>159</v>
      </c>
      <c r="B60" s="8" t="s">
        <v>161</v>
      </c>
      <c r="C60" s="8" t="s">
        <v>9</v>
      </c>
      <c r="D60" s="8">
        <v>368</v>
      </c>
      <c r="E60" s="8">
        <v>1380</v>
      </c>
      <c r="F60" s="8">
        <v>184</v>
      </c>
      <c r="G60" s="8">
        <f>(E60-F60)</f>
        <v>1196</v>
      </c>
      <c r="H60" s="8">
        <v>5.5</v>
      </c>
      <c r="I60" s="8">
        <f>(G60*H60)</f>
        <v>6578</v>
      </c>
      <c r="J60" s="2"/>
      <c r="K60" s="2"/>
      <c r="L60" s="2"/>
      <c r="M60" s="2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2"/>
    </row>
    <row r="61" spans="1:26" x14ac:dyDescent="0.35">
      <c r="A61" s="2" t="s">
        <v>159</v>
      </c>
      <c r="B61" s="8" t="s">
        <v>162</v>
      </c>
      <c r="C61" s="8" t="s">
        <v>9</v>
      </c>
      <c r="D61" s="8">
        <v>550</v>
      </c>
      <c r="E61" s="8">
        <v>2060</v>
      </c>
      <c r="F61" s="8">
        <v>260</v>
      </c>
      <c r="G61" s="8">
        <f>(E61-F61)</f>
        <v>1800</v>
      </c>
      <c r="H61" s="8">
        <v>6</v>
      </c>
      <c r="I61" s="8">
        <f>(G61*H61)</f>
        <v>10800</v>
      </c>
      <c r="J61" s="2"/>
      <c r="K61" s="2"/>
      <c r="L61" s="2"/>
      <c r="M61" s="2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2"/>
    </row>
    <row r="62" spans="1:26" x14ac:dyDescent="0.35">
      <c r="A62" s="2" t="s">
        <v>159</v>
      </c>
      <c r="B62" s="8" t="s">
        <v>163</v>
      </c>
      <c r="C62" s="8" t="s">
        <v>36</v>
      </c>
      <c r="D62" s="8">
        <v>194</v>
      </c>
      <c r="E62" s="8">
        <v>620</v>
      </c>
      <c r="F62" s="8">
        <v>97</v>
      </c>
      <c r="G62" s="8">
        <f>(E62-F62)</f>
        <v>523</v>
      </c>
      <c r="H62" s="8">
        <v>7</v>
      </c>
      <c r="I62" s="8">
        <f>(G62*H62)</f>
        <v>3661</v>
      </c>
      <c r="J62" s="2"/>
      <c r="K62" s="2"/>
      <c r="L62" s="2"/>
      <c r="M62" s="2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2"/>
    </row>
    <row r="63" spans="1:26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2"/>
    </row>
    <row r="64" spans="1:26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2"/>
    </row>
    <row r="65" spans="1:26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2"/>
    </row>
    <row r="66" spans="1:26" x14ac:dyDescent="0.35">
      <c r="A66" s="2" t="s">
        <v>164</v>
      </c>
      <c r="B66" s="8" t="s">
        <v>165</v>
      </c>
      <c r="C66" s="8" t="s">
        <v>9</v>
      </c>
      <c r="D66" s="8">
        <v>35</v>
      </c>
      <c r="E66" s="8">
        <v>131</v>
      </c>
      <c r="F66" s="8">
        <v>18</v>
      </c>
      <c r="G66" s="8">
        <f>(E66-F66)</f>
        <v>113</v>
      </c>
      <c r="H66" s="8">
        <v>4.75</v>
      </c>
      <c r="I66" s="8">
        <f>(G66*H66)</f>
        <v>536.75</v>
      </c>
      <c r="J66" s="2"/>
      <c r="K66" s="2"/>
      <c r="L66" s="2"/>
      <c r="M66" s="2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2"/>
    </row>
    <row r="67" spans="1:26" x14ac:dyDescent="0.35">
      <c r="A67" s="2" t="s">
        <v>164</v>
      </c>
      <c r="B67" s="8" t="s">
        <v>166</v>
      </c>
      <c r="C67" s="8" t="s">
        <v>9</v>
      </c>
      <c r="D67" s="8">
        <v>236</v>
      </c>
      <c r="E67" s="8">
        <v>860</v>
      </c>
      <c r="F67" s="8">
        <v>118</v>
      </c>
      <c r="G67" s="8">
        <f>(E67-F67)</f>
        <v>742</v>
      </c>
      <c r="H67" s="8">
        <v>5.5</v>
      </c>
      <c r="I67" s="8">
        <f>(G67*H67)</f>
        <v>4081</v>
      </c>
      <c r="J67" s="2"/>
      <c r="K67" s="2"/>
      <c r="L67" s="2"/>
      <c r="M67" s="2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2"/>
    </row>
    <row r="68" spans="1:26" x14ac:dyDescent="0.35">
      <c r="A68" s="2" t="s">
        <v>164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>(E68-F68)</f>
        <v>167</v>
      </c>
      <c r="H68" s="8">
        <v>7</v>
      </c>
      <c r="I68" s="8">
        <f>(G68*H68)</f>
        <v>1169</v>
      </c>
      <c r="J68" s="2"/>
      <c r="K68" s="2"/>
      <c r="L68" s="2"/>
      <c r="M68" s="2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2"/>
    </row>
    <row r="69" spans="1:26" x14ac:dyDescent="0.35">
      <c r="A69" s="2" t="s">
        <v>164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>(E69-F69)</f>
        <v>1435</v>
      </c>
      <c r="H69" s="8">
        <v>5.5</v>
      </c>
      <c r="I69" s="8">
        <f>(G69*H69)</f>
        <v>7892.5</v>
      </c>
      <c r="J69" s="2"/>
      <c r="K69" s="2"/>
      <c r="L69" s="2"/>
      <c r="M69" s="2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2"/>
    </row>
    <row r="70" spans="1:26" x14ac:dyDescent="0.35">
      <c r="A70" s="2" t="s">
        <v>164</v>
      </c>
      <c r="B70" s="8" t="s">
        <v>167</v>
      </c>
      <c r="C70" s="8" t="s">
        <v>9</v>
      </c>
      <c r="D70" s="8">
        <v>500</v>
      </c>
      <c r="E70" s="8">
        <v>1920</v>
      </c>
      <c r="F70" s="8">
        <v>200</v>
      </c>
      <c r="G70" s="8">
        <f>(E70-F70)</f>
        <v>1720</v>
      </c>
      <c r="H70" s="8">
        <v>5</v>
      </c>
      <c r="I70" s="8">
        <f>(G70*H70)</f>
        <v>8600</v>
      </c>
      <c r="J70" s="2"/>
      <c r="K70" s="2"/>
      <c r="L70" s="2"/>
      <c r="M70" s="2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2"/>
    </row>
    <row r="71" spans="1:26" x14ac:dyDescent="0.35">
      <c r="A71" s="2" t="s">
        <v>164</v>
      </c>
      <c r="B71" s="8" t="s">
        <v>154</v>
      </c>
      <c r="C71" s="8" t="s">
        <v>9</v>
      </c>
      <c r="D71" s="8">
        <v>517</v>
      </c>
      <c r="E71" s="8">
        <v>1870</v>
      </c>
      <c r="F71" s="8">
        <v>206</v>
      </c>
      <c r="G71" s="8">
        <f>(E71-F71)</f>
        <v>1664</v>
      </c>
      <c r="H71" s="8">
        <v>5.2</v>
      </c>
      <c r="I71" s="8">
        <f>(G71*H71)</f>
        <v>8652.8000000000011</v>
      </c>
      <c r="J71" s="2"/>
      <c r="K71" s="2"/>
      <c r="L71" s="2"/>
      <c r="M71" s="2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2"/>
    </row>
    <row r="72" spans="1:26" x14ac:dyDescent="0.35">
      <c r="A72" s="2" t="s">
        <v>164</v>
      </c>
      <c r="B72" s="8" t="s">
        <v>168</v>
      </c>
      <c r="C72" s="8" t="s">
        <v>9</v>
      </c>
      <c r="D72" s="8">
        <v>574</v>
      </c>
      <c r="E72" s="8">
        <v>2000</v>
      </c>
      <c r="F72" s="8">
        <v>287</v>
      </c>
      <c r="G72" s="8">
        <f>(E72-F72)</f>
        <v>1713</v>
      </c>
      <c r="H72" s="8">
        <v>4.5</v>
      </c>
      <c r="I72" s="8">
        <f>(G72*H72)</f>
        <v>7708.5</v>
      </c>
      <c r="J72" s="2"/>
      <c r="K72" s="2"/>
      <c r="L72" s="2"/>
      <c r="M72" s="2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2"/>
    </row>
    <row r="73" spans="1:26" x14ac:dyDescent="0.35">
      <c r="A73" s="2" t="s">
        <v>164</v>
      </c>
      <c r="B73" s="8" t="s">
        <v>124</v>
      </c>
      <c r="C73" s="8" t="s">
        <v>9</v>
      </c>
      <c r="D73" s="8">
        <v>1010</v>
      </c>
      <c r="E73" s="8">
        <v>3820</v>
      </c>
      <c r="F73" s="8">
        <v>505</v>
      </c>
      <c r="G73" s="8">
        <f>(E73-F73)</f>
        <v>3315</v>
      </c>
      <c r="H73" s="8">
        <v>6</v>
      </c>
      <c r="I73" s="8">
        <f>(G73*H73)</f>
        <v>19890</v>
      </c>
      <c r="J73" s="2"/>
      <c r="K73" s="2"/>
      <c r="L73" s="2"/>
      <c r="M73" s="2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2"/>
    </row>
    <row r="74" spans="1:26" x14ac:dyDescent="0.35">
      <c r="A74" s="2" t="s">
        <v>164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>(E74-F74)</f>
        <v>1325</v>
      </c>
      <c r="H74" s="8">
        <v>5</v>
      </c>
      <c r="I74" s="8">
        <f>(G74*H74)</f>
        <v>6625</v>
      </c>
      <c r="J74" s="2"/>
      <c r="K74" s="2"/>
      <c r="L74" s="2"/>
      <c r="M74" s="2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2"/>
    </row>
    <row r="75" spans="1:26" x14ac:dyDescent="0.35">
      <c r="A75" s="2" t="s">
        <v>164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>(E75-F75)</f>
        <v>3240</v>
      </c>
      <c r="H75" s="8">
        <v>5.5</v>
      </c>
      <c r="I75" s="8">
        <f>(G75*H75)</f>
        <v>17820</v>
      </c>
      <c r="J75" s="2"/>
      <c r="K75" s="2"/>
      <c r="L75" s="2"/>
      <c r="M75" s="2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2"/>
    </row>
    <row r="76" spans="1:26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2"/>
    </row>
    <row r="77" spans="1:26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2"/>
    </row>
    <row r="78" spans="1:26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2"/>
    </row>
    <row r="79" spans="1:26" x14ac:dyDescent="0.35">
      <c r="A79" s="2" t="s">
        <v>169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>(E79-F79)</f>
        <v>993</v>
      </c>
      <c r="H79" s="8">
        <v>5</v>
      </c>
      <c r="I79" s="8">
        <f>(G79*H79)</f>
        <v>4965</v>
      </c>
      <c r="J79" s="2"/>
      <c r="K79" s="2"/>
      <c r="L79" s="2"/>
      <c r="M79" s="2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2"/>
    </row>
    <row r="80" spans="1:26" x14ac:dyDescent="0.35">
      <c r="A80" s="2" t="s">
        <v>169</v>
      </c>
      <c r="B80" s="8" t="s">
        <v>170</v>
      </c>
      <c r="C80" s="8" t="s">
        <v>36</v>
      </c>
      <c r="D80" s="8">
        <v>170</v>
      </c>
      <c r="E80" s="8">
        <v>1060</v>
      </c>
      <c r="F80" s="8">
        <v>85</v>
      </c>
      <c r="G80" s="8">
        <f>(E80-F80)</f>
        <v>975</v>
      </c>
      <c r="H80" s="8">
        <v>7</v>
      </c>
      <c r="I80" s="8">
        <f>(G80*H80)</f>
        <v>6825</v>
      </c>
      <c r="J80" s="2"/>
      <c r="K80" s="2"/>
      <c r="L80" s="2"/>
      <c r="M80" s="2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2"/>
    </row>
    <row r="81" spans="1:26" x14ac:dyDescent="0.35">
      <c r="A81" s="2" t="s">
        <v>169</v>
      </c>
      <c r="B81" s="8" t="s">
        <v>167</v>
      </c>
      <c r="C81" s="8" t="s">
        <v>9</v>
      </c>
      <c r="D81" s="8">
        <v>383</v>
      </c>
      <c r="E81" s="8">
        <v>1400</v>
      </c>
      <c r="F81" s="8">
        <v>200</v>
      </c>
      <c r="G81" s="8">
        <f>(E81-F81)</f>
        <v>1200</v>
      </c>
      <c r="H81" s="8">
        <v>4.5</v>
      </c>
      <c r="I81" s="8">
        <f>(G81*H81)</f>
        <v>5400</v>
      </c>
      <c r="J81" s="2"/>
      <c r="K81" s="2"/>
      <c r="L81" s="2"/>
      <c r="M81" s="2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2"/>
    </row>
    <row r="82" spans="1:26" x14ac:dyDescent="0.35">
      <c r="A82" s="2" t="s">
        <v>169</v>
      </c>
      <c r="B82" s="8" t="s">
        <v>154</v>
      </c>
      <c r="C82" s="8" t="s">
        <v>9</v>
      </c>
      <c r="D82" s="8">
        <v>722</v>
      </c>
      <c r="E82" s="8">
        <v>2560</v>
      </c>
      <c r="F82" s="8">
        <v>361</v>
      </c>
      <c r="G82" s="8">
        <f>(E82-F82)</f>
        <v>2199</v>
      </c>
      <c r="H82" s="8">
        <v>4.5999999999999996</v>
      </c>
      <c r="I82" s="27">
        <f>(G82*H82)</f>
        <v>10115.4</v>
      </c>
      <c r="J82" s="2"/>
      <c r="K82" s="2"/>
      <c r="L82" s="2"/>
      <c r="M82" s="2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2"/>
    </row>
    <row r="83" spans="1:26" x14ac:dyDescent="0.35">
      <c r="A83" s="2" t="s">
        <v>169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>(E83-F83)</f>
        <v>2817</v>
      </c>
      <c r="H83" s="8">
        <v>5</v>
      </c>
      <c r="I83" s="28">
        <f>(G83*H83)</f>
        <v>14085</v>
      </c>
      <c r="J83" s="2"/>
      <c r="K83" s="2"/>
      <c r="L83" s="2"/>
      <c r="M83" s="2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2"/>
    </row>
    <row r="84" spans="1:26" x14ac:dyDescent="0.35">
      <c r="A84" s="2" t="s">
        <v>169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>(E84-F84)</f>
        <v>1198</v>
      </c>
      <c r="H84" s="8">
        <v>5.3</v>
      </c>
      <c r="I84" s="27">
        <f>(G84*H84)</f>
        <v>6349.4</v>
      </c>
      <c r="J84" s="2"/>
      <c r="K84" s="2"/>
      <c r="L84" s="2"/>
      <c r="M84" s="2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2"/>
    </row>
    <row r="85" spans="1:26" x14ac:dyDescent="0.35">
      <c r="A85" s="2" t="s">
        <v>169</v>
      </c>
      <c r="B85" s="8" t="s">
        <v>171</v>
      </c>
      <c r="C85" s="8" t="s">
        <v>36</v>
      </c>
      <c r="D85" s="8">
        <v>676</v>
      </c>
      <c r="E85" s="8">
        <v>3640</v>
      </c>
      <c r="F85" s="8">
        <v>340</v>
      </c>
      <c r="G85" s="8">
        <f>(E85-F85)</f>
        <v>3300</v>
      </c>
      <c r="H85" s="8">
        <v>5</v>
      </c>
      <c r="I85" s="8">
        <f>(G85*H85)</f>
        <v>16500</v>
      </c>
      <c r="J85" s="2"/>
      <c r="K85" s="2"/>
      <c r="L85" s="2"/>
      <c r="M85" s="2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2"/>
    </row>
    <row r="86" spans="1:26" x14ac:dyDescent="0.35">
      <c r="A86" s="2" t="s">
        <v>169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>(E86-F86)</f>
        <v>4280</v>
      </c>
      <c r="H86" s="8">
        <v>5.25</v>
      </c>
      <c r="I86" s="8">
        <f>(G86*H86)</f>
        <v>22470</v>
      </c>
      <c r="J86" s="2"/>
      <c r="K86" s="2"/>
      <c r="L86" s="2"/>
      <c r="M86" s="2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2"/>
    </row>
    <row r="87" spans="1:26" x14ac:dyDescent="0.35">
      <c r="B87" s="2" t="s">
        <v>17</v>
      </c>
      <c r="C87" s="2"/>
      <c r="D87" s="2">
        <f t="shared" ref="D87:I87" si="2">SUM(D79:D86)</f>
        <v>4813</v>
      </c>
      <c r="E87" s="2">
        <f t="shared" si="2"/>
        <v>19260</v>
      </c>
      <c r="F87" s="2">
        <f t="shared" si="2"/>
        <v>2298</v>
      </c>
      <c r="G87" s="2">
        <f t="shared" si="2"/>
        <v>16962</v>
      </c>
      <c r="H87" s="2"/>
      <c r="I87" s="2">
        <f t="shared" si="2"/>
        <v>86709.8</v>
      </c>
      <c r="J87" s="2"/>
      <c r="K87" s="2"/>
      <c r="L87" s="2"/>
      <c r="M87" s="2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2"/>
    </row>
    <row r="88" spans="1:26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2"/>
    </row>
    <row r="89" spans="1:26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2"/>
    </row>
    <row r="90" spans="1:26" x14ac:dyDescent="0.35">
      <c r="A90" s="2" t="s">
        <v>172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>(G90*H90)</f>
        <v>10875</v>
      </c>
      <c r="J90" s="2"/>
      <c r="K90" s="2"/>
      <c r="L90" s="2"/>
      <c r="M90" s="2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2"/>
    </row>
    <row r="91" spans="1:26" x14ac:dyDescent="0.35">
      <c r="A91" s="2" t="s">
        <v>172</v>
      </c>
      <c r="B91" s="8" t="s">
        <v>154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>(G91*H91)</f>
        <v>3510</v>
      </c>
      <c r="J91" s="2"/>
      <c r="K91" s="2"/>
      <c r="L91" s="2"/>
      <c r="M91" s="2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2"/>
    </row>
    <row r="92" spans="1:26" x14ac:dyDescent="0.35">
      <c r="A92" s="2" t="s">
        <v>172</v>
      </c>
      <c r="B92" s="8" t="s">
        <v>151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27">
        <f>(G92*H92)</f>
        <v>4536</v>
      </c>
      <c r="J92" s="2"/>
      <c r="K92" s="2"/>
      <c r="L92" s="2"/>
      <c r="M92" s="2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2"/>
    </row>
    <row r="93" spans="1:26" x14ac:dyDescent="0.35">
      <c r="A93" s="2" t="s">
        <v>172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29">
        <f>(G93*H93)</f>
        <v>4781</v>
      </c>
      <c r="J93" s="2"/>
      <c r="K93" s="2"/>
      <c r="L93" s="2"/>
      <c r="M93" s="2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2"/>
    </row>
    <row r="94" spans="1:26" x14ac:dyDescent="0.35">
      <c r="A94" s="2" t="s">
        <v>172</v>
      </c>
      <c r="B94" s="8" t="s">
        <v>173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3">(E94-F94)</f>
        <v>800</v>
      </c>
      <c r="H94" s="8">
        <v>2.5</v>
      </c>
      <c r="I94" s="8">
        <f>(G94*H94)</f>
        <v>2000</v>
      </c>
      <c r="J94" s="2"/>
      <c r="K94" s="2"/>
      <c r="L94" s="2"/>
      <c r="M94" s="2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2"/>
    </row>
    <row r="95" spans="1:26" x14ac:dyDescent="0.35">
      <c r="A95" s="2" t="s">
        <v>172</v>
      </c>
      <c r="B95" s="8" t="s">
        <v>174</v>
      </c>
      <c r="C95" s="8" t="s">
        <v>9</v>
      </c>
      <c r="D95" s="31">
        <v>600</v>
      </c>
      <c r="E95" s="8">
        <v>1860</v>
      </c>
      <c r="F95" s="8">
        <v>250</v>
      </c>
      <c r="G95" s="8">
        <f t="shared" si="3"/>
        <v>1610</v>
      </c>
      <c r="H95" s="8">
        <v>4</v>
      </c>
      <c r="I95" s="8">
        <f>(G95*H95)</f>
        <v>6440</v>
      </c>
      <c r="J95" s="2"/>
      <c r="K95" s="2"/>
      <c r="L95" s="2"/>
      <c r="M95" s="2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2"/>
    </row>
    <row r="96" spans="1:26" x14ac:dyDescent="0.35">
      <c r="B96" s="2" t="s">
        <v>17</v>
      </c>
      <c r="C96" s="2"/>
      <c r="D96" s="30">
        <f>SUM($D$90:$D$95)</f>
        <v>2606</v>
      </c>
      <c r="E96" s="30">
        <f>SUM($E$90:$E$95)</f>
        <v>9260</v>
      </c>
      <c r="F96" s="30">
        <f>SUM($F$90:$F$95)</f>
        <v>1233</v>
      </c>
      <c r="G96" s="30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</row>
    <row r="97" spans="1:27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2"/>
    </row>
    <row r="98" spans="1:27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11"/>
      <c r="AA98" s="10"/>
    </row>
    <row r="99" spans="1:27" x14ac:dyDescent="0.35">
      <c r="A99" s="2" t="s">
        <v>175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>(E99-F99)</f>
        <v>2021</v>
      </c>
      <c r="H99" s="8">
        <v>4</v>
      </c>
      <c r="I99" s="8">
        <f>(G99*H99)</f>
        <v>8084</v>
      </c>
      <c r="J99" s="2"/>
      <c r="K99" s="2"/>
      <c r="L99" s="2"/>
      <c r="M99" s="2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2"/>
    </row>
    <row r="100" spans="1:27" x14ac:dyDescent="0.35">
      <c r="A100" s="2" t="s">
        <v>175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>(E100-F100)</f>
        <v>1708</v>
      </c>
      <c r="H100" s="8">
        <v>4</v>
      </c>
      <c r="I100" s="8">
        <f>(G100*H100)</f>
        <v>6832</v>
      </c>
      <c r="J100" s="2"/>
      <c r="K100" s="2"/>
      <c r="L100" s="2"/>
      <c r="M100" s="2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2"/>
    </row>
    <row r="101" spans="1:27" x14ac:dyDescent="0.35">
      <c r="A101" s="2" t="s">
        <v>175</v>
      </c>
      <c r="B101" s="8" t="s">
        <v>162</v>
      </c>
      <c r="C101" s="8" t="s">
        <v>9</v>
      </c>
      <c r="D101" s="8">
        <v>552</v>
      </c>
      <c r="E101" s="8">
        <v>1940</v>
      </c>
      <c r="F101" s="8">
        <v>220</v>
      </c>
      <c r="G101" s="8">
        <f>(E101-F101)</f>
        <v>1720</v>
      </c>
      <c r="H101" s="8">
        <v>3.6</v>
      </c>
      <c r="I101" s="8">
        <f>(G101*H101)</f>
        <v>6192</v>
      </c>
      <c r="J101" s="2"/>
      <c r="K101" s="2"/>
      <c r="L101" s="2"/>
      <c r="M101" s="2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2"/>
    </row>
    <row r="102" spans="1:27" x14ac:dyDescent="0.35">
      <c r="A102" s="2" t="s">
        <v>175</v>
      </c>
      <c r="B102" s="8" t="s">
        <v>154</v>
      </c>
      <c r="C102" s="8" t="s">
        <v>9</v>
      </c>
      <c r="D102" s="8">
        <v>902</v>
      </c>
      <c r="E102" s="8">
        <v>3120</v>
      </c>
      <c r="F102" s="8">
        <v>360</v>
      </c>
      <c r="G102" s="8">
        <f>(E102-F102)</f>
        <v>2760</v>
      </c>
      <c r="H102" s="8">
        <v>3.5</v>
      </c>
      <c r="I102" s="28">
        <f>(G102*H102)</f>
        <v>9660</v>
      </c>
      <c r="J102" s="2"/>
      <c r="K102" s="2"/>
      <c r="L102" s="2"/>
      <c r="M102" s="2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2"/>
    </row>
    <row r="103" spans="1:27" x14ac:dyDescent="0.35">
      <c r="A103" s="2" t="s">
        <v>175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>(E103-F103)</f>
        <v>2850</v>
      </c>
      <c r="H103" s="8">
        <v>4.25</v>
      </c>
      <c r="I103" s="8">
        <f>(G103*H103)</f>
        <v>12112.5</v>
      </c>
      <c r="J103" s="2"/>
      <c r="K103" s="2"/>
      <c r="L103" s="2"/>
      <c r="M103" s="2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2"/>
    </row>
    <row r="104" spans="1:27" x14ac:dyDescent="0.35">
      <c r="A104" s="2" t="s">
        <v>175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>(E104-F104)</f>
        <v>3224</v>
      </c>
      <c r="H104" s="8">
        <v>4.25</v>
      </c>
      <c r="I104" s="8">
        <f>(G104*H104)</f>
        <v>13702</v>
      </c>
      <c r="J104" s="2"/>
      <c r="K104" s="2"/>
      <c r="L104" s="2"/>
      <c r="M104" s="2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2"/>
    </row>
    <row r="105" spans="1:27" x14ac:dyDescent="0.35">
      <c r="B105" s="2" t="s">
        <v>17</v>
      </c>
      <c r="C105" s="2"/>
      <c r="D105" s="2">
        <f t="shared" ref="D105:I105" si="4">SUM(D99:D104)</f>
        <v>4494</v>
      </c>
      <c r="E105" s="2">
        <f t="shared" si="4"/>
        <v>16480</v>
      </c>
      <c r="F105" s="2">
        <f t="shared" si="4"/>
        <v>2197</v>
      </c>
      <c r="G105" s="2">
        <f t="shared" si="4"/>
        <v>14283</v>
      </c>
      <c r="H105" s="2"/>
      <c r="I105" s="2">
        <f t="shared" si="4"/>
        <v>56582.5</v>
      </c>
      <c r="J105" s="2"/>
      <c r="K105" s="2"/>
      <c r="L105" s="2">
        <v>3600</v>
      </c>
      <c r="M105" s="2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2"/>
    </row>
    <row r="106" spans="1:27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2"/>
    </row>
    <row r="107" spans="1:27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2"/>
    </row>
    <row r="108" spans="1:27" x14ac:dyDescent="0.35">
      <c r="A108" s="4" t="s">
        <v>177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>(E108-F108)</f>
        <v>1280</v>
      </c>
      <c r="H108" s="8">
        <v>4</v>
      </c>
      <c r="I108" s="8">
        <f>(G108*H108)</f>
        <v>5120</v>
      </c>
      <c r="J108" s="2"/>
      <c r="K108" s="2"/>
      <c r="L108" s="2"/>
      <c r="M108" s="2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2"/>
    </row>
    <row r="109" spans="1:27" x14ac:dyDescent="0.35">
      <c r="A109" s="4" t="s">
        <v>177</v>
      </c>
      <c r="B109" s="8" t="s">
        <v>178</v>
      </c>
      <c r="C109" s="8" t="s">
        <v>9</v>
      </c>
      <c r="D109" s="8">
        <v>606</v>
      </c>
      <c r="E109" s="8">
        <v>2220</v>
      </c>
      <c r="F109" s="8">
        <v>300</v>
      </c>
      <c r="G109" s="8">
        <f>(E109-F109)</f>
        <v>1920</v>
      </c>
      <c r="H109" s="8">
        <v>4</v>
      </c>
      <c r="I109" s="8">
        <f>(G109*H109)</f>
        <v>7680</v>
      </c>
      <c r="J109" s="2"/>
      <c r="K109" s="2"/>
      <c r="L109" s="2"/>
      <c r="M109" s="2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2"/>
    </row>
    <row r="110" spans="1:27" x14ac:dyDescent="0.35">
      <c r="A110" s="4" t="s">
        <v>177</v>
      </c>
      <c r="B110" s="8" t="s">
        <v>162</v>
      </c>
      <c r="C110" s="8" t="s">
        <v>9</v>
      </c>
      <c r="D110" s="8">
        <v>345</v>
      </c>
      <c r="E110" s="8">
        <v>1280</v>
      </c>
      <c r="F110" s="8">
        <v>140</v>
      </c>
      <c r="G110" s="8">
        <f>(E110-F110)</f>
        <v>1140</v>
      </c>
      <c r="H110" s="8">
        <v>3.6</v>
      </c>
      <c r="I110" s="8">
        <f>(G110*H110)</f>
        <v>4104</v>
      </c>
      <c r="J110" s="2"/>
      <c r="K110" s="2"/>
      <c r="L110" s="2"/>
      <c r="M110" s="2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2"/>
    </row>
    <row r="111" spans="1:27" x14ac:dyDescent="0.35">
      <c r="A111" s="4" t="s">
        <v>177</v>
      </c>
      <c r="B111" s="8" t="s">
        <v>154</v>
      </c>
      <c r="C111" s="8" t="s">
        <v>9</v>
      </c>
      <c r="D111" s="8">
        <v>289</v>
      </c>
      <c r="E111" s="8">
        <v>1000</v>
      </c>
      <c r="F111" s="8">
        <v>115</v>
      </c>
      <c r="G111" s="8">
        <f>(E111-F111)</f>
        <v>885</v>
      </c>
      <c r="H111" s="8">
        <v>3.25</v>
      </c>
      <c r="I111" s="8">
        <f>(G111*H111)</f>
        <v>2876.25</v>
      </c>
      <c r="J111" s="2"/>
      <c r="K111" s="2"/>
      <c r="L111" s="2"/>
      <c r="M111" s="2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2"/>
    </row>
    <row r="112" spans="1:27" x14ac:dyDescent="0.35">
      <c r="A112" s="4" t="s">
        <v>177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31">
        <f>(E112-F112)</f>
        <v>2369</v>
      </c>
      <c r="H112" s="8">
        <v>4.5</v>
      </c>
      <c r="I112" s="8">
        <f>(G112*H112)</f>
        <v>10660.5</v>
      </c>
      <c r="J112" s="2"/>
      <c r="K112" s="2"/>
      <c r="L112" s="2"/>
      <c r="M112" s="2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2"/>
    </row>
    <row r="113" spans="1:26" x14ac:dyDescent="0.35">
      <c r="A113" s="4" t="s">
        <v>177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>(E113-F113)</f>
        <v>672</v>
      </c>
      <c r="H113" s="8">
        <v>3.5</v>
      </c>
      <c r="I113" s="8">
        <f>(G113*H113)</f>
        <v>2352</v>
      </c>
      <c r="J113" s="2"/>
      <c r="K113" s="2"/>
      <c r="L113" s="2"/>
      <c r="M113" s="2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2"/>
    </row>
    <row r="114" spans="1:26" x14ac:dyDescent="0.35">
      <c r="B114" s="2" t="s">
        <v>17</v>
      </c>
      <c r="C114" s="2"/>
      <c r="D114" s="2">
        <f t="shared" ref="D114:I114" si="5">SUM(D108:D113)</f>
        <v>2446</v>
      </c>
      <c r="E114" s="2">
        <f t="shared" si="5"/>
        <v>9425</v>
      </c>
      <c r="F114" s="2">
        <f t="shared" si="5"/>
        <v>1159</v>
      </c>
      <c r="G114" s="2">
        <f t="shared" si="5"/>
        <v>8266</v>
      </c>
      <c r="H114" s="2"/>
      <c r="I114" s="2">
        <f t="shared" si="5"/>
        <v>32792.75</v>
      </c>
      <c r="J114" s="2"/>
      <c r="K114" s="2"/>
      <c r="L114" s="2"/>
      <c r="M114" s="2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2"/>
    </row>
    <row r="115" spans="1:26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2"/>
    </row>
    <row r="116" spans="1:26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2"/>
    </row>
    <row r="117" spans="1:26" x14ac:dyDescent="0.35">
      <c r="A117" s="2" t="s">
        <v>179</v>
      </c>
      <c r="B117" s="8" t="s">
        <v>154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2"/>
    </row>
    <row r="118" spans="1:26" x14ac:dyDescent="0.35">
      <c r="A118" s="2" t="s">
        <v>179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2"/>
    </row>
    <row r="119" spans="1:26" x14ac:dyDescent="0.35">
      <c r="A119" s="2" t="s">
        <v>179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2"/>
    </row>
    <row r="120" spans="1:26" x14ac:dyDescent="0.35">
      <c r="A120" s="2" t="s">
        <v>179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2"/>
    </row>
    <row r="121" spans="1:26" x14ac:dyDescent="0.35">
      <c r="A121" s="2" t="s">
        <v>179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2"/>
    </row>
    <row r="122" spans="1:26" x14ac:dyDescent="0.35">
      <c r="B122" s="2" t="s">
        <v>17</v>
      </c>
      <c r="C122" s="2"/>
      <c r="D122" s="2">
        <f t="shared" ref="D122:I122" si="6">SUM(D117:D121)</f>
        <v>2109</v>
      </c>
      <c r="E122" s="2">
        <f t="shared" si="6"/>
        <v>8543</v>
      </c>
      <c r="F122" s="2">
        <f t="shared" si="6"/>
        <v>946</v>
      </c>
      <c r="G122" s="2">
        <f t="shared" si="6"/>
        <v>7597</v>
      </c>
      <c r="H122" s="2"/>
      <c r="I122" s="2">
        <f t="shared" si="6"/>
        <v>28540.85</v>
      </c>
      <c r="J122" s="2"/>
      <c r="K122" s="2"/>
      <c r="L122" s="2"/>
      <c r="M122" s="2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2"/>
    </row>
    <row r="123" spans="1:26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2"/>
    </row>
    <row r="124" spans="1:26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2"/>
    </row>
    <row r="125" spans="1:26" x14ac:dyDescent="0.35">
      <c r="A125" s="2" t="s">
        <v>180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2"/>
    </row>
    <row r="126" spans="1:26" x14ac:dyDescent="0.35">
      <c r="A126" s="2" t="s">
        <v>180</v>
      </c>
      <c r="B126" s="8" t="s">
        <v>154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2"/>
    </row>
    <row r="127" spans="1:26" x14ac:dyDescent="0.35">
      <c r="A127" s="2" t="s">
        <v>180</v>
      </c>
      <c r="B127" s="8" t="s">
        <v>149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2"/>
    </row>
    <row r="128" spans="1:26" x14ac:dyDescent="0.35">
      <c r="A128" s="2" t="s">
        <v>180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2"/>
    </row>
    <row r="129" spans="1:26" x14ac:dyDescent="0.35">
      <c r="A129" s="2" t="s">
        <v>180</v>
      </c>
      <c r="B129" s="8" t="s">
        <v>181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2"/>
    </row>
    <row r="130" spans="1:26" x14ac:dyDescent="0.35">
      <c r="B130" s="2" t="s">
        <v>17</v>
      </c>
      <c r="C130" s="2"/>
      <c r="D130" s="2">
        <f t="shared" ref="D130:I130" si="7">SUM(D125:D129)</f>
        <v>1900</v>
      </c>
      <c r="E130" s="2">
        <f t="shared" si="7"/>
        <v>6810</v>
      </c>
      <c r="F130" s="2">
        <f t="shared" si="7"/>
        <v>798</v>
      </c>
      <c r="G130" s="2">
        <f t="shared" si="7"/>
        <v>6012</v>
      </c>
      <c r="H130" s="2"/>
      <c r="I130" s="2">
        <f t="shared" si="7"/>
        <v>23343.5</v>
      </c>
      <c r="J130" s="2"/>
      <c r="K130" s="2"/>
      <c r="L130" s="2"/>
      <c r="M130" s="2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2"/>
    </row>
    <row r="131" spans="1:26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2"/>
    </row>
    <row r="132" spans="1:26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2"/>
    </row>
    <row r="133" spans="1:26" x14ac:dyDescent="0.35">
      <c r="A133" s="2" t="s">
        <v>182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>(E133-F133)</f>
        <v>1933</v>
      </c>
      <c r="H133" s="8">
        <v>4.8</v>
      </c>
      <c r="I133" s="8">
        <f>(G133*H133)</f>
        <v>9278.4</v>
      </c>
      <c r="J133" s="2"/>
      <c r="K133" s="2"/>
      <c r="L133" s="2"/>
      <c r="M133" s="2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2"/>
    </row>
    <row r="134" spans="1:26" x14ac:dyDescent="0.35">
      <c r="A134" s="2" t="s">
        <v>182</v>
      </c>
      <c r="B134" s="8" t="s">
        <v>154</v>
      </c>
      <c r="C134" s="8" t="s">
        <v>9</v>
      </c>
      <c r="D134" s="8">
        <v>478</v>
      </c>
      <c r="E134" s="8">
        <v>1680</v>
      </c>
      <c r="F134" s="8">
        <v>190</v>
      </c>
      <c r="G134" s="8">
        <f>(E134-F134)</f>
        <v>1490</v>
      </c>
      <c r="H134" s="8">
        <v>3.25</v>
      </c>
      <c r="I134" s="8">
        <f>(G134*H134)</f>
        <v>4842.5</v>
      </c>
      <c r="J134" s="2"/>
      <c r="K134" s="2"/>
      <c r="L134" s="2"/>
      <c r="M134" s="2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2"/>
    </row>
    <row r="135" spans="1:26" x14ac:dyDescent="0.35">
      <c r="A135" s="2" t="s">
        <v>182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>(E135-F135)</f>
        <v>2259</v>
      </c>
      <c r="H135" s="8">
        <v>4.3</v>
      </c>
      <c r="I135" s="8">
        <f>(G135*H135)</f>
        <v>9713.6999999999989</v>
      </c>
      <c r="J135" s="2"/>
      <c r="K135" s="2"/>
      <c r="L135" s="2"/>
      <c r="M135" s="2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2"/>
    </row>
    <row r="136" spans="1:26" x14ac:dyDescent="0.35">
      <c r="A136" s="2" t="s">
        <v>182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>(E136-F136)</f>
        <v>925</v>
      </c>
      <c r="H136" s="8">
        <v>3.5</v>
      </c>
      <c r="I136" s="8">
        <f>(G136*H136)</f>
        <v>3237.5</v>
      </c>
      <c r="J136" s="2"/>
      <c r="K136" s="2"/>
      <c r="L136" s="2"/>
      <c r="M136" s="2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2"/>
    </row>
    <row r="137" spans="1:26" x14ac:dyDescent="0.35">
      <c r="A137" s="2" t="s">
        <v>182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>(E137-F137)</f>
        <v>515</v>
      </c>
      <c r="H137" s="8">
        <v>1.5</v>
      </c>
      <c r="I137" s="8">
        <f>(G137*H137)</f>
        <v>772.5</v>
      </c>
      <c r="J137" s="2"/>
      <c r="K137" s="2"/>
      <c r="L137" s="2"/>
      <c r="M137" s="2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2"/>
    </row>
    <row r="138" spans="1:26" x14ac:dyDescent="0.35">
      <c r="A138" s="2" t="s">
        <v>182</v>
      </c>
      <c r="B138" s="8" t="s">
        <v>183</v>
      </c>
      <c r="C138" s="8" t="s">
        <v>9</v>
      </c>
      <c r="D138" s="8">
        <v>514</v>
      </c>
      <c r="E138" s="8">
        <v>1920</v>
      </c>
      <c r="F138" s="8">
        <v>257</v>
      </c>
      <c r="G138" s="8">
        <f>(E138-F138)</f>
        <v>1663</v>
      </c>
      <c r="H138" s="8">
        <v>4.2</v>
      </c>
      <c r="I138" s="8">
        <f>(G138*H138)</f>
        <v>6984.6</v>
      </c>
      <c r="J138" s="2"/>
      <c r="K138" s="2"/>
      <c r="L138" s="2"/>
      <c r="M138" s="2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2"/>
    </row>
    <row r="139" spans="1:26" x14ac:dyDescent="0.35">
      <c r="A139" s="2" t="s">
        <v>182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>(E139-F139)</f>
        <v>204</v>
      </c>
      <c r="H139" s="8">
        <v>4.5</v>
      </c>
      <c r="I139" s="8">
        <f>(G139*H139)</f>
        <v>918</v>
      </c>
      <c r="J139" s="2"/>
      <c r="K139" s="2"/>
      <c r="L139" s="2"/>
      <c r="M139" s="2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2"/>
    </row>
    <row r="140" spans="1:26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2"/>
    </row>
    <row r="141" spans="1:26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2"/>
    </row>
    <row r="142" spans="1:26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2"/>
    </row>
    <row r="143" spans="1:26" x14ac:dyDescent="0.35">
      <c r="A143" s="2" t="s">
        <v>184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>(G143*H143)</f>
        <v>8365</v>
      </c>
      <c r="J143" s="2"/>
      <c r="K143" s="2"/>
      <c r="L143" s="2"/>
      <c r="M143" s="2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2"/>
    </row>
    <row r="144" spans="1:26" x14ac:dyDescent="0.35">
      <c r="A144" s="2" t="s">
        <v>184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>(G144*H144)</f>
        <v>7502.0000000000009</v>
      </c>
      <c r="J144" s="2"/>
      <c r="K144" s="2"/>
      <c r="L144" s="2"/>
      <c r="M144" s="2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2"/>
    </row>
    <row r="145" spans="1:27" x14ac:dyDescent="0.35">
      <c r="A145" s="2" t="s">
        <v>184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8">(E145-F145)</f>
        <v>270</v>
      </c>
      <c r="H145" s="8">
        <v>4.5</v>
      </c>
      <c r="I145" s="8">
        <f>(G145*H145)</f>
        <v>1215</v>
      </c>
      <c r="J145" s="2"/>
      <c r="K145" s="2"/>
      <c r="L145" s="2"/>
      <c r="M145" s="2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2"/>
    </row>
    <row r="146" spans="1:27" x14ac:dyDescent="0.35">
      <c r="A146" s="2" t="s">
        <v>184</v>
      </c>
      <c r="B146" s="8" t="s">
        <v>154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8"/>
        <v>1895</v>
      </c>
      <c r="H146" s="8">
        <v>3.25</v>
      </c>
      <c r="I146" s="8">
        <f>(G146*H146)</f>
        <v>6158.75</v>
      </c>
      <c r="J146" s="2"/>
      <c r="K146" s="2"/>
      <c r="L146" s="2"/>
      <c r="M146" s="2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2"/>
    </row>
    <row r="147" spans="1:27" x14ac:dyDescent="0.35">
      <c r="A147" s="2" t="s">
        <v>184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8"/>
        <v>520</v>
      </c>
      <c r="H147" s="8">
        <v>1.5</v>
      </c>
      <c r="I147" s="8">
        <f>(G147*H147)</f>
        <v>780</v>
      </c>
      <c r="J147" s="2"/>
      <c r="K147" s="2"/>
      <c r="L147" s="2"/>
      <c r="M147" s="2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2"/>
    </row>
    <row r="148" spans="1:27" x14ac:dyDescent="0.35">
      <c r="A148" s="2" t="s">
        <v>184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8"/>
        <v>974</v>
      </c>
      <c r="H148" s="8">
        <v>3.5</v>
      </c>
      <c r="I148" s="8">
        <f>(G148*H148)</f>
        <v>3409</v>
      </c>
      <c r="J148" s="2"/>
      <c r="K148" s="2"/>
      <c r="L148" s="2"/>
      <c r="M148" s="2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2"/>
    </row>
    <row r="149" spans="1:27" x14ac:dyDescent="0.35">
      <c r="A149" s="2" t="s">
        <v>184</v>
      </c>
      <c r="B149" s="8" t="s">
        <v>185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8"/>
        <v>732</v>
      </c>
      <c r="H149" s="8">
        <v>3.5</v>
      </c>
      <c r="I149" s="8">
        <f>(G149*H149)</f>
        <v>2562</v>
      </c>
      <c r="J149" s="2"/>
      <c r="K149" s="2"/>
      <c r="L149" s="2"/>
      <c r="M149" s="2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2"/>
    </row>
    <row r="150" spans="1:27" x14ac:dyDescent="0.35">
      <c r="A150" s="2" t="s">
        <v>184</v>
      </c>
      <c r="B150" s="8" t="s">
        <v>185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8"/>
        <v>848</v>
      </c>
      <c r="H150" s="8">
        <v>5</v>
      </c>
      <c r="I150" s="31">
        <f>(G150*H150)</f>
        <v>4240</v>
      </c>
      <c r="J150" s="2"/>
      <c r="K150" s="2"/>
      <c r="L150" s="2"/>
      <c r="M150" s="2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2"/>
    </row>
    <row r="151" spans="1:27" x14ac:dyDescent="0.35">
      <c r="A151" s="2" t="s">
        <v>184</v>
      </c>
      <c r="B151" s="8" t="s">
        <v>149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8"/>
        <v>224</v>
      </c>
      <c r="H151" s="8">
        <v>4</v>
      </c>
      <c r="I151" s="8">
        <f>(G151*H151)</f>
        <v>896</v>
      </c>
      <c r="J151" s="2"/>
      <c r="K151" s="2"/>
      <c r="L151" s="2"/>
      <c r="M151" s="2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2"/>
    </row>
    <row r="152" spans="1:27" x14ac:dyDescent="0.35">
      <c r="A152" s="2" t="s">
        <v>184</v>
      </c>
      <c r="B152" s="8" t="s">
        <v>149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8"/>
        <v>1305</v>
      </c>
      <c r="H152" s="8">
        <v>2.5</v>
      </c>
      <c r="I152" s="8">
        <f>(G152*H152)</f>
        <v>3262.5</v>
      </c>
      <c r="J152" s="2"/>
      <c r="K152" s="2"/>
      <c r="L152" s="2"/>
      <c r="M152" s="2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2"/>
    </row>
    <row r="153" spans="1:27" x14ac:dyDescent="0.35">
      <c r="A153" s="2" t="s">
        <v>184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8"/>
        <v>1093</v>
      </c>
      <c r="H153" s="8">
        <v>3.5</v>
      </c>
      <c r="I153" s="8">
        <f>(G153*H153)</f>
        <v>3825.5</v>
      </c>
      <c r="J153" s="2"/>
      <c r="K153" s="2"/>
      <c r="L153" s="2"/>
      <c r="M153" s="2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2"/>
    </row>
    <row r="154" spans="1:27" x14ac:dyDescent="0.35">
      <c r="B154" s="2" t="s">
        <v>17</v>
      </c>
      <c r="C154" s="2"/>
      <c r="D154" s="2">
        <f t="shared" ref="D154:I154" si="9">SUM(D143:D153)</f>
        <v>3193</v>
      </c>
      <c r="E154" s="2">
        <f t="shared" si="9"/>
        <v>12790</v>
      </c>
      <c r="F154" s="2">
        <f t="shared" si="9"/>
        <v>1551</v>
      </c>
      <c r="G154" s="2">
        <f t="shared" si="9"/>
        <v>11239</v>
      </c>
      <c r="H154" s="2"/>
      <c r="I154" s="2">
        <f t="shared" si="9"/>
        <v>42215.75</v>
      </c>
      <c r="J154" s="2"/>
      <c r="K154" s="2"/>
      <c r="L154" s="2"/>
      <c r="M154" s="2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2"/>
    </row>
    <row r="155" spans="1:27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2"/>
    </row>
    <row r="156" spans="1:27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11"/>
      <c r="AA156" s="10"/>
    </row>
    <row r="157" spans="1:27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2"/>
    </row>
    <row r="158" spans="1:27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2"/>
    </row>
    <row r="159" spans="1:27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2"/>
    </row>
    <row r="160" spans="1:27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2"/>
    </row>
    <row r="161" spans="1:26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2"/>
    </row>
    <row r="162" spans="1:26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2"/>
    </row>
    <row r="163" spans="1:26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2"/>
    </row>
    <row r="164" spans="1:26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2"/>
    </row>
    <row r="165" spans="1:26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2"/>
    </row>
    <row r="166" spans="1:2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2"/>
    </row>
    <row r="167" spans="1:26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2"/>
    </row>
    <row r="168" spans="1:26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2"/>
    </row>
    <row r="169" spans="1:26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2"/>
    </row>
    <row r="170" spans="1:26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2"/>
    </row>
    <row r="171" spans="1:26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2"/>
    </row>
    <row r="172" spans="1:26" x14ac:dyDescent="0.35">
      <c r="A172" s="4" t="s">
        <v>19</v>
      </c>
      <c r="B172" t="s">
        <v>8</v>
      </c>
      <c r="C172" t="s">
        <v>9</v>
      </c>
      <c r="D172">
        <v>520</v>
      </c>
      <c r="E172">
        <v>2140</v>
      </c>
      <c r="F172">
        <v>210</v>
      </c>
      <c r="G172">
        <f t="shared" ref="G172:G179" si="10">(E172-F172)</f>
        <v>1930</v>
      </c>
      <c r="H172">
        <v>7.5</v>
      </c>
      <c r="I172">
        <f t="shared" ref="I172:I179" si="11">(G172*H172)</f>
        <v>14475</v>
      </c>
      <c r="N172" s="13" t="s">
        <v>2</v>
      </c>
      <c r="O172" s="14" t="s">
        <v>113</v>
      </c>
      <c r="P172" s="13" t="s">
        <v>114</v>
      </c>
      <c r="Q172" s="13" t="s">
        <v>96</v>
      </c>
      <c r="R172" s="13" t="s">
        <v>2</v>
      </c>
      <c r="S172" s="13" t="s">
        <v>33</v>
      </c>
      <c r="T172" s="13" t="s">
        <v>1</v>
      </c>
      <c r="U172" s="13" t="s">
        <v>96</v>
      </c>
      <c r="V172" s="13" t="s">
        <v>2</v>
      </c>
      <c r="W172" s="13" t="s">
        <v>33</v>
      </c>
      <c r="X172" s="13" t="s">
        <v>1</v>
      </c>
      <c r="Y172" s="13" t="s">
        <v>96</v>
      </c>
    </row>
    <row r="173" spans="1:26" x14ac:dyDescent="0.35">
      <c r="A173" s="4" t="s">
        <v>19</v>
      </c>
      <c r="B173" t="s">
        <v>8</v>
      </c>
      <c r="C173" t="s">
        <v>10</v>
      </c>
      <c r="D173">
        <v>249</v>
      </c>
      <c r="E173">
        <v>960</v>
      </c>
      <c r="F173">
        <v>100</v>
      </c>
      <c r="G173">
        <f t="shared" si="10"/>
        <v>860</v>
      </c>
      <c r="H173">
        <v>8</v>
      </c>
      <c r="I173">
        <f t="shared" si="11"/>
        <v>6880</v>
      </c>
      <c r="N173" s="3">
        <v>605</v>
      </c>
      <c r="O173" t="s">
        <v>34</v>
      </c>
      <c r="P173" t="s">
        <v>9</v>
      </c>
      <c r="R173">
        <v>248</v>
      </c>
      <c r="S173" t="s">
        <v>35</v>
      </c>
      <c r="T173" t="s">
        <v>36</v>
      </c>
      <c r="V173">
        <v>230</v>
      </c>
      <c r="W173" t="s">
        <v>35</v>
      </c>
      <c r="X173" t="s">
        <v>9</v>
      </c>
      <c r="Y173" s="2"/>
    </row>
    <row r="174" spans="1:26" x14ac:dyDescent="0.35">
      <c r="A174" s="4" t="s">
        <v>19</v>
      </c>
      <c r="B174" t="s">
        <v>11</v>
      </c>
      <c r="C174" t="s">
        <v>9</v>
      </c>
      <c r="D174">
        <v>300</v>
      </c>
      <c r="E174">
        <v>1100</v>
      </c>
      <c r="F174">
        <v>150</v>
      </c>
      <c r="G174">
        <f t="shared" si="10"/>
        <v>950</v>
      </c>
      <c r="H174">
        <v>6.25</v>
      </c>
      <c r="I174">
        <f t="shared" si="11"/>
        <v>5937.5</v>
      </c>
      <c r="R174">
        <v>1656</v>
      </c>
      <c r="S174" t="s">
        <v>35</v>
      </c>
      <c r="T174" t="s">
        <v>9</v>
      </c>
      <c r="Y174" s="2"/>
    </row>
    <row r="175" spans="1:26" x14ac:dyDescent="0.35">
      <c r="A175" s="4" t="s">
        <v>19</v>
      </c>
      <c r="B175" t="s">
        <v>12</v>
      </c>
      <c r="C175" t="s">
        <v>9</v>
      </c>
      <c r="D175">
        <v>498</v>
      </c>
      <c r="E175">
        <v>1800</v>
      </c>
      <c r="F175">
        <v>250</v>
      </c>
      <c r="G175">
        <f t="shared" si="10"/>
        <v>1550</v>
      </c>
      <c r="H175">
        <v>5.5</v>
      </c>
      <c r="I175">
        <f t="shared" si="11"/>
        <v>8525</v>
      </c>
      <c r="R175">
        <v>14</v>
      </c>
      <c r="T175" t="s">
        <v>37</v>
      </c>
      <c r="Y175" s="2"/>
    </row>
    <row r="176" spans="1:26" x14ac:dyDescent="0.35">
      <c r="A176" s="4" t="s">
        <v>19</v>
      </c>
      <c r="B176" t="s">
        <v>13</v>
      </c>
      <c r="C176" t="s">
        <v>9</v>
      </c>
      <c r="D176">
        <v>229</v>
      </c>
      <c r="E176">
        <v>1320</v>
      </c>
      <c r="F176">
        <v>230</v>
      </c>
      <c r="G176">
        <f t="shared" si="10"/>
        <v>1090</v>
      </c>
      <c r="H176">
        <v>4</v>
      </c>
      <c r="I176">
        <f t="shared" si="11"/>
        <v>4360</v>
      </c>
      <c r="Y176" s="2"/>
    </row>
    <row r="177" spans="1:26" x14ac:dyDescent="0.35">
      <c r="A177" s="4" t="s">
        <v>19</v>
      </c>
      <c r="B177" t="s">
        <v>14</v>
      </c>
      <c r="C177" t="s">
        <v>9</v>
      </c>
      <c r="D177">
        <v>376</v>
      </c>
      <c r="E177">
        <v>1720</v>
      </c>
      <c r="F177">
        <v>376</v>
      </c>
      <c r="G177">
        <f t="shared" si="10"/>
        <v>1344</v>
      </c>
      <c r="H177">
        <v>7</v>
      </c>
      <c r="I177">
        <f t="shared" si="11"/>
        <v>9408</v>
      </c>
      <c r="Y177" s="2"/>
    </row>
    <row r="178" spans="1:26" x14ac:dyDescent="0.35">
      <c r="A178" s="4" t="s">
        <v>19</v>
      </c>
      <c r="B178" t="s">
        <v>15</v>
      </c>
      <c r="C178" t="s">
        <v>9</v>
      </c>
      <c r="D178">
        <v>99</v>
      </c>
      <c r="E178">
        <v>420</v>
      </c>
      <c r="F178">
        <v>40</v>
      </c>
      <c r="G178">
        <f t="shared" si="10"/>
        <v>380</v>
      </c>
      <c r="H178">
        <v>7</v>
      </c>
      <c r="I178">
        <f t="shared" si="11"/>
        <v>2660</v>
      </c>
      <c r="Y178" s="2"/>
    </row>
    <row r="179" spans="1:26" x14ac:dyDescent="0.35">
      <c r="A179" s="4" t="s">
        <v>19</v>
      </c>
      <c r="B179" t="s">
        <v>16</v>
      </c>
      <c r="C179" t="s">
        <v>9</v>
      </c>
      <c r="D179">
        <v>484</v>
      </c>
      <c r="E179">
        <v>1900</v>
      </c>
      <c r="F179">
        <v>242</v>
      </c>
      <c r="G179">
        <f t="shared" si="10"/>
        <v>1658</v>
      </c>
      <c r="H179">
        <v>7</v>
      </c>
      <c r="I179">
        <f t="shared" si="11"/>
        <v>11606</v>
      </c>
      <c r="Y179" s="2"/>
    </row>
    <row r="180" spans="1:26" x14ac:dyDescent="0.35">
      <c r="A180" s="4"/>
      <c r="B180" s="2" t="s">
        <v>17</v>
      </c>
      <c r="C180" s="2"/>
      <c r="D180" s="17">
        <f>SUM($D$172:$D$179)</f>
        <v>2755</v>
      </c>
      <c r="E180" s="2">
        <f>SUM($E$172:$E$179)</f>
        <v>11360</v>
      </c>
      <c r="F180" s="2">
        <f>SUM($F$172:$F$179)</f>
        <v>1598</v>
      </c>
      <c r="G180" s="2">
        <f>SUM($G$172:$G$179)</f>
        <v>9762</v>
      </c>
      <c r="H180" s="2">
        <f>SUM($H$172:$H$179)</f>
        <v>52.25</v>
      </c>
      <c r="I180" s="2">
        <f>SUM($I$172:$I$179)</f>
        <v>63851.5</v>
      </c>
      <c r="J180" s="2"/>
      <c r="K180" s="2"/>
      <c r="L180" s="2"/>
      <c r="N180" s="2">
        <f t="shared" ref="N180:V180" si="12">SUM(N173:N179)</f>
        <v>605</v>
      </c>
      <c r="O180" s="2"/>
      <c r="P180" s="2"/>
      <c r="Q180" s="2"/>
      <c r="R180" s="2">
        <f t="shared" si="12"/>
        <v>1918</v>
      </c>
      <c r="S180" s="2"/>
      <c r="T180" s="2"/>
      <c r="U180" s="2"/>
      <c r="V180" s="2">
        <f t="shared" si="12"/>
        <v>230</v>
      </c>
      <c r="W180" s="2"/>
      <c r="X180" s="2"/>
      <c r="Y180" s="2"/>
      <c r="Z180" s="2">
        <f>SUM(N180:Y180)</f>
        <v>2753</v>
      </c>
    </row>
    <row r="181" spans="1:26" x14ac:dyDescent="0.35">
      <c r="A181" s="4"/>
      <c r="B181" s="2" t="s">
        <v>18</v>
      </c>
      <c r="C181" s="2"/>
      <c r="D181" s="2"/>
      <c r="E181" s="2"/>
      <c r="F181" s="2"/>
      <c r="G181" s="2"/>
      <c r="H181" s="2">
        <f>(AVERAGE($H$172:$H$179))</f>
        <v>6.53125</v>
      </c>
      <c r="I181" s="2"/>
      <c r="J181" s="2"/>
      <c r="K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26" x14ac:dyDescent="0.35">
      <c r="A183" s="4" t="s">
        <v>20</v>
      </c>
      <c r="B183" t="s">
        <v>21</v>
      </c>
      <c r="C183" t="s">
        <v>9</v>
      </c>
      <c r="D183">
        <v>690</v>
      </c>
      <c r="E183">
        <v>2580</v>
      </c>
      <c r="F183">
        <v>345</v>
      </c>
      <c r="G183">
        <f>(E183-F183)</f>
        <v>2235</v>
      </c>
      <c r="H183">
        <v>7</v>
      </c>
      <c r="I183">
        <f>(G183*H183)</f>
        <v>15645</v>
      </c>
      <c r="N183" s="3">
        <v>455</v>
      </c>
      <c r="O183" t="s">
        <v>34</v>
      </c>
      <c r="P183" t="s">
        <v>9</v>
      </c>
      <c r="R183">
        <v>1455</v>
      </c>
      <c r="S183" t="s">
        <v>35</v>
      </c>
      <c r="T183" t="s">
        <v>9</v>
      </c>
      <c r="V183">
        <v>288</v>
      </c>
      <c r="W183" t="s">
        <v>35</v>
      </c>
      <c r="X183" t="s">
        <v>9</v>
      </c>
    </row>
    <row r="184" spans="1:26" x14ac:dyDescent="0.35">
      <c r="A184" s="4" t="s">
        <v>20</v>
      </c>
      <c r="B184" t="s">
        <v>22</v>
      </c>
      <c r="C184" t="s">
        <v>9</v>
      </c>
      <c r="D184">
        <v>534</v>
      </c>
      <c r="E184">
        <v>1900</v>
      </c>
      <c r="F184">
        <v>267</v>
      </c>
      <c r="G184">
        <f>(E184-F184)</f>
        <v>1633</v>
      </c>
      <c r="H184">
        <v>4.5</v>
      </c>
      <c r="I184">
        <f>(G184*H184)</f>
        <v>7348.5</v>
      </c>
    </row>
    <row r="185" spans="1:26" x14ac:dyDescent="0.35">
      <c r="A185" s="4" t="s">
        <v>20</v>
      </c>
      <c r="B185" t="s">
        <v>12</v>
      </c>
      <c r="C185" t="s">
        <v>9</v>
      </c>
      <c r="D185">
        <v>525</v>
      </c>
      <c r="E185">
        <v>1960</v>
      </c>
      <c r="F185">
        <v>262</v>
      </c>
      <c r="G185">
        <f>(E185-F185)</f>
        <v>1698</v>
      </c>
      <c r="H185">
        <v>6.5</v>
      </c>
      <c r="I185">
        <f>(G185*H185)</f>
        <v>11037</v>
      </c>
    </row>
    <row r="186" spans="1:26" x14ac:dyDescent="0.35">
      <c r="A186" s="4" t="s">
        <v>20</v>
      </c>
      <c r="B186" t="s">
        <v>23</v>
      </c>
      <c r="C186" t="s">
        <v>9</v>
      </c>
      <c r="D186">
        <v>443</v>
      </c>
      <c r="E186">
        <v>2627</v>
      </c>
      <c r="F186">
        <v>443</v>
      </c>
      <c r="G186">
        <f>(E186-F186)</f>
        <v>2184</v>
      </c>
      <c r="H186">
        <v>6.5</v>
      </c>
      <c r="I186">
        <f>(G186*H186)</f>
        <v>14196</v>
      </c>
    </row>
    <row r="187" spans="1:26" x14ac:dyDescent="0.35">
      <c r="A187" s="4"/>
      <c r="B187" s="2" t="s">
        <v>17</v>
      </c>
      <c r="C187" s="2"/>
      <c r="D187" s="2">
        <f>SUM($D$183:$D$186)</f>
        <v>2192</v>
      </c>
      <c r="E187" s="2">
        <f>SUM($E$183:$E$186)</f>
        <v>9067</v>
      </c>
      <c r="F187" s="2">
        <f>SUM($F$183:$F$186)</f>
        <v>1317</v>
      </c>
      <c r="G187" s="2">
        <f>SUM($G$183:$G$186)</f>
        <v>7750</v>
      </c>
      <c r="H187" s="2"/>
      <c r="I187" s="2">
        <f>SUM($I$183:$I$186)</f>
        <v>48226.5</v>
      </c>
      <c r="J187" s="2"/>
      <c r="K187" s="2"/>
      <c r="L187" s="2"/>
      <c r="N187" s="2">
        <f t="shared" ref="N187:V187" si="13">SUM(N183:N186)</f>
        <v>455</v>
      </c>
      <c r="O187" s="2"/>
      <c r="P187" s="2"/>
      <c r="Q187" s="2"/>
      <c r="R187" s="2">
        <f t="shared" si="13"/>
        <v>1455</v>
      </c>
      <c r="S187" s="2"/>
      <c r="T187" s="2"/>
      <c r="U187" s="2"/>
      <c r="V187" s="2">
        <f t="shared" si="13"/>
        <v>288</v>
      </c>
      <c r="W187" s="2"/>
      <c r="X187" s="2"/>
      <c r="Y187" s="2"/>
      <c r="Z187" s="2">
        <f>SUM(N187:Y187)</f>
        <v>2198</v>
      </c>
    </row>
    <row r="188" spans="1:26" x14ac:dyDescent="0.35">
      <c r="A188" s="4"/>
      <c r="B188" s="2" t="s">
        <v>18</v>
      </c>
      <c r="C188" s="2"/>
      <c r="D188" s="2"/>
      <c r="E188" s="2"/>
      <c r="F188" s="2"/>
      <c r="G188" s="2"/>
      <c r="H188" s="2">
        <f>(AVERAGE(H183:H186))</f>
        <v>6.125</v>
      </c>
      <c r="I188" s="2"/>
      <c r="J188" s="2"/>
      <c r="K188" s="2"/>
      <c r="L188" s="2"/>
    </row>
    <row r="189" spans="1:26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26" x14ac:dyDescent="0.35">
      <c r="A190" s="2" t="s">
        <v>24</v>
      </c>
      <c r="B190" t="s">
        <v>25</v>
      </c>
      <c r="C190" t="s">
        <v>9</v>
      </c>
      <c r="D190">
        <v>1489</v>
      </c>
      <c r="E190">
        <v>6500</v>
      </c>
      <c r="F190">
        <v>745</v>
      </c>
      <c r="G190">
        <f t="shared" ref="G190:G195" si="14">(E190-F190)</f>
        <v>5755</v>
      </c>
      <c r="H190">
        <v>8</v>
      </c>
      <c r="I190">
        <f t="shared" ref="I190:I195" si="15">(G190*H190)</f>
        <v>46040</v>
      </c>
      <c r="N190">
        <v>489</v>
      </c>
      <c r="O190" t="s">
        <v>34</v>
      </c>
      <c r="P190" t="s">
        <v>9</v>
      </c>
      <c r="R190">
        <v>2524</v>
      </c>
      <c r="S190" t="s">
        <v>35</v>
      </c>
      <c r="T190" t="s">
        <v>9</v>
      </c>
      <c r="V190">
        <v>312</v>
      </c>
      <c r="W190" t="s">
        <v>35</v>
      </c>
      <c r="X190" t="s">
        <v>9</v>
      </c>
    </row>
    <row r="191" spans="1:26" x14ac:dyDescent="0.35">
      <c r="A191" s="2" t="s">
        <v>24</v>
      </c>
      <c r="B191" t="s">
        <v>21</v>
      </c>
      <c r="C191" t="s">
        <v>9</v>
      </c>
      <c r="D191">
        <v>205</v>
      </c>
      <c r="E191">
        <v>760</v>
      </c>
      <c r="F191">
        <v>100</v>
      </c>
      <c r="G191">
        <f t="shared" si="14"/>
        <v>660</v>
      </c>
      <c r="H191">
        <v>6.8</v>
      </c>
      <c r="I191">
        <f t="shared" si="15"/>
        <v>4488</v>
      </c>
    </row>
    <row r="192" spans="1:26" x14ac:dyDescent="0.35">
      <c r="A192" s="2" t="s">
        <v>24</v>
      </c>
      <c r="B192" t="s">
        <v>12</v>
      </c>
      <c r="C192" t="s">
        <v>9</v>
      </c>
      <c r="D192">
        <v>585</v>
      </c>
      <c r="E192">
        <v>2180</v>
      </c>
      <c r="F192">
        <v>292</v>
      </c>
      <c r="G192">
        <f t="shared" si="14"/>
        <v>1888</v>
      </c>
      <c r="H192">
        <v>4.5999999999999996</v>
      </c>
      <c r="I192">
        <f t="shared" si="15"/>
        <v>8684.7999999999993</v>
      </c>
    </row>
    <row r="193" spans="1:26" x14ac:dyDescent="0.35">
      <c r="A193" s="2" t="s">
        <v>24</v>
      </c>
      <c r="B193" t="s">
        <v>26</v>
      </c>
      <c r="C193" t="s">
        <v>9</v>
      </c>
      <c r="D193">
        <v>387</v>
      </c>
      <c r="E193">
        <v>1500</v>
      </c>
      <c r="F193">
        <v>155</v>
      </c>
      <c r="G193">
        <f t="shared" si="14"/>
        <v>1345</v>
      </c>
      <c r="H193">
        <v>5.5</v>
      </c>
      <c r="I193">
        <f t="shared" si="15"/>
        <v>7397.5</v>
      </c>
    </row>
    <row r="194" spans="1:26" x14ac:dyDescent="0.35">
      <c r="A194" s="2" t="s">
        <v>24</v>
      </c>
      <c r="B194" t="s">
        <v>8</v>
      </c>
      <c r="C194" t="s">
        <v>9</v>
      </c>
      <c r="D194">
        <v>170</v>
      </c>
      <c r="E194">
        <v>600</v>
      </c>
      <c r="F194">
        <v>68</v>
      </c>
      <c r="G194">
        <f t="shared" si="14"/>
        <v>532</v>
      </c>
      <c r="H194">
        <v>6</v>
      </c>
      <c r="I194">
        <f t="shared" si="15"/>
        <v>3192</v>
      </c>
    </row>
    <row r="195" spans="1:26" x14ac:dyDescent="0.35">
      <c r="A195" s="2" t="s">
        <v>24</v>
      </c>
      <c r="B195" t="s">
        <v>23</v>
      </c>
      <c r="C195" t="s">
        <v>9</v>
      </c>
      <c r="D195">
        <v>489</v>
      </c>
      <c r="E195">
        <v>2940</v>
      </c>
      <c r="F195">
        <v>489</v>
      </c>
      <c r="G195">
        <f t="shared" si="14"/>
        <v>2451</v>
      </c>
      <c r="H195">
        <v>6</v>
      </c>
      <c r="I195">
        <f t="shared" si="15"/>
        <v>14706</v>
      </c>
    </row>
    <row r="196" spans="1:26" x14ac:dyDescent="0.35">
      <c r="B196" s="2" t="s">
        <v>17</v>
      </c>
      <c r="C196" s="2"/>
      <c r="D196" s="2">
        <f>SUM($D$190:$D$195)</f>
        <v>3325</v>
      </c>
      <c r="E196" s="2">
        <f>SUM($E$190:$E$195)</f>
        <v>14480</v>
      </c>
      <c r="F196" s="2">
        <f>SUM($F$190:$F$195)</f>
        <v>1849</v>
      </c>
      <c r="G196" s="2">
        <f>SUM($G$190:$G$195)</f>
        <v>12631</v>
      </c>
      <c r="H196" s="2"/>
      <c r="I196" s="2">
        <f>SUM($I$190:$I$195)</f>
        <v>84508.3</v>
      </c>
      <c r="J196" s="2"/>
      <c r="K196" s="2"/>
      <c r="L196" s="2"/>
      <c r="N196" s="2">
        <f t="shared" ref="N196:V196" si="16">SUM(N190:N195)</f>
        <v>489</v>
      </c>
      <c r="O196" s="2"/>
      <c r="P196" s="2"/>
      <c r="Q196" s="2"/>
      <c r="R196" s="2">
        <f t="shared" si="16"/>
        <v>2524</v>
      </c>
      <c r="S196" s="2"/>
      <c r="T196" s="2"/>
      <c r="U196" s="2"/>
      <c r="V196" s="2">
        <f t="shared" si="16"/>
        <v>312</v>
      </c>
      <c r="W196" s="2"/>
      <c r="X196" s="2"/>
      <c r="Y196" s="2"/>
      <c r="Z196" s="2">
        <f>SUM(N196:Y196)</f>
        <v>3325</v>
      </c>
    </row>
    <row r="197" spans="1:26" x14ac:dyDescent="0.35">
      <c r="B197" s="2" t="s">
        <v>18</v>
      </c>
      <c r="C197" s="2"/>
      <c r="D197" s="2"/>
      <c r="E197" s="2"/>
      <c r="F197" s="2"/>
      <c r="G197" s="2"/>
      <c r="H197" s="2">
        <f>(AVERAGE(H190:H195))</f>
        <v>6.1499999999999995</v>
      </c>
      <c r="I197" s="2"/>
      <c r="J197" s="2"/>
      <c r="K197" s="2"/>
      <c r="L197" s="2"/>
    </row>
    <row r="198" spans="1:26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26" x14ac:dyDescent="0.35">
      <c r="A199" s="2" t="s">
        <v>27</v>
      </c>
      <c r="B199" t="s">
        <v>28</v>
      </c>
      <c r="C199" t="s">
        <v>9</v>
      </c>
      <c r="D199">
        <v>366</v>
      </c>
      <c r="E199">
        <v>1440</v>
      </c>
      <c r="F199">
        <v>145</v>
      </c>
      <c r="G199">
        <f>(E199-F199)</f>
        <v>1295</v>
      </c>
      <c r="H199">
        <v>7.5</v>
      </c>
      <c r="I199">
        <f>(G199*H199)</f>
        <v>9712.5</v>
      </c>
      <c r="N199">
        <v>525</v>
      </c>
      <c r="O199" t="s">
        <v>34</v>
      </c>
      <c r="P199" t="s">
        <v>94</v>
      </c>
      <c r="R199">
        <v>564</v>
      </c>
      <c r="S199" t="s">
        <v>35</v>
      </c>
      <c r="T199" t="s">
        <v>9</v>
      </c>
    </row>
    <row r="200" spans="1:26" x14ac:dyDescent="0.35">
      <c r="A200" s="2" t="s">
        <v>27</v>
      </c>
      <c r="B200" t="s">
        <v>14</v>
      </c>
      <c r="C200" t="s">
        <v>9</v>
      </c>
      <c r="D200">
        <v>469</v>
      </c>
      <c r="E200">
        <v>2980</v>
      </c>
      <c r="F200">
        <v>470</v>
      </c>
      <c r="G200">
        <f>(E200-F200)</f>
        <v>2510</v>
      </c>
      <c r="H200">
        <v>5.5</v>
      </c>
      <c r="I200">
        <f>(G200*H200)</f>
        <v>13805</v>
      </c>
      <c r="N200">
        <v>469</v>
      </c>
      <c r="O200" t="s">
        <v>34</v>
      </c>
      <c r="P200" t="s">
        <v>9</v>
      </c>
    </row>
    <row r="201" spans="1:26" x14ac:dyDescent="0.35">
      <c r="A201" s="2" t="s">
        <v>27</v>
      </c>
      <c r="B201" t="s">
        <v>8</v>
      </c>
      <c r="C201" t="s">
        <v>9</v>
      </c>
      <c r="D201">
        <v>198</v>
      </c>
      <c r="E201">
        <v>740</v>
      </c>
      <c r="F201">
        <v>80</v>
      </c>
      <c r="G201">
        <f>(E201-F201)</f>
        <v>660</v>
      </c>
      <c r="H201">
        <v>6</v>
      </c>
      <c r="I201">
        <f>(G201*H201)</f>
        <v>3960</v>
      </c>
    </row>
    <row r="202" spans="1:26" x14ac:dyDescent="0.35">
      <c r="A202" s="2" t="s">
        <v>27</v>
      </c>
      <c r="B202" t="s">
        <v>23</v>
      </c>
      <c r="C202" t="s">
        <v>9</v>
      </c>
      <c r="D202">
        <v>525</v>
      </c>
    </row>
    <row r="203" spans="1:26" x14ac:dyDescent="0.35">
      <c r="B203" s="2" t="s">
        <v>17</v>
      </c>
      <c r="C203" s="2"/>
      <c r="D203" s="2">
        <f>SUM($D$199:$D$202)</f>
        <v>1558</v>
      </c>
      <c r="E203" s="2">
        <f>SUM($E$199:$E$201)</f>
        <v>5160</v>
      </c>
      <c r="F203" s="2">
        <f>SUM($F$199:$F$201)</f>
        <v>695</v>
      </c>
      <c r="G203" s="2">
        <f>SUM($G$199:$G$201)</f>
        <v>4465</v>
      </c>
      <c r="H203" s="2"/>
      <c r="I203" s="2">
        <f>SUM($I$199:$I$201)</f>
        <v>27477.5</v>
      </c>
      <c r="J203" s="2"/>
      <c r="K203" s="2"/>
      <c r="L203" s="2"/>
      <c r="N203" s="2">
        <f t="shared" ref="N203:R203" si="17">SUM(N199:N202)</f>
        <v>994</v>
      </c>
      <c r="O203" s="2"/>
      <c r="P203" s="2"/>
      <c r="Q203" s="2"/>
      <c r="R203" s="2">
        <f t="shared" si="17"/>
        <v>564</v>
      </c>
      <c r="S203" s="2"/>
      <c r="T203" s="2"/>
      <c r="U203" s="2"/>
      <c r="V203" s="2"/>
      <c r="W203" s="2"/>
      <c r="X203" s="2"/>
      <c r="Y203" s="2"/>
      <c r="Z203" s="2">
        <f>SUM(N203:Y203)</f>
        <v>1558</v>
      </c>
    </row>
    <row r="204" spans="1:26" x14ac:dyDescent="0.35">
      <c r="B204" s="2" t="s">
        <v>18</v>
      </c>
      <c r="H204" s="2">
        <f>(AVERAGE(H199:H201))</f>
        <v>6.333333333333333</v>
      </c>
    </row>
    <row r="205" spans="1:26" x14ac:dyDescent="0.35">
      <c r="B205" s="2"/>
      <c r="H205" s="2"/>
    </row>
    <row r="206" spans="1:26" x14ac:dyDescent="0.35">
      <c r="A206" s="2" t="s">
        <v>29</v>
      </c>
      <c r="B206" t="s">
        <v>8</v>
      </c>
      <c r="C206" t="s">
        <v>30</v>
      </c>
      <c r="D206">
        <v>121</v>
      </c>
      <c r="E206">
        <v>660</v>
      </c>
      <c r="F206">
        <v>120</v>
      </c>
      <c r="G206">
        <f t="shared" ref="G206:G211" si="18">(E206-F206)</f>
        <v>540</v>
      </c>
      <c r="H206">
        <v>4.5</v>
      </c>
      <c r="I206">
        <f t="shared" ref="I206:I211" si="19">(G206*H206)</f>
        <v>2430</v>
      </c>
      <c r="N206">
        <v>341</v>
      </c>
      <c r="O206" t="s">
        <v>34</v>
      </c>
      <c r="P206" t="s">
        <v>9</v>
      </c>
      <c r="R206">
        <v>2244</v>
      </c>
      <c r="S206" t="s">
        <v>35</v>
      </c>
      <c r="T206" t="s">
        <v>9</v>
      </c>
      <c r="V206">
        <v>240</v>
      </c>
      <c r="W206" t="s">
        <v>35</v>
      </c>
      <c r="X206" t="s">
        <v>9</v>
      </c>
    </row>
    <row r="207" spans="1:26" x14ac:dyDescent="0.35">
      <c r="A207" s="2" t="s">
        <v>29</v>
      </c>
      <c r="B207" t="s">
        <v>23</v>
      </c>
      <c r="C207" t="s">
        <v>9</v>
      </c>
      <c r="D207">
        <v>303</v>
      </c>
      <c r="E207">
        <v>1700</v>
      </c>
      <c r="F207">
        <v>302</v>
      </c>
      <c r="G207">
        <f t="shared" si="18"/>
        <v>1398</v>
      </c>
      <c r="H207">
        <v>5.3</v>
      </c>
      <c r="I207">
        <f t="shared" si="19"/>
        <v>7409.4</v>
      </c>
      <c r="N207">
        <v>82</v>
      </c>
      <c r="O207" t="s">
        <v>34</v>
      </c>
      <c r="P207" t="s">
        <v>10</v>
      </c>
    </row>
    <row r="208" spans="1:26" x14ac:dyDescent="0.35">
      <c r="A208" s="2" t="s">
        <v>29</v>
      </c>
      <c r="B208" t="s">
        <v>14</v>
      </c>
      <c r="C208" t="s">
        <v>9</v>
      </c>
      <c r="D208">
        <v>241</v>
      </c>
      <c r="E208">
        <v>1040</v>
      </c>
      <c r="F208">
        <v>120</v>
      </c>
      <c r="G208">
        <f t="shared" si="18"/>
        <v>920</v>
      </c>
      <c r="H208">
        <v>7.5</v>
      </c>
      <c r="I208">
        <f t="shared" si="19"/>
        <v>6900</v>
      </c>
    </row>
    <row r="209" spans="1:26" x14ac:dyDescent="0.35">
      <c r="A209" s="2" t="s">
        <v>29</v>
      </c>
      <c r="B209" t="s">
        <v>31</v>
      </c>
      <c r="C209" t="s">
        <v>9</v>
      </c>
      <c r="D209">
        <v>955</v>
      </c>
      <c r="E209">
        <v>4040</v>
      </c>
      <c r="F209">
        <v>477</v>
      </c>
      <c r="G209">
        <f t="shared" si="18"/>
        <v>3563</v>
      </c>
      <c r="H209">
        <v>7.5</v>
      </c>
      <c r="I209">
        <f t="shared" si="19"/>
        <v>26722.5</v>
      </c>
    </row>
    <row r="210" spans="1:26" x14ac:dyDescent="0.35">
      <c r="A210" s="2" t="s">
        <v>29</v>
      </c>
      <c r="B210" t="s">
        <v>32</v>
      </c>
      <c r="C210" t="s">
        <v>9</v>
      </c>
      <c r="D210">
        <v>816</v>
      </c>
      <c r="E210">
        <v>2840</v>
      </c>
      <c r="F210">
        <v>410</v>
      </c>
      <c r="G210">
        <f t="shared" si="18"/>
        <v>2430</v>
      </c>
      <c r="H210">
        <v>4.75</v>
      </c>
      <c r="I210">
        <f t="shared" si="19"/>
        <v>11542.5</v>
      </c>
    </row>
    <row r="211" spans="1:26" x14ac:dyDescent="0.35">
      <c r="A211" s="2" t="s">
        <v>29</v>
      </c>
      <c r="B211" t="s">
        <v>14</v>
      </c>
      <c r="C211" t="s">
        <v>9</v>
      </c>
      <c r="D211">
        <v>471</v>
      </c>
      <c r="E211">
        <v>1660</v>
      </c>
      <c r="F211">
        <v>235</v>
      </c>
      <c r="G211">
        <f t="shared" si="18"/>
        <v>1425</v>
      </c>
      <c r="H211">
        <v>6.75</v>
      </c>
      <c r="I211">
        <f t="shared" si="19"/>
        <v>9618.75</v>
      </c>
    </row>
    <row r="212" spans="1:26" x14ac:dyDescent="0.35">
      <c r="B212" s="2" t="s">
        <v>17</v>
      </c>
      <c r="C212" s="2"/>
      <c r="D212" s="2">
        <f>SUM($D$206:$D$211)</f>
        <v>2907</v>
      </c>
      <c r="E212" s="2">
        <f>SUM($E$206:$E$211)</f>
        <v>11940</v>
      </c>
      <c r="F212" s="2">
        <f>SUM($F$206:$F$211)</f>
        <v>1664</v>
      </c>
      <c r="G212" s="2">
        <f>SUM($G$206:$G$211)</f>
        <v>10276</v>
      </c>
      <c r="H212" s="2"/>
      <c r="I212" s="2">
        <f>SUM($I$206:$I$211)</f>
        <v>64623.15</v>
      </c>
      <c r="J212" s="2"/>
      <c r="K212" s="2"/>
      <c r="L212" s="2"/>
      <c r="N212" s="2">
        <f t="shared" ref="N212:V212" si="20">SUM(N206:N211)</f>
        <v>423</v>
      </c>
      <c r="O212" s="2"/>
      <c r="P212" s="2"/>
      <c r="Q212" s="2"/>
      <c r="R212" s="2">
        <f t="shared" si="20"/>
        <v>2244</v>
      </c>
      <c r="S212" s="2"/>
      <c r="T212" s="2"/>
      <c r="U212" s="2"/>
      <c r="V212" s="2">
        <f t="shared" si="20"/>
        <v>240</v>
      </c>
      <c r="W212" s="2"/>
      <c r="X212" s="2"/>
      <c r="Y212" s="2"/>
      <c r="Z212" s="2">
        <f>SUM(N212:Y212)</f>
        <v>2907</v>
      </c>
    </row>
    <row r="213" spans="1:26" x14ac:dyDescent="0.35">
      <c r="B213" s="2" t="s">
        <v>18</v>
      </c>
      <c r="H213" s="2">
        <f>(AVERAGE(H206:H211))</f>
        <v>6.05</v>
      </c>
    </row>
    <row r="215" spans="1:26" x14ac:dyDescent="0.35">
      <c r="A215" s="2" t="s">
        <v>38</v>
      </c>
      <c r="B215" s="8" t="s">
        <v>22</v>
      </c>
      <c r="C215" t="s">
        <v>9</v>
      </c>
      <c r="D215">
        <v>44</v>
      </c>
      <c r="E215">
        <v>184</v>
      </c>
      <c r="F215">
        <v>24</v>
      </c>
      <c r="G215">
        <f t="shared" ref="G215:G222" si="21">(E215-F215)</f>
        <v>160</v>
      </c>
      <c r="H215">
        <v>7.5</v>
      </c>
      <c r="I215">
        <f>(G215*H215)</f>
        <v>1200</v>
      </c>
      <c r="N215">
        <v>466</v>
      </c>
      <c r="P215" t="s">
        <v>9</v>
      </c>
      <c r="R215" s="7">
        <v>1889</v>
      </c>
      <c r="V215">
        <v>284</v>
      </c>
      <c r="X215" t="s">
        <v>9</v>
      </c>
    </row>
    <row r="216" spans="1:26" x14ac:dyDescent="0.35">
      <c r="A216" s="2" t="s">
        <v>38</v>
      </c>
      <c r="B216" s="8" t="s">
        <v>92</v>
      </c>
      <c r="C216" t="s">
        <v>9</v>
      </c>
      <c r="D216">
        <v>155</v>
      </c>
      <c r="E216">
        <v>880</v>
      </c>
      <c r="F216">
        <v>155</v>
      </c>
      <c r="G216">
        <f t="shared" si="21"/>
        <v>725</v>
      </c>
      <c r="H216">
        <v>5.65</v>
      </c>
      <c r="I216">
        <f t="shared" ref="I216:I222" si="22">(G216*H216)</f>
        <v>4096.25</v>
      </c>
    </row>
    <row r="217" spans="1:26" x14ac:dyDescent="0.35">
      <c r="A217" s="2" t="s">
        <v>38</v>
      </c>
      <c r="B217" s="8" t="s">
        <v>8</v>
      </c>
      <c r="C217" t="s">
        <v>9</v>
      </c>
      <c r="D217">
        <v>723</v>
      </c>
      <c r="E217">
        <v>2940</v>
      </c>
      <c r="F217">
        <v>300</v>
      </c>
      <c r="G217">
        <f t="shared" si="21"/>
        <v>2640</v>
      </c>
      <c r="H217">
        <v>7.25</v>
      </c>
      <c r="I217">
        <f t="shared" si="22"/>
        <v>19140</v>
      </c>
    </row>
    <row r="218" spans="1:26" x14ac:dyDescent="0.35">
      <c r="A218" s="2" t="s">
        <v>38</v>
      </c>
      <c r="B218" s="8" t="s">
        <v>93</v>
      </c>
      <c r="C218" t="s">
        <v>9</v>
      </c>
      <c r="D218">
        <v>125</v>
      </c>
      <c r="E218">
        <v>420</v>
      </c>
      <c r="F218">
        <v>62</v>
      </c>
      <c r="G218">
        <f t="shared" si="21"/>
        <v>358</v>
      </c>
      <c r="H218">
        <v>5.5</v>
      </c>
      <c r="I218">
        <f t="shared" si="22"/>
        <v>1969</v>
      </c>
    </row>
    <row r="219" spans="1:26" x14ac:dyDescent="0.35">
      <c r="A219" s="2" t="s">
        <v>38</v>
      </c>
      <c r="B219" s="8" t="s">
        <v>25</v>
      </c>
      <c r="C219" t="s">
        <v>9</v>
      </c>
      <c r="D219">
        <v>305</v>
      </c>
      <c r="E219">
        <v>1180</v>
      </c>
      <c r="F219">
        <v>150</v>
      </c>
      <c r="G219">
        <f t="shared" si="21"/>
        <v>1030</v>
      </c>
      <c r="H219">
        <v>7.5</v>
      </c>
      <c r="I219">
        <f t="shared" si="22"/>
        <v>7725</v>
      </c>
    </row>
    <row r="220" spans="1:26" x14ac:dyDescent="0.35">
      <c r="A220" s="2" t="s">
        <v>38</v>
      </c>
      <c r="B220" s="8" t="s">
        <v>32</v>
      </c>
      <c r="C220" t="s">
        <v>9</v>
      </c>
      <c r="D220">
        <v>690</v>
      </c>
      <c r="E220">
        <v>2600</v>
      </c>
      <c r="F220">
        <v>345</v>
      </c>
      <c r="G220">
        <f t="shared" si="21"/>
        <v>2255</v>
      </c>
      <c r="H220">
        <v>5</v>
      </c>
      <c r="I220">
        <f t="shared" si="22"/>
        <v>11275</v>
      </c>
    </row>
    <row r="221" spans="1:26" x14ac:dyDescent="0.35">
      <c r="A221" s="2" t="s">
        <v>38</v>
      </c>
      <c r="B221" s="8" t="s">
        <v>14</v>
      </c>
      <c r="C221" t="s">
        <v>9</v>
      </c>
      <c r="D221">
        <v>244</v>
      </c>
      <c r="E221">
        <v>820</v>
      </c>
      <c r="F221">
        <v>120</v>
      </c>
      <c r="G221">
        <f t="shared" si="21"/>
        <v>700</v>
      </c>
      <c r="H221">
        <v>4.3</v>
      </c>
      <c r="I221">
        <f t="shared" si="22"/>
        <v>3010</v>
      </c>
    </row>
    <row r="222" spans="1:26" x14ac:dyDescent="0.35">
      <c r="A222" s="2" t="s">
        <v>38</v>
      </c>
      <c r="B222" s="8" t="s">
        <v>23</v>
      </c>
      <c r="C222" t="s">
        <v>9</v>
      </c>
      <c r="D222">
        <v>292</v>
      </c>
      <c r="E222">
        <v>1640</v>
      </c>
      <c r="F222">
        <v>292</v>
      </c>
      <c r="G222">
        <f t="shared" si="21"/>
        <v>1348</v>
      </c>
      <c r="H222">
        <v>6.3</v>
      </c>
      <c r="I222" s="7">
        <f t="shared" si="22"/>
        <v>8492.4</v>
      </c>
    </row>
    <row r="223" spans="1:26" x14ac:dyDescent="0.35">
      <c r="B223" s="2" t="s">
        <v>17</v>
      </c>
      <c r="D223" s="2">
        <f>SUM($D$215:$D$222)</f>
        <v>2578</v>
      </c>
      <c r="E223" s="2">
        <f>SUM($E$215:$E$222)</f>
        <v>10664</v>
      </c>
      <c r="F223" s="2">
        <f>SUM($F$215:$F$222)</f>
        <v>1448</v>
      </c>
      <c r="G223" s="2">
        <f>SUM($G$215:$G$222)</f>
        <v>9216</v>
      </c>
      <c r="H223" s="2"/>
      <c r="I223" s="2">
        <f>SUM($I$215:$I$222)</f>
        <v>56907.65</v>
      </c>
      <c r="N223" s="2">
        <f t="shared" ref="N223:V223" si="23">SUM(N215:N222)</f>
        <v>466</v>
      </c>
      <c r="O223" s="2"/>
      <c r="P223" s="2"/>
      <c r="Q223" s="2"/>
      <c r="R223" s="2">
        <f t="shared" si="23"/>
        <v>1889</v>
      </c>
      <c r="S223" s="2"/>
      <c r="T223" s="2"/>
      <c r="U223" s="2"/>
      <c r="V223" s="2">
        <f t="shared" si="23"/>
        <v>284</v>
      </c>
      <c r="W223" s="2"/>
      <c r="X223" s="2"/>
      <c r="Z223" s="2">
        <f>SUM(N223:Y223)</f>
        <v>2639</v>
      </c>
    </row>
    <row r="224" spans="1:26" x14ac:dyDescent="0.35">
      <c r="B224" s="2" t="s">
        <v>18</v>
      </c>
      <c r="D224" s="2"/>
      <c r="E224" s="2"/>
      <c r="F224" s="2"/>
      <c r="G224" s="2"/>
      <c r="H224" s="2">
        <f>AVERAGE(H215:H222)</f>
        <v>6.1249999999999991</v>
      </c>
      <c r="I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Z224" s="2"/>
    </row>
    <row r="225" spans="1:27" x14ac:dyDescent="0.35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1"/>
    </row>
    <row r="226" spans="1:27" x14ac:dyDescent="0.35">
      <c r="A226" s="2" t="s">
        <v>99</v>
      </c>
      <c r="B226" t="s">
        <v>25</v>
      </c>
      <c r="C226" t="s">
        <v>9</v>
      </c>
      <c r="D226">
        <v>2011</v>
      </c>
      <c r="E226">
        <v>8100</v>
      </c>
      <c r="F226">
        <v>1000</v>
      </c>
      <c r="G226">
        <f t="shared" ref="G226:G235" si="24">(E226-F226)</f>
        <v>7100</v>
      </c>
      <c r="H226">
        <v>7.4</v>
      </c>
      <c r="I226">
        <f t="shared" ref="I226:I235" si="25">(G226*H226)</f>
        <v>52540</v>
      </c>
      <c r="N226">
        <v>1742</v>
      </c>
      <c r="Q226">
        <v>8346</v>
      </c>
      <c r="R226">
        <v>4519</v>
      </c>
      <c r="U226">
        <v>17586</v>
      </c>
      <c r="Z226">
        <f>(N226+R226)</f>
        <v>6261</v>
      </c>
      <c r="AA226">
        <f>(Q226+U226)</f>
        <v>25932</v>
      </c>
    </row>
    <row r="227" spans="1:27" x14ac:dyDescent="0.35">
      <c r="A227" s="2" t="s">
        <v>99</v>
      </c>
      <c r="B227" t="s">
        <v>23</v>
      </c>
      <c r="C227" t="s">
        <v>9</v>
      </c>
      <c r="D227">
        <v>465</v>
      </c>
      <c r="E227">
        <v>2620</v>
      </c>
      <c r="F227">
        <v>465</v>
      </c>
      <c r="G227">
        <f t="shared" si="24"/>
        <v>2155</v>
      </c>
      <c r="H227" s="18">
        <v>5.1100000000000003</v>
      </c>
      <c r="I227">
        <f t="shared" si="25"/>
        <v>11012.050000000001</v>
      </c>
    </row>
    <row r="228" spans="1:27" x14ac:dyDescent="0.35">
      <c r="A228" s="2" t="s">
        <v>99</v>
      </c>
      <c r="B228" t="s">
        <v>22</v>
      </c>
      <c r="C228" t="s">
        <v>9</v>
      </c>
      <c r="D228">
        <v>753</v>
      </c>
      <c r="E228">
        <v>3140</v>
      </c>
      <c r="F228">
        <v>390</v>
      </c>
      <c r="G228">
        <f t="shared" si="24"/>
        <v>2750</v>
      </c>
      <c r="H228">
        <v>7.5</v>
      </c>
      <c r="I228">
        <f t="shared" si="25"/>
        <v>20625</v>
      </c>
    </row>
    <row r="229" spans="1:27" x14ac:dyDescent="0.35">
      <c r="A229" s="2" t="s">
        <v>99</v>
      </c>
      <c r="B229" t="s">
        <v>126</v>
      </c>
      <c r="C229" t="s">
        <v>9</v>
      </c>
      <c r="D229">
        <v>220</v>
      </c>
      <c r="E229">
        <v>860</v>
      </c>
      <c r="F229">
        <v>90</v>
      </c>
      <c r="G229">
        <f t="shared" si="24"/>
        <v>770</v>
      </c>
      <c r="H229">
        <v>7.75</v>
      </c>
      <c r="I229">
        <f t="shared" si="25"/>
        <v>5967.5</v>
      </c>
    </row>
    <row r="230" spans="1:27" x14ac:dyDescent="0.35">
      <c r="A230" s="2" t="s">
        <v>99</v>
      </c>
      <c r="B230" t="s">
        <v>127</v>
      </c>
      <c r="C230" t="s">
        <v>9</v>
      </c>
      <c r="D230">
        <v>675</v>
      </c>
      <c r="E230">
        <v>2720</v>
      </c>
      <c r="F230">
        <v>337</v>
      </c>
      <c r="G230">
        <f t="shared" si="24"/>
        <v>2383</v>
      </c>
      <c r="H230">
        <v>7.5</v>
      </c>
      <c r="I230">
        <f t="shared" si="25"/>
        <v>17872.5</v>
      </c>
    </row>
    <row r="231" spans="1:27" x14ac:dyDescent="0.35">
      <c r="A231" s="2" t="s">
        <v>99</v>
      </c>
      <c r="B231" t="s">
        <v>15</v>
      </c>
      <c r="C231" t="s">
        <v>9</v>
      </c>
      <c r="D231">
        <v>628</v>
      </c>
      <c r="E231">
        <v>2906</v>
      </c>
      <c r="F231">
        <v>256</v>
      </c>
      <c r="G231">
        <f t="shared" si="24"/>
        <v>2650</v>
      </c>
      <c r="H231">
        <v>7.5</v>
      </c>
      <c r="I231">
        <f t="shared" si="25"/>
        <v>19875</v>
      </c>
    </row>
    <row r="232" spans="1:27" x14ac:dyDescent="0.35">
      <c r="A232" s="2" t="s">
        <v>99</v>
      </c>
      <c r="B232" t="s">
        <v>128</v>
      </c>
      <c r="C232" t="s">
        <v>9</v>
      </c>
      <c r="D232">
        <v>47</v>
      </c>
      <c r="E232">
        <v>160</v>
      </c>
      <c r="F232">
        <v>20</v>
      </c>
      <c r="G232">
        <f t="shared" si="24"/>
        <v>140</v>
      </c>
      <c r="H232">
        <v>5</v>
      </c>
      <c r="I232">
        <f t="shared" si="25"/>
        <v>700</v>
      </c>
    </row>
    <row r="233" spans="1:27" x14ac:dyDescent="0.35">
      <c r="A233" s="2" t="s">
        <v>99</v>
      </c>
      <c r="B233" t="s">
        <v>26</v>
      </c>
      <c r="C233" t="s">
        <v>9</v>
      </c>
      <c r="D233">
        <v>584</v>
      </c>
      <c r="E233">
        <v>2340</v>
      </c>
      <c r="F233">
        <v>250</v>
      </c>
      <c r="G233">
        <f t="shared" si="24"/>
        <v>2090</v>
      </c>
      <c r="H233">
        <v>6</v>
      </c>
      <c r="I233">
        <f t="shared" si="25"/>
        <v>12540</v>
      </c>
    </row>
    <row r="234" spans="1:27" x14ac:dyDescent="0.35">
      <c r="A234" s="2" t="s">
        <v>99</v>
      </c>
      <c r="B234" t="s">
        <v>21</v>
      </c>
      <c r="C234" t="s">
        <v>9</v>
      </c>
      <c r="D234">
        <v>224</v>
      </c>
      <c r="E234">
        <v>820</v>
      </c>
      <c r="F234">
        <v>120</v>
      </c>
      <c r="G234">
        <f t="shared" si="24"/>
        <v>700</v>
      </c>
      <c r="H234">
        <v>5.25</v>
      </c>
      <c r="I234">
        <f t="shared" si="25"/>
        <v>3675</v>
      </c>
    </row>
    <row r="235" spans="1:27" x14ac:dyDescent="0.35">
      <c r="A235" s="2" t="s">
        <v>99</v>
      </c>
      <c r="B235" t="s">
        <v>14</v>
      </c>
      <c r="C235" t="s">
        <v>9</v>
      </c>
      <c r="D235">
        <v>595</v>
      </c>
      <c r="E235">
        <v>4100</v>
      </c>
      <c r="F235">
        <v>600</v>
      </c>
      <c r="G235">
        <f t="shared" si="24"/>
        <v>3500</v>
      </c>
      <c r="H235">
        <v>5.5</v>
      </c>
      <c r="I235">
        <f t="shared" si="25"/>
        <v>19250</v>
      </c>
    </row>
    <row r="236" spans="1:27" x14ac:dyDescent="0.35">
      <c r="B236" s="2" t="s">
        <v>17</v>
      </c>
      <c r="D236" s="2">
        <f t="shared" ref="D236:I236" si="26">SUM(D226:D235)</f>
        <v>6202</v>
      </c>
      <c r="E236" s="2">
        <f t="shared" si="26"/>
        <v>27766</v>
      </c>
      <c r="F236" s="2">
        <f t="shared" si="26"/>
        <v>3528</v>
      </c>
      <c r="G236" s="2">
        <f t="shared" si="26"/>
        <v>24238</v>
      </c>
      <c r="H236" s="2"/>
      <c r="I236" s="2">
        <f t="shared" si="26"/>
        <v>164057.04999999999</v>
      </c>
    </row>
    <row r="237" spans="1:27" x14ac:dyDescent="0.35">
      <c r="B237" s="2" t="s">
        <v>18</v>
      </c>
      <c r="H237" s="2">
        <f>AVERAGE($H$226:$H$235)</f>
        <v>6.4510000000000005</v>
      </c>
    </row>
  </sheetData>
  <mergeCells count="3"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6645-FCB3-4598-862C-90DB2779786A}">
  <dimension ref="A1:S14"/>
  <sheetViews>
    <sheetView zoomScale="81" zoomScaleNormal="81" workbookViewId="0">
      <selection activeCell="C19" sqref="C19"/>
    </sheetView>
  </sheetViews>
  <sheetFormatPr defaultRowHeight="14.5" x14ac:dyDescent="0.35"/>
  <cols>
    <col min="1" max="1" width="20.453125" bestFit="1" customWidth="1"/>
    <col min="2" max="2" width="12" bestFit="1" customWidth="1"/>
    <col min="3" max="3" width="13.81640625" bestFit="1" customWidth="1"/>
    <col min="4" max="4" width="11.08984375" bestFit="1" customWidth="1"/>
    <col min="5" max="5" width="13.1796875" bestFit="1" customWidth="1"/>
    <col min="6" max="6" width="13.1796875" customWidth="1"/>
    <col min="7" max="7" width="14.81640625" bestFit="1" customWidth="1"/>
    <col min="17" max="17" width="12" bestFit="1" customWidth="1"/>
    <col min="18" max="18" width="11.1796875" bestFit="1" customWidth="1"/>
    <col min="19" max="19" width="12.1796875" bestFit="1" customWidth="1"/>
  </cols>
  <sheetData>
    <row r="1" spans="1:19" x14ac:dyDescent="0.35">
      <c r="A1" s="26" t="s">
        <v>104</v>
      </c>
      <c r="B1" s="26"/>
      <c r="C1" s="26"/>
      <c r="D1" s="26"/>
      <c r="E1" s="26"/>
      <c r="H1" s="26" t="s">
        <v>105</v>
      </c>
      <c r="I1" s="26"/>
      <c r="J1" s="26"/>
      <c r="K1" s="26"/>
      <c r="L1" s="26"/>
      <c r="M1" s="26"/>
      <c r="N1" s="26"/>
      <c r="O1" s="26"/>
      <c r="P1" s="26"/>
      <c r="Q1" s="26"/>
    </row>
    <row r="2" spans="1:19" x14ac:dyDescent="0.35">
      <c r="A2" s="22"/>
      <c r="B2" s="22"/>
      <c r="C2" s="22"/>
      <c r="D2" s="22"/>
      <c r="E2" s="22"/>
      <c r="F2" s="9"/>
      <c r="H2" s="23" t="s">
        <v>82</v>
      </c>
      <c r="I2" s="23"/>
      <c r="J2" s="23"/>
      <c r="K2" s="24" t="s">
        <v>62</v>
      </c>
      <c r="L2" s="24"/>
      <c r="M2" s="24"/>
      <c r="N2" s="25" t="s">
        <v>83</v>
      </c>
      <c r="O2" s="25"/>
      <c r="P2" s="25"/>
      <c r="Q2" t="s">
        <v>84</v>
      </c>
      <c r="R2" t="s">
        <v>131</v>
      </c>
      <c r="S2" t="s">
        <v>101</v>
      </c>
    </row>
    <row r="3" spans="1:19" x14ac:dyDescent="0.35">
      <c r="A3" t="s">
        <v>46</v>
      </c>
      <c r="B3" t="s">
        <v>84</v>
      </c>
      <c r="C3" t="s">
        <v>102</v>
      </c>
      <c r="D3" t="s">
        <v>100</v>
      </c>
      <c r="E3" t="s">
        <v>101</v>
      </c>
      <c r="H3" t="s">
        <v>40</v>
      </c>
      <c r="I3" t="s">
        <v>96</v>
      </c>
      <c r="J3" t="s">
        <v>42</v>
      </c>
      <c r="K3" t="s">
        <v>40</v>
      </c>
      <c r="L3" t="s">
        <v>96</v>
      </c>
      <c r="M3" t="s">
        <v>42</v>
      </c>
      <c r="N3" t="s">
        <v>40</v>
      </c>
      <c r="O3" t="s">
        <v>96</v>
      </c>
      <c r="P3" t="s">
        <v>42</v>
      </c>
    </row>
    <row r="4" spans="1:19" x14ac:dyDescent="0.35">
      <c r="A4" s="3" t="s">
        <v>19</v>
      </c>
      <c r="B4" s="6">
        <v>2755</v>
      </c>
      <c r="C4" s="6">
        <v>11360</v>
      </c>
      <c r="D4" s="6">
        <v>9762</v>
      </c>
      <c r="E4" s="6">
        <v>63851.5</v>
      </c>
      <c r="F4" s="6"/>
      <c r="H4">
        <v>605</v>
      </c>
      <c r="K4">
        <v>1918</v>
      </c>
      <c r="N4">
        <v>230</v>
      </c>
    </row>
    <row r="5" spans="1:19" x14ac:dyDescent="0.35">
      <c r="A5" s="3" t="s">
        <v>20</v>
      </c>
      <c r="B5" s="6">
        <v>2192</v>
      </c>
      <c r="C5" s="6">
        <v>9067</v>
      </c>
      <c r="D5" s="6">
        <v>7750</v>
      </c>
      <c r="E5" s="6">
        <v>48226.5</v>
      </c>
      <c r="F5" s="6"/>
      <c r="H5">
        <v>455</v>
      </c>
      <c r="K5">
        <v>1455</v>
      </c>
      <c r="N5">
        <v>288</v>
      </c>
    </row>
    <row r="6" spans="1:19" x14ac:dyDescent="0.35">
      <c r="A6" s="3" t="s">
        <v>24</v>
      </c>
      <c r="B6" s="6">
        <v>3325</v>
      </c>
      <c r="C6" s="6">
        <v>14480</v>
      </c>
      <c r="D6" s="6">
        <v>12631</v>
      </c>
      <c r="E6" s="6">
        <v>84508.3</v>
      </c>
      <c r="F6" s="6"/>
      <c r="H6">
        <v>489</v>
      </c>
      <c r="K6">
        <v>2524</v>
      </c>
      <c r="N6">
        <v>312</v>
      </c>
    </row>
    <row r="7" spans="1:19" x14ac:dyDescent="0.35">
      <c r="A7" s="3" t="s">
        <v>27</v>
      </c>
      <c r="B7" s="6">
        <v>1558</v>
      </c>
      <c r="C7" s="6">
        <v>5160</v>
      </c>
      <c r="D7" s="6">
        <v>4465</v>
      </c>
      <c r="E7" s="6">
        <v>27477.5</v>
      </c>
      <c r="F7" s="6"/>
      <c r="H7">
        <v>994</v>
      </c>
      <c r="K7">
        <v>564</v>
      </c>
    </row>
    <row r="8" spans="1:19" x14ac:dyDescent="0.35">
      <c r="A8" s="3" t="s">
        <v>29</v>
      </c>
      <c r="B8" s="6">
        <v>2907</v>
      </c>
      <c r="C8" s="6">
        <v>11940</v>
      </c>
      <c r="D8" s="6">
        <v>10276</v>
      </c>
      <c r="E8" s="6">
        <v>64623.15</v>
      </c>
      <c r="F8" s="6"/>
      <c r="H8">
        <v>423</v>
      </c>
      <c r="K8">
        <v>2244</v>
      </c>
      <c r="N8">
        <v>240</v>
      </c>
    </row>
    <row r="9" spans="1:19" x14ac:dyDescent="0.35">
      <c r="A9" s="3" t="s">
        <v>38</v>
      </c>
      <c r="B9" s="6">
        <v>2578</v>
      </c>
      <c r="C9" s="6">
        <v>10664</v>
      </c>
      <c r="D9" s="6">
        <v>9216</v>
      </c>
      <c r="E9" s="6">
        <v>56907.7</v>
      </c>
      <c r="F9" s="6"/>
      <c r="H9">
        <v>466</v>
      </c>
      <c r="K9">
        <v>1889</v>
      </c>
      <c r="N9">
        <v>284</v>
      </c>
    </row>
    <row r="10" spans="1:19" x14ac:dyDescent="0.35">
      <c r="A10" s="3" t="s">
        <v>103</v>
      </c>
      <c r="B10" s="2">
        <f>SUM($B$4:$B$9)</f>
        <v>15315</v>
      </c>
      <c r="C10" s="2">
        <f>SUM($C$4:$C$9)</f>
        <v>62671</v>
      </c>
      <c r="D10" s="2">
        <f>SUM($D$4:$D$9)</f>
        <v>54100</v>
      </c>
      <c r="E10" s="2">
        <f>SUM($E$4:$E$9)</f>
        <v>345594.65</v>
      </c>
      <c r="F10" s="6"/>
      <c r="G10" t="s">
        <v>95</v>
      </c>
      <c r="H10" s="2">
        <f>SUM($H$4:$H$9)</f>
        <v>3432</v>
      </c>
      <c r="K10" s="2">
        <f>SUM($K$4:$K$9)</f>
        <v>10594</v>
      </c>
      <c r="N10" s="2">
        <f>SUM($N$4:$N$9)</f>
        <v>1354</v>
      </c>
      <c r="Q10" s="2">
        <f>SUM($H$10:$N$10)</f>
        <v>15380</v>
      </c>
      <c r="R10">
        <v>62671</v>
      </c>
      <c r="S10">
        <v>345594</v>
      </c>
    </row>
    <row r="11" spans="1:19" x14ac:dyDescent="0.35">
      <c r="G11" t="s">
        <v>97</v>
      </c>
      <c r="H11">
        <v>3340</v>
      </c>
      <c r="I11" s="8">
        <v>18856</v>
      </c>
      <c r="J11" s="8">
        <v>83720</v>
      </c>
      <c r="K11">
        <v>10702</v>
      </c>
      <c r="L11">
        <v>40747</v>
      </c>
      <c r="M11">
        <v>293890</v>
      </c>
      <c r="N11">
        <v>1974</v>
      </c>
      <c r="O11">
        <v>5030</v>
      </c>
      <c r="P11">
        <v>30180</v>
      </c>
      <c r="Q11">
        <f>(H11+K11+N11)</f>
        <v>16016</v>
      </c>
      <c r="R11">
        <f>(I11+L11+O11)</f>
        <v>64633</v>
      </c>
      <c r="S11">
        <f>(J11+M11+P11)</f>
        <v>407790</v>
      </c>
    </row>
    <row r="12" spans="1:19" x14ac:dyDescent="0.35">
      <c r="G12" t="s">
        <v>98</v>
      </c>
      <c r="H12">
        <f>(H10-H11)</f>
        <v>92</v>
      </c>
      <c r="K12">
        <f>(K10-K11)</f>
        <v>-108</v>
      </c>
      <c r="N12">
        <f>(N10-N11)</f>
        <v>-620</v>
      </c>
      <c r="Q12">
        <f>(H12+K12)</f>
        <v>-16</v>
      </c>
      <c r="R12">
        <f>($R$10-$R$11)</f>
        <v>-1962</v>
      </c>
      <c r="S12">
        <f>($S$10-$S$11)</f>
        <v>-62196</v>
      </c>
    </row>
    <row r="13" spans="1:19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9" x14ac:dyDescent="0.35">
      <c r="A14" s="6" t="s">
        <v>99</v>
      </c>
      <c r="B14" s="8">
        <v>6202</v>
      </c>
      <c r="C14">
        <v>27766</v>
      </c>
      <c r="D14">
        <v>24238</v>
      </c>
      <c r="E14">
        <v>164057.1</v>
      </c>
    </row>
  </sheetData>
  <mergeCells count="6">
    <mergeCell ref="A2:E2"/>
    <mergeCell ref="H2:J2"/>
    <mergeCell ref="K2:M2"/>
    <mergeCell ref="N2:P2"/>
    <mergeCell ref="A1:E1"/>
    <mergeCell ref="H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I42" sqref="I42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J35" s="2"/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I5"/>
  <sheetViews>
    <sheetView zoomScale="80" zoomScaleNormal="80" workbookViewId="0">
      <selection activeCell="K5" sqref="K5"/>
    </sheetView>
  </sheetViews>
  <sheetFormatPr defaultRowHeight="14.5" x14ac:dyDescent="0.35"/>
  <cols>
    <col min="1" max="1" width="11.08984375" bestFit="1" customWidth="1"/>
    <col min="2" max="2" width="15.1796875" bestFit="1" customWidth="1"/>
    <col min="5" max="5" width="9" bestFit="1" customWidth="1"/>
    <col min="8" max="8" width="15.08984375" bestFit="1" customWidth="1"/>
    <col min="9" max="9" width="17.26953125" bestFit="1" customWidth="1"/>
    <col min="10" max="10" width="11.36328125" bestFit="1" customWidth="1"/>
  </cols>
  <sheetData>
    <row r="1" spans="1:9" x14ac:dyDescent="0.35">
      <c r="A1" t="s">
        <v>59</v>
      </c>
      <c r="B1" t="s">
        <v>132</v>
      </c>
      <c r="C1" t="s">
        <v>7</v>
      </c>
      <c r="E1" t="s">
        <v>135</v>
      </c>
      <c r="F1" t="s">
        <v>7</v>
      </c>
      <c r="H1" t="s">
        <v>142</v>
      </c>
      <c r="I1" t="s">
        <v>143</v>
      </c>
    </row>
    <row r="2" spans="1:9" x14ac:dyDescent="0.35">
      <c r="B2" t="s">
        <v>133</v>
      </c>
      <c r="C2">
        <v>200</v>
      </c>
      <c r="E2" t="s">
        <v>136</v>
      </c>
      <c r="F2">
        <v>750</v>
      </c>
      <c r="H2" t="s">
        <v>138</v>
      </c>
      <c r="I2">
        <v>9350</v>
      </c>
    </row>
    <row r="3" spans="1:9" x14ac:dyDescent="0.35">
      <c r="B3" t="s">
        <v>141</v>
      </c>
      <c r="C3">
        <v>200</v>
      </c>
      <c r="E3" t="s">
        <v>137</v>
      </c>
      <c r="F3">
        <v>750</v>
      </c>
      <c r="H3" t="s">
        <v>139</v>
      </c>
      <c r="I3">
        <v>14407</v>
      </c>
    </row>
    <row r="4" spans="1:9" x14ac:dyDescent="0.35">
      <c r="B4" t="s">
        <v>73</v>
      </c>
      <c r="C4">
        <v>200</v>
      </c>
      <c r="E4" t="s">
        <v>45</v>
      </c>
      <c r="F4">
        <v>1000</v>
      </c>
      <c r="H4" t="s">
        <v>140</v>
      </c>
      <c r="I4">
        <v>4405</v>
      </c>
    </row>
    <row r="5" spans="1:9" x14ac:dyDescent="0.35">
      <c r="B5" t="s">
        <v>134</v>
      </c>
      <c r="C5">
        <v>200</v>
      </c>
      <c r="E5" t="s">
        <v>45</v>
      </c>
      <c r="F5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B1"/>
  <sheetViews>
    <sheetView workbookViewId="0">
      <selection activeCell="E19" sqref="E19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2" x14ac:dyDescent="0.35">
      <c r="A1" t="s">
        <v>14</v>
      </c>
      <c r="B1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129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106</v>
      </c>
      <c r="C40" t="s">
        <v>69</v>
      </c>
      <c r="E40">
        <v>10000</v>
      </c>
    </row>
    <row r="41" spans="1:5" x14ac:dyDescent="0.35">
      <c r="A41" s="1">
        <v>44391</v>
      </c>
      <c r="B41" t="s">
        <v>106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82</v>
      </c>
      <c r="C2" t="s">
        <v>69</v>
      </c>
      <c r="D2" t="s">
        <v>109</v>
      </c>
      <c r="E2">
        <v>5000</v>
      </c>
    </row>
    <row r="3" spans="1:5" x14ac:dyDescent="0.35">
      <c r="A3" s="1">
        <v>44344</v>
      </c>
      <c r="B3" t="s">
        <v>82</v>
      </c>
      <c r="C3" t="s">
        <v>69</v>
      </c>
      <c r="D3" t="s">
        <v>109</v>
      </c>
      <c r="E3">
        <v>4000</v>
      </c>
    </row>
    <row r="4" spans="1:5" x14ac:dyDescent="0.35">
      <c r="A4" s="1">
        <v>44348</v>
      </c>
      <c r="B4" t="s">
        <v>82</v>
      </c>
      <c r="C4" t="s">
        <v>63</v>
      </c>
      <c r="E4">
        <v>5000</v>
      </c>
    </row>
    <row r="5" spans="1:5" x14ac:dyDescent="0.35">
      <c r="A5" s="1">
        <v>44351</v>
      </c>
      <c r="B5" t="s">
        <v>82</v>
      </c>
      <c r="C5" t="s">
        <v>63</v>
      </c>
      <c r="E5">
        <v>13000</v>
      </c>
    </row>
    <row r="6" spans="1:5" x14ac:dyDescent="0.35">
      <c r="A6" s="1">
        <v>44351</v>
      </c>
      <c r="B6" t="s">
        <v>82</v>
      </c>
      <c r="C6" t="s">
        <v>63</v>
      </c>
      <c r="E6">
        <v>3000</v>
      </c>
    </row>
    <row r="7" spans="1:5" x14ac:dyDescent="0.35">
      <c r="A7" s="1">
        <v>44354</v>
      </c>
      <c r="B7" t="s">
        <v>82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82</v>
      </c>
      <c r="C8" t="s">
        <v>63</v>
      </c>
      <c r="D8" t="s">
        <v>110</v>
      </c>
      <c r="E8">
        <v>5000</v>
      </c>
    </row>
    <row r="9" spans="1:5" x14ac:dyDescent="0.35">
      <c r="A9" s="1">
        <v>44355</v>
      </c>
      <c r="B9" t="s">
        <v>82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82</v>
      </c>
      <c r="C10" t="s">
        <v>77</v>
      </c>
      <c r="E10">
        <v>4000</v>
      </c>
    </row>
    <row r="11" spans="1:5" x14ac:dyDescent="0.35">
      <c r="A11" s="1">
        <v>44356</v>
      </c>
      <c r="B11" t="s">
        <v>82</v>
      </c>
      <c r="C11" t="s">
        <v>63</v>
      </c>
      <c r="E11">
        <v>21000</v>
      </c>
    </row>
    <row r="12" spans="1:5" x14ac:dyDescent="0.35">
      <c r="A12" s="1">
        <v>44357</v>
      </c>
      <c r="B12" t="s">
        <v>82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82</v>
      </c>
      <c r="C13" t="s">
        <v>63</v>
      </c>
      <c r="D13" t="s">
        <v>110</v>
      </c>
      <c r="E13">
        <v>5000</v>
      </c>
    </row>
    <row r="14" spans="1:5" x14ac:dyDescent="0.35">
      <c r="A14" s="1">
        <v>44358</v>
      </c>
      <c r="B14" t="s">
        <v>82</v>
      </c>
      <c r="C14" t="s">
        <v>69</v>
      </c>
      <c r="E14">
        <v>5000</v>
      </c>
    </row>
    <row r="15" spans="1:5" x14ac:dyDescent="0.35">
      <c r="A15" s="1">
        <v>44358</v>
      </c>
      <c r="B15" t="s">
        <v>82</v>
      </c>
      <c r="C15" t="s">
        <v>63</v>
      </c>
      <c r="D15" t="s">
        <v>110</v>
      </c>
      <c r="E15">
        <v>10000</v>
      </c>
    </row>
    <row r="16" spans="1:5" x14ac:dyDescent="0.35">
      <c r="A16" s="1">
        <v>44358</v>
      </c>
      <c r="B16" t="s">
        <v>82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82</v>
      </c>
      <c r="C17" t="s">
        <v>69</v>
      </c>
      <c r="E17">
        <v>20000</v>
      </c>
    </row>
    <row r="18" spans="1:5" x14ac:dyDescent="0.35">
      <c r="A18" s="1">
        <v>44361</v>
      </c>
      <c r="B18" t="s">
        <v>82</v>
      </c>
      <c r="C18" t="s">
        <v>63</v>
      </c>
      <c r="E18">
        <v>45000</v>
      </c>
    </row>
    <row r="19" spans="1:5" x14ac:dyDescent="0.35">
      <c r="A19" s="1">
        <v>44362</v>
      </c>
      <c r="B19" t="s">
        <v>82</v>
      </c>
      <c r="C19" t="s">
        <v>69</v>
      </c>
      <c r="E19">
        <v>3000</v>
      </c>
    </row>
    <row r="20" spans="1:5" x14ac:dyDescent="0.35">
      <c r="A20" s="1">
        <v>44363</v>
      </c>
      <c r="B20" t="s">
        <v>82</v>
      </c>
      <c r="C20" t="s">
        <v>63</v>
      </c>
      <c r="E20">
        <v>30000</v>
      </c>
    </row>
    <row r="21" spans="1:5" x14ac:dyDescent="0.35">
      <c r="A21" s="1">
        <v>44364</v>
      </c>
      <c r="B21" t="s">
        <v>82</v>
      </c>
      <c r="C21" t="s">
        <v>63</v>
      </c>
      <c r="E21">
        <v>25000</v>
      </c>
    </row>
    <row r="22" spans="1:5" x14ac:dyDescent="0.35">
      <c r="A22" s="1">
        <v>44365</v>
      </c>
      <c r="B22" t="s">
        <v>82</v>
      </c>
      <c r="C22" t="s">
        <v>63</v>
      </c>
      <c r="E22">
        <v>20000</v>
      </c>
    </row>
    <row r="23" spans="1:5" x14ac:dyDescent="0.35">
      <c r="A23" s="1">
        <v>44366</v>
      </c>
      <c r="B23" t="s">
        <v>82</v>
      </c>
      <c r="C23" t="s">
        <v>69</v>
      </c>
      <c r="E23">
        <v>4000</v>
      </c>
    </row>
    <row r="24" spans="1:5" x14ac:dyDescent="0.35">
      <c r="A24" s="1">
        <v>44368</v>
      </c>
      <c r="B24" t="s">
        <v>82</v>
      </c>
      <c r="C24" t="s">
        <v>63</v>
      </c>
      <c r="E24">
        <v>24000</v>
      </c>
    </row>
    <row r="25" spans="1:5" x14ac:dyDescent="0.35">
      <c r="A25" s="1">
        <v>44369</v>
      </c>
      <c r="B25" t="s">
        <v>82</v>
      </c>
      <c r="C25" t="s">
        <v>69</v>
      </c>
      <c r="E25">
        <v>5000</v>
      </c>
    </row>
    <row r="26" spans="1:5" x14ac:dyDescent="0.35">
      <c r="A26" s="1">
        <v>44369</v>
      </c>
      <c r="B26" t="s">
        <v>82</v>
      </c>
      <c r="C26" t="s">
        <v>63</v>
      </c>
      <c r="E26">
        <v>26000</v>
      </c>
    </row>
    <row r="27" spans="1:5" x14ac:dyDescent="0.35">
      <c r="A27" s="1">
        <v>44369</v>
      </c>
      <c r="B27" t="s">
        <v>82</v>
      </c>
      <c r="C27" t="s">
        <v>63</v>
      </c>
      <c r="E27">
        <v>6000</v>
      </c>
    </row>
    <row r="28" spans="1:5" x14ac:dyDescent="0.35">
      <c r="A28" s="1">
        <v>44370</v>
      </c>
      <c r="B28" t="s">
        <v>82</v>
      </c>
      <c r="C28" t="s">
        <v>63</v>
      </c>
      <c r="E28">
        <v>30000</v>
      </c>
    </row>
    <row r="29" spans="1:5" x14ac:dyDescent="0.35">
      <c r="A29" s="1">
        <v>44372</v>
      </c>
      <c r="B29" t="s">
        <v>82</v>
      </c>
      <c r="C29" t="s">
        <v>63</v>
      </c>
      <c r="E29">
        <v>30000</v>
      </c>
    </row>
    <row r="30" spans="1:5" x14ac:dyDescent="0.35">
      <c r="A30" s="1">
        <v>44373</v>
      </c>
      <c r="B30" t="s">
        <v>82</v>
      </c>
      <c r="C30" t="s">
        <v>69</v>
      </c>
      <c r="E30">
        <v>5000</v>
      </c>
    </row>
    <row r="31" spans="1:5" x14ac:dyDescent="0.35">
      <c r="A31" s="1">
        <v>44373</v>
      </c>
      <c r="B31" t="s">
        <v>82</v>
      </c>
      <c r="C31" t="s">
        <v>63</v>
      </c>
      <c r="E31">
        <v>10000</v>
      </c>
    </row>
    <row r="32" spans="1:5" x14ac:dyDescent="0.35">
      <c r="A32" s="1">
        <v>44375</v>
      </c>
      <c r="B32" t="s">
        <v>82</v>
      </c>
      <c r="C32" t="s">
        <v>63</v>
      </c>
      <c r="E32">
        <v>23000</v>
      </c>
    </row>
    <row r="33" spans="1:5" x14ac:dyDescent="0.35">
      <c r="A33" s="1">
        <v>44376</v>
      </c>
      <c r="B33" t="s">
        <v>82</v>
      </c>
      <c r="C33" t="s">
        <v>63</v>
      </c>
      <c r="E33">
        <v>30000</v>
      </c>
    </row>
    <row r="34" spans="1:5" x14ac:dyDescent="0.35">
      <c r="A34" s="1">
        <v>44377</v>
      </c>
      <c r="B34" t="s">
        <v>82</v>
      </c>
      <c r="C34" t="s">
        <v>63</v>
      </c>
      <c r="E34">
        <v>30000</v>
      </c>
    </row>
    <row r="35" spans="1:5" x14ac:dyDescent="0.35">
      <c r="A35" s="1">
        <v>44378</v>
      </c>
      <c r="B35" t="s">
        <v>82</v>
      </c>
      <c r="C35" t="s">
        <v>77</v>
      </c>
      <c r="E35">
        <v>20000</v>
      </c>
    </row>
    <row r="36" spans="1:5" x14ac:dyDescent="0.35">
      <c r="A36" s="1">
        <v>44379</v>
      </c>
      <c r="B36" t="s">
        <v>82</v>
      </c>
      <c r="C36" t="s">
        <v>77</v>
      </c>
      <c r="E36">
        <v>5000</v>
      </c>
    </row>
    <row r="37" spans="1:5" x14ac:dyDescent="0.35">
      <c r="A37" s="1">
        <v>44380</v>
      </c>
      <c r="B37" t="s">
        <v>82</v>
      </c>
      <c r="C37" t="s">
        <v>77</v>
      </c>
      <c r="E37">
        <v>15000</v>
      </c>
    </row>
    <row r="38" spans="1:5" x14ac:dyDescent="0.35">
      <c r="A38" s="1">
        <v>44382</v>
      </c>
      <c r="B38" t="s">
        <v>82</v>
      </c>
      <c r="C38" t="s">
        <v>63</v>
      </c>
      <c r="E38">
        <v>20000</v>
      </c>
    </row>
    <row r="39" spans="1:5" x14ac:dyDescent="0.35">
      <c r="A39" s="1">
        <v>44383</v>
      </c>
      <c r="B39" t="s">
        <v>82</v>
      </c>
      <c r="C39" t="s">
        <v>63</v>
      </c>
      <c r="E39">
        <v>24000</v>
      </c>
    </row>
    <row r="40" spans="1:5" x14ac:dyDescent="0.35">
      <c r="A40" s="1">
        <v>44383</v>
      </c>
      <c r="B40" t="s">
        <v>82</v>
      </c>
      <c r="C40" t="s">
        <v>57</v>
      </c>
      <c r="E40">
        <v>35000</v>
      </c>
    </row>
    <row r="41" spans="1:5" x14ac:dyDescent="0.35">
      <c r="A41" s="1">
        <v>44384</v>
      </c>
      <c r="B41" t="s">
        <v>82</v>
      </c>
      <c r="C41" t="s">
        <v>63</v>
      </c>
      <c r="E41">
        <v>20000</v>
      </c>
    </row>
    <row r="42" spans="1:5" x14ac:dyDescent="0.35">
      <c r="A42" s="1">
        <v>44385</v>
      </c>
      <c r="B42" t="s">
        <v>82</v>
      </c>
      <c r="C42" t="s">
        <v>69</v>
      </c>
      <c r="E42">
        <v>20000</v>
      </c>
    </row>
    <row r="43" spans="1:5" x14ac:dyDescent="0.35">
      <c r="A43" s="1">
        <v>44385</v>
      </c>
      <c r="B43" t="s">
        <v>82</v>
      </c>
      <c r="C43" t="s">
        <v>63</v>
      </c>
      <c r="E43">
        <v>5000</v>
      </c>
    </row>
    <row r="44" spans="1:5" x14ac:dyDescent="0.35">
      <c r="A44" s="1">
        <v>44386</v>
      </c>
      <c r="B44" t="s">
        <v>82</v>
      </c>
      <c r="C44" t="s">
        <v>69</v>
      </c>
      <c r="E44">
        <v>20000</v>
      </c>
    </row>
    <row r="45" spans="1:5" x14ac:dyDescent="0.35">
      <c r="A45" s="1">
        <v>44387</v>
      </c>
      <c r="B45" t="s">
        <v>82</v>
      </c>
      <c r="C45" t="s">
        <v>69</v>
      </c>
      <c r="E45">
        <v>12000</v>
      </c>
    </row>
    <row r="46" spans="1:5" x14ac:dyDescent="0.35">
      <c r="A46" s="1">
        <v>44389</v>
      </c>
      <c r="B46" t="s">
        <v>82</v>
      </c>
      <c r="C46" t="s">
        <v>69</v>
      </c>
      <c r="E46">
        <v>14850</v>
      </c>
    </row>
    <row r="47" spans="1:5" x14ac:dyDescent="0.35">
      <c r="A47" s="1">
        <v>44389</v>
      </c>
      <c r="B47" t="s">
        <v>82</v>
      </c>
      <c r="C47" t="s">
        <v>63</v>
      </c>
      <c r="E47">
        <v>7000</v>
      </c>
    </row>
    <row r="48" spans="1:5" x14ac:dyDescent="0.35">
      <c r="A48" s="1">
        <v>44390</v>
      </c>
      <c r="B48" t="s">
        <v>82</v>
      </c>
      <c r="C48" t="s">
        <v>63</v>
      </c>
      <c r="E48">
        <v>5000</v>
      </c>
    </row>
    <row r="49" spans="1:5" x14ac:dyDescent="0.35">
      <c r="A49" s="1">
        <v>44391</v>
      </c>
      <c r="B49" t="s">
        <v>82</v>
      </c>
      <c r="C49" t="s">
        <v>63</v>
      </c>
      <c r="E49">
        <v>20000</v>
      </c>
    </row>
    <row r="50" spans="1:5" x14ac:dyDescent="0.35">
      <c r="A50" s="1">
        <v>44392</v>
      </c>
      <c r="B50" t="s">
        <v>82</v>
      </c>
      <c r="C50" t="s">
        <v>69</v>
      </c>
      <c r="D50" t="s">
        <v>111</v>
      </c>
      <c r="E50">
        <v>12000</v>
      </c>
    </row>
    <row r="51" spans="1:5" x14ac:dyDescent="0.35">
      <c r="A51" s="1">
        <v>44393</v>
      </c>
      <c r="B51" t="s">
        <v>82</v>
      </c>
      <c r="C51" t="s">
        <v>63</v>
      </c>
      <c r="E51">
        <v>10000</v>
      </c>
    </row>
    <row r="52" spans="1:5" x14ac:dyDescent="0.35">
      <c r="A52" s="1">
        <v>44394</v>
      </c>
      <c r="B52" t="s">
        <v>82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112</v>
      </c>
      <c r="C2" t="s">
        <v>63</v>
      </c>
      <c r="E2">
        <v>75000</v>
      </c>
    </row>
    <row r="3" spans="1:5" x14ac:dyDescent="0.35">
      <c r="A3" s="1">
        <v>44336</v>
      </c>
      <c r="B3" t="s">
        <v>112</v>
      </c>
      <c r="C3" t="s">
        <v>63</v>
      </c>
      <c r="E3">
        <v>29657.89</v>
      </c>
    </row>
    <row r="4" spans="1:5" x14ac:dyDescent="0.35">
      <c r="A4" s="1">
        <v>44336</v>
      </c>
      <c r="B4" t="s">
        <v>112</v>
      </c>
      <c r="C4" t="s">
        <v>63</v>
      </c>
      <c r="E4">
        <v>55000</v>
      </c>
    </row>
    <row r="5" spans="1:5" x14ac:dyDescent="0.35">
      <c r="A5" s="1">
        <v>44344</v>
      </c>
      <c r="B5" t="s">
        <v>112</v>
      </c>
      <c r="C5" t="s">
        <v>63</v>
      </c>
      <c r="E5">
        <v>45000</v>
      </c>
    </row>
    <row r="6" spans="1:5" x14ac:dyDescent="0.35">
      <c r="A6" s="1">
        <v>44351</v>
      </c>
      <c r="B6" t="s">
        <v>112</v>
      </c>
      <c r="C6" t="s">
        <v>63</v>
      </c>
      <c r="E6">
        <v>40000</v>
      </c>
    </row>
    <row r="7" spans="1:5" x14ac:dyDescent="0.35">
      <c r="A7" s="1">
        <v>44354</v>
      </c>
      <c r="B7" t="s">
        <v>112</v>
      </c>
      <c r="C7" t="s">
        <v>63</v>
      </c>
      <c r="E7">
        <v>20000</v>
      </c>
    </row>
    <row r="8" spans="1:5" x14ac:dyDescent="0.35">
      <c r="A8" s="1">
        <v>44357</v>
      </c>
      <c r="B8" t="s">
        <v>112</v>
      </c>
      <c r="C8" t="s">
        <v>63</v>
      </c>
      <c r="E8">
        <v>15000</v>
      </c>
    </row>
    <row r="9" spans="1:5" x14ac:dyDescent="0.35">
      <c r="A9" s="1">
        <v>44362</v>
      </c>
      <c r="B9" t="s">
        <v>112</v>
      </c>
      <c r="C9" t="s">
        <v>63</v>
      </c>
      <c r="E9">
        <v>50000</v>
      </c>
    </row>
    <row r="10" spans="1:5" x14ac:dyDescent="0.35">
      <c r="A10" s="1">
        <v>44364</v>
      </c>
      <c r="B10" t="s">
        <v>112</v>
      </c>
      <c r="C10" t="s">
        <v>63</v>
      </c>
      <c r="E10">
        <v>30000</v>
      </c>
    </row>
    <row r="11" spans="1:5" x14ac:dyDescent="0.35">
      <c r="A11" s="1">
        <v>44371</v>
      </c>
      <c r="B11" t="s">
        <v>112</v>
      </c>
      <c r="C11" t="s">
        <v>63</v>
      </c>
      <c r="E11">
        <v>52540</v>
      </c>
    </row>
    <row r="12" spans="1:5" x14ac:dyDescent="0.35">
      <c r="A12" s="1">
        <v>44372</v>
      </c>
      <c r="B12" t="s">
        <v>112</v>
      </c>
      <c r="C12" t="s">
        <v>63</v>
      </c>
      <c r="E12">
        <v>25000</v>
      </c>
    </row>
    <row r="13" spans="1:5" x14ac:dyDescent="0.35">
      <c r="A13" s="1">
        <v>44378</v>
      </c>
      <c r="B13" t="s">
        <v>112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85</v>
      </c>
    </row>
    <row r="2" spans="1:2" x14ac:dyDescent="0.35">
      <c r="A2">
        <v>2</v>
      </c>
      <c r="B2" t="s">
        <v>86</v>
      </c>
    </row>
    <row r="3" spans="1:2" x14ac:dyDescent="0.35">
      <c r="A3">
        <v>3</v>
      </c>
      <c r="B3" t="s">
        <v>87</v>
      </c>
    </row>
    <row r="4" spans="1:2" x14ac:dyDescent="0.35">
      <c r="A4">
        <v>4</v>
      </c>
      <c r="B4" t="s">
        <v>88</v>
      </c>
    </row>
    <row r="6" spans="1:2" x14ac:dyDescent="0.35">
      <c r="A6">
        <v>5</v>
      </c>
      <c r="B6" t="s">
        <v>89</v>
      </c>
    </row>
    <row r="7" spans="1:2" x14ac:dyDescent="0.35">
      <c r="A7">
        <v>6</v>
      </c>
      <c r="B7" t="s">
        <v>90</v>
      </c>
    </row>
    <row r="8" spans="1:2" x14ac:dyDescent="0.35">
      <c r="A8">
        <v>7</v>
      </c>
      <c r="B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HAFTALIK_BİLANÇO</vt:lpstr>
      <vt:lpstr>KASA_ALIM</vt:lpstr>
      <vt:lpstr>PERSONEL_GİDER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2021-07-22T09:32:48Z</dcterms:modified>
</cp:coreProperties>
</file>