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2F1F732D-310D-4A98-995A-F5220DAD3D25}" xr6:coauthVersionLast="47" xr6:coauthVersionMax="47" xr10:uidLastSave="{00000000-0000-0000-0000-000000000000}"/>
  <bookViews>
    <workbookView xWindow="-110" yWindow="-110" windowWidth="19420" windowHeight="10640" xr2:uid="{B38A589B-49D3-4226-8883-CE6CE99F1FE7}"/>
  </bookViews>
  <sheets>
    <sheet name="GÜNLÜK_GELEN_GİDEN_MAL" sheetId="4" r:id="rId1"/>
    <sheet name="KASA.PERS.NAK" sheetId="19" r:id="rId2"/>
    <sheet name="CARİ" sheetId="21" r:id="rId3"/>
    <sheet name="BİLANÇOLAR" sheetId="20" r:id="rId4"/>
    <sheet name="ELDORADO" sheetId="22" r:id="rId5"/>
    <sheet name="KASA_ALIM" sheetId="2" r:id="rId6"/>
    <sheet name="NOT" sheetId="16" r:id="rId7"/>
    <sheet name="EGE_LİDER" sheetId="3" r:id="rId8"/>
    <sheet name="ŞEKEROĞLU" sheetId="14" r:id="rId9"/>
    <sheet name="SARIOĞLU" sheetId="15" r:id="rId10"/>
  </sheets>
  <definedNames>
    <definedName name="_xlnm._FilterDatabase" localSheetId="0" hidden="1">GÜNLÜK_GELEN_GİDEN_MAL!$A$1:$D$482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1" l="1"/>
  <c r="D440" i="4"/>
  <c r="E440" i="4"/>
  <c r="F440" i="4"/>
  <c r="I315" i="19"/>
  <c r="H315" i="19"/>
  <c r="C315" i="19"/>
  <c r="C314" i="19"/>
  <c r="H308" i="19"/>
  <c r="C307" i="19"/>
  <c r="C308" i="19" s="1"/>
  <c r="I308" i="19" s="1"/>
  <c r="D423" i="4"/>
  <c r="E423" i="4"/>
  <c r="F423" i="4"/>
  <c r="H301" i="19"/>
  <c r="C300" i="19"/>
  <c r="C301" i="19" s="1"/>
  <c r="I301" i="19" s="1"/>
  <c r="D409" i="4"/>
  <c r="E409" i="4"/>
  <c r="F409" i="4"/>
  <c r="H293" i="19"/>
  <c r="C292" i="19"/>
  <c r="C293" i="19" s="1"/>
  <c r="D397" i="4"/>
  <c r="E397" i="4"/>
  <c r="F397" i="4"/>
  <c r="H286" i="19"/>
  <c r="C285" i="19"/>
  <c r="C286" i="19" s="1"/>
  <c r="D387" i="4"/>
  <c r="E387" i="4"/>
  <c r="F387" i="4"/>
  <c r="H279" i="19"/>
  <c r="C278" i="19"/>
  <c r="C279" i="19" s="1"/>
  <c r="D379" i="4"/>
  <c r="E379" i="4"/>
  <c r="F379" i="4"/>
  <c r="H272" i="19"/>
  <c r="C271" i="19"/>
  <c r="C272" i="19" s="1"/>
  <c r="I272" i="19" s="1"/>
  <c r="D369" i="4"/>
  <c r="E369" i="4"/>
  <c r="F369" i="4"/>
  <c r="H265" i="19"/>
  <c r="C264" i="19"/>
  <c r="C265" i="19" s="1"/>
  <c r="D361" i="4"/>
  <c r="E361" i="4"/>
  <c r="F361" i="4"/>
  <c r="H258" i="19"/>
  <c r="C257" i="19"/>
  <c r="C258" i="19" s="1"/>
  <c r="D348" i="4"/>
  <c r="E348" i="4"/>
  <c r="F348" i="4"/>
  <c r="H250" i="19"/>
  <c r="C249" i="19"/>
  <c r="C250" i="19" s="1"/>
  <c r="D338" i="4"/>
  <c r="E338" i="4"/>
  <c r="F338" i="4"/>
  <c r="H243" i="19"/>
  <c r="C242" i="19"/>
  <c r="C243" i="19" s="1"/>
  <c r="D325" i="4"/>
  <c r="E325" i="4"/>
  <c r="F325" i="4"/>
  <c r="H236" i="19"/>
  <c r="C235" i="19"/>
  <c r="C236" i="19" s="1"/>
  <c r="D316" i="4"/>
  <c r="E316" i="4"/>
  <c r="F316" i="4"/>
  <c r="H229" i="19"/>
  <c r="C228" i="19"/>
  <c r="C229" i="19" s="1"/>
  <c r="D306" i="4"/>
  <c r="E306" i="4"/>
  <c r="F306" i="4"/>
  <c r="H222" i="19"/>
  <c r="C221" i="19"/>
  <c r="C222" i="19" s="1"/>
  <c r="D298" i="4"/>
  <c r="E298" i="4"/>
  <c r="F298" i="4"/>
  <c r="H215" i="19"/>
  <c r="C214" i="19"/>
  <c r="C215" i="19" s="1"/>
  <c r="D286" i="4"/>
  <c r="E286" i="4"/>
  <c r="F286" i="4"/>
  <c r="H207" i="19"/>
  <c r="C206" i="19"/>
  <c r="C207" i="19" s="1"/>
  <c r="D279" i="4"/>
  <c r="E279" i="4"/>
  <c r="F279" i="4"/>
  <c r="H200" i="19"/>
  <c r="C199" i="19"/>
  <c r="C200" i="19" s="1"/>
  <c r="D271" i="4"/>
  <c r="E271" i="4"/>
  <c r="F271" i="4"/>
  <c r="D7" i="21"/>
  <c r="G493" i="4"/>
  <c r="I493" i="4" s="1"/>
  <c r="H193" i="19"/>
  <c r="C192" i="19"/>
  <c r="C193" i="19" s="1"/>
  <c r="D263" i="4"/>
  <c r="E263" i="4"/>
  <c r="F263" i="4"/>
  <c r="H186" i="19"/>
  <c r="C185" i="19"/>
  <c r="C186" i="19" s="1"/>
  <c r="D251" i="4"/>
  <c r="E251" i="4"/>
  <c r="F251" i="4"/>
  <c r="H179" i="19"/>
  <c r="C178" i="19"/>
  <c r="C179" i="19" s="1"/>
  <c r="D242" i="4"/>
  <c r="E242" i="4"/>
  <c r="F242" i="4"/>
  <c r="H172" i="19"/>
  <c r="C171" i="19"/>
  <c r="C172" i="19" s="1"/>
  <c r="D232" i="4"/>
  <c r="E232" i="4"/>
  <c r="F232" i="4"/>
  <c r="H164" i="19"/>
  <c r="C163" i="19"/>
  <c r="C164" i="19" s="1"/>
  <c r="D224" i="4"/>
  <c r="E224" i="4"/>
  <c r="F224" i="4"/>
  <c r="H157" i="19"/>
  <c r="C156" i="19"/>
  <c r="C157" i="19" s="1"/>
  <c r="D215" i="4"/>
  <c r="E215" i="4"/>
  <c r="F215" i="4"/>
  <c r="H150" i="19"/>
  <c r="C149" i="19"/>
  <c r="C150" i="19" s="1"/>
  <c r="D205" i="4"/>
  <c r="E205" i="4"/>
  <c r="F205" i="4"/>
  <c r="H143" i="19"/>
  <c r="C142" i="19"/>
  <c r="C143" i="19" s="1"/>
  <c r="D193" i="4"/>
  <c r="E193" i="4"/>
  <c r="F193" i="4"/>
  <c r="H136" i="19"/>
  <c r="C135" i="19"/>
  <c r="C136" i="19" s="1"/>
  <c r="D183" i="4"/>
  <c r="E183" i="4"/>
  <c r="F183" i="4"/>
  <c r="H129" i="19"/>
  <c r="C128" i="19"/>
  <c r="C129" i="19" s="1"/>
  <c r="D171" i="4"/>
  <c r="E171" i="4"/>
  <c r="F171" i="4"/>
  <c r="H121" i="19"/>
  <c r="C120" i="19"/>
  <c r="C121" i="19" s="1"/>
  <c r="D156" i="4"/>
  <c r="E156" i="4"/>
  <c r="F156" i="4"/>
  <c r="H114" i="19"/>
  <c r="C113" i="19"/>
  <c r="C114" i="19" s="1"/>
  <c r="D145" i="4"/>
  <c r="E145" i="4"/>
  <c r="F145" i="4"/>
  <c r="H107" i="19"/>
  <c r="C106" i="19"/>
  <c r="C107" i="19" s="1"/>
  <c r="D136" i="4"/>
  <c r="E136" i="4"/>
  <c r="F136" i="4"/>
  <c r="H100" i="19"/>
  <c r="C99" i="19"/>
  <c r="C100" i="19" s="1"/>
  <c r="D127" i="4"/>
  <c r="E127" i="4"/>
  <c r="F127" i="4"/>
  <c r="H93" i="19"/>
  <c r="C92" i="19"/>
  <c r="C93" i="19" s="1"/>
  <c r="D117" i="4"/>
  <c r="E117" i="4"/>
  <c r="F117" i="4"/>
  <c r="H86" i="19"/>
  <c r="C85" i="19"/>
  <c r="C86" i="19" s="1"/>
  <c r="D107" i="4"/>
  <c r="E107" i="4"/>
  <c r="F107" i="4"/>
  <c r="H78" i="19"/>
  <c r="C77" i="19"/>
  <c r="C78" i="19" s="1"/>
  <c r="D97" i="4"/>
  <c r="E97" i="4"/>
  <c r="F97" i="4"/>
  <c r="H71" i="19"/>
  <c r="C70" i="19"/>
  <c r="C71" i="19" s="1"/>
  <c r="D85" i="4"/>
  <c r="E85" i="4"/>
  <c r="F85" i="4"/>
  <c r="H64" i="19"/>
  <c r="C63" i="19"/>
  <c r="C64" i="19" s="1"/>
  <c r="D71" i="4"/>
  <c r="E71" i="4"/>
  <c r="F71" i="4"/>
  <c r="H57" i="19"/>
  <c r="C56" i="19"/>
  <c r="C57" i="19" s="1"/>
  <c r="D60" i="4"/>
  <c r="E60" i="4"/>
  <c r="F60" i="4"/>
  <c r="H50" i="19"/>
  <c r="C49" i="19"/>
  <c r="C50" i="19" s="1"/>
  <c r="D49" i="4"/>
  <c r="E49" i="4"/>
  <c r="F49" i="4"/>
  <c r="H43" i="19"/>
  <c r="C42" i="19"/>
  <c r="C43" i="19" s="1"/>
  <c r="D37" i="4"/>
  <c r="E37" i="4"/>
  <c r="F37" i="4"/>
  <c r="H35" i="19"/>
  <c r="C34" i="19"/>
  <c r="C35" i="19" s="1"/>
  <c r="D30" i="4"/>
  <c r="E30" i="4"/>
  <c r="F30" i="4"/>
  <c r="H28" i="19"/>
  <c r="C27" i="19"/>
  <c r="C28" i="19" s="1"/>
  <c r="D20" i="4"/>
  <c r="E20" i="4"/>
  <c r="F20" i="4"/>
  <c r="H21" i="19"/>
  <c r="C20" i="19"/>
  <c r="C21" i="19" s="1"/>
  <c r="D12" i="4"/>
  <c r="E12" i="4"/>
  <c r="H14" i="19"/>
  <c r="C13" i="19"/>
  <c r="C14" i="19" s="1"/>
  <c r="D6" i="4"/>
  <c r="E6" i="4"/>
  <c r="F6" i="4"/>
  <c r="H7" i="19"/>
  <c r="C6" i="19"/>
  <c r="C7" i="19" s="1"/>
  <c r="F491" i="4"/>
  <c r="G489" i="4"/>
  <c r="I489" i="4" s="1"/>
  <c r="E491" i="4"/>
  <c r="D491" i="4"/>
  <c r="D463" i="4"/>
  <c r="C361" i="19"/>
  <c r="C362" i="19" s="1"/>
  <c r="I362" i="19" s="1"/>
  <c r="C368" i="19"/>
  <c r="C369" i="19" s="1"/>
  <c r="C375" i="19"/>
  <c r="C377" i="19" s="1"/>
  <c r="H377" i="19"/>
  <c r="H369" i="19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G482" i="4"/>
  <c r="I482" i="4" s="1"/>
  <c r="F58" i="22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H21" i="22"/>
  <c r="F21" i="22"/>
  <c r="F20" i="22"/>
  <c r="H20" i="22" s="1"/>
  <c r="H18" i="22"/>
  <c r="F18" i="22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H10" i="22"/>
  <c r="F10" i="22"/>
  <c r="F7" i="22"/>
  <c r="H7" i="22" s="1"/>
  <c r="H4" i="22"/>
  <c r="J4" i="22" s="1"/>
  <c r="F4" i="22"/>
  <c r="F2" i="22"/>
  <c r="H2" i="22" s="1"/>
  <c r="J2" i="22" s="1"/>
  <c r="J3" i="22" s="1"/>
  <c r="F3" i="22"/>
  <c r="H3" i="22" s="1"/>
  <c r="H330" i="19"/>
  <c r="L330" i="19"/>
  <c r="BH479" i="4"/>
  <c r="BD479" i="4"/>
  <c r="BV3" i="21"/>
  <c r="BL3" i="21"/>
  <c r="BL4" i="21" s="1"/>
  <c r="BQ3" i="21"/>
  <c r="D479" i="4"/>
  <c r="E479" i="4"/>
  <c r="F479" i="4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BP463" i="4"/>
  <c r="C330" i="19"/>
  <c r="E463" i="4"/>
  <c r="F463" i="4"/>
  <c r="BG3" i="21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BB3" i="21"/>
  <c r="AW3" i="21"/>
  <c r="AW4" i="21" s="1"/>
  <c r="AR3" i="21"/>
  <c r="AR4" i="21" s="1"/>
  <c r="AR5" i="21" s="1"/>
  <c r="AR6" i="21" s="1"/>
  <c r="AM3" i="21"/>
  <c r="AH3" i="21"/>
  <c r="AH4" i="21" s="1"/>
  <c r="AH5" i="21" s="1"/>
  <c r="AC3" i="21"/>
  <c r="X3" i="21"/>
  <c r="S3" i="21"/>
  <c r="N3" i="21"/>
  <c r="N4" i="21" s="1"/>
  <c r="N5" i="21" s="1"/>
  <c r="N6" i="21" s="1"/>
  <c r="N7" i="21" s="1"/>
  <c r="N8" i="21" s="1"/>
  <c r="N9" i="21" s="1"/>
  <c r="I3" i="21"/>
  <c r="I4" i="21" s="1"/>
  <c r="I5" i="21" s="1"/>
  <c r="I6" i="21" s="1"/>
  <c r="I7" i="21" s="1"/>
  <c r="D3" i="21"/>
  <c r="D4" i="21" s="1"/>
  <c r="D5" i="21" s="1"/>
  <c r="D6" i="21" s="1"/>
  <c r="J35" i="2"/>
  <c r="L354" i="19"/>
  <c r="H354" i="19"/>
  <c r="C354" i="19"/>
  <c r="F93" i="20"/>
  <c r="N93" i="20"/>
  <c r="O93" i="20"/>
  <c r="P93" i="20"/>
  <c r="Q93" i="20"/>
  <c r="R93" i="20"/>
  <c r="S93" i="20"/>
  <c r="L93" i="20"/>
  <c r="U93" i="20" s="1"/>
  <c r="M93" i="20"/>
  <c r="V93" i="20" s="1"/>
  <c r="K93" i="20"/>
  <c r="T93" i="20" s="1"/>
  <c r="B93" i="20"/>
  <c r="C93" i="20"/>
  <c r="D93" i="20"/>
  <c r="E93" i="20"/>
  <c r="G437" i="4"/>
  <c r="I437" i="4" s="1"/>
  <c r="H452" i="4"/>
  <c r="D451" i="4"/>
  <c r="E451" i="4"/>
  <c r="F451" i="4"/>
  <c r="G449" i="4"/>
  <c r="I449" i="4" s="1"/>
  <c r="G448" i="4"/>
  <c r="I448" i="4" s="1"/>
  <c r="G447" i="4"/>
  <c r="I447" i="4" s="1"/>
  <c r="G446" i="4"/>
  <c r="I446" i="4" s="1"/>
  <c r="G445" i="4"/>
  <c r="I445" i="4" s="1"/>
  <c r="G444" i="4"/>
  <c r="I444" i="4" s="1"/>
  <c r="G443" i="4"/>
  <c r="G436" i="4"/>
  <c r="I436" i="4" s="1"/>
  <c r="G435" i="4"/>
  <c r="I435" i="4" s="1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I429" i="4" s="1"/>
  <c r="G428" i="4"/>
  <c r="I428" i="4" s="1"/>
  <c r="G427" i="4"/>
  <c r="G426" i="4"/>
  <c r="I426" i="4" s="1"/>
  <c r="BQ423" i="4"/>
  <c r="BP423" i="4"/>
  <c r="R82" i="20"/>
  <c r="K82" i="20"/>
  <c r="S81" i="20"/>
  <c r="S82" i="20" s="1"/>
  <c r="R81" i="20"/>
  <c r="Q81" i="20"/>
  <c r="N80" i="20"/>
  <c r="N82" i="20" s="1"/>
  <c r="K80" i="20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71" i="4"/>
  <c r="AV71" i="4"/>
  <c r="BD71" i="4"/>
  <c r="BD60" i="4"/>
  <c r="AZ60" i="4"/>
  <c r="BP49" i="4"/>
  <c r="BH97" i="4"/>
  <c r="AR97" i="4"/>
  <c r="BD97" i="4"/>
  <c r="BP85" i="4"/>
  <c r="BP279" i="4"/>
  <c r="BP271" i="4"/>
  <c r="BP263" i="4"/>
  <c r="BP251" i="4"/>
  <c r="BP242" i="4"/>
  <c r="BH215" i="4"/>
  <c r="BP215" i="4" s="1"/>
  <c r="BQ145" i="4"/>
  <c r="BP145" i="4"/>
  <c r="BD136" i="4"/>
  <c r="BP136" i="4" s="1"/>
  <c r="BP125" i="4"/>
  <c r="BP117" i="4"/>
  <c r="BP325" i="4"/>
  <c r="BD316" i="4"/>
  <c r="BP316" i="4" s="1"/>
  <c r="BP306" i="4"/>
  <c r="BP298" i="4"/>
  <c r="BP171" i="4"/>
  <c r="BQ156" i="4"/>
  <c r="BP156" i="4"/>
  <c r="BH205" i="4"/>
  <c r="BD205" i="4"/>
  <c r="BD193" i="4"/>
  <c r="AR193" i="4"/>
  <c r="BD183" i="4"/>
  <c r="AZ183" i="4"/>
  <c r="BP286" i="4"/>
  <c r="BD348" i="4"/>
  <c r="BP348" i="4" s="1"/>
  <c r="BH338" i="4"/>
  <c r="BD338" i="4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3" i="4"/>
  <c r="I323" i="4" s="1"/>
  <c r="G322" i="4"/>
  <c r="I322" i="4" s="1"/>
  <c r="G321" i="4"/>
  <c r="I321" i="4" s="1"/>
  <c r="G320" i="4"/>
  <c r="I320" i="4" s="1"/>
  <c r="G319" i="4"/>
  <c r="I319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4" i="4"/>
  <c r="I304" i="4" s="1"/>
  <c r="G303" i="4"/>
  <c r="I303" i="4" s="1"/>
  <c r="G302" i="4"/>
  <c r="I302" i="4" s="1"/>
  <c r="G301" i="4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G284" i="4"/>
  <c r="I284" i="4" s="1"/>
  <c r="G283" i="4"/>
  <c r="I283" i="4" s="1"/>
  <c r="G282" i="4"/>
  <c r="G277" i="4"/>
  <c r="I277" i="4" s="1"/>
  <c r="G276" i="4"/>
  <c r="I276" i="4" s="1"/>
  <c r="G275" i="4"/>
  <c r="I275" i="4" s="1"/>
  <c r="G274" i="4"/>
  <c r="G269" i="4"/>
  <c r="I269" i="4" s="1"/>
  <c r="G268" i="4"/>
  <c r="I268" i="4" s="1"/>
  <c r="G267" i="4"/>
  <c r="I267" i="4" s="1"/>
  <c r="G266" i="4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G249" i="4"/>
  <c r="I249" i="4" s="1"/>
  <c r="G248" i="4"/>
  <c r="I248" i="4" s="1"/>
  <c r="G247" i="4"/>
  <c r="I247" i="4" s="1"/>
  <c r="G246" i="4"/>
  <c r="G245" i="4"/>
  <c r="I245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G230" i="4"/>
  <c r="I230" i="4" s="1"/>
  <c r="G229" i="4"/>
  <c r="I229" i="4" s="1"/>
  <c r="G228" i="4"/>
  <c r="I228" i="4" s="1"/>
  <c r="G227" i="4"/>
  <c r="G222" i="4"/>
  <c r="I222" i="4" s="1"/>
  <c r="G221" i="4"/>
  <c r="I221" i="4" s="1"/>
  <c r="G220" i="4"/>
  <c r="I220" i="4" s="1"/>
  <c r="G219" i="4"/>
  <c r="I219" i="4" s="1"/>
  <c r="G218" i="4"/>
  <c r="I213" i="4"/>
  <c r="G212" i="4"/>
  <c r="I212" i="4" s="1"/>
  <c r="G211" i="4"/>
  <c r="I211" i="4" s="1"/>
  <c r="G210" i="4"/>
  <c r="I210" i="4" s="1"/>
  <c r="G209" i="4"/>
  <c r="I209" i="4" s="1"/>
  <c r="G208" i="4"/>
  <c r="I208" i="4" s="1"/>
  <c r="I203" i="4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G143" i="4"/>
  <c r="I143" i="4" s="1"/>
  <c r="G142" i="4"/>
  <c r="I142" i="4" s="1"/>
  <c r="G141" i="4"/>
  <c r="I141" i="4" s="1"/>
  <c r="G140" i="4"/>
  <c r="I140" i="4" s="1"/>
  <c r="G139" i="4"/>
  <c r="I139" i="4" s="1"/>
  <c r="G134" i="4"/>
  <c r="I134" i="4" s="1"/>
  <c r="G133" i="4"/>
  <c r="I133" i="4" s="1"/>
  <c r="G132" i="4"/>
  <c r="I132" i="4" s="1"/>
  <c r="G131" i="4"/>
  <c r="I131" i="4" s="1"/>
  <c r="G130" i="4"/>
  <c r="I130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G40" i="4"/>
  <c r="I40" i="4" s="1"/>
  <c r="G35" i="4"/>
  <c r="I35" i="4" s="1"/>
  <c r="G34" i="4"/>
  <c r="I34" i="4" s="1"/>
  <c r="G33" i="4"/>
  <c r="I33" i="4" s="1"/>
  <c r="G28" i="4"/>
  <c r="I28" i="4" s="1"/>
  <c r="G27" i="4"/>
  <c r="I27" i="4" s="1"/>
  <c r="G26" i="4"/>
  <c r="I26" i="4" s="1"/>
  <c r="G24" i="4"/>
  <c r="G25" i="4"/>
  <c r="I25" i="4" s="1"/>
  <c r="G23" i="4"/>
  <c r="I23" i="4" s="1"/>
  <c r="I18" i="4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G3" i="4"/>
  <c r="I3" i="4" s="1"/>
  <c r="G4" i="4"/>
  <c r="I4" i="4" s="1"/>
  <c r="G9" i="4"/>
  <c r="I9" i="4" s="1"/>
  <c r="G10" i="4"/>
  <c r="I10" i="4" s="1"/>
  <c r="G16" i="4"/>
  <c r="I16" i="4" s="1"/>
  <c r="G17" i="4"/>
  <c r="I17" i="4" s="1"/>
  <c r="J34" i="2"/>
  <c r="J32" i="2"/>
  <c r="H32" i="2"/>
  <c r="G32" i="2"/>
  <c r="BD387" i="4"/>
  <c r="BH387" i="4"/>
  <c r="BD379" i="4"/>
  <c r="BH379" i="4"/>
  <c r="BL379" i="4"/>
  <c r="BD369" i="4"/>
  <c r="BH369" i="4"/>
  <c r="BL369" i="4"/>
  <c r="BD409" i="4"/>
  <c r="BH409" i="4"/>
  <c r="BL409" i="4"/>
  <c r="BD397" i="4"/>
  <c r="BH397" i="4"/>
  <c r="BL397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4" i="4"/>
  <c r="I384" i="4" s="1"/>
  <c r="G383" i="4"/>
  <c r="I383" i="4" s="1"/>
  <c r="G382" i="4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G367" i="4"/>
  <c r="I367" i="4" s="1"/>
  <c r="G366" i="4"/>
  <c r="I366" i="4" s="1"/>
  <c r="G365" i="4"/>
  <c r="I365" i="4" s="1"/>
  <c r="G364" i="4"/>
  <c r="I364" i="4" s="1"/>
  <c r="BL361" i="4"/>
  <c r="BH361" i="4"/>
  <c r="BD361" i="4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G440" i="4" l="1"/>
  <c r="G423" i="4"/>
  <c r="G387" i="4"/>
  <c r="I409" i="4"/>
  <c r="I397" i="4"/>
  <c r="G409" i="4"/>
  <c r="I293" i="19"/>
  <c r="I279" i="19"/>
  <c r="I286" i="19"/>
  <c r="G397" i="4"/>
  <c r="I265" i="19"/>
  <c r="G379" i="4"/>
  <c r="I369" i="4"/>
  <c r="I258" i="19"/>
  <c r="I250" i="19"/>
  <c r="G361" i="4"/>
  <c r="G369" i="4"/>
  <c r="H370" i="4" s="1"/>
  <c r="I348" i="4"/>
  <c r="I236" i="19"/>
  <c r="I338" i="4"/>
  <c r="G348" i="4"/>
  <c r="I316" i="4"/>
  <c r="I325" i="4"/>
  <c r="G338" i="4"/>
  <c r="H339" i="4" s="1"/>
  <c r="I229" i="19"/>
  <c r="I243" i="19"/>
  <c r="I222" i="19"/>
  <c r="G325" i="4"/>
  <c r="G306" i="4"/>
  <c r="G316" i="4"/>
  <c r="H317" i="4" s="1"/>
  <c r="I215" i="19"/>
  <c r="I193" i="19"/>
  <c r="I207" i="19"/>
  <c r="G298" i="4"/>
  <c r="G286" i="4"/>
  <c r="I200" i="19"/>
  <c r="I186" i="19"/>
  <c r="G279" i="4"/>
  <c r="G271" i="4"/>
  <c r="G263" i="4"/>
  <c r="I179" i="19"/>
  <c r="G242" i="4"/>
  <c r="G251" i="4"/>
  <c r="G232" i="4"/>
  <c r="I164" i="19"/>
  <c r="I157" i="19"/>
  <c r="I143" i="19"/>
  <c r="I172" i="19"/>
  <c r="I150" i="19"/>
  <c r="I215" i="4"/>
  <c r="G224" i="4"/>
  <c r="I193" i="4"/>
  <c r="G205" i="4"/>
  <c r="G215" i="4"/>
  <c r="H216" i="4" s="1"/>
  <c r="I136" i="19"/>
  <c r="I129" i="19"/>
  <c r="I183" i="4"/>
  <c r="G193" i="4"/>
  <c r="I121" i="19"/>
  <c r="I171" i="4"/>
  <c r="G183" i="4"/>
  <c r="G171" i="4"/>
  <c r="G156" i="4"/>
  <c r="I114" i="19"/>
  <c r="I145" i="4"/>
  <c r="I93" i="19"/>
  <c r="I100" i="19"/>
  <c r="I86" i="19"/>
  <c r="I107" i="19"/>
  <c r="I136" i="4"/>
  <c r="G145" i="4"/>
  <c r="G127" i="4"/>
  <c r="G136" i="4"/>
  <c r="G107" i="4"/>
  <c r="I117" i="4"/>
  <c r="G117" i="4"/>
  <c r="I97" i="4"/>
  <c r="I78" i="19"/>
  <c r="I64" i="19"/>
  <c r="I71" i="19"/>
  <c r="G97" i="4"/>
  <c r="I85" i="4"/>
  <c r="I71" i="4"/>
  <c r="G85" i="4"/>
  <c r="I7" i="19"/>
  <c r="I50" i="19"/>
  <c r="I57" i="19"/>
  <c r="I60" i="4"/>
  <c r="G71" i="4"/>
  <c r="G60" i="4"/>
  <c r="I35" i="19"/>
  <c r="I43" i="19"/>
  <c r="I28" i="19"/>
  <c r="I37" i="4"/>
  <c r="G49" i="4"/>
  <c r="G30" i="4"/>
  <c r="G37" i="4"/>
  <c r="I21" i="19"/>
  <c r="I20" i="4"/>
  <c r="I12" i="4"/>
  <c r="G20" i="4"/>
  <c r="I6" i="4"/>
  <c r="G12" i="4"/>
  <c r="I14" i="19"/>
  <c r="G6" i="4"/>
  <c r="G491" i="4"/>
  <c r="I369" i="19"/>
  <c r="I483" i="4"/>
  <c r="I377" i="19"/>
  <c r="BP479" i="4"/>
  <c r="G479" i="4"/>
  <c r="I6" i="22"/>
  <c r="J6" i="22" s="1"/>
  <c r="J5" i="22"/>
  <c r="J7" i="22"/>
  <c r="I8" i="22"/>
  <c r="I463" i="4"/>
  <c r="M354" i="19"/>
  <c r="M330" i="19"/>
  <c r="G463" i="4"/>
  <c r="I466" i="4"/>
  <c r="I479" i="4" s="1"/>
  <c r="Q82" i="20"/>
  <c r="BP183" i="4"/>
  <c r="BP205" i="4"/>
  <c r="BP60" i="4"/>
  <c r="BP97" i="4"/>
  <c r="G451" i="4"/>
  <c r="I443" i="4"/>
  <c r="I451" i="4" s="1"/>
  <c r="BP71" i="4"/>
  <c r="I427" i="4"/>
  <c r="I440" i="4" s="1"/>
  <c r="H441" i="4" s="1"/>
  <c r="Q68" i="20"/>
  <c r="Q80" i="20"/>
  <c r="N56" i="20"/>
  <c r="Z44" i="20"/>
  <c r="AI32" i="20"/>
  <c r="Z20" i="20"/>
  <c r="BP193" i="4"/>
  <c r="BP338" i="4"/>
  <c r="BP361" i="4"/>
  <c r="BP369" i="4"/>
  <c r="BP379" i="4"/>
  <c r="BP397" i="4"/>
  <c r="BP409" i="4"/>
  <c r="BP387" i="4"/>
  <c r="I301" i="4"/>
  <c r="I306" i="4" s="1"/>
  <c r="H307" i="4" s="1"/>
  <c r="I282" i="4"/>
  <c r="I286" i="4" s="1"/>
  <c r="I289" i="4"/>
  <c r="I298" i="4" s="1"/>
  <c r="I266" i="4"/>
  <c r="I271" i="4" s="1"/>
  <c r="I274" i="4"/>
  <c r="I279" i="4" s="1"/>
  <c r="I246" i="4"/>
  <c r="I251" i="4" s="1"/>
  <c r="I254" i="4"/>
  <c r="I263" i="4" s="1"/>
  <c r="I227" i="4"/>
  <c r="I232" i="4" s="1"/>
  <c r="I235" i="4"/>
  <c r="I242" i="4" s="1"/>
  <c r="I218" i="4"/>
  <c r="I224" i="4" s="1"/>
  <c r="I196" i="4"/>
  <c r="I205" i="4" s="1"/>
  <c r="I148" i="4"/>
  <c r="I156" i="4" s="1"/>
  <c r="I100" i="4"/>
  <c r="I107" i="4" s="1"/>
  <c r="I120" i="4"/>
  <c r="I127" i="4" s="1"/>
  <c r="I41" i="4"/>
  <c r="I49" i="4" s="1"/>
  <c r="I24" i="4"/>
  <c r="I30" i="4" s="1"/>
  <c r="I412" i="4"/>
  <c r="I423" i="4" s="1"/>
  <c r="H424" i="4" s="1"/>
  <c r="I352" i="4"/>
  <c r="I361" i="4" s="1"/>
  <c r="I372" i="4"/>
  <c r="I379" i="4" s="1"/>
  <c r="I382" i="4"/>
  <c r="I387" i="4" s="1"/>
  <c r="H388" i="4" s="1"/>
  <c r="G23" i="2"/>
  <c r="G13" i="2"/>
  <c r="H380" i="4" l="1"/>
  <c r="H398" i="4"/>
  <c r="H410" i="4"/>
  <c r="H362" i="4"/>
  <c r="H326" i="4"/>
  <c r="H349" i="4"/>
  <c r="H264" i="4"/>
  <c r="H280" i="4"/>
  <c r="H299" i="4"/>
  <c r="H272" i="4"/>
  <c r="H287" i="4"/>
  <c r="H243" i="4"/>
  <c r="H252" i="4"/>
  <c r="H233" i="4"/>
  <c r="H194" i="4"/>
  <c r="H225" i="4"/>
  <c r="H184" i="4"/>
  <c r="H206" i="4"/>
  <c r="H172" i="4"/>
  <c r="H157" i="4"/>
  <c r="H118" i="4"/>
  <c r="H146" i="4"/>
  <c r="H128" i="4"/>
  <c r="H137" i="4"/>
  <c r="H98" i="4"/>
  <c r="H108" i="4"/>
  <c r="H72" i="4"/>
  <c r="H86" i="4"/>
  <c r="H61" i="4"/>
  <c r="H7" i="4"/>
  <c r="H50" i="4"/>
  <c r="H31" i="4"/>
  <c r="H21" i="4"/>
  <c r="H38" i="4"/>
  <c r="H13" i="4"/>
  <c r="H480" i="4"/>
  <c r="I491" i="4"/>
  <c r="H492" i="4" s="1"/>
  <c r="H464" i="4"/>
  <c r="J8" i="22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</calcChain>
</file>

<file path=xl/sharedStrings.xml><?xml version="1.0" encoding="utf-8"?>
<sst xmlns="http://schemas.openxmlformats.org/spreadsheetml/2006/main" count="2699" uniqueCount="323">
  <si>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</si>
  <si>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</si>
  <si>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</si>
  <si>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</si>
  <si>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</si>
  <si>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</si>
  <si>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</si>
  <si>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</si>
  <si>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</si>
  <si>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</si>
  <si>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</si>
  <si>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</si>
  <si>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</si>
  <si>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</si>
  <si>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</si>
  <si>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</si>
  <si>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</si>
  <si>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</si>
  <si>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</si>
  <si>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</si>
  <si>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</si>
  <si>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</si>
  <si>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</si>
  <si>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</si>
  <si>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</si>
  <si>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</si>
  <si>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</si>
  <si>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</si>
  <si>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</si>
  <si>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</si>
  <si>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</si>
  <si>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</si>
  <si>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</si>
  <si>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</si>
  <si>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</si>
  <si>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</si>
  <si>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</si>
  <si>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</si>
  <si>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</si>
  <si>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</si>
  <si>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</si>
  <si>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</si>
  <si>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</si>
  <si>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</si>
  <si>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</si>
  <si>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</si>
  <si>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</si>
  <si>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</si>
  <si>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</si>
  <si>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</si>
  <si>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</si>
  <si>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</si>
  <si>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</si>
  <si>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</si>
  <si>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</si>
  <si>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</si>
  <si>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</si>
  <si>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</si>
  <si>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</si>
  <si>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</si>
  <si>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</si>
  <si>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</si>
  <si>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</si>
  <si>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</si>
  <si>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</si>
  <si>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</si>
  <si>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</si>
  <si>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</si>
  <si>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</si>
  <si>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</si>
  <si>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</si>
  <si>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</si>
  <si>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</si>
  <si>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</si>
  <si>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</si>
  <si>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</si>
  <si>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</si>
  <si>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</si>
  <si>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</si>
  <si>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</si>
  <si>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</si>
  <si>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</si>
  <si>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</si>
  <si>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</si>
  <si>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</si>
  <si>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</si>
  <si>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</si>
  <si>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</si>
  <si>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</si>
  <si>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</si>
  <si>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</si>
  <si>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</si>
  <si>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</si>
  <si>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</si>
  <si>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</si>
  <si>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</si>
  <si>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</si>
  <si>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</si>
  <si>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</si>
  <si>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</si>
  <si>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</si>
  <si>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</si>
  <si>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</si>
  <si>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</si>
  <si>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</si>
  <si>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</si>
  <si>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</si>
  <si>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</si>
  <si>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</si>
  <si>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</si>
  <si>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</si>
  <si>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</si>
  <si>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</si>
  <si>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</si>
  <si>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</si>
  <si>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</si>
  <si>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</si>
  <si>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</si>
  <si>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</si>
  <si>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40 kg şeftali alacağız.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</si>
  <si>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</si>
  <si>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</si>
  <si>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</si>
  <si>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</si>
  <si>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</si>
  <si>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</si>
  <si>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</si>
  <si>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</si>
  <si>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</si>
  <si>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</si>
  <si>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Ünalberk Yıldırım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</si>
  <si>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</si>
  <si>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</si>
  <si>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</si>
  <si>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</si>
  <si>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</si>
  <si>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</si>
  <si>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</si>
  <si>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</si>
  <si>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</si>
  <si>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</si>
  <si>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</si>
  <si>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</si>
  <si>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</si>
  <si>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</si>
  <si>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</si>
  <si>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</si>
  <si>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</si>
  <si>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</si>
  <si>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Ahmet Tutuğ</t>
  </si>
  <si>
    <t>Ahmet Ünsal</t>
  </si>
  <si>
    <t>9.6.2021/ÇARŞAMBA</t>
  </si>
  <si>
    <t>Zinet</t>
  </si>
  <si>
    <t>Mevlüt Dede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</si>
  <si>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</si>
  <si>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</si>
  <si>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</si>
  <si>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</si>
  <si>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</si>
  <si>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</si>
  <si>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</si>
  <si>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Yılmaz Özkoca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</si>
  <si>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</si>
  <si>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</si>
  <si>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</si>
  <si>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</si>
  <si>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</si>
  <si>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</si>
  <si>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</si>
  <si>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</si>
  <si>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</si>
  <si>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</si>
  <si>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</si>
  <si>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</si>
  <si>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</si>
  <si>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</si>
  <si>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</si>
  <si>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</si>
  <si>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</si>
  <si>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</si>
  <si>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</si>
  <si>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</si>
  <si>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</si>
  <si>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</si>
  <si>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</si>
  <si>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</si>
  <si>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</si>
  <si>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</si>
  <si>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</si>
  <si>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</si>
  <si>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</si>
  <si>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</si>
  <si>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</si>
  <si>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</si>
  <si>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</si>
  <si>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</si>
  <si>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</si>
  <si>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</si>
  <si>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</si>
  <si>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</si>
  <si>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</si>
  <si>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</si>
  <si>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</si>
  <si>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</si>
  <si>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</si>
  <si>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</si>
  <si>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</si>
  <si>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</si>
  <si>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</si>
  <si>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</si>
  <si>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</si>
  <si>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</si>
  <si>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</si>
  <si>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</si>
  <si>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</si>
  <si>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</si>
  <si>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</si>
  <si>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</si>
  <si>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</si>
  <si>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</si>
  <si>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</si>
  <si>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</si>
  <si>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</si>
  <si>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</si>
  <si>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7.2tl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</si>
  <si>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</si>
  <si>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</si>
  <si>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</si>
  <si>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</si>
  <si>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</si>
  <si>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</si>
  <si>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</si>
  <si>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</si>
  <si>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</si>
  <si>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</si>
  <si>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</si>
  <si>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</si>
  <si>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16.7.2021/HAFTALIK</t>
  </si>
  <si>
    <t>KOMİSYON_GİDERİ/HAFTALIK</t>
  </si>
  <si>
    <t>21.7.2021/ÇARŞAMBA</t>
  </si>
  <si>
    <t>Mert</t>
  </si>
  <si>
    <t>Mert Engin</t>
  </si>
  <si>
    <t>Süleyman Küçük</t>
  </si>
  <si>
    <t>HAYRİ KANAT</t>
  </si>
  <si>
    <t>HÜSEYİN ADSIZ</t>
  </si>
  <si>
    <t>ŞABAN OK</t>
  </si>
  <si>
    <t>SERCAN GÜR</t>
  </si>
  <si>
    <t>YUSUF AKINCI</t>
  </si>
  <si>
    <t>OSMAN ALKAN</t>
  </si>
  <si>
    <t>KURTULUŞ DİNÇ</t>
  </si>
  <si>
    <t>BORÇ</t>
  </si>
  <si>
    <t>ÖDEME</t>
  </si>
  <si>
    <t>Sinan Küçükzeybek</t>
  </si>
  <si>
    <t>25.7.2021/PAZAR</t>
  </si>
  <si>
    <t>Ali Durmaz</t>
  </si>
  <si>
    <t>Sedat Ektiren</t>
  </si>
  <si>
    <t>ALİ DURMAZ</t>
  </si>
  <si>
    <t>26.7.2021/PAZARTESİ</t>
  </si>
  <si>
    <t>Sıtkı Adsız</t>
  </si>
  <si>
    <t>CEMAL ŞİMŞEK</t>
  </si>
  <si>
    <t>SALİH ELDEN</t>
  </si>
  <si>
    <t>27.7.2021/SALI</t>
  </si>
  <si>
    <t>PLAKA NO</t>
  </si>
  <si>
    <t>BİRİM FİYAT</t>
  </si>
  <si>
    <t>NAKLİYE</t>
  </si>
  <si>
    <t>35 VU 344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</si>
  <si>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</si>
  <si>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</si>
  <si>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</si>
  <si>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</si>
  <si>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</si>
  <si>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</si>
  <si>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</si>
  <si>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</si>
  <si>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</si>
  <si>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</si>
  <si>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</si>
  <si>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9 TL FARKLI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</si>
  <si>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</si>
  <si>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</si>
  <si>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</si>
  <si>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</si>
  <si>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</si>
  <si>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</si>
  <si>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</si>
  <si>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</si>
  <si>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</si>
  <si>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</si>
  <si>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</si>
  <si>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</si>
  <si>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</si>
  <si>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</si>
  <si>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</si>
  <si>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</si>
  <si>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</si>
  <si>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</si>
  <si>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</si>
  <si>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</si>
  <si>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</si>
  <si>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</si>
  <si>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</si>
  <si>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</si>
  <si>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</si>
  <si>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</si>
  <si>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</si>
  <si>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</si>
  <si>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</si>
  <si>
    <t>HALİL AĞIR</t>
  </si>
  <si>
    <t>SITKI ADSIZ</t>
  </si>
  <si>
    <t>Ali Yücel</t>
  </si>
  <si>
    <t>Yemek</t>
  </si>
  <si>
    <t>GÜNLÜK_TOPLAM_MASRAF</t>
  </si>
  <si>
    <t>KASA</t>
  </si>
  <si>
    <t>BİRİM_FİYAT</t>
  </si>
  <si>
    <t>KASA.PERS.NAK</t>
  </si>
  <si>
    <t>Kürşat Olukçu</t>
  </si>
  <si>
    <t>HAFTALIK_TOPLAM_MASRAF</t>
  </si>
  <si>
    <t>GÜNLÜK_TOPLAM</t>
  </si>
  <si>
    <t>28.7.2021/ÇARŞAMBA</t>
  </si>
  <si>
    <t>13.7.2021/SALI</t>
  </si>
  <si>
    <t>14.7.2021/ÇARŞAMBA</t>
  </si>
  <si>
    <t>15.7.2021/PERŞEMBE</t>
  </si>
  <si>
    <t>16.7.2021/CUMA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</si>
</sst>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9" borderId="0" xfId="0" applyFont="1" applyFill="1"/>
    <xf numFmtId="0" fontId="0" fillId="6" borderId="0" xfId="0" applyFont="1" applyFill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5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15" borderId="0" xfId="0" applyFont="1" applyFill="1"/>
    <xf numFmtId="0" fontId="1" fillId="0" borderId="0" xfId="0" applyFont="1" applyFill="1" applyAlignment="1"/>
    <xf numFmtId="0" fontId="0" fillId="8" borderId="0" xfId="0" applyFill="1"/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1" fillId="17" borderId="0" xfId="0" applyFont="1" applyFill="1"/>
    <xf numFmtId="0" fontId="0" fillId="17" borderId="0" xfId="0" applyFill="1"/>
    <xf numFmtId="0" fontId="0" fillId="5" borderId="0" xfId="0" applyFont="1" applyFill="1"/>
    <xf numFmtId="0" fontId="0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493"/>
  <sheetViews>
    <sheetView tabSelected="1" zoomScale="80" zoomScaleNormal="80" workbookViewId="0">
      <pane xSplit="1" ySplit="2" topLeftCell="B473" activePane="bottomRight" state="frozen"/>
      <selection pane="topRight" activeCell="B1" sqref="B1"/>
      <selection pane="bottomLeft" activeCell="A3" sqref="A3"/>
      <selection pane="bottomRight" activeCell="I491" sqref="I491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163</v>
      </c>
      <c r="K1" s="2"/>
      <c r="L1" s="34" t="s">
        <v>232</v>
      </c>
      <c r="M1" s="34"/>
      <c r="N1" s="34"/>
      <c r="O1" s="34"/>
      <c r="P1" s="33" t="s">
        <v>231</v>
      </c>
      <c r="Q1" s="33"/>
      <c r="R1" s="33"/>
      <c r="S1" s="33"/>
      <c r="T1" s="36" t="s">
        <v>217</v>
      </c>
      <c r="U1" s="36"/>
      <c r="V1" s="36"/>
      <c r="W1" s="36"/>
      <c r="X1" s="35" t="s">
        <v>216</v>
      </c>
      <c r="Y1" s="35"/>
      <c r="Z1" s="35"/>
      <c r="AA1" s="35"/>
      <c r="AB1" s="40" t="s">
        <v>215</v>
      </c>
      <c r="AC1" s="40"/>
      <c r="AD1" s="40"/>
      <c r="AE1" s="40"/>
      <c r="AF1" s="35" t="s">
        <v>214</v>
      </c>
      <c r="AG1" s="35"/>
      <c r="AH1" s="35"/>
      <c r="AI1" s="35"/>
      <c r="AJ1" s="39" t="s">
        <v>212</v>
      </c>
      <c r="AK1" s="39"/>
      <c r="AL1" s="39"/>
      <c r="AM1" s="39"/>
      <c r="AN1" s="38" t="s">
        <v>211</v>
      </c>
      <c r="AO1" s="38"/>
      <c r="AP1" s="38"/>
      <c r="AQ1" s="38"/>
      <c r="AR1" s="33" t="s">
        <v>209</v>
      </c>
      <c r="AS1" s="33"/>
      <c r="AT1" s="33"/>
      <c r="AU1" s="33"/>
      <c r="AV1" s="34" t="s">
        <v>208</v>
      </c>
      <c r="AW1" s="34"/>
      <c r="AX1" s="34"/>
      <c r="AY1" s="34"/>
      <c r="AZ1" s="36" t="s">
        <v>207</v>
      </c>
      <c r="BA1" s="36"/>
      <c r="BB1" s="36"/>
      <c r="BC1" s="36"/>
      <c r="BD1" s="37" t="s">
        <v>80</v>
      </c>
      <c r="BE1" s="37"/>
      <c r="BF1" s="37"/>
      <c r="BG1" s="37"/>
      <c r="BH1" s="41" t="s">
        <v>62</v>
      </c>
      <c r="BI1" s="41"/>
      <c r="BJ1" s="41"/>
      <c r="BK1" s="41"/>
      <c r="BL1" s="42" t="s">
        <v>81</v>
      </c>
      <c r="BM1" s="42"/>
      <c r="BN1" s="42"/>
      <c r="BO1" s="42"/>
      <c r="BP1" s="2" t="s">
        <v>82</v>
      </c>
      <c r="BQ1" s="2" t="s">
        <v>120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213</v>
      </c>
      <c r="P2" s="2" t="s">
        <v>2</v>
      </c>
      <c r="Q2" s="2" t="s">
        <v>103</v>
      </c>
      <c r="R2" s="2" t="s">
        <v>104</v>
      </c>
      <c r="S2" s="2" t="s">
        <v>213</v>
      </c>
      <c r="T2" s="8" t="s">
        <v>2</v>
      </c>
      <c r="U2" s="8" t="s">
        <v>103</v>
      </c>
      <c r="V2" s="8" t="s">
        <v>104</v>
      </c>
      <c r="W2" s="8" t="s">
        <v>213</v>
      </c>
      <c r="X2" s="8" t="s">
        <v>2</v>
      </c>
      <c r="Y2" s="8" t="s">
        <v>103</v>
      </c>
      <c r="Z2" s="8" t="s">
        <v>104</v>
      </c>
      <c r="AA2" s="8" t="s">
        <v>213</v>
      </c>
      <c r="AB2" s="8" t="s">
        <v>2</v>
      </c>
      <c r="AC2" s="8" t="s">
        <v>103</v>
      </c>
      <c r="AD2" s="8" t="s">
        <v>104</v>
      </c>
      <c r="AE2" s="8" t="s">
        <v>213</v>
      </c>
      <c r="AF2" s="8" t="s">
        <v>2</v>
      </c>
      <c r="AG2" s="8" t="s">
        <v>103</v>
      </c>
      <c r="AH2" s="8" t="s">
        <v>104</v>
      </c>
      <c r="AI2" s="8" t="s">
        <v>213</v>
      </c>
      <c r="AJ2" s="8" t="s">
        <v>2</v>
      </c>
      <c r="AK2" s="8" t="s">
        <v>103</v>
      </c>
      <c r="AL2" s="8" t="s">
        <v>104</v>
      </c>
      <c r="AM2" s="8" t="s">
        <v>213</v>
      </c>
      <c r="AN2" s="8" t="s">
        <v>2</v>
      </c>
      <c r="AO2" s="8" t="s">
        <v>103</v>
      </c>
      <c r="AP2" s="8" t="s">
        <v>104</v>
      </c>
      <c r="AQ2" s="8" t="s">
        <v>213</v>
      </c>
      <c r="AR2" s="8" t="s">
        <v>2</v>
      </c>
      <c r="AS2" s="8" t="s">
        <v>103</v>
      </c>
      <c r="AT2" s="8" t="s">
        <v>104</v>
      </c>
      <c r="AU2" s="8" t="s">
        <v>213</v>
      </c>
      <c r="AV2" s="8" t="s">
        <v>2</v>
      </c>
      <c r="AW2" s="8" t="s">
        <v>103</v>
      </c>
      <c r="AX2" s="8" t="s">
        <v>104</v>
      </c>
      <c r="AY2" s="8" t="s">
        <v>213</v>
      </c>
      <c r="AZ2" s="8" t="s">
        <v>2</v>
      </c>
      <c r="BA2" s="8" t="s">
        <v>103</v>
      </c>
      <c r="BB2" s="8" t="s">
        <v>104</v>
      </c>
      <c r="BC2" s="8" t="s">
        <v>213</v>
      </c>
      <c r="BD2" s="7" t="s">
        <v>2</v>
      </c>
      <c r="BE2" s="12" t="s">
        <v>103</v>
      </c>
      <c r="BF2" s="7" t="s">
        <v>104</v>
      </c>
      <c r="BG2" s="7" t="s">
        <v>213</v>
      </c>
      <c r="BH2" s="7" t="s">
        <v>2</v>
      </c>
      <c r="BI2" s="7" t="s">
        <v>33</v>
      </c>
      <c r="BJ2" s="7" t="s">
        <v>1</v>
      </c>
      <c r="BK2" s="7" t="s">
        <v>213</v>
      </c>
      <c r="BL2" s="7" t="s">
        <v>2</v>
      </c>
      <c r="BM2" s="7" t="s">
        <v>33</v>
      </c>
      <c r="BN2" s="7" t="s">
        <v>1</v>
      </c>
      <c r="BO2" s="23" t="s">
        <v>213</v>
      </c>
      <c r="BP2" s="2"/>
    </row>
    <row r="3" spans="1:69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F4" s="31"/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A5" s="4" t="s">
        <v>107</v>
      </c>
      <c r="B5" t="s">
        <v>314</v>
      </c>
      <c r="I5">
        <v>3500.85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2"/>
    </row>
    <row r="6" spans="1:69" x14ac:dyDescent="0.35">
      <c r="B6" s="2" t="s">
        <v>17</v>
      </c>
      <c r="D6" s="2">
        <f t="shared" ref="D6:I6" si="0">SUM(D3:D5)</f>
        <v>511</v>
      </c>
      <c r="E6" s="2">
        <f t="shared" si="0"/>
        <v>1800</v>
      </c>
      <c r="F6" s="2">
        <f t="shared" si="0"/>
        <v>182</v>
      </c>
      <c r="G6" s="2">
        <f t="shared" si="0"/>
        <v>1618</v>
      </c>
      <c r="H6" s="2"/>
      <c r="I6" s="2">
        <f t="shared" si="0"/>
        <v>16444.849999999999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B7" s="2" t="s">
        <v>18</v>
      </c>
      <c r="H7" s="2">
        <f>(I6/G6)</f>
        <v>10.163689740420271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108</v>
      </c>
      <c r="B9" t="s">
        <v>109</v>
      </c>
      <c r="C9" t="s">
        <v>110</v>
      </c>
      <c r="D9">
        <v>166</v>
      </c>
      <c r="E9">
        <v>1593</v>
      </c>
      <c r="G9">
        <f>(E9-F9)</f>
        <v>1593</v>
      </c>
      <c r="H9">
        <v>7.25</v>
      </c>
      <c r="I9">
        <f>(G9*H9)</f>
        <v>11549.25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A10" s="2" t="s">
        <v>108</v>
      </c>
      <c r="B10" t="s">
        <v>111</v>
      </c>
      <c r="C10" t="s">
        <v>112</v>
      </c>
      <c r="D10">
        <v>138</v>
      </c>
      <c r="E10">
        <v>1278</v>
      </c>
      <c r="G10">
        <f>(E10-F10)</f>
        <v>1278</v>
      </c>
      <c r="H10">
        <v>7.6</v>
      </c>
      <c r="I10">
        <f>(G10*H10)</f>
        <v>9712.7999999999993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A11" s="2" t="s">
        <v>108</v>
      </c>
      <c r="B11" t="s">
        <v>314</v>
      </c>
      <c r="I11">
        <v>3014.4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2"/>
    </row>
    <row r="12" spans="1:69" x14ac:dyDescent="0.35">
      <c r="B12" s="2" t="s">
        <v>17</v>
      </c>
      <c r="D12" s="2">
        <f t="shared" ref="D12:I12" si="1">SUM(D9:D11)</f>
        <v>304</v>
      </c>
      <c r="E12" s="2">
        <f t="shared" si="1"/>
        <v>2871</v>
      </c>
      <c r="F12" s="2"/>
      <c r="G12" s="2">
        <f t="shared" si="1"/>
        <v>2871</v>
      </c>
      <c r="H12" s="2"/>
      <c r="I12" s="2">
        <f t="shared" si="1"/>
        <v>24276.45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B13" s="2" t="s">
        <v>18</v>
      </c>
      <c r="H13" s="2">
        <f>(I12/G12)</f>
        <v>8.4557471264367816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113</v>
      </c>
      <c r="B15" s="7" t="s">
        <v>114</v>
      </c>
      <c r="C15" s="7" t="s">
        <v>132</v>
      </c>
      <c r="D15" s="31"/>
      <c r="E15" s="31"/>
      <c r="F15" s="31"/>
      <c r="G15" s="31"/>
      <c r="H15" s="31"/>
      <c r="I15" s="7">
        <v>7480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113</v>
      </c>
      <c r="B16" t="s">
        <v>114</v>
      </c>
      <c r="C16" t="s">
        <v>9</v>
      </c>
      <c r="D16">
        <v>205</v>
      </c>
      <c r="E16">
        <v>760</v>
      </c>
      <c r="F16">
        <v>100</v>
      </c>
      <c r="G16">
        <f>(E16-F16)</f>
        <v>660</v>
      </c>
      <c r="H16">
        <v>7.1</v>
      </c>
      <c r="I16">
        <f>(G16*H16)</f>
        <v>4686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A17" s="2" t="s">
        <v>113</v>
      </c>
      <c r="B17" t="s">
        <v>106</v>
      </c>
      <c r="C17" t="s">
        <v>9</v>
      </c>
      <c r="D17">
        <v>300</v>
      </c>
      <c r="E17">
        <v>1158</v>
      </c>
      <c r="F17">
        <v>108</v>
      </c>
      <c r="G17">
        <f>(E17-F17)</f>
        <v>1050</v>
      </c>
      <c r="H17">
        <v>7.5</v>
      </c>
      <c r="I17">
        <f>(G17*H17)</f>
        <v>7875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A18" s="2" t="s">
        <v>113</v>
      </c>
      <c r="B18" t="s">
        <v>109</v>
      </c>
      <c r="C18" t="s">
        <v>115</v>
      </c>
      <c r="D18">
        <v>180</v>
      </c>
      <c r="E18">
        <v>1205</v>
      </c>
      <c r="F18" s="31"/>
      <c r="G18">
        <v>1205</v>
      </c>
      <c r="H18">
        <v>7.8</v>
      </c>
      <c r="I18">
        <f>(G18*H18)</f>
        <v>9399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A19" s="2" t="s">
        <v>113</v>
      </c>
      <c r="B19" t="s">
        <v>314</v>
      </c>
      <c r="I19">
        <v>3909.75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2"/>
    </row>
    <row r="20" spans="1:68" x14ac:dyDescent="0.35">
      <c r="B20" s="2" t="s">
        <v>17</v>
      </c>
      <c r="C20" s="2"/>
      <c r="D20" s="2">
        <f t="shared" ref="D20:I20" si="2">SUM(D15:D19)</f>
        <v>685</v>
      </c>
      <c r="E20" s="2">
        <f t="shared" si="2"/>
        <v>3123</v>
      </c>
      <c r="F20" s="2">
        <f t="shared" si="2"/>
        <v>208</v>
      </c>
      <c r="G20" s="2">
        <f t="shared" si="2"/>
        <v>2915</v>
      </c>
      <c r="H20" s="2"/>
      <c r="I20" s="2">
        <f t="shared" si="2"/>
        <v>33349.75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B21" s="2" t="s">
        <v>18</v>
      </c>
      <c r="C21" s="2"/>
      <c r="D21" s="2"/>
      <c r="E21" s="2"/>
      <c r="F21" s="2"/>
      <c r="G21" s="2"/>
      <c r="H21" s="2">
        <f>(I20/G20)</f>
        <v>11.44073756432247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133</v>
      </c>
      <c r="B23" s="8" t="s">
        <v>22</v>
      </c>
      <c r="C23" s="8" t="s">
        <v>9</v>
      </c>
      <c r="D23" s="8">
        <v>380</v>
      </c>
      <c r="E23" s="8">
        <v>1000</v>
      </c>
      <c r="F23" s="8"/>
      <c r="G23" s="8">
        <f>(E23-F23)</f>
        <v>1000</v>
      </c>
      <c r="H23" s="8">
        <v>6</v>
      </c>
      <c r="I23" s="8">
        <f t="shared" ref="I23:I28" si="3">(G23*H23)</f>
        <v>6000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133</v>
      </c>
      <c r="B24" s="8" t="s">
        <v>134</v>
      </c>
      <c r="C24" s="8" t="s">
        <v>9</v>
      </c>
      <c r="D24" s="8">
        <v>120</v>
      </c>
      <c r="E24" s="8">
        <v>396</v>
      </c>
      <c r="F24" s="8"/>
      <c r="G24" s="8">
        <f t="shared" ref="G24:G28" si="4">(E24-F24)</f>
        <v>396</v>
      </c>
      <c r="H24" s="8">
        <v>6</v>
      </c>
      <c r="I24" s="8">
        <f t="shared" si="3"/>
        <v>2376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133</v>
      </c>
      <c r="B25" s="8" t="s">
        <v>135</v>
      </c>
      <c r="C25" s="8" t="s">
        <v>9</v>
      </c>
      <c r="D25" s="8">
        <v>258</v>
      </c>
      <c r="E25" s="8">
        <v>900</v>
      </c>
      <c r="F25" s="8"/>
      <c r="G25" s="8">
        <f t="shared" si="4"/>
        <v>900</v>
      </c>
      <c r="H25" s="8">
        <v>8</v>
      </c>
      <c r="I25" s="8">
        <f t="shared" si="3"/>
        <v>7200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A26" s="2" t="s">
        <v>133</v>
      </c>
      <c r="B26" s="8" t="s">
        <v>105</v>
      </c>
      <c r="C26" s="8" t="s">
        <v>9</v>
      </c>
      <c r="D26" s="8">
        <v>430</v>
      </c>
      <c r="E26" s="8">
        <v>1540</v>
      </c>
      <c r="F26" s="8">
        <v>215</v>
      </c>
      <c r="G26" s="8">
        <f t="shared" si="4"/>
        <v>1325</v>
      </c>
      <c r="H26" s="8">
        <v>5</v>
      </c>
      <c r="I26" s="8">
        <f t="shared" si="3"/>
        <v>6625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A27" s="2" t="s">
        <v>133</v>
      </c>
      <c r="B27" s="8" t="s">
        <v>134</v>
      </c>
      <c r="C27" s="8" t="s">
        <v>9</v>
      </c>
      <c r="D27" s="8">
        <v>464</v>
      </c>
      <c r="E27" s="8">
        <v>1532</v>
      </c>
      <c r="F27" s="8"/>
      <c r="G27" s="8">
        <f t="shared" si="4"/>
        <v>1532</v>
      </c>
      <c r="H27" s="8">
        <v>7.5</v>
      </c>
      <c r="I27" s="8">
        <f t="shared" si="3"/>
        <v>11490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A28" s="2" t="s">
        <v>133</v>
      </c>
      <c r="B28" s="8" t="s">
        <v>15</v>
      </c>
      <c r="C28" s="8" t="s">
        <v>9</v>
      </c>
      <c r="D28" s="8">
        <v>240</v>
      </c>
      <c r="E28" s="8">
        <v>880</v>
      </c>
      <c r="F28" s="8">
        <v>70</v>
      </c>
      <c r="G28" s="8">
        <f t="shared" si="4"/>
        <v>810</v>
      </c>
      <c r="H28" s="8">
        <v>7.5</v>
      </c>
      <c r="I28" s="8">
        <f t="shared" si="3"/>
        <v>6075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133</v>
      </c>
      <c r="B29" t="s">
        <v>314</v>
      </c>
      <c r="C29" s="8"/>
      <c r="D29" s="8"/>
      <c r="E29" s="8"/>
      <c r="F29" s="8"/>
      <c r="G29" s="8"/>
      <c r="H29" s="8"/>
      <c r="I29" s="8">
        <v>6746.2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2"/>
    </row>
    <row r="30" spans="1:68" x14ac:dyDescent="0.35">
      <c r="B30" s="2" t="s">
        <v>17</v>
      </c>
      <c r="C30" s="2"/>
      <c r="D30" s="2">
        <f t="shared" ref="D30:I30" si="5">SUM(D23:D29)</f>
        <v>1892</v>
      </c>
      <c r="E30" s="2">
        <f t="shared" si="5"/>
        <v>6248</v>
      </c>
      <c r="F30" s="2">
        <f t="shared" si="5"/>
        <v>285</v>
      </c>
      <c r="G30" s="2">
        <f t="shared" si="5"/>
        <v>5963</v>
      </c>
      <c r="H30" s="2"/>
      <c r="I30" s="2">
        <f t="shared" si="5"/>
        <v>46512.2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B31" s="2" t="s">
        <v>18</v>
      </c>
      <c r="C31" s="2"/>
      <c r="D31" s="2"/>
      <c r="E31" s="2"/>
      <c r="F31" s="2"/>
      <c r="G31" s="2"/>
      <c r="H31" s="2">
        <f>(I30/G30)</f>
        <v>7.8001341606573869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9" x14ac:dyDescent="0.35">
      <c r="A33" s="2" t="s">
        <v>136</v>
      </c>
      <c r="B33" s="8" t="s">
        <v>137</v>
      </c>
      <c r="C33" s="8" t="s">
        <v>9</v>
      </c>
      <c r="D33" s="8">
        <v>287</v>
      </c>
      <c r="E33" s="8">
        <v>1060</v>
      </c>
      <c r="F33" s="8">
        <v>143</v>
      </c>
      <c r="G33" s="8">
        <f>(E33-F33)</f>
        <v>917</v>
      </c>
      <c r="H33" s="8">
        <v>6.5</v>
      </c>
      <c r="I33" s="8">
        <f>(G33*H33)</f>
        <v>5960.5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9" x14ac:dyDescent="0.35">
      <c r="A34" s="2" t="s">
        <v>136</v>
      </c>
      <c r="B34" s="8" t="s">
        <v>138</v>
      </c>
      <c r="C34" s="8" t="s">
        <v>9</v>
      </c>
      <c r="D34" s="8">
        <v>181</v>
      </c>
      <c r="E34" s="8">
        <v>560</v>
      </c>
      <c r="F34" s="8">
        <v>110</v>
      </c>
      <c r="G34" s="8">
        <f>(E34-F34)</f>
        <v>450</v>
      </c>
      <c r="H34" s="8">
        <v>6</v>
      </c>
      <c r="I34" s="8">
        <f>(G34*H34)</f>
        <v>2700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2"/>
    </row>
    <row r="35" spans="1:69" x14ac:dyDescent="0.35">
      <c r="A35" s="2" t="s">
        <v>136</v>
      </c>
      <c r="B35" s="8" t="s">
        <v>139</v>
      </c>
      <c r="C35" s="8" t="s">
        <v>9</v>
      </c>
      <c r="D35" s="8">
        <v>796</v>
      </c>
      <c r="E35" s="8">
        <v>2940</v>
      </c>
      <c r="F35" s="8">
        <v>400</v>
      </c>
      <c r="G35" s="8">
        <f>(E35-F35)</f>
        <v>2540</v>
      </c>
      <c r="H35" s="8">
        <v>7.5</v>
      </c>
      <c r="I35" s="8">
        <f>(G35*H35)</f>
        <v>19050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9" x14ac:dyDescent="0.35">
      <c r="A36" s="2" t="s">
        <v>136</v>
      </c>
      <c r="B36" t="s">
        <v>314</v>
      </c>
      <c r="C36" s="8"/>
      <c r="D36" s="8"/>
      <c r="E36" s="8"/>
      <c r="F36" s="8"/>
      <c r="G36" s="8"/>
      <c r="H36" s="8"/>
      <c r="I36" s="8">
        <v>5270.4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2"/>
    </row>
    <row r="37" spans="1:69" x14ac:dyDescent="0.35">
      <c r="B37" s="2" t="s">
        <v>17</v>
      </c>
      <c r="C37" s="2"/>
      <c r="D37" s="2">
        <f t="shared" ref="D37:I37" si="6">SUM(D33:D36)</f>
        <v>1264</v>
      </c>
      <c r="E37" s="2">
        <f t="shared" si="6"/>
        <v>4560</v>
      </c>
      <c r="F37" s="2">
        <f t="shared" si="6"/>
        <v>653</v>
      </c>
      <c r="G37" s="2">
        <f t="shared" si="6"/>
        <v>3907</v>
      </c>
      <c r="H37" s="2"/>
      <c r="I37" s="2">
        <f t="shared" si="6"/>
        <v>32980.9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9" x14ac:dyDescent="0.35">
      <c r="B38" s="2" t="s">
        <v>18</v>
      </c>
      <c r="C38" s="2"/>
      <c r="D38" s="2"/>
      <c r="E38" s="2"/>
      <c r="F38" s="2"/>
      <c r="G38" s="2"/>
      <c r="H38" s="2">
        <f>(I37/G37)</f>
        <v>8.4414896339902743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9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10"/>
      <c r="BQ39" s="9"/>
    </row>
    <row r="40" spans="1:69" x14ac:dyDescent="0.35">
      <c r="B40" s="19"/>
      <c r="C40" s="8" t="s">
        <v>9</v>
      </c>
      <c r="D40" s="8">
        <v>25</v>
      </c>
      <c r="E40" s="8">
        <v>94</v>
      </c>
      <c r="F40" s="8">
        <v>12</v>
      </c>
      <c r="G40" s="8">
        <f t="shared" ref="G40:G47" si="7">(E40-F40)</f>
        <v>82</v>
      </c>
      <c r="H40" s="8">
        <v>6</v>
      </c>
      <c r="I40" s="8">
        <f t="shared" ref="I40:I47" si="8">(G40*H40)</f>
        <v>492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8">
        <v>730</v>
      </c>
      <c r="BA40" s="2"/>
      <c r="BB40" s="2"/>
      <c r="BC40" s="2"/>
      <c r="BD40" s="23">
        <v>2192</v>
      </c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9" x14ac:dyDescent="0.35">
      <c r="A41" s="2" t="s">
        <v>140</v>
      </c>
      <c r="B41" s="8" t="s">
        <v>141</v>
      </c>
      <c r="C41" s="8" t="s">
        <v>9</v>
      </c>
      <c r="D41" s="8">
        <v>509</v>
      </c>
      <c r="E41" s="8">
        <v>1900</v>
      </c>
      <c r="F41" s="8">
        <v>254</v>
      </c>
      <c r="G41" s="8">
        <f t="shared" si="7"/>
        <v>1646</v>
      </c>
      <c r="H41" s="8">
        <v>4</v>
      </c>
      <c r="I41" s="8">
        <f t="shared" si="8"/>
        <v>6584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9" x14ac:dyDescent="0.35">
      <c r="A42" s="2" t="s">
        <v>140</v>
      </c>
      <c r="B42" s="8" t="s">
        <v>142</v>
      </c>
      <c r="C42" s="8" t="s">
        <v>9</v>
      </c>
      <c r="D42" s="8">
        <v>121</v>
      </c>
      <c r="E42" s="8">
        <v>425</v>
      </c>
      <c r="F42" s="8">
        <v>48</v>
      </c>
      <c r="G42" s="8">
        <f t="shared" si="7"/>
        <v>377</v>
      </c>
      <c r="H42" s="8">
        <v>4.5</v>
      </c>
      <c r="I42" s="8">
        <f t="shared" si="8"/>
        <v>1696.5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9" x14ac:dyDescent="0.35">
      <c r="A43" s="2" t="s">
        <v>140</v>
      </c>
      <c r="B43" s="8" t="s">
        <v>142</v>
      </c>
      <c r="C43" s="8" t="s">
        <v>9</v>
      </c>
      <c r="D43" s="8">
        <v>379</v>
      </c>
      <c r="E43" s="8">
        <v>1334</v>
      </c>
      <c r="F43" s="8">
        <v>151</v>
      </c>
      <c r="G43" s="8">
        <f t="shared" si="7"/>
        <v>1183</v>
      </c>
      <c r="H43" s="8">
        <v>6.5</v>
      </c>
      <c r="I43" s="8">
        <f t="shared" si="8"/>
        <v>7689.5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/>
    </row>
    <row r="44" spans="1:69" x14ac:dyDescent="0.35">
      <c r="A44" s="2" t="s">
        <v>140</v>
      </c>
      <c r="B44" s="8" t="s">
        <v>114</v>
      </c>
      <c r="C44" s="8" t="s">
        <v>9</v>
      </c>
      <c r="D44" s="8">
        <v>484</v>
      </c>
      <c r="E44" s="8">
        <v>2029</v>
      </c>
      <c r="F44" s="8">
        <v>242</v>
      </c>
      <c r="G44" s="8">
        <f t="shared" si="7"/>
        <v>1787</v>
      </c>
      <c r="H44" s="8">
        <v>6.7</v>
      </c>
      <c r="I44" s="8">
        <f t="shared" si="8"/>
        <v>11972.9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9" x14ac:dyDescent="0.35">
      <c r="A45" s="2" t="s">
        <v>140</v>
      </c>
      <c r="B45" s="8" t="s">
        <v>114</v>
      </c>
      <c r="C45" s="8" t="s">
        <v>9</v>
      </c>
      <c r="D45" s="8">
        <v>226</v>
      </c>
      <c r="E45" s="8">
        <v>863</v>
      </c>
      <c r="F45" s="8">
        <v>113</v>
      </c>
      <c r="G45" s="8">
        <f t="shared" si="7"/>
        <v>750</v>
      </c>
      <c r="H45" s="8">
        <v>4.5</v>
      </c>
      <c r="I45" s="8">
        <f t="shared" si="8"/>
        <v>3375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9" x14ac:dyDescent="0.35">
      <c r="A46" s="2" t="s">
        <v>140</v>
      </c>
      <c r="B46" s="8" t="s">
        <v>22</v>
      </c>
      <c r="C46" s="8" t="s">
        <v>9</v>
      </c>
      <c r="D46" s="8">
        <v>902</v>
      </c>
      <c r="E46" s="8">
        <v>2920</v>
      </c>
      <c r="F46" s="8">
        <v>451</v>
      </c>
      <c r="G46" s="8">
        <f t="shared" si="7"/>
        <v>2469</v>
      </c>
      <c r="H46" s="8">
        <v>4.5</v>
      </c>
      <c r="I46" s="8">
        <f t="shared" si="8"/>
        <v>11110.5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9" x14ac:dyDescent="0.35">
      <c r="A47" s="2" t="s">
        <v>140</v>
      </c>
      <c r="B47" s="8" t="s">
        <v>143</v>
      </c>
      <c r="C47" s="8" t="s">
        <v>9</v>
      </c>
      <c r="D47" s="8">
        <v>187</v>
      </c>
      <c r="E47" s="8">
        <v>580</v>
      </c>
      <c r="F47" s="8">
        <v>80</v>
      </c>
      <c r="G47" s="8">
        <f t="shared" si="7"/>
        <v>500</v>
      </c>
      <c r="H47" s="8">
        <v>3</v>
      </c>
      <c r="I47" s="8">
        <f t="shared" si="8"/>
        <v>1500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9" x14ac:dyDescent="0.35">
      <c r="A48" s="2" t="s">
        <v>140</v>
      </c>
      <c r="B48" s="8" t="s">
        <v>314</v>
      </c>
      <c r="C48" s="8"/>
      <c r="D48" s="8"/>
      <c r="E48" s="8"/>
      <c r="F48" s="8"/>
      <c r="G48" s="8"/>
      <c r="H48" s="8"/>
      <c r="I48" s="8">
        <v>8957.5499999999993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2"/>
    </row>
    <row r="49" spans="1:68" x14ac:dyDescent="0.35">
      <c r="B49" s="2" t="s">
        <v>17</v>
      </c>
      <c r="C49" s="2"/>
      <c r="D49" s="2">
        <f t="shared" ref="D49:I49" si="9">SUM(D40:D48)</f>
        <v>2833</v>
      </c>
      <c r="E49" s="2">
        <f t="shared" si="9"/>
        <v>10145</v>
      </c>
      <c r="F49" s="2">
        <f t="shared" si="9"/>
        <v>1351</v>
      </c>
      <c r="G49" s="2">
        <f t="shared" si="9"/>
        <v>8794</v>
      </c>
      <c r="H49" s="2"/>
      <c r="I49" s="2">
        <f t="shared" si="9"/>
        <v>53377.95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730</v>
      </c>
      <c r="BA49" s="2"/>
      <c r="BB49" s="2"/>
      <c r="BC49" s="2"/>
      <c r="BD49" s="11">
        <v>2192</v>
      </c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>
        <f>($AZ$49+$BD$49)</f>
        <v>2922</v>
      </c>
    </row>
    <row r="50" spans="1:68" x14ac:dyDescent="0.35">
      <c r="B50" s="2" t="s">
        <v>18</v>
      </c>
      <c r="C50" s="2"/>
      <c r="D50" s="2"/>
      <c r="E50" s="2"/>
      <c r="F50" s="2"/>
      <c r="G50" s="2"/>
      <c r="H50" s="2">
        <f>(I49/G49)</f>
        <v>6.0698146463497835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144</v>
      </c>
      <c r="B52" s="8" t="s">
        <v>145</v>
      </c>
      <c r="C52" s="8" t="s">
        <v>9</v>
      </c>
      <c r="D52" s="8">
        <v>112</v>
      </c>
      <c r="E52" s="8">
        <v>459</v>
      </c>
      <c r="F52" s="8">
        <v>56</v>
      </c>
      <c r="G52" s="8">
        <f t="shared" ref="G52:G58" si="10">(E52-F52)</f>
        <v>403</v>
      </c>
      <c r="H52" s="8">
        <v>3.5</v>
      </c>
      <c r="I52" s="8">
        <f t="shared" ref="I52:I58" si="11">(G52*H52)</f>
        <v>1410.5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v>25</v>
      </c>
      <c r="BA52" s="8"/>
      <c r="BB52" s="8" t="s">
        <v>9</v>
      </c>
      <c r="BC52" s="8"/>
      <c r="BD52" s="23">
        <v>582</v>
      </c>
      <c r="BE52" s="23"/>
      <c r="BF52" s="23" t="s">
        <v>9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A53" s="2" t="s">
        <v>144</v>
      </c>
      <c r="B53" s="8" t="s">
        <v>146</v>
      </c>
      <c r="C53" s="8" t="s">
        <v>9</v>
      </c>
      <c r="D53" s="8">
        <v>171</v>
      </c>
      <c r="E53" s="8">
        <v>700</v>
      </c>
      <c r="F53" s="8">
        <v>85</v>
      </c>
      <c r="G53" s="8">
        <f t="shared" si="10"/>
        <v>615</v>
      </c>
      <c r="H53" s="8">
        <v>6.5</v>
      </c>
      <c r="I53" s="8">
        <f t="shared" si="11"/>
        <v>3997.5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v>75</v>
      </c>
      <c r="BA53" s="8"/>
      <c r="BB53" s="8" t="s">
        <v>36</v>
      </c>
      <c r="BC53" s="8"/>
      <c r="BD53" s="23">
        <v>505</v>
      </c>
      <c r="BE53" s="23"/>
      <c r="BF53" s="23" t="s">
        <v>36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2"/>
    </row>
    <row r="54" spans="1:68" x14ac:dyDescent="0.35">
      <c r="A54" s="2" t="s">
        <v>144</v>
      </c>
      <c r="B54" s="8" t="s">
        <v>142</v>
      </c>
      <c r="C54" s="8" t="s">
        <v>9</v>
      </c>
      <c r="D54" s="8">
        <v>440</v>
      </c>
      <c r="E54" s="8">
        <v>1620</v>
      </c>
      <c r="F54" s="8">
        <v>180</v>
      </c>
      <c r="G54" s="8">
        <f t="shared" si="10"/>
        <v>1440</v>
      </c>
      <c r="H54" s="8">
        <v>6</v>
      </c>
      <c r="I54" s="8">
        <f t="shared" si="11"/>
        <v>8640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A55" s="2" t="s">
        <v>144</v>
      </c>
      <c r="B55" s="8" t="s">
        <v>12</v>
      </c>
      <c r="C55" s="8" t="s">
        <v>9</v>
      </c>
      <c r="D55" s="8">
        <v>264</v>
      </c>
      <c r="E55" s="8">
        <v>980</v>
      </c>
      <c r="F55" s="8">
        <v>132</v>
      </c>
      <c r="G55" s="8">
        <f t="shared" si="10"/>
        <v>848</v>
      </c>
      <c r="H55" s="8">
        <v>5.5</v>
      </c>
      <c r="I55" s="8">
        <f t="shared" si="11"/>
        <v>4664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144</v>
      </c>
      <c r="B56" s="8" t="s">
        <v>139</v>
      </c>
      <c r="C56" s="8" t="s">
        <v>9</v>
      </c>
      <c r="D56" s="8">
        <v>208</v>
      </c>
      <c r="E56" s="8">
        <v>786</v>
      </c>
      <c r="F56" s="8">
        <v>104</v>
      </c>
      <c r="G56" s="8">
        <f t="shared" si="10"/>
        <v>682</v>
      </c>
      <c r="H56" s="8">
        <v>4</v>
      </c>
      <c r="I56" s="8">
        <f t="shared" si="11"/>
        <v>2728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144</v>
      </c>
      <c r="B57" s="8" t="s">
        <v>139</v>
      </c>
      <c r="C57" s="8" t="s">
        <v>9</v>
      </c>
      <c r="D57" s="8">
        <v>517</v>
      </c>
      <c r="E57" s="8">
        <v>1953</v>
      </c>
      <c r="F57" s="8">
        <v>258</v>
      </c>
      <c r="G57" s="8">
        <f t="shared" si="10"/>
        <v>1695</v>
      </c>
      <c r="H57" s="8">
        <v>6</v>
      </c>
      <c r="I57" s="8">
        <f t="shared" si="11"/>
        <v>10170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144</v>
      </c>
      <c r="B58" s="8" t="s">
        <v>22</v>
      </c>
      <c r="C58" s="8" t="s">
        <v>36</v>
      </c>
      <c r="D58" s="8">
        <v>552</v>
      </c>
      <c r="E58" s="8">
        <v>1720</v>
      </c>
      <c r="F58" s="8">
        <v>276</v>
      </c>
      <c r="G58" s="8">
        <f t="shared" si="10"/>
        <v>1444</v>
      </c>
      <c r="H58" s="8">
        <v>8.5</v>
      </c>
      <c r="I58" s="8">
        <f t="shared" si="11"/>
        <v>12274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144</v>
      </c>
      <c r="B59" s="8" t="s">
        <v>314</v>
      </c>
      <c r="C59" s="8"/>
      <c r="D59" s="8"/>
      <c r="E59" s="8"/>
      <c r="F59" s="8"/>
      <c r="G59" s="8"/>
      <c r="H59" s="8"/>
      <c r="I59" s="8">
        <v>7620.4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2"/>
    </row>
    <row r="60" spans="1:68" x14ac:dyDescent="0.35">
      <c r="B60" s="2" t="s">
        <v>17</v>
      </c>
      <c r="C60" s="2"/>
      <c r="D60" s="2">
        <f t="shared" ref="D60:I60" si="12">SUM(D52:D59)</f>
        <v>2264</v>
      </c>
      <c r="E60" s="2">
        <f t="shared" si="12"/>
        <v>8218</v>
      </c>
      <c r="F60" s="2">
        <f t="shared" si="12"/>
        <v>1091</v>
      </c>
      <c r="G60" s="2">
        <f t="shared" si="12"/>
        <v>7127</v>
      </c>
      <c r="H60" s="2"/>
      <c r="I60" s="2">
        <f t="shared" si="12"/>
        <v>51504.4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f>SUM(AZ52:AZ58)</f>
        <v>100</v>
      </c>
      <c r="BA60" s="2"/>
      <c r="BB60" s="2"/>
      <c r="BC60" s="2"/>
      <c r="BD60" s="11">
        <f>SUM(BD52:BD58)</f>
        <v>1087</v>
      </c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>
        <f>($AZ$60+$BD$60)</f>
        <v>1187</v>
      </c>
    </row>
    <row r="61" spans="1:68" x14ac:dyDescent="0.35">
      <c r="B61" s="2" t="s">
        <v>18</v>
      </c>
      <c r="C61" s="2"/>
      <c r="D61" s="2"/>
      <c r="E61" s="2"/>
      <c r="F61" s="2"/>
      <c r="G61" s="2"/>
      <c r="H61" s="2">
        <f>(I60/G60)</f>
        <v>7.2266591833871194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A63" s="2" t="s">
        <v>147</v>
      </c>
      <c r="B63" s="8" t="s">
        <v>114</v>
      </c>
      <c r="C63" s="8" t="s">
        <v>9</v>
      </c>
      <c r="D63" s="8">
        <v>1046</v>
      </c>
      <c r="E63" s="8">
        <v>3820</v>
      </c>
      <c r="F63" s="8">
        <v>523</v>
      </c>
      <c r="G63" s="8">
        <f t="shared" ref="G63:G69" si="13">(E63-F63)</f>
        <v>3297</v>
      </c>
      <c r="H63" s="8">
        <v>6</v>
      </c>
      <c r="I63" s="8">
        <f t="shared" ref="I63:I69" si="14">(G63*H63)</f>
        <v>19782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8">
        <v>537</v>
      </c>
      <c r="Y63" s="8"/>
      <c r="Z63" s="8" t="s">
        <v>36</v>
      </c>
      <c r="AA63" s="8">
        <v>1740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8">
        <v>1896</v>
      </c>
      <c r="AW63" s="8"/>
      <c r="AX63" s="8" t="s">
        <v>9</v>
      </c>
      <c r="AY63" s="8">
        <v>6330</v>
      </c>
      <c r="AZ63" s="2"/>
      <c r="BA63" s="2"/>
      <c r="BB63" s="2"/>
      <c r="BC63" s="2"/>
      <c r="BD63" s="23">
        <v>2268</v>
      </c>
      <c r="BE63" s="23"/>
      <c r="BF63" s="23" t="s">
        <v>9</v>
      </c>
      <c r="BG63" s="11"/>
      <c r="BH63" s="11"/>
      <c r="BI63" s="11"/>
      <c r="BJ63" s="11"/>
      <c r="BK63" s="11"/>
      <c r="BL63" s="11"/>
      <c r="BM63" s="11"/>
      <c r="BN63" s="11"/>
      <c r="BO63" s="11"/>
      <c r="BP63" s="2"/>
    </row>
    <row r="64" spans="1:68" x14ac:dyDescent="0.35">
      <c r="A64" s="2" t="s">
        <v>147</v>
      </c>
      <c r="B64" s="8" t="s">
        <v>148</v>
      </c>
      <c r="C64" s="8" t="s">
        <v>9</v>
      </c>
      <c r="D64" s="8">
        <v>221</v>
      </c>
      <c r="E64" s="8">
        <v>760</v>
      </c>
      <c r="F64" s="8">
        <v>110</v>
      </c>
      <c r="G64" s="8">
        <f t="shared" si="13"/>
        <v>650</v>
      </c>
      <c r="H64" s="8">
        <v>3.5</v>
      </c>
      <c r="I64" s="8">
        <f t="shared" si="14"/>
        <v>2275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8">
        <v>300</v>
      </c>
      <c r="Y64" s="8"/>
      <c r="Z64" s="8" t="s">
        <v>9</v>
      </c>
      <c r="AA64" s="8">
        <v>1040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8"/>
      <c r="AW64" s="8"/>
      <c r="AX64" s="8"/>
      <c r="AY64" s="8"/>
      <c r="AZ64" s="2"/>
      <c r="BA64" s="2"/>
      <c r="BB64" s="2"/>
      <c r="BC64" s="2"/>
      <c r="BD64" s="23">
        <v>175</v>
      </c>
      <c r="BE64" s="23"/>
      <c r="BF64" s="23" t="s">
        <v>36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A65" s="2" t="s">
        <v>147</v>
      </c>
      <c r="B65" s="8" t="s">
        <v>31</v>
      </c>
      <c r="C65" s="8" t="s">
        <v>36</v>
      </c>
      <c r="D65" s="8">
        <v>522</v>
      </c>
      <c r="E65" s="8">
        <v>1740</v>
      </c>
      <c r="F65" s="8">
        <v>260</v>
      </c>
      <c r="G65" s="8">
        <f t="shared" si="13"/>
        <v>1480</v>
      </c>
      <c r="H65" s="8">
        <v>8</v>
      </c>
      <c r="I65" s="8">
        <f t="shared" si="14"/>
        <v>11840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147</v>
      </c>
      <c r="B66" s="8" t="s">
        <v>105</v>
      </c>
      <c r="C66" s="8" t="s">
        <v>9</v>
      </c>
      <c r="D66" s="8">
        <v>300</v>
      </c>
      <c r="E66" s="8">
        <v>1040</v>
      </c>
      <c r="F66" s="8">
        <v>151</v>
      </c>
      <c r="G66" s="8">
        <f t="shared" si="13"/>
        <v>889</v>
      </c>
      <c r="H66" s="8">
        <v>3.5</v>
      </c>
      <c r="I66" s="8">
        <f t="shared" si="14"/>
        <v>3111.5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147</v>
      </c>
      <c r="B67" s="8" t="s">
        <v>12</v>
      </c>
      <c r="C67" s="8" t="s">
        <v>9</v>
      </c>
      <c r="D67" s="8">
        <v>368</v>
      </c>
      <c r="E67" s="8">
        <v>1380</v>
      </c>
      <c r="F67" s="8">
        <v>184</v>
      </c>
      <c r="G67" s="8">
        <f t="shared" si="13"/>
        <v>1196</v>
      </c>
      <c r="H67" s="8">
        <v>5.5</v>
      </c>
      <c r="I67" s="8">
        <f t="shared" si="14"/>
        <v>6578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147</v>
      </c>
      <c r="B68" s="8" t="s">
        <v>149</v>
      </c>
      <c r="C68" s="8" t="s">
        <v>9</v>
      </c>
      <c r="D68" s="8">
        <v>550</v>
      </c>
      <c r="E68" s="8">
        <v>2060</v>
      </c>
      <c r="F68" s="8">
        <v>260</v>
      </c>
      <c r="G68" s="8">
        <f t="shared" si="13"/>
        <v>1800</v>
      </c>
      <c r="H68" s="8">
        <v>6</v>
      </c>
      <c r="I68" s="8">
        <f t="shared" si="14"/>
        <v>10800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147</v>
      </c>
      <c r="B69" s="8" t="s">
        <v>150</v>
      </c>
      <c r="C69" s="8" t="s">
        <v>36</v>
      </c>
      <c r="D69" s="8">
        <v>194</v>
      </c>
      <c r="E69" s="8">
        <v>620</v>
      </c>
      <c r="F69" s="8">
        <v>97</v>
      </c>
      <c r="G69" s="8">
        <f t="shared" si="13"/>
        <v>523</v>
      </c>
      <c r="H69" s="8">
        <v>7</v>
      </c>
      <c r="I69" s="8">
        <f t="shared" si="14"/>
        <v>3661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147</v>
      </c>
      <c r="B70" s="8" t="s">
        <v>314</v>
      </c>
      <c r="C70" s="8"/>
      <c r="D70" s="8"/>
      <c r="E70" s="8"/>
      <c r="F70" s="8"/>
      <c r="G70" s="8"/>
      <c r="H70" s="8"/>
      <c r="I70" s="8">
        <v>9822.35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2"/>
    </row>
    <row r="71" spans="1:68" x14ac:dyDescent="0.35">
      <c r="B71" s="2" t="s">
        <v>17</v>
      </c>
      <c r="C71" s="2"/>
      <c r="D71" s="2">
        <f t="shared" ref="D71:I71" si="15">SUM(D63:D70)</f>
        <v>3201</v>
      </c>
      <c r="E71" s="2">
        <f t="shared" si="15"/>
        <v>11420</v>
      </c>
      <c r="F71" s="2">
        <f t="shared" si="15"/>
        <v>1585</v>
      </c>
      <c r="G71" s="2">
        <f t="shared" si="15"/>
        <v>9835</v>
      </c>
      <c r="H71" s="2"/>
      <c r="I71" s="2">
        <f t="shared" si="15"/>
        <v>67869.850000000006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f>SUM(X63:X69)</f>
        <v>837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f>SUM(AV63:AV69)</f>
        <v>1896</v>
      </c>
      <c r="AW71" s="2"/>
      <c r="AX71" s="2"/>
      <c r="AY71" s="2"/>
      <c r="AZ71" s="2"/>
      <c r="BA71" s="2"/>
      <c r="BB71" s="2"/>
      <c r="BC71" s="2"/>
      <c r="BD71" s="11">
        <f>SUM(BD63:BD69)</f>
        <v>2443</v>
      </c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>
        <f>(X71+AV71+BD71)</f>
        <v>5176</v>
      </c>
    </row>
    <row r="72" spans="1:68" x14ac:dyDescent="0.35">
      <c r="B72" s="2" t="s">
        <v>18</v>
      </c>
      <c r="C72" s="2"/>
      <c r="D72" s="2"/>
      <c r="E72" s="2"/>
      <c r="F72" s="2"/>
      <c r="G72" s="2"/>
      <c r="H72" s="2">
        <f>(I71/G71)</f>
        <v>6.900849008642604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151</v>
      </c>
      <c r="B74" s="8" t="s">
        <v>152</v>
      </c>
      <c r="C74" s="8" t="s">
        <v>9</v>
      </c>
      <c r="D74" s="8">
        <v>35</v>
      </c>
      <c r="E74" s="8">
        <v>131</v>
      </c>
      <c r="F74" s="8">
        <v>18</v>
      </c>
      <c r="G74" s="8">
        <f t="shared" ref="G74:G83" si="16">(E74-F74)</f>
        <v>113</v>
      </c>
      <c r="H74" s="8">
        <v>4.75</v>
      </c>
      <c r="I74" s="8">
        <f t="shared" ref="I74:I83" si="17">(G74*H74)</f>
        <v>536.75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8">
        <v>950</v>
      </c>
      <c r="AS74" s="8"/>
      <c r="AT74" s="8"/>
      <c r="AU74" s="8"/>
      <c r="AV74" s="8">
        <v>864</v>
      </c>
      <c r="AW74" s="8"/>
      <c r="AX74" s="8" t="s">
        <v>9</v>
      </c>
      <c r="AY74" s="8">
        <v>2707</v>
      </c>
      <c r="AZ74" s="8">
        <v>250</v>
      </c>
      <c r="BA74" s="8"/>
      <c r="BB74" s="8" t="s">
        <v>9</v>
      </c>
      <c r="BC74" s="8"/>
      <c r="BD74" s="23">
        <v>2760</v>
      </c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151</v>
      </c>
      <c r="B75" s="8" t="s">
        <v>153</v>
      </c>
      <c r="C75" s="8" t="s">
        <v>9</v>
      </c>
      <c r="D75" s="8">
        <v>236</v>
      </c>
      <c r="E75" s="8">
        <v>860</v>
      </c>
      <c r="F75" s="8">
        <v>118</v>
      </c>
      <c r="G75" s="8">
        <f t="shared" si="16"/>
        <v>742</v>
      </c>
      <c r="H75" s="8">
        <v>5.5</v>
      </c>
      <c r="I75" s="8">
        <f t="shared" si="17"/>
        <v>4081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A76" s="2" t="s">
        <v>151</v>
      </c>
      <c r="B76" s="8" t="s">
        <v>31</v>
      </c>
      <c r="C76" s="8" t="s">
        <v>36</v>
      </c>
      <c r="D76" s="8">
        <v>53</v>
      </c>
      <c r="E76" s="8">
        <v>193</v>
      </c>
      <c r="F76" s="8">
        <v>26</v>
      </c>
      <c r="G76" s="8">
        <f t="shared" si="16"/>
        <v>167</v>
      </c>
      <c r="H76" s="8">
        <v>7</v>
      </c>
      <c r="I76" s="8">
        <f t="shared" si="17"/>
        <v>1169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/>
    </row>
    <row r="77" spans="1:68" x14ac:dyDescent="0.35">
      <c r="A77" s="2" t="s">
        <v>151</v>
      </c>
      <c r="B77" s="8" t="s">
        <v>31</v>
      </c>
      <c r="C77" s="8" t="s">
        <v>9</v>
      </c>
      <c r="D77" s="8">
        <v>463</v>
      </c>
      <c r="E77" s="8">
        <v>1666</v>
      </c>
      <c r="F77" s="8">
        <v>231</v>
      </c>
      <c r="G77" s="8">
        <f t="shared" si="16"/>
        <v>1435</v>
      </c>
      <c r="H77" s="8">
        <v>5.5</v>
      </c>
      <c r="I77" s="8">
        <f t="shared" si="17"/>
        <v>7892.5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A78" s="2" t="s">
        <v>151</v>
      </c>
      <c r="B78" s="8" t="s">
        <v>154</v>
      </c>
      <c r="C78" s="8" t="s">
        <v>9</v>
      </c>
      <c r="D78" s="8">
        <v>500</v>
      </c>
      <c r="E78" s="8">
        <v>1920</v>
      </c>
      <c r="F78" s="8">
        <v>200</v>
      </c>
      <c r="G78" s="8">
        <f t="shared" si="16"/>
        <v>1720</v>
      </c>
      <c r="H78" s="8">
        <v>5</v>
      </c>
      <c r="I78" s="8">
        <f t="shared" si="17"/>
        <v>8600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151</v>
      </c>
      <c r="B79" s="8" t="s">
        <v>142</v>
      </c>
      <c r="C79" s="8" t="s">
        <v>9</v>
      </c>
      <c r="D79" s="8">
        <v>517</v>
      </c>
      <c r="E79" s="8">
        <v>1870</v>
      </c>
      <c r="F79" s="8">
        <v>206</v>
      </c>
      <c r="G79" s="8">
        <f t="shared" si="16"/>
        <v>1664</v>
      </c>
      <c r="H79" s="8">
        <v>5.2</v>
      </c>
      <c r="I79" s="8">
        <f t="shared" si="17"/>
        <v>8652.8000000000011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2"/>
    </row>
    <row r="80" spans="1:68" x14ac:dyDescent="0.35">
      <c r="A80" s="2" t="s">
        <v>151</v>
      </c>
      <c r="B80" s="8" t="s">
        <v>155</v>
      </c>
      <c r="C80" s="8" t="s">
        <v>9</v>
      </c>
      <c r="D80" s="8">
        <v>574</v>
      </c>
      <c r="E80" s="8">
        <v>2000</v>
      </c>
      <c r="F80" s="8">
        <v>287</v>
      </c>
      <c r="G80" s="8">
        <f t="shared" si="16"/>
        <v>1713</v>
      </c>
      <c r="H80" s="8">
        <v>4.5</v>
      </c>
      <c r="I80" s="8">
        <f t="shared" si="17"/>
        <v>7708.5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2"/>
    </row>
    <row r="81" spans="1:68" x14ac:dyDescent="0.35">
      <c r="A81" s="2" t="s">
        <v>151</v>
      </c>
      <c r="B81" s="8" t="s">
        <v>114</v>
      </c>
      <c r="C81" s="8" t="s">
        <v>9</v>
      </c>
      <c r="D81" s="8">
        <v>1010</v>
      </c>
      <c r="E81" s="8">
        <v>3820</v>
      </c>
      <c r="F81" s="8">
        <v>505</v>
      </c>
      <c r="G81" s="8">
        <f t="shared" si="16"/>
        <v>3315</v>
      </c>
      <c r="H81" s="8">
        <v>6</v>
      </c>
      <c r="I81" s="8">
        <f t="shared" si="17"/>
        <v>19890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151</v>
      </c>
      <c r="B82" s="8" t="s">
        <v>15</v>
      </c>
      <c r="C82" s="8" t="s">
        <v>9</v>
      </c>
      <c r="D82" s="8">
        <v>435</v>
      </c>
      <c r="E82" s="8">
        <v>1500</v>
      </c>
      <c r="F82" s="8">
        <v>175</v>
      </c>
      <c r="G82" s="8">
        <f t="shared" si="16"/>
        <v>1325</v>
      </c>
      <c r="H82" s="8">
        <v>5</v>
      </c>
      <c r="I82" s="8">
        <f t="shared" si="17"/>
        <v>6625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151</v>
      </c>
      <c r="B83" s="8" t="s">
        <v>28</v>
      </c>
      <c r="C83" s="8" t="s">
        <v>9</v>
      </c>
      <c r="D83" s="8">
        <v>1000</v>
      </c>
      <c r="E83" s="8">
        <v>3640</v>
      </c>
      <c r="F83" s="8">
        <v>400</v>
      </c>
      <c r="G83" s="8">
        <f t="shared" si="16"/>
        <v>3240</v>
      </c>
      <c r="H83" s="8">
        <v>5.5</v>
      </c>
      <c r="I83" s="8">
        <f t="shared" si="17"/>
        <v>17820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151</v>
      </c>
      <c r="B84" s="8" t="s">
        <v>314</v>
      </c>
      <c r="C84" s="8"/>
      <c r="D84" s="8"/>
      <c r="E84" s="8"/>
      <c r="F84" s="8"/>
      <c r="G84" s="8"/>
      <c r="H84" s="8"/>
      <c r="I84" s="8">
        <v>13634.05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2"/>
    </row>
    <row r="85" spans="1:68" x14ac:dyDescent="0.35">
      <c r="B85" s="2" t="s">
        <v>17</v>
      </c>
      <c r="C85" s="2"/>
      <c r="D85" s="2">
        <f t="shared" ref="D85:I85" si="18">SUM(D74:D84)</f>
        <v>4823</v>
      </c>
      <c r="E85" s="2">
        <f t="shared" si="18"/>
        <v>17600</v>
      </c>
      <c r="F85" s="2">
        <f t="shared" si="18"/>
        <v>2166</v>
      </c>
      <c r="G85" s="2">
        <f t="shared" si="18"/>
        <v>15434</v>
      </c>
      <c r="H85" s="2"/>
      <c r="I85" s="2">
        <f t="shared" si="18"/>
        <v>96609.600000000006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v>950</v>
      </c>
      <c r="AS85" s="2"/>
      <c r="AT85" s="2"/>
      <c r="AU85" s="2"/>
      <c r="AV85" s="2">
        <v>864</v>
      </c>
      <c r="AW85" s="2"/>
      <c r="AX85" s="2"/>
      <c r="AY85" s="2"/>
      <c r="AZ85" s="2">
        <v>250</v>
      </c>
      <c r="BA85" s="2"/>
      <c r="BB85" s="2"/>
      <c r="BC85" s="2"/>
      <c r="BD85" s="11">
        <v>2760</v>
      </c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>
        <f>($AR$85+$AV$85+$AZ$85+$BD$85)</f>
        <v>4824</v>
      </c>
    </row>
    <row r="86" spans="1:68" x14ac:dyDescent="0.35">
      <c r="B86" s="2" t="s">
        <v>18</v>
      </c>
      <c r="C86" s="2"/>
      <c r="D86" s="2"/>
      <c r="E86" s="2"/>
      <c r="F86" s="2"/>
      <c r="G86" s="2"/>
      <c r="H86" s="2">
        <f>(I85/G85)</f>
        <v>6.2595309057924071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2"/>
    </row>
    <row r="88" spans="1:68" x14ac:dyDescent="0.35">
      <c r="A88" s="2" t="s">
        <v>156</v>
      </c>
      <c r="B88" s="8" t="s">
        <v>15</v>
      </c>
      <c r="C88" s="8" t="s">
        <v>9</v>
      </c>
      <c r="D88" s="8">
        <v>319</v>
      </c>
      <c r="E88" s="8">
        <v>1120</v>
      </c>
      <c r="F88" s="8">
        <v>127</v>
      </c>
      <c r="G88" s="8">
        <f t="shared" ref="G88:G95" si="19">(E88-F88)</f>
        <v>993</v>
      </c>
      <c r="H88" s="8">
        <v>5</v>
      </c>
      <c r="I88" s="8">
        <f t="shared" ref="I88:I95" si="20">(G88*H88)</f>
        <v>4965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8">
        <v>1290</v>
      </c>
      <c r="AS88" s="8"/>
      <c r="AT88" s="8" t="s">
        <v>9</v>
      </c>
      <c r="AU88" s="2"/>
      <c r="AV88" s="2"/>
      <c r="AW88" s="2"/>
      <c r="AX88" s="2"/>
      <c r="AY88" s="2"/>
      <c r="AZ88" s="2"/>
      <c r="BA88" s="2"/>
      <c r="BB88" s="2"/>
      <c r="BC88" s="2"/>
      <c r="BD88" s="23">
        <v>406</v>
      </c>
      <c r="BE88" s="23"/>
      <c r="BF88" s="23" t="s">
        <v>36</v>
      </c>
      <c r="BG88" s="11"/>
      <c r="BH88" s="23">
        <v>166</v>
      </c>
      <c r="BI88" s="23"/>
      <c r="BJ88" s="23" t="s">
        <v>9</v>
      </c>
      <c r="BK88" s="11"/>
      <c r="BL88" s="11"/>
      <c r="BM88" s="11"/>
      <c r="BN88" s="11"/>
      <c r="BO88" s="11"/>
      <c r="BP88" s="2"/>
    </row>
    <row r="89" spans="1:68" x14ac:dyDescent="0.35">
      <c r="A89" s="2" t="s">
        <v>156</v>
      </c>
      <c r="B89" s="8" t="s">
        <v>157</v>
      </c>
      <c r="C89" s="8" t="s">
        <v>36</v>
      </c>
      <c r="D89" s="8">
        <v>170</v>
      </c>
      <c r="E89" s="8">
        <v>1060</v>
      </c>
      <c r="F89" s="8">
        <v>85</v>
      </c>
      <c r="G89" s="8">
        <f t="shared" si="19"/>
        <v>975</v>
      </c>
      <c r="H89" s="8">
        <v>7</v>
      </c>
      <c r="I89" s="8">
        <f t="shared" si="20"/>
        <v>6825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8">
        <v>170</v>
      </c>
      <c r="AS89" s="8"/>
      <c r="AT89" s="8" t="s">
        <v>36</v>
      </c>
      <c r="AU89" s="2"/>
      <c r="AV89" s="2"/>
      <c r="AW89" s="2"/>
      <c r="AX89" s="2"/>
      <c r="AY89" s="2"/>
      <c r="AZ89" s="2"/>
      <c r="BA89" s="2"/>
      <c r="BB89" s="2"/>
      <c r="BC89" s="2"/>
      <c r="BD89" s="23">
        <v>2491</v>
      </c>
      <c r="BE89" s="23"/>
      <c r="BF89" s="23" t="s">
        <v>9</v>
      </c>
      <c r="BG89" s="11"/>
      <c r="BH89" s="23">
        <v>270</v>
      </c>
      <c r="BI89" s="23"/>
      <c r="BJ89" s="23" t="s">
        <v>36</v>
      </c>
      <c r="BK89" s="11"/>
      <c r="BL89" s="11"/>
      <c r="BM89" s="11"/>
      <c r="BN89" s="11"/>
      <c r="BO89" s="11"/>
      <c r="BP89" s="2"/>
    </row>
    <row r="90" spans="1:68" x14ac:dyDescent="0.35">
      <c r="A90" s="2" t="s">
        <v>156</v>
      </c>
      <c r="B90" s="8" t="s">
        <v>154</v>
      </c>
      <c r="C90" s="8" t="s">
        <v>9</v>
      </c>
      <c r="D90" s="8">
        <v>383</v>
      </c>
      <c r="E90" s="8">
        <v>1400</v>
      </c>
      <c r="F90" s="8">
        <v>200</v>
      </c>
      <c r="G90" s="8">
        <f t="shared" si="19"/>
        <v>1200</v>
      </c>
      <c r="H90" s="8">
        <v>4.5</v>
      </c>
      <c r="I90" s="8">
        <f t="shared" si="20"/>
        <v>5400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156</v>
      </c>
      <c r="B91" s="8" t="s">
        <v>142</v>
      </c>
      <c r="C91" s="8" t="s">
        <v>9</v>
      </c>
      <c r="D91" s="8">
        <v>722</v>
      </c>
      <c r="E91" s="8">
        <v>2560</v>
      </c>
      <c r="F91" s="8">
        <v>361</v>
      </c>
      <c r="G91" s="8">
        <f t="shared" si="19"/>
        <v>2199</v>
      </c>
      <c r="H91" s="8">
        <v>4.5999999999999996</v>
      </c>
      <c r="I91" s="15">
        <f t="shared" si="20"/>
        <v>10115.4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156</v>
      </c>
      <c r="B92" s="8" t="s">
        <v>28</v>
      </c>
      <c r="C92" s="8" t="s">
        <v>9</v>
      </c>
      <c r="D92" s="8">
        <v>859</v>
      </c>
      <c r="E92" s="8">
        <v>3160</v>
      </c>
      <c r="F92" s="8">
        <v>343</v>
      </c>
      <c r="G92" s="8">
        <f t="shared" si="19"/>
        <v>2817</v>
      </c>
      <c r="H92" s="8">
        <v>5</v>
      </c>
      <c r="I92" s="16">
        <f t="shared" si="20"/>
        <v>14085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156</v>
      </c>
      <c r="B93" s="8" t="s">
        <v>31</v>
      </c>
      <c r="C93" s="8" t="s">
        <v>9</v>
      </c>
      <c r="D93" s="8">
        <v>364</v>
      </c>
      <c r="E93" s="8">
        <v>1380</v>
      </c>
      <c r="F93" s="8">
        <v>182</v>
      </c>
      <c r="G93" s="8">
        <f t="shared" si="19"/>
        <v>1198</v>
      </c>
      <c r="H93" s="8">
        <v>5.3</v>
      </c>
      <c r="I93" s="15">
        <f t="shared" si="20"/>
        <v>6349.4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156</v>
      </c>
      <c r="B94" s="8" t="s">
        <v>158</v>
      </c>
      <c r="C94" s="8" t="s">
        <v>36</v>
      </c>
      <c r="D94" s="8">
        <v>676</v>
      </c>
      <c r="E94" s="8">
        <v>3640</v>
      </c>
      <c r="F94" s="8">
        <v>340</v>
      </c>
      <c r="G94" s="8">
        <f t="shared" si="19"/>
        <v>3300</v>
      </c>
      <c r="H94" s="8">
        <v>5</v>
      </c>
      <c r="I94" s="8">
        <f t="shared" si="20"/>
        <v>16500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156</v>
      </c>
      <c r="B95" s="8" t="s">
        <v>32</v>
      </c>
      <c r="C95" s="8" t="s">
        <v>9</v>
      </c>
      <c r="D95" s="8">
        <v>1320</v>
      </c>
      <c r="E95" s="8">
        <v>4940</v>
      </c>
      <c r="F95" s="8">
        <v>660</v>
      </c>
      <c r="G95" s="8">
        <f t="shared" si="19"/>
        <v>4280</v>
      </c>
      <c r="H95" s="8">
        <v>5.25</v>
      </c>
      <c r="I95" s="8">
        <f t="shared" si="20"/>
        <v>22470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A96" s="2" t="s">
        <v>156</v>
      </c>
      <c r="B96" s="8" t="s">
        <v>314</v>
      </c>
      <c r="C96" s="8"/>
      <c r="D96" s="8"/>
      <c r="E96" s="8"/>
      <c r="F96" s="8"/>
      <c r="G96" s="8"/>
      <c r="H96" s="8"/>
      <c r="I96" s="8">
        <v>13610.55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2"/>
    </row>
    <row r="97" spans="1:69" x14ac:dyDescent="0.35">
      <c r="B97" s="2" t="s">
        <v>17</v>
      </c>
      <c r="C97" s="2"/>
      <c r="D97" s="2">
        <f t="shared" ref="D97:I97" si="21">SUM(D88:D96)</f>
        <v>4813</v>
      </c>
      <c r="E97" s="2">
        <f t="shared" si="21"/>
        <v>19260</v>
      </c>
      <c r="F97" s="2">
        <f t="shared" si="21"/>
        <v>2298</v>
      </c>
      <c r="G97" s="2">
        <f t="shared" si="21"/>
        <v>16962</v>
      </c>
      <c r="H97" s="2"/>
      <c r="I97" s="2">
        <f t="shared" si="21"/>
        <v>100320.35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>
        <f>SUM(AR88:AR95)</f>
        <v>1460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>
        <f>SUM(BD88:BD95)</f>
        <v>2897</v>
      </c>
      <c r="BE97" s="11"/>
      <c r="BF97" s="11"/>
      <c r="BG97" s="11"/>
      <c r="BH97" s="11">
        <f>SUM(BH88:BH95)</f>
        <v>436</v>
      </c>
      <c r="BI97" s="11"/>
      <c r="BJ97" s="11"/>
      <c r="BK97" s="11"/>
      <c r="BL97" s="11"/>
      <c r="BM97" s="11"/>
      <c r="BN97" s="11"/>
      <c r="BO97" s="11"/>
      <c r="BP97" s="2">
        <f>($AR$97+$BD$97+$BH$97)</f>
        <v>4793</v>
      </c>
    </row>
    <row r="98" spans="1:69" x14ac:dyDescent="0.35">
      <c r="B98" s="2" t="s">
        <v>18</v>
      </c>
      <c r="C98" s="2"/>
      <c r="D98" s="2"/>
      <c r="E98" s="2"/>
      <c r="F98" s="2"/>
      <c r="G98" s="2"/>
      <c r="H98" s="2">
        <f>(I97/G97)</f>
        <v>5.9144175215186889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2"/>
    </row>
    <row r="99" spans="1:69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2"/>
    </row>
    <row r="100" spans="1:69" x14ac:dyDescent="0.35">
      <c r="A100" s="2" t="s">
        <v>159</v>
      </c>
      <c r="B100" s="8" t="s">
        <v>32</v>
      </c>
      <c r="C100" s="8" t="s">
        <v>9</v>
      </c>
      <c r="D100" s="8">
        <v>650</v>
      </c>
      <c r="E100" s="8">
        <v>2500</v>
      </c>
      <c r="F100" s="8">
        <v>325</v>
      </c>
      <c r="G100" s="8">
        <f>(E100-F100)</f>
        <v>2175</v>
      </c>
      <c r="H100" s="8">
        <v>5</v>
      </c>
      <c r="I100" s="8">
        <f t="shared" ref="I100:I105" si="22">(G100*H100)</f>
        <v>10875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>
        <v>1585</v>
      </c>
      <c r="BI100" s="11"/>
      <c r="BJ100" s="11"/>
      <c r="BK100" s="11"/>
      <c r="BL100" s="11"/>
      <c r="BM100" s="11"/>
      <c r="BN100" s="11"/>
      <c r="BO100" s="11"/>
      <c r="BP100" s="2"/>
    </row>
    <row r="101" spans="1:69" x14ac:dyDescent="0.35">
      <c r="A101" s="2" t="s">
        <v>159</v>
      </c>
      <c r="B101" s="8" t="s">
        <v>142</v>
      </c>
      <c r="C101" s="8" t="s">
        <v>9</v>
      </c>
      <c r="D101" s="8">
        <v>248</v>
      </c>
      <c r="E101" s="8">
        <v>880</v>
      </c>
      <c r="F101" s="8">
        <v>100</v>
      </c>
      <c r="G101" s="8">
        <f>(E101-F101)</f>
        <v>780</v>
      </c>
      <c r="H101" s="8">
        <v>4.5</v>
      </c>
      <c r="I101" s="8">
        <f t="shared" si="22"/>
        <v>3510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9" x14ac:dyDescent="0.35">
      <c r="A102" s="2" t="s">
        <v>159</v>
      </c>
      <c r="B102" s="8" t="s">
        <v>139</v>
      </c>
      <c r="C102" s="8" t="s">
        <v>9</v>
      </c>
      <c r="D102" s="8">
        <v>409</v>
      </c>
      <c r="E102" s="8">
        <v>1500</v>
      </c>
      <c r="F102" s="8">
        <v>204</v>
      </c>
      <c r="G102" s="8">
        <f>(E102-F102)</f>
        <v>1296</v>
      </c>
      <c r="H102" s="8">
        <v>3.5</v>
      </c>
      <c r="I102" s="15">
        <f t="shared" si="22"/>
        <v>4536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9" x14ac:dyDescent="0.35">
      <c r="A103" s="2" t="s">
        <v>159</v>
      </c>
      <c r="B103" s="8" t="s">
        <v>12</v>
      </c>
      <c r="C103" s="8" t="s">
        <v>9</v>
      </c>
      <c r="D103" s="8">
        <v>427</v>
      </c>
      <c r="E103" s="8">
        <v>1580</v>
      </c>
      <c r="F103" s="8">
        <v>214</v>
      </c>
      <c r="G103" s="8">
        <f>(E103-F103)</f>
        <v>1366</v>
      </c>
      <c r="H103" s="8">
        <v>3.5</v>
      </c>
      <c r="I103" s="17">
        <f t="shared" si="22"/>
        <v>4781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9" x14ac:dyDescent="0.35">
      <c r="A104" s="2" t="s">
        <v>159</v>
      </c>
      <c r="B104" s="8" t="s">
        <v>160</v>
      </c>
      <c r="C104" s="8" t="s">
        <v>9</v>
      </c>
      <c r="D104" s="8">
        <v>272</v>
      </c>
      <c r="E104" s="8">
        <v>940</v>
      </c>
      <c r="F104" s="8">
        <v>140</v>
      </c>
      <c r="G104" s="8">
        <f t="shared" ref="G104:G105" si="23">(E104-F104)</f>
        <v>800</v>
      </c>
      <c r="H104" s="8">
        <v>2.5</v>
      </c>
      <c r="I104" s="8">
        <f t="shared" si="22"/>
        <v>2000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9" x14ac:dyDescent="0.35">
      <c r="A105" s="2" t="s">
        <v>159</v>
      </c>
      <c r="B105" s="8" t="s">
        <v>161</v>
      </c>
      <c r="C105" s="8" t="s">
        <v>9</v>
      </c>
      <c r="D105" s="19">
        <v>600</v>
      </c>
      <c r="E105" s="8">
        <v>1860</v>
      </c>
      <c r="F105" s="8">
        <v>250</v>
      </c>
      <c r="G105" s="8">
        <f t="shared" si="23"/>
        <v>1610</v>
      </c>
      <c r="H105" s="8">
        <v>4</v>
      </c>
      <c r="I105" s="8">
        <f t="shared" si="22"/>
        <v>6440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2"/>
    </row>
    <row r="106" spans="1:69" x14ac:dyDescent="0.35">
      <c r="A106" s="2" t="s">
        <v>159</v>
      </c>
      <c r="B106" s="8" t="s">
        <v>314</v>
      </c>
      <c r="C106" s="8"/>
      <c r="D106" s="17"/>
      <c r="E106" s="8"/>
      <c r="F106" s="8"/>
      <c r="G106" s="8"/>
      <c r="H106" s="8"/>
      <c r="I106" s="8">
        <v>8424.1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2"/>
    </row>
    <row r="107" spans="1:69" x14ac:dyDescent="0.35">
      <c r="B107" s="2" t="s">
        <v>17</v>
      </c>
      <c r="C107" s="2"/>
      <c r="D107" s="18">
        <f t="shared" ref="D107:I107" si="24">SUM(D100:D106)</f>
        <v>2606</v>
      </c>
      <c r="E107" s="18">
        <f t="shared" si="24"/>
        <v>9260</v>
      </c>
      <c r="F107" s="18">
        <f t="shared" si="24"/>
        <v>1233</v>
      </c>
      <c r="G107" s="18">
        <f t="shared" si="24"/>
        <v>8027</v>
      </c>
      <c r="H107" s="2"/>
      <c r="I107" s="2">
        <f t="shared" si="24"/>
        <v>40566.1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>
        <v>1585</v>
      </c>
      <c r="BI107" s="11"/>
      <c r="BJ107" s="11"/>
      <c r="BK107" s="11"/>
      <c r="BL107" s="11"/>
      <c r="BM107" s="11"/>
      <c r="BN107" s="11"/>
      <c r="BO107" s="11"/>
      <c r="BP107" s="2">
        <v>1585</v>
      </c>
    </row>
    <row r="108" spans="1:69" x14ac:dyDescent="0.35">
      <c r="B108" s="2" t="s">
        <v>18</v>
      </c>
      <c r="C108" s="2"/>
      <c r="D108" s="2"/>
      <c r="E108" s="2"/>
      <c r="F108" s="2"/>
      <c r="G108" s="2"/>
      <c r="H108" s="2">
        <f>(I107/G107)</f>
        <v>5.0537062414351563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9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10"/>
      <c r="BQ109" s="9"/>
    </row>
    <row r="110" spans="1:69" x14ac:dyDescent="0.35">
      <c r="A110" s="2" t="s">
        <v>162</v>
      </c>
      <c r="B110" s="8" t="s">
        <v>31</v>
      </c>
      <c r="C110" s="8" t="s">
        <v>9</v>
      </c>
      <c r="D110" s="8">
        <v>638</v>
      </c>
      <c r="E110" s="8">
        <v>2340</v>
      </c>
      <c r="F110" s="8">
        <v>319</v>
      </c>
      <c r="G110" s="8">
        <f t="shared" ref="G110:G115" si="25">(E110-F110)</f>
        <v>2021</v>
      </c>
      <c r="H110" s="8">
        <v>4</v>
      </c>
      <c r="I110" s="8">
        <f t="shared" ref="I110:I115" si="26">(G110*H110)</f>
        <v>8084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8">
        <v>1404</v>
      </c>
      <c r="AS110" s="8"/>
      <c r="AT110" s="8"/>
      <c r="AU110" s="8"/>
      <c r="AV110" s="8"/>
      <c r="AW110" s="8"/>
      <c r="AX110" s="8"/>
      <c r="AY110" s="8"/>
      <c r="AZ110" s="8">
        <v>275</v>
      </c>
      <c r="BA110" s="8"/>
      <c r="BB110" s="8"/>
      <c r="BC110" s="8"/>
      <c r="BD110" s="23">
        <v>2362</v>
      </c>
      <c r="BE110" s="23"/>
      <c r="BF110" s="23"/>
      <c r="BG110" s="23"/>
      <c r="BH110" s="23">
        <v>455</v>
      </c>
      <c r="BI110" s="11"/>
      <c r="BJ110" s="11"/>
      <c r="BK110" s="11"/>
      <c r="BL110" s="11"/>
      <c r="BM110" s="11"/>
      <c r="BN110" s="11"/>
      <c r="BO110" s="11"/>
      <c r="BP110" s="2"/>
    </row>
    <row r="111" spans="1:69" x14ac:dyDescent="0.35">
      <c r="A111" s="2" t="s">
        <v>162</v>
      </c>
      <c r="B111" s="8" t="s">
        <v>12</v>
      </c>
      <c r="C111" s="8" t="s">
        <v>9</v>
      </c>
      <c r="D111" s="8">
        <v>545</v>
      </c>
      <c r="E111" s="8">
        <v>1980</v>
      </c>
      <c r="F111" s="8">
        <v>272</v>
      </c>
      <c r="G111" s="8">
        <f t="shared" si="25"/>
        <v>1708</v>
      </c>
      <c r="H111" s="8">
        <v>4</v>
      </c>
      <c r="I111" s="8">
        <f t="shared" si="26"/>
        <v>6832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9" x14ac:dyDescent="0.35">
      <c r="A112" s="2" t="s">
        <v>162</v>
      </c>
      <c r="B112" s="8" t="s">
        <v>149</v>
      </c>
      <c r="C112" s="8" t="s">
        <v>9</v>
      </c>
      <c r="D112" s="8">
        <v>552</v>
      </c>
      <c r="E112" s="8">
        <v>1940</v>
      </c>
      <c r="F112" s="8">
        <v>220</v>
      </c>
      <c r="G112" s="8">
        <f t="shared" si="25"/>
        <v>1720</v>
      </c>
      <c r="H112" s="8">
        <v>3.6</v>
      </c>
      <c r="I112" s="8">
        <f t="shared" si="26"/>
        <v>6192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2" t="s">
        <v>162</v>
      </c>
      <c r="B113" s="8" t="s">
        <v>142</v>
      </c>
      <c r="C113" s="8" t="s">
        <v>9</v>
      </c>
      <c r="D113" s="8">
        <v>902</v>
      </c>
      <c r="E113" s="8">
        <v>3120</v>
      </c>
      <c r="F113" s="8">
        <v>360</v>
      </c>
      <c r="G113" s="8">
        <f t="shared" si="25"/>
        <v>2760</v>
      </c>
      <c r="H113" s="8">
        <v>3.5</v>
      </c>
      <c r="I113" s="16">
        <f t="shared" si="26"/>
        <v>9660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/>
    </row>
    <row r="114" spans="1:68" x14ac:dyDescent="0.35">
      <c r="A114" s="2" t="s">
        <v>162</v>
      </c>
      <c r="B114" s="8" t="s">
        <v>32</v>
      </c>
      <c r="C114" s="8" t="s">
        <v>9</v>
      </c>
      <c r="D114" s="8">
        <v>904</v>
      </c>
      <c r="E114" s="8">
        <v>3400</v>
      </c>
      <c r="F114" s="8">
        <v>550</v>
      </c>
      <c r="G114" s="8">
        <f t="shared" si="25"/>
        <v>2850</v>
      </c>
      <c r="H114" s="8">
        <v>4.25</v>
      </c>
      <c r="I114" s="8">
        <f t="shared" si="26"/>
        <v>12112.5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A115" s="2" t="s">
        <v>162</v>
      </c>
      <c r="B115" s="8" t="s">
        <v>32</v>
      </c>
      <c r="C115" s="8" t="s">
        <v>9</v>
      </c>
      <c r="D115" s="8">
        <v>953</v>
      </c>
      <c r="E115" s="8">
        <v>3700</v>
      </c>
      <c r="F115" s="8">
        <v>476</v>
      </c>
      <c r="G115" s="8">
        <f t="shared" si="25"/>
        <v>3224</v>
      </c>
      <c r="H115" s="8">
        <v>4.25</v>
      </c>
      <c r="I115" s="8">
        <f t="shared" si="26"/>
        <v>13702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A116" s="2" t="s">
        <v>162</v>
      </c>
      <c r="B116" s="8" t="s">
        <v>314</v>
      </c>
      <c r="C116" s="8"/>
      <c r="D116" s="8"/>
      <c r="E116" s="8"/>
      <c r="F116" s="8"/>
      <c r="G116" s="8"/>
      <c r="H116" s="8"/>
      <c r="I116" s="8">
        <v>12860.9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2"/>
    </row>
    <row r="117" spans="1:68" x14ac:dyDescent="0.35">
      <c r="B117" s="2" t="s">
        <v>17</v>
      </c>
      <c r="C117" s="2"/>
      <c r="D117" s="2">
        <f t="shared" ref="D117:I117" si="27">SUM(D110:D116)</f>
        <v>4494</v>
      </c>
      <c r="E117" s="2">
        <f t="shared" si="27"/>
        <v>16480</v>
      </c>
      <c r="F117" s="2">
        <f t="shared" si="27"/>
        <v>2197</v>
      </c>
      <c r="G117" s="2">
        <f t="shared" si="27"/>
        <v>14283</v>
      </c>
      <c r="H117" s="2"/>
      <c r="I117" s="2">
        <f t="shared" si="27"/>
        <v>69443.399999999994</v>
      </c>
      <c r="J117" s="2">
        <v>3600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1404</v>
      </c>
      <c r="AS117" s="2"/>
      <c r="AT117" s="2"/>
      <c r="AU117" s="2"/>
      <c r="AV117" s="2"/>
      <c r="AW117" s="2"/>
      <c r="AX117" s="2"/>
      <c r="AY117" s="2"/>
      <c r="AZ117" s="2">
        <v>275</v>
      </c>
      <c r="BA117" s="2"/>
      <c r="BB117" s="2"/>
      <c r="BC117" s="2"/>
      <c r="BD117" s="11">
        <v>2362</v>
      </c>
      <c r="BE117" s="11"/>
      <c r="BF117" s="11"/>
      <c r="BG117" s="11"/>
      <c r="BH117" s="11">
        <v>455</v>
      </c>
      <c r="BI117" s="11"/>
      <c r="BJ117" s="11"/>
      <c r="BK117" s="11"/>
      <c r="BL117" s="11"/>
      <c r="BM117" s="11"/>
      <c r="BN117" s="11"/>
      <c r="BO117" s="11"/>
      <c r="BP117" s="2">
        <f>($AR$117+$AZ$117+$BD$117+$BH$117)</f>
        <v>4496</v>
      </c>
    </row>
    <row r="118" spans="1:68" x14ac:dyDescent="0.35">
      <c r="B118" s="2" t="s">
        <v>18</v>
      </c>
      <c r="C118" s="2"/>
      <c r="D118" s="2"/>
      <c r="E118" s="2"/>
      <c r="F118" s="2"/>
      <c r="G118" s="2"/>
      <c r="H118" s="2">
        <f>(I117/G117)</f>
        <v>4.8619617727368194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4" t="s">
        <v>164</v>
      </c>
      <c r="B120" s="8" t="s">
        <v>12</v>
      </c>
      <c r="C120" s="8" t="s">
        <v>9</v>
      </c>
      <c r="D120" s="8">
        <v>398</v>
      </c>
      <c r="E120" s="8">
        <v>1480</v>
      </c>
      <c r="F120" s="8">
        <v>200</v>
      </c>
      <c r="G120" s="8">
        <f t="shared" ref="G120:G125" si="28">(E120-F120)</f>
        <v>1280</v>
      </c>
      <c r="H120" s="8">
        <v>4</v>
      </c>
      <c r="I120" s="8">
        <f t="shared" ref="I120:I125" si="29">(G120*H120)</f>
        <v>5120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8">
        <v>96</v>
      </c>
      <c r="AC120" s="8"/>
      <c r="AD120" s="8"/>
      <c r="AE120" s="8">
        <v>720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8">
        <v>953</v>
      </c>
      <c r="AS120" s="8"/>
      <c r="AT120" s="8" t="s">
        <v>9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3">
        <v>1459</v>
      </c>
      <c r="BE120" s="23"/>
      <c r="BF120" s="23" t="s">
        <v>9</v>
      </c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4" t="s">
        <v>164</v>
      </c>
      <c r="B121" s="8" t="s">
        <v>165</v>
      </c>
      <c r="C121" s="8" t="s">
        <v>9</v>
      </c>
      <c r="D121" s="8">
        <v>606</v>
      </c>
      <c r="E121" s="8">
        <v>2220</v>
      </c>
      <c r="F121" s="8">
        <v>300</v>
      </c>
      <c r="G121" s="8">
        <f t="shared" si="28"/>
        <v>1920</v>
      </c>
      <c r="H121" s="8">
        <v>4</v>
      </c>
      <c r="I121" s="8">
        <f t="shared" si="29"/>
        <v>7680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A122" s="4" t="s">
        <v>164</v>
      </c>
      <c r="B122" s="8" t="s">
        <v>149</v>
      </c>
      <c r="C122" s="8" t="s">
        <v>9</v>
      </c>
      <c r="D122" s="8">
        <v>345</v>
      </c>
      <c r="E122" s="8">
        <v>1280</v>
      </c>
      <c r="F122" s="8">
        <v>140</v>
      </c>
      <c r="G122" s="8">
        <f t="shared" si="28"/>
        <v>1140</v>
      </c>
      <c r="H122" s="8">
        <v>3.6</v>
      </c>
      <c r="I122" s="8">
        <f t="shared" si="29"/>
        <v>4104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/>
    </row>
    <row r="123" spans="1:68" x14ac:dyDescent="0.35">
      <c r="A123" s="4" t="s">
        <v>164</v>
      </c>
      <c r="B123" s="8" t="s">
        <v>142</v>
      </c>
      <c r="C123" s="8" t="s">
        <v>9</v>
      </c>
      <c r="D123" s="8">
        <v>289</v>
      </c>
      <c r="E123" s="8">
        <v>1000</v>
      </c>
      <c r="F123" s="8">
        <v>115</v>
      </c>
      <c r="G123" s="8">
        <f t="shared" si="28"/>
        <v>885</v>
      </c>
      <c r="H123" s="8">
        <v>3.25</v>
      </c>
      <c r="I123" s="8">
        <f t="shared" si="29"/>
        <v>2876.25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A124" s="4" t="s">
        <v>164</v>
      </c>
      <c r="B124" s="8" t="s">
        <v>32</v>
      </c>
      <c r="C124" s="8" t="s">
        <v>9</v>
      </c>
      <c r="D124" s="8">
        <v>712</v>
      </c>
      <c r="E124" s="8">
        <v>2725</v>
      </c>
      <c r="F124" s="8">
        <v>356</v>
      </c>
      <c r="G124" s="19">
        <f t="shared" si="28"/>
        <v>2369</v>
      </c>
      <c r="H124" s="8">
        <v>4.5</v>
      </c>
      <c r="I124" s="8">
        <f t="shared" si="29"/>
        <v>10660.5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4" t="s">
        <v>164</v>
      </c>
      <c r="B125" s="8" t="s">
        <v>32</v>
      </c>
      <c r="C125" s="8" t="s">
        <v>9</v>
      </c>
      <c r="D125" s="8">
        <v>96</v>
      </c>
      <c r="E125" s="8">
        <v>720</v>
      </c>
      <c r="F125" s="8">
        <v>48</v>
      </c>
      <c r="G125" s="8">
        <f t="shared" si="28"/>
        <v>672</v>
      </c>
      <c r="H125" s="8">
        <v>3.5</v>
      </c>
      <c r="I125" s="8">
        <f t="shared" si="29"/>
        <v>2352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2">
        <f>($AB$127+$AR$127+$BD$127)</f>
        <v>2508</v>
      </c>
    </row>
    <row r="126" spans="1:68" x14ac:dyDescent="0.35">
      <c r="A126" s="4" t="s">
        <v>164</v>
      </c>
      <c r="B126" s="8" t="s">
        <v>314</v>
      </c>
      <c r="C126" s="8"/>
      <c r="D126" s="8"/>
      <c r="E126" s="8"/>
      <c r="F126" s="8"/>
      <c r="G126" s="8"/>
      <c r="H126" s="8"/>
      <c r="I126" s="8">
        <v>8048.1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2"/>
    </row>
    <row r="127" spans="1:68" x14ac:dyDescent="0.35">
      <c r="B127" s="2" t="s">
        <v>17</v>
      </c>
      <c r="C127" s="2"/>
      <c r="D127" s="2">
        <f t="shared" ref="D127:I127" si="30">SUM(D120:D126)</f>
        <v>2446</v>
      </c>
      <c r="E127" s="2">
        <f t="shared" si="30"/>
        <v>9425</v>
      </c>
      <c r="F127" s="2">
        <f t="shared" si="30"/>
        <v>1159</v>
      </c>
      <c r="G127" s="2">
        <f t="shared" si="30"/>
        <v>8266</v>
      </c>
      <c r="H127" s="2"/>
      <c r="I127" s="2">
        <f t="shared" si="30"/>
        <v>40840.85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96</v>
      </c>
      <c r="AC127" s="2"/>
      <c r="AD127" s="2"/>
      <c r="AE127" s="2">
        <v>720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v>953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>
        <v>1459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B128" s="2" t="s">
        <v>18</v>
      </c>
      <c r="C128" s="2"/>
      <c r="D128" s="2"/>
      <c r="E128" s="2"/>
      <c r="F128" s="2"/>
      <c r="G128" s="2"/>
      <c r="H128" s="2">
        <f>(I127/G127)</f>
        <v>4.9408238567626421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8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8" x14ac:dyDescent="0.35">
      <c r="A130" s="2" t="s">
        <v>166</v>
      </c>
      <c r="B130" s="8" t="s">
        <v>142</v>
      </c>
      <c r="C130" s="8" t="s">
        <v>9</v>
      </c>
      <c r="D130" s="8">
        <v>882</v>
      </c>
      <c r="E130" s="8">
        <v>3120</v>
      </c>
      <c r="F130" s="8">
        <v>353</v>
      </c>
      <c r="G130" s="8">
        <f>(E130-F130)</f>
        <v>2767</v>
      </c>
      <c r="H130" s="8">
        <v>3.4</v>
      </c>
      <c r="I130" s="8">
        <f>(G130*H130)</f>
        <v>9407.7999999999993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8">
        <v>430</v>
      </c>
      <c r="Y130" s="8"/>
      <c r="Z130" s="8" t="s">
        <v>9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8">
        <v>860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3">
        <v>74</v>
      </c>
      <c r="BE130" s="23" t="s">
        <v>206</v>
      </c>
      <c r="BF130" s="23"/>
      <c r="BG130" s="11"/>
      <c r="BH130" s="11"/>
      <c r="BI130" s="11"/>
      <c r="BJ130" s="11"/>
      <c r="BK130" s="11"/>
      <c r="BL130" s="11"/>
      <c r="BM130" s="11"/>
      <c r="BN130" s="11"/>
      <c r="BO130" s="11"/>
      <c r="BP130" s="2"/>
    </row>
    <row r="131" spans="1:68" x14ac:dyDescent="0.35">
      <c r="A131" s="2" t="s">
        <v>166</v>
      </c>
      <c r="B131" s="8" t="s">
        <v>32</v>
      </c>
      <c r="C131" s="8" t="s">
        <v>9</v>
      </c>
      <c r="D131" s="8">
        <v>154</v>
      </c>
      <c r="E131" s="8">
        <v>1200</v>
      </c>
      <c r="F131" s="8">
        <v>77</v>
      </c>
      <c r="G131" s="8">
        <f>(E131-F131)</f>
        <v>1123</v>
      </c>
      <c r="H131" s="8">
        <v>2.6</v>
      </c>
      <c r="I131" s="8">
        <f>(G131*H131)</f>
        <v>2919.8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3">
        <v>739</v>
      </c>
      <c r="BE131" s="23" t="s">
        <v>35</v>
      </c>
      <c r="BF131" s="23" t="s">
        <v>9</v>
      </c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8" x14ac:dyDescent="0.35">
      <c r="A132" s="2" t="s">
        <v>166</v>
      </c>
      <c r="B132" s="8" t="s">
        <v>32</v>
      </c>
      <c r="C132" s="8" t="s">
        <v>9</v>
      </c>
      <c r="D132" s="8">
        <v>600</v>
      </c>
      <c r="E132" s="8">
        <v>2463</v>
      </c>
      <c r="F132" s="8">
        <v>329</v>
      </c>
      <c r="G132" s="8">
        <f>(E132-F132)</f>
        <v>2134</v>
      </c>
      <c r="H132" s="8">
        <v>4.5</v>
      </c>
      <c r="I132" s="8">
        <f>(G132*H132)</f>
        <v>9603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8" x14ac:dyDescent="0.35">
      <c r="A133" s="2" t="s">
        <v>166</v>
      </c>
      <c r="B133" s="8" t="s">
        <v>31</v>
      </c>
      <c r="C133" s="8" t="s">
        <v>9</v>
      </c>
      <c r="D133" s="8">
        <v>375</v>
      </c>
      <c r="E133" s="8">
        <v>1460</v>
      </c>
      <c r="F133" s="8">
        <v>187</v>
      </c>
      <c r="G133" s="8">
        <f>(E133-F133)</f>
        <v>1273</v>
      </c>
      <c r="H133" s="8">
        <v>4.25</v>
      </c>
      <c r="I133" s="8">
        <f>(G133*H133)</f>
        <v>5410.25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8" x14ac:dyDescent="0.35">
      <c r="A134" s="2" t="s">
        <v>166</v>
      </c>
      <c r="B134" s="8" t="s">
        <v>15</v>
      </c>
      <c r="C134" s="8" t="s">
        <v>9</v>
      </c>
      <c r="D134" s="8">
        <v>98</v>
      </c>
      <c r="E134" s="8">
        <v>300</v>
      </c>
      <c r="F134" s="8"/>
      <c r="G134" s="8">
        <f>(E134-F134)</f>
        <v>300</v>
      </c>
      <c r="H134" s="8">
        <v>4</v>
      </c>
      <c r="I134" s="8">
        <f>(G134*H134)</f>
        <v>1200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8" x14ac:dyDescent="0.35">
      <c r="A135" s="2" t="s">
        <v>166</v>
      </c>
      <c r="B135" s="8" t="s">
        <v>314</v>
      </c>
      <c r="C135" s="8"/>
      <c r="D135" s="8"/>
      <c r="E135" s="8"/>
      <c r="F135" s="8"/>
      <c r="G135" s="8"/>
      <c r="H135" s="8"/>
      <c r="I135" s="8">
        <v>7256.15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2"/>
    </row>
    <row r="136" spans="1:68" x14ac:dyDescent="0.35">
      <c r="B136" s="2" t="s">
        <v>17</v>
      </c>
      <c r="C136" s="2"/>
      <c r="D136" s="2">
        <f t="shared" ref="D136:I136" si="31">SUM(D130:D135)</f>
        <v>2109</v>
      </c>
      <c r="E136" s="2">
        <f t="shared" si="31"/>
        <v>8543</v>
      </c>
      <c r="F136" s="2">
        <f t="shared" si="31"/>
        <v>946</v>
      </c>
      <c r="G136" s="2">
        <f t="shared" si="31"/>
        <v>7597</v>
      </c>
      <c r="H136" s="2"/>
      <c r="I136" s="2">
        <f t="shared" si="31"/>
        <v>35797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v>430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>
        <v>860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>
        <f>SUM(BD130:BD134)</f>
        <v>813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>
        <f>(X136+AR136+BD136)</f>
        <v>2103</v>
      </c>
    </row>
    <row r="137" spans="1:68" x14ac:dyDescent="0.35">
      <c r="B137" s="2" t="s">
        <v>18</v>
      </c>
      <c r="C137" s="2"/>
      <c r="D137" s="2"/>
      <c r="E137" s="2"/>
      <c r="F137" s="2"/>
      <c r="G137" s="2"/>
      <c r="H137" s="2">
        <f>(I136/G136)</f>
        <v>4.7119915756219557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8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8" x14ac:dyDescent="0.35">
      <c r="A139" s="2" t="s">
        <v>167</v>
      </c>
      <c r="B139" s="8" t="s">
        <v>12</v>
      </c>
      <c r="C139" s="8" t="s">
        <v>9</v>
      </c>
      <c r="D139" s="8">
        <v>480</v>
      </c>
      <c r="E139" s="8">
        <v>1780</v>
      </c>
      <c r="F139" s="8">
        <v>236</v>
      </c>
      <c r="G139" s="8">
        <f>(E139-F139)</f>
        <v>1544</v>
      </c>
      <c r="H139" s="8">
        <v>3.5</v>
      </c>
      <c r="I139" s="8">
        <f>(G139*H139)</f>
        <v>5404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3">
        <v>1400</v>
      </c>
      <c r="BE139" s="23"/>
      <c r="BF139" s="23"/>
      <c r="BG139" s="23">
        <v>4980</v>
      </c>
      <c r="BH139" s="23">
        <v>508</v>
      </c>
      <c r="BI139" s="23"/>
      <c r="BJ139" s="23"/>
      <c r="BK139" s="23">
        <v>1830</v>
      </c>
      <c r="BL139" s="11"/>
      <c r="BM139" s="11"/>
      <c r="BN139" s="11"/>
      <c r="BO139" s="11"/>
      <c r="BP139" s="2"/>
    </row>
    <row r="140" spans="1:68" x14ac:dyDescent="0.35">
      <c r="A140" s="2" t="s">
        <v>167</v>
      </c>
      <c r="B140" s="8" t="s">
        <v>142</v>
      </c>
      <c r="C140" s="8" t="s">
        <v>9</v>
      </c>
      <c r="D140" s="8">
        <v>617</v>
      </c>
      <c r="E140" s="8">
        <v>2080</v>
      </c>
      <c r="F140" s="8">
        <v>250</v>
      </c>
      <c r="G140" s="8">
        <f>(E140-F140)</f>
        <v>1830</v>
      </c>
      <c r="H140" s="8">
        <v>3.5</v>
      </c>
      <c r="I140" s="8">
        <f>(G140*H140)</f>
        <v>6405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2"/>
    </row>
    <row r="141" spans="1:68" x14ac:dyDescent="0.35">
      <c r="A141" s="2" t="s">
        <v>167</v>
      </c>
      <c r="B141" s="8" t="s">
        <v>137</v>
      </c>
      <c r="C141" s="8" t="s">
        <v>9</v>
      </c>
      <c r="D141" s="8">
        <v>78</v>
      </c>
      <c r="E141" s="8">
        <v>300</v>
      </c>
      <c r="F141" s="8">
        <v>40</v>
      </c>
      <c r="G141" s="8">
        <f>(E141-F141)</f>
        <v>260</v>
      </c>
      <c r="H141" s="8">
        <v>3.75</v>
      </c>
      <c r="I141" s="8">
        <f>(G141*H141)</f>
        <v>975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8" x14ac:dyDescent="0.35">
      <c r="A142" s="2" t="s">
        <v>167</v>
      </c>
      <c r="B142" s="8" t="s">
        <v>32</v>
      </c>
      <c r="C142" s="8" t="s">
        <v>9</v>
      </c>
      <c r="D142" s="8">
        <v>217</v>
      </c>
      <c r="E142" s="8">
        <v>820</v>
      </c>
      <c r="F142" s="8">
        <v>120</v>
      </c>
      <c r="G142" s="8">
        <f>(E142-F142)</f>
        <v>700</v>
      </c>
      <c r="H142" s="8">
        <v>2.5</v>
      </c>
      <c r="I142" s="8">
        <f>(G142*H142)</f>
        <v>1750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8" x14ac:dyDescent="0.35">
      <c r="A143" s="2" t="s">
        <v>167</v>
      </c>
      <c r="B143" s="8" t="s">
        <v>168</v>
      </c>
      <c r="C143" s="8" t="s">
        <v>9</v>
      </c>
      <c r="D143" s="8">
        <v>508</v>
      </c>
      <c r="E143" s="8">
        <v>1830</v>
      </c>
      <c r="F143" s="8">
        <v>152</v>
      </c>
      <c r="G143" s="8">
        <f>(E143-F143)</f>
        <v>1678</v>
      </c>
      <c r="H143" s="8">
        <v>5.25</v>
      </c>
      <c r="I143" s="8">
        <f>(G143*H143)</f>
        <v>8809.5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2"/>
    </row>
    <row r="144" spans="1:68" x14ac:dyDescent="0.35">
      <c r="A144" s="2" t="s">
        <v>167</v>
      </c>
      <c r="B144" s="8" t="s">
        <v>314</v>
      </c>
      <c r="C144" s="8"/>
      <c r="D144" s="8"/>
      <c r="E144" s="8"/>
      <c r="F144" s="8"/>
      <c r="G144" s="8"/>
      <c r="H144" s="8"/>
      <c r="I144" s="8">
        <v>6765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2"/>
    </row>
    <row r="145" spans="1:69" x14ac:dyDescent="0.35">
      <c r="B145" s="2" t="s">
        <v>17</v>
      </c>
      <c r="C145" s="2"/>
      <c r="D145" s="2">
        <f t="shared" ref="D145:I145" si="32">SUM(D139:D144)</f>
        <v>1900</v>
      </c>
      <c r="E145" s="2">
        <f t="shared" si="32"/>
        <v>6810</v>
      </c>
      <c r="F145" s="2">
        <f t="shared" si="32"/>
        <v>798</v>
      </c>
      <c r="G145" s="2">
        <f t="shared" si="32"/>
        <v>6012</v>
      </c>
      <c r="H145" s="2"/>
      <c r="I145" s="2">
        <f t="shared" si="32"/>
        <v>30108.5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>
        <v>1400</v>
      </c>
      <c r="BE145" s="11"/>
      <c r="BF145" s="11"/>
      <c r="BG145" s="11">
        <v>4980</v>
      </c>
      <c r="BH145" s="11">
        <v>508</v>
      </c>
      <c r="BI145" s="11"/>
      <c r="BJ145" s="11"/>
      <c r="BK145" s="11">
        <v>1830</v>
      </c>
      <c r="BL145" s="11"/>
      <c r="BM145" s="11"/>
      <c r="BN145" s="11"/>
      <c r="BO145" s="11"/>
      <c r="BP145" s="2">
        <f>($BD$145+$BH$145)</f>
        <v>1908</v>
      </c>
      <c r="BQ145">
        <f>($BG$145+$BK$145)</f>
        <v>6810</v>
      </c>
    </row>
    <row r="146" spans="1:69" x14ac:dyDescent="0.35">
      <c r="B146" s="2" t="s">
        <v>18</v>
      </c>
      <c r="C146" s="2"/>
      <c r="D146" s="2"/>
      <c r="E146" s="2"/>
      <c r="F146" s="2"/>
      <c r="G146" s="2"/>
      <c r="H146" s="2">
        <f>(I145/G145)</f>
        <v>5.0080671989354624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169</v>
      </c>
      <c r="B148" s="8" t="s">
        <v>8</v>
      </c>
      <c r="C148" s="8" t="s">
        <v>9</v>
      </c>
      <c r="D148" s="8">
        <v>613</v>
      </c>
      <c r="E148" s="8">
        <v>2240</v>
      </c>
      <c r="F148" s="8">
        <v>307</v>
      </c>
      <c r="G148" s="8">
        <f t="shared" ref="G148:G154" si="33">(E148-F148)</f>
        <v>1933</v>
      </c>
      <c r="H148" s="8">
        <v>4.8</v>
      </c>
      <c r="I148" s="8">
        <f t="shared" ref="I148:I154" si="34">(G148*H148)</f>
        <v>9278.4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8">
        <v>1676</v>
      </c>
      <c r="AN148" s="8">
        <v>277</v>
      </c>
      <c r="AO148" s="8"/>
      <c r="AP148" s="8"/>
      <c r="AQ148" s="8">
        <v>874</v>
      </c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23">
        <v>2271</v>
      </c>
      <c r="BE148" s="11"/>
      <c r="BF148" s="11"/>
      <c r="BG148" s="23">
        <v>7496</v>
      </c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169</v>
      </c>
      <c r="B149" s="8" t="s">
        <v>142</v>
      </c>
      <c r="C149" s="8" t="s">
        <v>9</v>
      </c>
      <c r="D149" s="8">
        <v>478</v>
      </c>
      <c r="E149" s="8">
        <v>1680</v>
      </c>
      <c r="F149" s="8">
        <v>190</v>
      </c>
      <c r="G149" s="8">
        <f t="shared" si="33"/>
        <v>1490</v>
      </c>
      <c r="H149" s="8">
        <v>3.25</v>
      </c>
      <c r="I149" s="8">
        <f t="shared" si="34"/>
        <v>4842.5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23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169</v>
      </c>
      <c r="B150" s="8" t="s">
        <v>31</v>
      </c>
      <c r="C150" s="8" t="s">
        <v>9</v>
      </c>
      <c r="D150" s="8">
        <v>762</v>
      </c>
      <c r="E150" s="8">
        <v>2640</v>
      </c>
      <c r="F150" s="8">
        <v>381</v>
      </c>
      <c r="G150" s="8">
        <f t="shared" si="33"/>
        <v>2259</v>
      </c>
      <c r="H150" s="8">
        <v>4.3</v>
      </c>
      <c r="I150" s="8">
        <f t="shared" si="34"/>
        <v>9713.6999999999989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169</v>
      </c>
      <c r="B151" s="8" t="s">
        <v>12</v>
      </c>
      <c r="C151" s="8" t="s">
        <v>9</v>
      </c>
      <c r="D151" s="8">
        <v>310</v>
      </c>
      <c r="E151" s="8">
        <v>1080</v>
      </c>
      <c r="F151" s="8">
        <v>155</v>
      </c>
      <c r="G151" s="8">
        <f t="shared" si="33"/>
        <v>925</v>
      </c>
      <c r="H151" s="8">
        <v>3.5</v>
      </c>
      <c r="I151" s="8">
        <f t="shared" si="34"/>
        <v>3237.5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169</v>
      </c>
      <c r="B152" s="8" t="s">
        <v>12</v>
      </c>
      <c r="C152" s="8" t="s">
        <v>9</v>
      </c>
      <c r="D152" s="8">
        <v>63</v>
      </c>
      <c r="E152" s="8">
        <v>540</v>
      </c>
      <c r="F152" s="8">
        <v>25</v>
      </c>
      <c r="G152" s="8">
        <f t="shared" si="33"/>
        <v>515</v>
      </c>
      <c r="H152" s="8">
        <v>1.5</v>
      </c>
      <c r="I152" s="8">
        <f t="shared" si="34"/>
        <v>772.5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169</v>
      </c>
      <c r="B153" s="8" t="s">
        <v>170</v>
      </c>
      <c r="C153" s="8" t="s">
        <v>9</v>
      </c>
      <c r="D153" s="8">
        <v>514</v>
      </c>
      <c r="E153" s="8">
        <v>1920</v>
      </c>
      <c r="F153" s="8">
        <v>257</v>
      </c>
      <c r="G153" s="8">
        <f t="shared" si="33"/>
        <v>1663</v>
      </c>
      <c r="H153" s="8">
        <v>4.2</v>
      </c>
      <c r="I153" s="8">
        <f t="shared" si="34"/>
        <v>6984.6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A154" s="2" t="s">
        <v>169</v>
      </c>
      <c r="B154" s="8" t="s">
        <v>15</v>
      </c>
      <c r="C154" s="8" t="s">
        <v>9</v>
      </c>
      <c r="D154" s="8">
        <v>64</v>
      </c>
      <c r="E154" s="8">
        <v>236</v>
      </c>
      <c r="F154" s="8">
        <v>32</v>
      </c>
      <c r="G154" s="8">
        <f t="shared" si="33"/>
        <v>204</v>
      </c>
      <c r="H154" s="8">
        <v>4.5</v>
      </c>
      <c r="I154" s="8">
        <f t="shared" si="34"/>
        <v>918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2"/>
    </row>
    <row r="155" spans="1:69" x14ac:dyDescent="0.35">
      <c r="A155" s="2" t="s">
        <v>169</v>
      </c>
      <c r="B155" s="8" t="s">
        <v>314</v>
      </c>
      <c r="C155" s="8"/>
      <c r="D155" s="8"/>
      <c r="E155" s="8"/>
      <c r="F155" s="8"/>
      <c r="G155" s="8"/>
      <c r="H155" s="8"/>
      <c r="I155" s="8">
        <v>8889.4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2"/>
    </row>
    <row r="156" spans="1:69" x14ac:dyDescent="0.35">
      <c r="B156" s="2" t="s">
        <v>17</v>
      </c>
      <c r="C156" s="2"/>
      <c r="D156" s="2">
        <f t="shared" ref="D156:I156" si="35">SUM(D148:D155)</f>
        <v>2804</v>
      </c>
      <c r="E156" s="2">
        <f t="shared" si="35"/>
        <v>10336</v>
      </c>
      <c r="F156" s="2">
        <f t="shared" si="35"/>
        <v>1347</v>
      </c>
      <c r="G156" s="2">
        <f t="shared" si="35"/>
        <v>8989</v>
      </c>
      <c r="H156" s="2"/>
      <c r="I156" s="2">
        <f t="shared" si="35"/>
        <v>44636.6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1676</v>
      </c>
      <c r="AN156" s="2">
        <v>277</v>
      </c>
      <c r="AO156" s="2"/>
      <c r="AP156" s="2"/>
      <c r="AQ156" s="2">
        <v>874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11">
        <v>2271</v>
      </c>
      <c r="BE156" s="11"/>
      <c r="BF156" s="11"/>
      <c r="BG156" s="11">
        <v>7496</v>
      </c>
      <c r="BH156" s="11"/>
      <c r="BI156" s="11"/>
      <c r="BJ156" s="11"/>
      <c r="BK156" s="11"/>
      <c r="BL156" s="11"/>
      <c r="BM156" s="11"/>
      <c r="BN156" s="11"/>
      <c r="BO156" s="11"/>
      <c r="BP156" s="2">
        <f>($AN$156+$BD$156)</f>
        <v>2548</v>
      </c>
      <c r="BQ156">
        <f>($AM$156+$AQ$156+$BG$156)</f>
        <v>10046</v>
      </c>
    </row>
    <row r="157" spans="1:69" x14ac:dyDescent="0.35">
      <c r="B157" s="2" t="s">
        <v>18</v>
      </c>
      <c r="C157" s="2"/>
      <c r="D157" s="2"/>
      <c r="E157" s="2"/>
      <c r="F157" s="2"/>
      <c r="G157" s="2"/>
      <c r="H157" s="2">
        <f>(I156/G156)</f>
        <v>4.9656914006007344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2"/>
    </row>
    <row r="158" spans="1:69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2"/>
    </row>
    <row r="159" spans="1:69" x14ac:dyDescent="0.35">
      <c r="A159" s="2" t="s">
        <v>171</v>
      </c>
      <c r="B159" s="8" t="s">
        <v>8</v>
      </c>
      <c r="C159" s="8" t="s">
        <v>9</v>
      </c>
      <c r="D159" s="8">
        <v>534</v>
      </c>
      <c r="E159" s="8">
        <v>1940</v>
      </c>
      <c r="F159" s="8">
        <v>267</v>
      </c>
      <c r="G159" s="8">
        <f>(E159-F159)</f>
        <v>1673</v>
      </c>
      <c r="H159" s="8">
        <v>5</v>
      </c>
      <c r="I159" s="8">
        <f t="shared" ref="I159:I169" si="36">(G159*H159)</f>
        <v>8365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8">
        <v>370</v>
      </c>
      <c r="AG159" s="8"/>
      <c r="AH159" s="8"/>
      <c r="AI159" s="8">
        <v>1100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3">
        <v>2289</v>
      </c>
      <c r="BE159" s="23"/>
      <c r="BF159" s="23"/>
      <c r="BG159" s="23"/>
      <c r="BH159" s="23">
        <v>534</v>
      </c>
      <c r="BI159" s="23"/>
      <c r="BJ159" s="23"/>
      <c r="BK159" s="23">
        <v>1940</v>
      </c>
      <c r="BL159" s="11"/>
      <c r="BM159" s="11"/>
      <c r="BN159" s="11"/>
      <c r="BO159" s="11"/>
      <c r="BP159" s="2"/>
    </row>
    <row r="160" spans="1:69" x14ac:dyDescent="0.35">
      <c r="A160" s="2" t="s">
        <v>171</v>
      </c>
      <c r="B160" s="8" t="s">
        <v>14</v>
      </c>
      <c r="C160" s="8" t="s">
        <v>9</v>
      </c>
      <c r="D160" s="8">
        <v>471</v>
      </c>
      <c r="E160" s="8">
        <v>1940</v>
      </c>
      <c r="F160" s="8">
        <v>235</v>
      </c>
      <c r="G160" s="8">
        <f>(E160-F160)</f>
        <v>1705</v>
      </c>
      <c r="H160" s="8">
        <v>4.4000000000000004</v>
      </c>
      <c r="I160" s="8">
        <f t="shared" si="36"/>
        <v>7502.0000000000009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9" x14ac:dyDescent="0.35">
      <c r="A161" s="2" t="s">
        <v>171</v>
      </c>
      <c r="B161" s="8" t="s">
        <v>15</v>
      </c>
      <c r="C161" s="8" t="s">
        <v>9</v>
      </c>
      <c r="D161" s="8">
        <v>80</v>
      </c>
      <c r="E161" s="8">
        <v>310</v>
      </c>
      <c r="F161" s="8">
        <v>40</v>
      </c>
      <c r="G161" s="8">
        <f t="shared" ref="G161:G169" si="37">(E161-F161)</f>
        <v>270</v>
      </c>
      <c r="H161" s="8">
        <v>4.5</v>
      </c>
      <c r="I161" s="8">
        <f t="shared" si="36"/>
        <v>1215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9" x14ac:dyDescent="0.35">
      <c r="A162" s="2" t="s">
        <v>171</v>
      </c>
      <c r="B162" s="8" t="s">
        <v>142</v>
      </c>
      <c r="C162" s="8" t="s">
        <v>9</v>
      </c>
      <c r="D162" s="8">
        <v>706</v>
      </c>
      <c r="E162" s="8">
        <v>2180</v>
      </c>
      <c r="F162" s="8">
        <v>285</v>
      </c>
      <c r="G162" s="8">
        <f t="shared" si="37"/>
        <v>1895</v>
      </c>
      <c r="H162" s="8">
        <v>3.25</v>
      </c>
      <c r="I162" s="8">
        <f t="shared" si="36"/>
        <v>6158.75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9" x14ac:dyDescent="0.35">
      <c r="A163" s="2" t="s">
        <v>171</v>
      </c>
      <c r="B163" s="8" t="s">
        <v>12</v>
      </c>
      <c r="C163" s="8" t="s">
        <v>9</v>
      </c>
      <c r="D163" s="8">
        <v>68</v>
      </c>
      <c r="E163" s="8">
        <v>560</v>
      </c>
      <c r="F163" s="8">
        <v>40</v>
      </c>
      <c r="G163" s="8">
        <f t="shared" si="37"/>
        <v>520</v>
      </c>
      <c r="H163" s="8">
        <v>1.5</v>
      </c>
      <c r="I163" s="8">
        <f t="shared" si="36"/>
        <v>780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9" x14ac:dyDescent="0.35">
      <c r="A164" s="2" t="s">
        <v>171</v>
      </c>
      <c r="B164" s="8" t="s">
        <v>12</v>
      </c>
      <c r="C164" s="8" t="s">
        <v>9</v>
      </c>
      <c r="D164" s="8">
        <v>333</v>
      </c>
      <c r="E164" s="8">
        <v>1140</v>
      </c>
      <c r="F164" s="8">
        <v>166</v>
      </c>
      <c r="G164" s="8">
        <f t="shared" si="37"/>
        <v>974</v>
      </c>
      <c r="H164" s="8">
        <v>3.5</v>
      </c>
      <c r="I164" s="8">
        <f t="shared" si="36"/>
        <v>3409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9" x14ac:dyDescent="0.35">
      <c r="A165" s="2" t="s">
        <v>171</v>
      </c>
      <c r="B165" s="8" t="s">
        <v>172</v>
      </c>
      <c r="C165" s="8" t="s">
        <v>9</v>
      </c>
      <c r="D165" s="8">
        <v>97</v>
      </c>
      <c r="E165" s="8">
        <v>780</v>
      </c>
      <c r="F165" s="8">
        <v>48</v>
      </c>
      <c r="G165" s="8">
        <f t="shared" si="37"/>
        <v>732</v>
      </c>
      <c r="H165" s="8">
        <v>3.5</v>
      </c>
      <c r="I165" s="8">
        <f t="shared" si="36"/>
        <v>2562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2"/>
    </row>
    <row r="166" spans="1:69" x14ac:dyDescent="0.35">
      <c r="A166" s="2" t="s">
        <v>171</v>
      </c>
      <c r="B166" s="8" t="s">
        <v>172</v>
      </c>
      <c r="C166" s="8" t="s">
        <v>9</v>
      </c>
      <c r="D166" s="8">
        <v>264</v>
      </c>
      <c r="E166" s="8">
        <v>980</v>
      </c>
      <c r="F166" s="8">
        <v>132</v>
      </c>
      <c r="G166" s="8">
        <f t="shared" si="37"/>
        <v>848</v>
      </c>
      <c r="H166" s="8">
        <v>5</v>
      </c>
      <c r="I166" s="19">
        <f t="shared" si="36"/>
        <v>4240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9" x14ac:dyDescent="0.35">
      <c r="A167" s="2" t="s">
        <v>171</v>
      </c>
      <c r="B167" s="8" t="s">
        <v>137</v>
      </c>
      <c r="C167" s="8" t="s">
        <v>9</v>
      </c>
      <c r="D167" s="8">
        <v>73</v>
      </c>
      <c r="E167" s="8">
        <v>260</v>
      </c>
      <c r="F167" s="8">
        <v>36</v>
      </c>
      <c r="G167" s="8">
        <f t="shared" si="37"/>
        <v>224</v>
      </c>
      <c r="H167" s="8">
        <v>4</v>
      </c>
      <c r="I167" s="8">
        <f t="shared" si="36"/>
        <v>896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9" x14ac:dyDescent="0.35">
      <c r="A168" s="2" t="s">
        <v>171</v>
      </c>
      <c r="B168" s="8" t="s">
        <v>137</v>
      </c>
      <c r="C168" s="8" t="s">
        <v>9</v>
      </c>
      <c r="D168" s="8">
        <v>192</v>
      </c>
      <c r="E168" s="8">
        <v>1420</v>
      </c>
      <c r="F168" s="8">
        <v>115</v>
      </c>
      <c r="G168" s="8">
        <f t="shared" si="37"/>
        <v>1305</v>
      </c>
      <c r="H168" s="8">
        <v>2.5</v>
      </c>
      <c r="I168" s="8">
        <f t="shared" si="36"/>
        <v>3262.5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9" x14ac:dyDescent="0.35">
      <c r="A169" s="2" t="s">
        <v>171</v>
      </c>
      <c r="B169" s="8" t="s">
        <v>13</v>
      </c>
      <c r="C169" s="8" t="s">
        <v>9</v>
      </c>
      <c r="D169" s="8">
        <v>375</v>
      </c>
      <c r="E169" s="8">
        <v>1280</v>
      </c>
      <c r="F169" s="8">
        <v>187</v>
      </c>
      <c r="G169" s="8">
        <f t="shared" si="37"/>
        <v>1093</v>
      </c>
      <c r="H169" s="8">
        <v>3.5</v>
      </c>
      <c r="I169" s="8">
        <f t="shared" si="36"/>
        <v>3825.5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9" x14ac:dyDescent="0.35">
      <c r="A170" s="2" t="s">
        <v>171</v>
      </c>
      <c r="B170" s="8" t="s">
        <v>314</v>
      </c>
      <c r="C170" s="8"/>
      <c r="D170" s="8"/>
      <c r="E170" s="8"/>
      <c r="F170" s="8"/>
      <c r="G170" s="8"/>
      <c r="H170" s="8"/>
      <c r="I170" s="8">
        <v>9803.5499999999993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2"/>
    </row>
    <row r="171" spans="1:69" x14ac:dyDescent="0.35">
      <c r="B171" s="2" t="s">
        <v>17</v>
      </c>
      <c r="C171" s="2"/>
      <c r="D171" s="2">
        <f t="shared" ref="D171:I171" si="38">SUM(D159:D170)</f>
        <v>3193</v>
      </c>
      <c r="E171" s="2">
        <f t="shared" si="38"/>
        <v>12790</v>
      </c>
      <c r="F171" s="2">
        <f t="shared" si="38"/>
        <v>1551</v>
      </c>
      <c r="G171" s="2">
        <f t="shared" si="38"/>
        <v>11239</v>
      </c>
      <c r="H171" s="2"/>
      <c r="I171" s="2">
        <f t="shared" si="38"/>
        <v>52019.3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v>370</v>
      </c>
      <c r="AG171" s="2"/>
      <c r="AH171" s="2"/>
      <c r="AI171" s="2">
        <v>1100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>
        <v>2289</v>
      </c>
      <c r="BE171" s="11"/>
      <c r="BF171" s="11"/>
      <c r="BG171" s="11"/>
      <c r="BH171" s="11">
        <v>534</v>
      </c>
      <c r="BI171" s="11"/>
      <c r="BJ171" s="11"/>
      <c r="BK171" s="11">
        <v>1940</v>
      </c>
      <c r="BL171" s="11"/>
      <c r="BM171" s="11"/>
      <c r="BN171" s="11"/>
      <c r="BO171" s="11"/>
      <c r="BP171" s="2">
        <f>(AF171+BD171+BH171)</f>
        <v>3193</v>
      </c>
    </row>
    <row r="172" spans="1:69" x14ac:dyDescent="0.35">
      <c r="B172" s="2" t="s">
        <v>18</v>
      </c>
      <c r="C172" s="2"/>
      <c r="D172" s="2"/>
      <c r="E172" s="2"/>
      <c r="F172" s="2"/>
      <c r="G172" s="2"/>
      <c r="H172" s="2">
        <f>(I171/G171)</f>
        <v>4.6284633864222799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9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10"/>
      <c r="BQ173" s="9"/>
    </row>
    <row r="174" spans="1:69" x14ac:dyDescent="0.35">
      <c r="A174" s="2" t="s">
        <v>173</v>
      </c>
      <c r="B174" s="8" t="s">
        <v>8</v>
      </c>
      <c r="C174" s="8" t="s">
        <v>9</v>
      </c>
      <c r="D174" s="8">
        <v>1430</v>
      </c>
      <c r="E174" s="8">
        <v>4540</v>
      </c>
      <c r="F174" s="8">
        <v>572</v>
      </c>
      <c r="G174" s="8">
        <f t="shared" ref="G174:G181" si="39">(E174-F174)</f>
        <v>3968</v>
      </c>
      <c r="H174" s="8">
        <v>5</v>
      </c>
      <c r="I174" s="15">
        <f t="shared" ref="I174:I181" si="40">(G174*H174)</f>
        <v>19840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4">
        <v>174</v>
      </c>
      <c r="BA174" s="8"/>
      <c r="BB174" s="8" t="s">
        <v>36</v>
      </c>
      <c r="BC174" s="8"/>
      <c r="BD174" s="23">
        <v>194</v>
      </c>
      <c r="BE174" s="23"/>
      <c r="BF174" s="23" t="s">
        <v>36</v>
      </c>
      <c r="BG174" s="23"/>
      <c r="BH174" s="23">
        <v>1430</v>
      </c>
      <c r="BI174" s="23"/>
      <c r="BJ174" s="23"/>
      <c r="BK174" s="11"/>
      <c r="BL174" s="11"/>
      <c r="BM174" s="11"/>
      <c r="BN174" s="11"/>
      <c r="BO174" s="11"/>
      <c r="BP174" s="2"/>
    </row>
    <row r="175" spans="1:69" x14ac:dyDescent="0.35">
      <c r="A175" s="2" t="s">
        <v>173</v>
      </c>
      <c r="B175" s="8" t="s">
        <v>8</v>
      </c>
      <c r="C175" s="8" t="s">
        <v>9</v>
      </c>
      <c r="D175" s="8">
        <v>302</v>
      </c>
      <c r="E175" s="8">
        <v>1060</v>
      </c>
      <c r="F175" s="8">
        <v>120</v>
      </c>
      <c r="G175" s="8">
        <f t="shared" si="39"/>
        <v>940</v>
      </c>
      <c r="H175" s="8">
        <v>5</v>
      </c>
      <c r="I175" s="8">
        <f t="shared" si="40"/>
        <v>4700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8">
        <v>201</v>
      </c>
      <c r="BA175" s="8"/>
      <c r="BB175" s="8" t="s">
        <v>9</v>
      </c>
      <c r="BC175" s="8"/>
      <c r="BD175" s="23">
        <v>1323</v>
      </c>
      <c r="BE175" s="23"/>
      <c r="BF175" s="23" t="s">
        <v>9</v>
      </c>
      <c r="BG175" s="23"/>
      <c r="BH175" s="23"/>
      <c r="BI175" s="23"/>
      <c r="BJ175" s="23"/>
      <c r="BK175" s="11"/>
      <c r="BL175" s="11"/>
      <c r="BM175" s="11"/>
      <c r="BN175" s="11"/>
      <c r="BO175" s="11"/>
      <c r="BP175" s="2"/>
    </row>
    <row r="176" spans="1:69" x14ac:dyDescent="0.35">
      <c r="A176" s="2" t="s">
        <v>173</v>
      </c>
      <c r="B176" s="8" t="s">
        <v>31</v>
      </c>
      <c r="C176" s="8" t="s">
        <v>36</v>
      </c>
      <c r="D176" s="8">
        <v>368</v>
      </c>
      <c r="E176" s="8">
        <v>1220</v>
      </c>
      <c r="F176" s="8">
        <v>184</v>
      </c>
      <c r="G176" s="8">
        <f t="shared" si="39"/>
        <v>1036</v>
      </c>
      <c r="H176" s="8">
        <v>4.5</v>
      </c>
      <c r="I176" s="8">
        <f t="shared" si="40"/>
        <v>4662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8"/>
      <c r="BA176" s="8"/>
      <c r="BB176" s="8"/>
      <c r="BC176" s="8"/>
      <c r="BD176" s="23"/>
      <c r="BE176" s="23"/>
      <c r="BF176" s="23"/>
      <c r="BG176" s="23"/>
      <c r="BH176" s="23"/>
      <c r="BI176" s="23"/>
      <c r="BJ176" s="23"/>
      <c r="BK176" s="11"/>
      <c r="BL176" s="11"/>
      <c r="BM176" s="11"/>
      <c r="BN176" s="11"/>
      <c r="BO176" s="11"/>
      <c r="BP176" s="2"/>
    </row>
    <row r="177" spans="1:68" x14ac:dyDescent="0.35">
      <c r="A177" s="2" t="s">
        <v>173</v>
      </c>
      <c r="B177" s="8" t="s">
        <v>26</v>
      </c>
      <c r="C177" s="8" t="s">
        <v>9</v>
      </c>
      <c r="D177" s="8">
        <v>220</v>
      </c>
      <c r="E177" s="8">
        <v>860</v>
      </c>
      <c r="F177" s="8">
        <v>80</v>
      </c>
      <c r="G177" s="8">
        <f t="shared" si="39"/>
        <v>780</v>
      </c>
      <c r="H177" s="8">
        <v>3.5</v>
      </c>
      <c r="I177" s="8">
        <f t="shared" si="40"/>
        <v>2730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2"/>
    </row>
    <row r="178" spans="1:68" x14ac:dyDescent="0.35">
      <c r="A178" s="2" t="s">
        <v>173</v>
      </c>
      <c r="B178" s="8" t="s">
        <v>137</v>
      </c>
      <c r="C178" s="8" t="s">
        <v>9</v>
      </c>
      <c r="D178" s="8">
        <v>109</v>
      </c>
      <c r="E178" s="8">
        <v>380</v>
      </c>
      <c r="F178" s="8">
        <v>55</v>
      </c>
      <c r="G178" s="8">
        <f t="shared" si="39"/>
        <v>325</v>
      </c>
      <c r="H178" s="8">
        <v>4.25</v>
      </c>
      <c r="I178" s="8">
        <f t="shared" si="40"/>
        <v>1381.25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2"/>
    </row>
    <row r="179" spans="1:68" x14ac:dyDescent="0.35">
      <c r="A179" s="2" t="s">
        <v>173</v>
      </c>
      <c r="B179" s="8" t="s">
        <v>14</v>
      </c>
      <c r="C179" s="8" t="s">
        <v>9</v>
      </c>
      <c r="D179" s="8">
        <v>564</v>
      </c>
      <c r="E179" s="8">
        <v>2100</v>
      </c>
      <c r="F179" s="8">
        <v>282</v>
      </c>
      <c r="G179" s="8">
        <f t="shared" si="39"/>
        <v>1818</v>
      </c>
      <c r="H179" s="8">
        <v>4.5</v>
      </c>
      <c r="I179" s="8">
        <f t="shared" si="40"/>
        <v>8181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2"/>
    </row>
    <row r="180" spans="1:68" x14ac:dyDescent="0.35">
      <c r="A180" s="2" t="s">
        <v>173</v>
      </c>
      <c r="B180" s="8" t="s">
        <v>12</v>
      </c>
      <c r="C180" s="8" t="s">
        <v>9</v>
      </c>
      <c r="D180" s="8">
        <v>24</v>
      </c>
      <c r="E180" s="8">
        <v>200</v>
      </c>
      <c r="F180" s="8">
        <v>15</v>
      </c>
      <c r="G180" s="8">
        <f t="shared" si="39"/>
        <v>185</v>
      </c>
      <c r="H180" s="8">
        <v>1.5</v>
      </c>
      <c r="I180" s="8">
        <f t="shared" si="40"/>
        <v>277.5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2"/>
    </row>
    <row r="181" spans="1:68" x14ac:dyDescent="0.35">
      <c r="A181" s="2" t="s">
        <v>173</v>
      </c>
      <c r="B181" s="8" t="s">
        <v>12</v>
      </c>
      <c r="C181" s="8" t="s">
        <v>9</v>
      </c>
      <c r="D181" s="8">
        <v>104</v>
      </c>
      <c r="E181" s="8">
        <v>360</v>
      </c>
      <c r="F181" s="8">
        <v>50</v>
      </c>
      <c r="G181" s="8">
        <f t="shared" si="39"/>
        <v>310</v>
      </c>
      <c r="H181" s="8">
        <v>3.5</v>
      </c>
      <c r="I181" s="8">
        <f t="shared" si="40"/>
        <v>1085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2" t="s">
        <v>173</v>
      </c>
      <c r="B182" s="8" t="s">
        <v>314</v>
      </c>
      <c r="C182" s="8"/>
      <c r="D182" s="8"/>
      <c r="E182" s="8"/>
      <c r="F182" s="8"/>
      <c r="G182" s="8"/>
      <c r="H182" s="8"/>
      <c r="I182" s="8">
        <v>9634.35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2"/>
    </row>
    <row r="183" spans="1:68" x14ac:dyDescent="0.35">
      <c r="B183" s="2" t="s">
        <v>17</v>
      </c>
      <c r="C183" s="2"/>
      <c r="D183" s="2">
        <f t="shared" ref="D183:I183" si="41">SUM(D174:D182)</f>
        <v>3121</v>
      </c>
      <c r="E183" s="2">
        <f t="shared" si="41"/>
        <v>10720</v>
      </c>
      <c r="F183" s="2">
        <f t="shared" si="41"/>
        <v>1358</v>
      </c>
      <c r="G183" s="2">
        <f t="shared" si="41"/>
        <v>9362</v>
      </c>
      <c r="H183" s="2"/>
      <c r="I183" s="2">
        <f t="shared" si="41"/>
        <v>52491.1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f>SUM(AZ174:AZ181)</f>
        <v>375</v>
      </c>
      <c r="BA183" s="2"/>
      <c r="BB183" s="2"/>
      <c r="BC183" s="2"/>
      <c r="BD183" s="11">
        <f>SUM(BD174:BD181)</f>
        <v>1517</v>
      </c>
      <c r="BE183" s="11"/>
      <c r="BF183" s="11"/>
      <c r="BG183" s="11"/>
      <c r="BH183" s="11">
        <v>1430</v>
      </c>
      <c r="BI183" s="11"/>
      <c r="BJ183" s="11"/>
      <c r="BK183" s="11"/>
      <c r="BL183" s="11"/>
      <c r="BM183" s="11"/>
      <c r="BN183" s="11"/>
      <c r="BO183" s="11"/>
      <c r="BP183" s="2">
        <f>($AZ$183+$BD$183+$BH$183)</f>
        <v>3322</v>
      </c>
    </row>
    <row r="184" spans="1:68" x14ac:dyDescent="0.35">
      <c r="B184" s="2" t="s">
        <v>18</v>
      </c>
      <c r="C184" s="2"/>
      <c r="D184" s="2"/>
      <c r="E184" s="2"/>
      <c r="F184" s="2"/>
      <c r="G184" s="2"/>
      <c r="H184" s="2">
        <f>(I183/G183)</f>
        <v>5.6068254646443068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2"/>
    </row>
    <row r="186" spans="1:68" x14ac:dyDescent="0.35">
      <c r="A186" s="2" t="s">
        <v>174</v>
      </c>
      <c r="B186" s="8" t="s">
        <v>26</v>
      </c>
      <c r="C186" s="8" t="s">
        <v>9</v>
      </c>
      <c r="D186" s="8">
        <v>482</v>
      </c>
      <c r="E186" s="8">
        <v>1860</v>
      </c>
      <c r="F186" s="8">
        <v>190</v>
      </c>
      <c r="G186" s="8">
        <f t="shared" ref="G186:G191" si="42">(E186-F186)</f>
        <v>1670</v>
      </c>
      <c r="H186" s="8">
        <v>5</v>
      </c>
      <c r="I186" s="8">
        <f t="shared" ref="I186:I191" si="43">(G186*H186)</f>
        <v>8350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8">
        <v>64</v>
      </c>
      <c r="AS186" s="8"/>
      <c r="AT186" s="8" t="s">
        <v>36</v>
      </c>
      <c r="AU186" s="8"/>
      <c r="AV186" s="8"/>
      <c r="AW186" s="8"/>
      <c r="AX186" s="8"/>
      <c r="AY186" s="8"/>
      <c r="AZ186" s="8"/>
      <c r="BA186" s="8"/>
      <c r="BB186" s="8"/>
      <c r="BC186" s="8"/>
      <c r="BD186" s="23">
        <v>45</v>
      </c>
      <c r="BE186" s="23"/>
      <c r="BF186" s="23" t="s">
        <v>36</v>
      </c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A187" s="2" t="s">
        <v>174</v>
      </c>
      <c r="B187" s="8" t="s">
        <v>14</v>
      </c>
      <c r="C187" s="8" t="s">
        <v>9</v>
      </c>
      <c r="D187" s="8">
        <v>689</v>
      </c>
      <c r="E187" s="8">
        <v>2220</v>
      </c>
      <c r="F187" s="8">
        <v>345</v>
      </c>
      <c r="G187" s="8">
        <f t="shared" si="42"/>
        <v>1875</v>
      </c>
      <c r="H187" s="8">
        <v>3.75</v>
      </c>
      <c r="I187" s="8">
        <f t="shared" si="43"/>
        <v>7031.25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8">
        <v>684</v>
      </c>
      <c r="AS187" s="8"/>
      <c r="AT187" s="8" t="s">
        <v>9</v>
      </c>
      <c r="AU187" s="8"/>
      <c r="AV187" s="8"/>
      <c r="AW187" s="8"/>
      <c r="AX187" s="8"/>
      <c r="AY187" s="8"/>
      <c r="AZ187" s="8"/>
      <c r="BA187" s="8"/>
      <c r="BB187" s="8"/>
      <c r="BC187" s="8"/>
      <c r="BD187" s="23">
        <v>1498</v>
      </c>
      <c r="BE187" s="23"/>
      <c r="BF187" s="23" t="s">
        <v>9</v>
      </c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174</v>
      </c>
      <c r="B188" s="8" t="s">
        <v>32</v>
      </c>
      <c r="C188" s="8" t="s">
        <v>9</v>
      </c>
      <c r="D188" s="8">
        <v>383</v>
      </c>
      <c r="E188" s="8">
        <v>1445</v>
      </c>
      <c r="F188" s="8">
        <v>195</v>
      </c>
      <c r="G188" s="8">
        <f t="shared" si="42"/>
        <v>1250</v>
      </c>
      <c r="H188" s="8">
        <v>5.25</v>
      </c>
      <c r="I188" s="8">
        <f t="shared" si="43"/>
        <v>6562.5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2"/>
    </row>
    <row r="189" spans="1:68" x14ac:dyDescent="0.35">
      <c r="A189" s="2" t="s">
        <v>174</v>
      </c>
      <c r="B189" s="8" t="s">
        <v>8</v>
      </c>
      <c r="C189" s="8" t="s">
        <v>9</v>
      </c>
      <c r="D189" s="8">
        <v>628</v>
      </c>
      <c r="E189" s="8">
        <v>2200</v>
      </c>
      <c r="F189" s="8">
        <v>314</v>
      </c>
      <c r="G189" s="8">
        <f t="shared" si="42"/>
        <v>1886</v>
      </c>
      <c r="H189" s="8">
        <v>5</v>
      </c>
      <c r="I189" s="8">
        <f t="shared" si="43"/>
        <v>9430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2"/>
    </row>
    <row r="190" spans="1:68" x14ac:dyDescent="0.35">
      <c r="A190" s="2" t="s">
        <v>174</v>
      </c>
      <c r="B190" s="8" t="s">
        <v>22</v>
      </c>
      <c r="C190" s="8" t="s">
        <v>36</v>
      </c>
      <c r="D190" s="8">
        <v>64</v>
      </c>
      <c r="E190" s="8">
        <v>540</v>
      </c>
      <c r="F190" s="8">
        <v>80</v>
      </c>
      <c r="G190" s="8">
        <f t="shared" si="42"/>
        <v>460</v>
      </c>
      <c r="H190" s="8">
        <v>3</v>
      </c>
      <c r="I190" s="8">
        <f t="shared" si="43"/>
        <v>1380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174</v>
      </c>
      <c r="B191" s="8" t="s">
        <v>22</v>
      </c>
      <c r="C191" s="8" t="s">
        <v>36</v>
      </c>
      <c r="D191" s="8">
        <v>45</v>
      </c>
      <c r="E191" s="8">
        <v>360</v>
      </c>
      <c r="F191" s="8">
        <v>25</v>
      </c>
      <c r="G191" s="8">
        <f t="shared" si="42"/>
        <v>335</v>
      </c>
      <c r="H191" s="8">
        <v>1.5</v>
      </c>
      <c r="I191" s="8">
        <f t="shared" si="43"/>
        <v>502.5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174</v>
      </c>
      <c r="B192" s="8" t="s">
        <v>314</v>
      </c>
      <c r="C192" s="8"/>
      <c r="D192" s="8"/>
      <c r="E192" s="8"/>
      <c r="F192" s="8"/>
      <c r="G192" s="8"/>
      <c r="H192" s="8"/>
      <c r="I192" s="8">
        <v>7683.85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2"/>
    </row>
    <row r="193" spans="1:68" x14ac:dyDescent="0.35">
      <c r="B193" s="2" t="s">
        <v>17</v>
      </c>
      <c r="C193" s="2"/>
      <c r="D193" s="2">
        <f t="shared" ref="D193:I193" si="44">SUM(D186:D192)</f>
        <v>2291</v>
      </c>
      <c r="E193" s="2">
        <f t="shared" si="44"/>
        <v>8625</v>
      </c>
      <c r="F193" s="2">
        <f t="shared" si="44"/>
        <v>1149</v>
      </c>
      <c r="G193" s="2">
        <f t="shared" si="44"/>
        <v>7476</v>
      </c>
      <c r="H193" s="2"/>
      <c r="I193" s="2">
        <f t="shared" si="44"/>
        <v>40940.1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>
        <f>SUM(AR186:AR191)</f>
        <v>748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>
        <f>SUM(BD186:BD191)</f>
        <v>1543</v>
      </c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>
        <f>(AR193+BD193)</f>
        <v>2291</v>
      </c>
    </row>
    <row r="194" spans="1:68" x14ac:dyDescent="0.35">
      <c r="B194" s="2" t="s">
        <v>18</v>
      </c>
      <c r="C194" s="2"/>
      <c r="D194" s="2"/>
      <c r="E194" s="2"/>
      <c r="F194" s="2"/>
      <c r="G194" s="2"/>
      <c r="H194" s="2">
        <f>(I193/G193)</f>
        <v>5.4762038523274477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2"/>
    </row>
    <row r="195" spans="1:68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8" x14ac:dyDescent="0.35">
      <c r="A196" s="4" t="s">
        <v>175</v>
      </c>
      <c r="B196" s="8" t="s">
        <v>22</v>
      </c>
      <c r="C196" s="8" t="s">
        <v>36</v>
      </c>
      <c r="D196" s="8">
        <v>233</v>
      </c>
      <c r="E196" s="8">
        <v>1840</v>
      </c>
      <c r="F196" s="8">
        <v>116</v>
      </c>
      <c r="G196" s="8">
        <f t="shared" ref="G196:G202" si="45">(E196-F196)</f>
        <v>1724</v>
      </c>
      <c r="H196" s="8">
        <v>2.75</v>
      </c>
      <c r="I196" s="8">
        <f t="shared" ref="I196:I203" si="46">(G196*H196)</f>
        <v>4741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8">
        <v>144</v>
      </c>
      <c r="AW196" s="8"/>
      <c r="AX196" s="8" t="s">
        <v>9</v>
      </c>
      <c r="AY196" s="8"/>
      <c r="AZ196" s="8"/>
      <c r="BA196" s="8"/>
      <c r="BB196" s="8"/>
      <c r="BC196" s="8"/>
      <c r="BD196" s="23">
        <v>2903</v>
      </c>
      <c r="BE196" s="23"/>
      <c r="BF196" s="23" t="s">
        <v>9</v>
      </c>
      <c r="BG196" s="23"/>
      <c r="BH196" s="23">
        <v>565</v>
      </c>
      <c r="BI196" s="23"/>
      <c r="BJ196" s="23" t="s">
        <v>210</v>
      </c>
      <c r="BK196" s="11"/>
      <c r="BL196" s="11"/>
      <c r="BM196" s="11"/>
      <c r="BN196" s="11"/>
      <c r="BO196" s="11"/>
      <c r="BP196" s="2"/>
    </row>
    <row r="197" spans="1:68" x14ac:dyDescent="0.35">
      <c r="A197" s="4" t="s">
        <v>175</v>
      </c>
      <c r="B197" s="8" t="s">
        <v>14</v>
      </c>
      <c r="C197" s="8" t="s">
        <v>9</v>
      </c>
      <c r="D197" s="8">
        <v>763</v>
      </c>
      <c r="E197" s="8">
        <v>3280</v>
      </c>
      <c r="F197" s="8">
        <v>380</v>
      </c>
      <c r="G197" s="19">
        <f t="shared" si="45"/>
        <v>2900</v>
      </c>
      <c r="H197" s="8">
        <v>5.5</v>
      </c>
      <c r="I197" s="8">
        <f t="shared" si="46"/>
        <v>15950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8"/>
      <c r="AW197" s="8"/>
      <c r="AX197" s="8"/>
      <c r="AY197" s="8"/>
      <c r="AZ197" s="8"/>
      <c r="BA197" s="8"/>
      <c r="BB197" s="8"/>
      <c r="BC197" s="8"/>
      <c r="BD197" s="23">
        <v>60</v>
      </c>
      <c r="BE197" s="23"/>
      <c r="BF197" s="23" t="s">
        <v>36</v>
      </c>
      <c r="BG197" s="23"/>
      <c r="BH197" s="23">
        <v>538</v>
      </c>
      <c r="BI197" s="23"/>
      <c r="BJ197" s="23" t="s">
        <v>9</v>
      </c>
      <c r="BK197" s="11"/>
      <c r="BL197" s="11"/>
      <c r="BM197" s="11"/>
      <c r="BN197" s="11"/>
      <c r="BO197" s="11"/>
      <c r="BP197" s="2"/>
    </row>
    <row r="198" spans="1:68" x14ac:dyDescent="0.35">
      <c r="A198" s="4" t="s">
        <v>175</v>
      </c>
      <c r="B198" s="8" t="s">
        <v>142</v>
      </c>
      <c r="C198" s="8" t="s">
        <v>9</v>
      </c>
      <c r="D198" s="8">
        <v>174</v>
      </c>
      <c r="E198" s="8">
        <v>720</v>
      </c>
      <c r="F198" s="8">
        <v>140</v>
      </c>
      <c r="G198" s="8">
        <f t="shared" si="45"/>
        <v>580</v>
      </c>
      <c r="H198" s="8">
        <v>5</v>
      </c>
      <c r="I198" s="8">
        <f t="shared" si="46"/>
        <v>2900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8"/>
      <c r="AW198" s="8"/>
      <c r="AX198" s="8"/>
      <c r="AY198" s="8"/>
      <c r="AZ198" s="8"/>
      <c r="BA198" s="8"/>
      <c r="BB198" s="8"/>
      <c r="BC198" s="8"/>
      <c r="BD198" s="23"/>
      <c r="BE198" s="23"/>
      <c r="BF198" s="23"/>
      <c r="BG198" s="23"/>
      <c r="BH198" s="23">
        <v>173</v>
      </c>
      <c r="BI198" s="23"/>
      <c r="BJ198" s="23" t="s">
        <v>36</v>
      </c>
      <c r="BK198" s="11"/>
      <c r="BL198" s="11"/>
      <c r="BM198" s="11"/>
      <c r="BN198" s="11"/>
      <c r="BO198" s="11"/>
      <c r="BP198" s="2"/>
    </row>
    <row r="199" spans="1:68" x14ac:dyDescent="0.35">
      <c r="A199" s="4" t="s">
        <v>175</v>
      </c>
      <c r="B199" s="8" t="s">
        <v>8</v>
      </c>
      <c r="C199" s="8" t="s">
        <v>9</v>
      </c>
      <c r="D199" s="8">
        <v>1410</v>
      </c>
      <c r="E199" s="8">
        <v>5360</v>
      </c>
      <c r="F199" s="8">
        <v>564</v>
      </c>
      <c r="G199" s="8">
        <f t="shared" si="45"/>
        <v>4796</v>
      </c>
      <c r="H199" s="8">
        <v>5.7</v>
      </c>
      <c r="I199" s="8">
        <f t="shared" si="46"/>
        <v>27337.200000000001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8"/>
      <c r="AW199" s="8"/>
      <c r="AX199" s="8"/>
      <c r="AY199" s="8"/>
      <c r="AZ199" s="8"/>
      <c r="BA199" s="8"/>
      <c r="BB199" s="8"/>
      <c r="BC199" s="8"/>
      <c r="BD199" s="23"/>
      <c r="BE199" s="23"/>
      <c r="BF199" s="23"/>
      <c r="BG199" s="23"/>
      <c r="BH199" s="23">
        <v>724</v>
      </c>
      <c r="BI199" s="23"/>
      <c r="BJ199" s="23" t="s">
        <v>115</v>
      </c>
      <c r="BK199" s="11"/>
      <c r="BL199" s="11"/>
      <c r="BM199" s="11"/>
      <c r="BN199" s="11"/>
      <c r="BO199" s="11"/>
      <c r="BP199" s="2"/>
    </row>
    <row r="200" spans="1:68" x14ac:dyDescent="0.35">
      <c r="A200" s="4" t="s">
        <v>175</v>
      </c>
      <c r="B200" s="8" t="s">
        <v>176</v>
      </c>
      <c r="C200" s="8" t="s">
        <v>9</v>
      </c>
      <c r="D200" s="8">
        <v>89</v>
      </c>
      <c r="E200" s="8">
        <v>340</v>
      </c>
      <c r="F200" s="8">
        <v>45</v>
      </c>
      <c r="G200" s="8">
        <f t="shared" si="45"/>
        <v>295</v>
      </c>
      <c r="H200" s="8">
        <v>4.5</v>
      </c>
      <c r="I200" s="8">
        <f t="shared" si="46"/>
        <v>1327.5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8" x14ac:dyDescent="0.35">
      <c r="A201" s="4" t="s">
        <v>175</v>
      </c>
      <c r="B201" s="8" t="s">
        <v>177</v>
      </c>
      <c r="C201" s="8" t="s">
        <v>9</v>
      </c>
      <c r="D201" s="8">
        <v>963</v>
      </c>
      <c r="E201" s="8">
        <v>3180</v>
      </c>
      <c r="F201" s="8">
        <v>481</v>
      </c>
      <c r="G201" s="8">
        <f t="shared" si="45"/>
        <v>2699</v>
      </c>
      <c r="H201" s="8">
        <v>5</v>
      </c>
      <c r="I201" s="8">
        <f t="shared" si="46"/>
        <v>13495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8" x14ac:dyDescent="0.35">
      <c r="A202" s="4" t="s">
        <v>175</v>
      </c>
      <c r="B202" s="8" t="s">
        <v>13</v>
      </c>
      <c r="C202" s="8" t="s">
        <v>9</v>
      </c>
      <c r="D202" s="8">
        <v>671</v>
      </c>
      <c r="E202" s="8">
        <v>2300</v>
      </c>
      <c r="F202" s="8">
        <v>335</v>
      </c>
      <c r="G202" s="8">
        <f t="shared" si="45"/>
        <v>1965</v>
      </c>
      <c r="H202" s="8">
        <v>4</v>
      </c>
      <c r="I202" s="8">
        <f t="shared" si="46"/>
        <v>7860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2"/>
    </row>
    <row r="203" spans="1:68" x14ac:dyDescent="0.35">
      <c r="A203" s="4" t="s">
        <v>175</v>
      </c>
      <c r="B203" s="8" t="s">
        <v>178</v>
      </c>
      <c r="C203" s="8" t="s">
        <v>115</v>
      </c>
      <c r="D203" s="8">
        <v>724</v>
      </c>
      <c r="E203" s="8">
        <v>2175</v>
      </c>
      <c r="F203" s="8"/>
      <c r="G203" s="8">
        <v>2175</v>
      </c>
      <c r="H203" s="8">
        <v>6</v>
      </c>
      <c r="I203" s="8">
        <f t="shared" si="46"/>
        <v>13050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8" x14ac:dyDescent="0.35">
      <c r="A204" s="4" t="s">
        <v>175</v>
      </c>
      <c r="B204" s="8" t="s">
        <v>314</v>
      </c>
      <c r="C204" s="8"/>
      <c r="D204" s="8"/>
      <c r="E204" s="8"/>
      <c r="F204" s="8"/>
      <c r="G204" s="8"/>
      <c r="H204" s="8"/>
      <c r="I204" s="8">
        <v>14113.45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2"/>
    </row>
    <row r="205" spans="1:68" x14ac:dyDescent="0.35">
      <c r="B205" s="2" t="s">
        <v>17</v>
      </c>
      <c r="C205" s="2"/>
      <c r="D205" s="2">
        <f t="shared" ref="D205:I205" si="47">SUM(D196:D204)</f>
        <v>5027</v>
      </c>
      <c r="E205" s="2">
        <f t="shared" si="47"/>
        <v>19195</v>
      </c>
      <c r="F205" s="2">
        <f t="shared" si="47"/>
        <v>2061</v>
      </c>
      <c r="G205" s="2">
        <f t="shared" si="47"/>
        <v>17134</v>
      </c>
      <c r="H205" s="2"/>
      <c r="I205" s="2">
        <f t="shared" si="47"/>
        <v>100774.15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144</v>
      </c>
      <c r="AW205" s="2"/>
      <c r="AX205" s="2"/>
      <c r="AY205" s="2"/>
      <c r="AZ205" s="2"/>
      <c r="BA205" s="2"/>
      <c r="BB205" s="2"/>
      <c r="BC205" s="2"/>
      <c r="BD205" s="11">
        <f>SUM(BD196:BD203)</f>
        <v>2963</v>
      </c>
      <c r="BE205" s="11"/>
      <c r="BF205" s="11"/>
      <c r="BG205" s="11"/>
      <c r="BH205" s="11">
        <f>SUM(BH196:BH203)</f>
        <v>2000</v>
      </c>
      <c r="BI205" s="11"/>
      <c r="BJ205" s="11"/>
      <c r="BK205" s="11"/>
      <c r="BL205" s="11"/>
      <c r="BM205" s="11"/>
      <c r="BN205" s="11"/>
      <c r="BO205" s="11"/>
      <c r="BP205" s="2">
        <f>(AV205+BD205+BH205)</f>
        <v>5107</v>
      </c>
    </row>
    <row r="206" spans="1:68" x14ac:dyDescent="0.35">
      <c r="B206" s="2" t="s">
        <v>18</v>
      </c>
      <c r="C206" s="2"/>
      <c r="D206" s="2"/>
      <c r="E206" s="2"/>
      <c r="F206" s="2"/>
      <c r="G206" s="2"/>
      <c r="H206" s="2">
        <f>(I205/G205)</f>
        <v>5.8815308742850467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8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>
        <v>680</v>
      </c>
      <c r="U207" s="8"/>
      <c r="V207" s="8"/>
      <c r="W207" s="8">
        <v>5520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8" x14ac:dyDescent="0.35">
      <c r="A208" s="2" t="s">
        <v>179</v>
      </c>
      <c r="B208" s="8" t="s">
        <v>142</v>
      </c>
      <c r="C208" s="8" t="s">
        <v>9</v>
      </c>
      <c r="D208" s="8">
        <v>50</v>
      </c>
      <c r="E208" s="8">
        <v>180</v>
      </c>
      <c r="F208" s="8">
        <v>20</v>
      </c>
      <c r="G208" s="8">
        <f>(E208-F208)</f>
        <v>160</v>
      </c>
      <c r="H208" s="8">
        <v>4</v>
      </c>
      <c r="I208" s="19">
        <f t="shared" ref="I208:I213" si="48">(G208*H208)</f>
        <v>640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23">
        <v>101</v>
      </c>
      <c r="BI208" s="23"/>
      <c r="BJ208" s="23" t="s">
        <v>36</v>
      </c>
      <c r="BK208" s="11"/>
      <c r="BL208" s="11"/>
      <c r="BM208" s="11"/>
      <c r="BN208" s="11"/>
      <c r="BO208" s="11"/>
      <c r="BP208" s="2"/>
    </row>
    <row r="209" spans="1:69" x14ac:dyDescent="0.35">
      <c r="A209" s="2" t="s">
        <v>179</v>
      </c>
      <c r="B209" s="8" t="s">
        <v>14</v>
      </c>
      <c r="C209" s="8" t="s">
        <v>9</v>
      </c>
      <c r="D209" s="8">
        <v>241</v>
      </c>
      <c r="E209" s="8">
        <v>920</v>
      </c>
      <c r="F209" s="8">
        <v>120</v>
      </c>
      <c r="G209" s="8">
        <f>(E209-F209)</f>
        <v>800</v>
      </c>
      <c r="H209" s="8">
        <v>5.5</v>
      </c>
      <c r="I209" s="8">
        <f t="shared" si="48"/>
        <v>4400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23">
        <v>760</v>
      </c>
      <c r="BI209" s="23"/>
      <c r="BJ209" s="23" t="s">
        <v>9</v>
      </c>
      <c r="BK209" s="11"/>
      <c r="BL209" s="11"/>
      <c r="BM209" s="11"/>
      <c r="BN209" s="11"/>
      <c r="BO209" s="11"/>
      <c r="BP209" s="2"/>
    </row>
    <row r="210" spans="1:69" x14ac:dyDescent="0.35">
      <c r="A210" s="2" t="s">
        <v>179</v>
      </c>
      <c r="B210" s="8" t="s">
        <v>13</v>
      </c>
      <c r="C210" s="8" t="s">
        <v>9</v>
      </c>
      <c r="D210" s="8">
        <v>343</v>
      </c>
      <c r="E210" s="8">
        <v>1290</v>
      </c>
      <c r="F210" s="8">
        <v>171</v>
      </c>
      <c r="G210" s="8">
        <f>(E210-F210)</f>
        <v>1119</v>
      </c>
      <c r="H210" s="8">
        <v>6</v>
      </c>
      <c r="I210" s="8">
        <f t="shared" si="48"/>
        <v>6714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2" t="s">
        <v>179</v>
      </c>
      <c r="B211" s="8" t="s">
        <v>182</v>
      </c>
      <c r="C211" s="8" t="s">
        <v>36</v>
      </c>
      <c r="D211" s="8">
        <v>101</v>
      </c>
      <c r="E211" s="8">
        <v>800</v>
      </c>
      <c r="F211" s="8">
        <v>50</v>
      </c>
      <c r="G211" s="8">
        <f>(E211-F211)</f>
        <v>750</v>
      </c>
      <c r="H211" s="8">
        <v>2.5</v>
      </c>
      <c r="I211" s="8">
        <f t="shared" si="48"/>
        <v>1875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2"/>
    </row>
    <row r="212" spans="1:69" x14ac:dyDescent="0.35">
      <c r="A212" s="2" t="s">
        <v>179</v>
      </c>
      <c r="B212" s="8" t="s">
        <v>13</v>
      </c>
      <c r="C212" s="8" t="s">
        <v>9</v>
      </c>
      <c r="D212" s="8">
        <v>99</v>
      </c>
      <c r="E212" s="8">
        <v>400</v>
      </c>
      <c r="F212" s="8">
        <v>50</v>
      </c>
      <c r="G212" s="8">
        <f>(E212-F212)</f>
        <v>350</v>
      </c>
      <c r="H212" s="8">
        <v>6</v>
      </c>
      <c r="I212" s="8">
        <f t="shared" si="48"/>
        <v>2100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179</v>
      </c>
      <c r="B213" s="8" t="s">
        <v>183</v>
      </c>
      <c r="C213" s="8" t="s">
        <v>9</v>
      </c>
      <c r="D213" s="8"/>
      <c r="E213" s="8">
        <v>5520</v>
      </c>
      <c r="F213" s="8"/>
      <c r="G213" s="8">
        <v>5520</v>
      </c>
      <c r="H213" s="8">
        <v>2.2000000000000002</v>
      </c>
      <c r="I213" s="8">
        <f t="shared" si="48"/>
        <v>12144.000000000002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179</v>
      </c>
      <c r="B214" s="8" t="s">
        <v>314</v>
      </c>
      <c r="C214" s="8"/>
      <c r="D214" s="8"/>
      <c r="E214" s="8"/>
      <c r="F214" s="8"/>
      <c r="G214" s="8"/>
      <c r="H214" s="8"/>
      <c r="I214" s="8">
        <v>4259.8999999999996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2"/>
    </row>
    <row r="215" spans="1:69" x14ac:dyDescent="0.35">
      <c r="B215" s="2" t="s">
        <v>17</v>
      </c>
      <c r="C215" s="2"/>
      <c r="D215" s="2">
        <f t="shared" ref="D215:I215" si="49">SUM(D208:D214)</f>
        <v>834</v>
      </c>
      <c r="E215" s="2">
        <f t="shared" si="49"/>
        <v>9110</v>
      </c>
      <c r="F215" s="2">
        <f t="shared" si="49"/>
        <v>411</v>
      </c>
      <c r="G215" s="2">
        <f t="shared" si="49"/>
        <v>8699</v>
      </c>
      <c r="H215" s="2"/>
      <c r="I215" s="18">
        <f t="shared" si="49"/>
        <v>32132.9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8">
        <v>680</v>
      </c>
      <c r="U215" s="2"/>
      <c r="V215" s="2"/>
      <c r="W215" s="2">
        <v>5520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>
        <f>SUM(BH208:BH213)</f>
        <v>861</v>
      </c>
      <c r="BI215" s="11"/>
      <c r="BJ215" s="11"/>
      <c r="BK215" s="11"/>
      <c r="BL215" s="11"/>
      <c r="BM215" s="11"/>
      <c r="BN215" s="11"/>
      <c r="BO215" s="11"/>
      <c r="BP215" s="2">
        <f>(T215+BH215)</f>
        <v>1541</v>
      </c>
    </row>
    <row r="216" spans="1:69" x14ac:dyDescent="0.35">
      <c r="B216" s="2" t="s">
        <v>18</v>
      </c>
      <c r="C216" s="2"/>
      <c r="D216" s="2"/>
      <c r="E216" s="2"/>
      <c r="F216" s="2"/>
      <c r="G216" s="2"/>
      <c r="H216" s="2">
        <f>(I215/G215)</f>
        <v>3.6938613633751007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A218" s="2" t="s">
        <v>184</v>
      </c>
      <c r="B218" s="8" t="s">
        <v>12</v>
      </c>
      <c r="C218" s="8" t="s">
        <v>9</v>
      </c>
      <c r="D218" s="8">
        <v>351</v>
      </c>
      <c r="E218" s="8">
        <v>1400</v>
      </c>
      <c r="F218" s="8">
        <v>175</v>
      </c>
      <c r="G218" s="8">
        <f>(E218-F218)</f>
        <v>1225</v>
      </c>
      <c r="H218" s="8">
        <v>7</v>
      </c>
      <c r="I218" s="8">
        <f>(G218*H218)</f>
        <v>8575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3">
        <v>1544</v>
      </c>
      <c r="BE218" s="23"/>
      <c r="BF218" s="23"/>
      <c r="BG218" s="23">
        <v>5925</v>
      </c>
      <c r="BH218" s="11"/>
      <c r="BI218" s="11"/>
      <c r="BJ218" s="11"/>
      <c r="BK218" s="11"/>
      <c r="BL218" s="11"/>
      <c r="BM218" s="11"/>
      <c r="BN218" s="11"/>
      <c r="BO218" s="11"/>
      <c r="BP218" s="2"/>
    </row>
    <row r="219" spans="1:69" x14ac:dyDescent="0.35">
      <c r="A219" s="2" t="s">
        <v>184</v>
      </c>
      <c r="B219" s="8" t="s">
        <v>14</v>
      </c>
      <c r="C219" s="8" t="s">
        <v>9</v>
      </c>
      <c r="D219" s="8">
        <v>542</v>
      </c>
      <c r="E219" s="8">
        <v>2280</v>
      </c>
      <c r="F219" s="8">
        <v>270</v>
      </c>
      <c r="G219" s="8">
        <f>(E219-F219)</f>
        <v>2010</v>
      </c>
      <c r="H219" s="8">
        <v>6</v>
      </c>
      <c r="I219" s="8">
        <f>(G219*H219)</f>
        <v>12060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A220" s="2" t="s">
        <v>184</v>
      </c>
      <c r="B220" s="8" t="s">
        <v>172</v>
      </c>
      <c r="C220" s="8" t="s">
        <v>9</v>
      </c>
      <c r="D220" s="8">
        <v>177</v>
      </c>
      <c r="E220" s="8">
        <v>600</v>
      </c>
      <c r="F220" s="8">
        <v>90</v>
      </c>
      <c r="G220" s="8">
        <f>(E220-F220)</f>
        <v>510</v>
      </c>
      <c r="H220" s="8">
        <v>5.5</v>
      </c>
      <c r="I220" s="8">
        <f>(G220*H220)</f>
        <v>2805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184</v>
      </c>
      <c r="B221" s="8" t="s">
        <v>172</v>
      </c>
      <c r="C221" s="8" t="s">
        <v>9</v>
      </c>
      <c r="D221" s="8">
        <v>396</v>
      </c>
      <c r="E221" s="8">
        <v>1360</v>
      </c>
      <c r="F221" s="8">
        <v>198</v>
      </c>
      <c r="G221" s="8">
        <f>(E221-F221)</f>
        <v>1162</v>
      </c>
      <c r="H221" s="8">
        <v>5.5</v>
      </c>
      <c r="I221" s="8">
        <f>(G221*H221)</f>
        <v>6391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2"/>
    </row>
    <row r="222" spans="1:69" x14ac:dyDescent="0.35">
      <c r="A222" s="2" t="s">
        <v>184</v>
      </c>
      <c r="B222" s="8" t="s">
        <v>15</v>
      </c>
      <c r="C222" s="8" t="s">
        <v>9</v>
      </c>
      <c r="D222" s="8">
        <v>78</v>
      </c>
      <c r="E222" s="8">
        <v>285</v>
      </c>
      <c r="F222" s="8">
        <v>40</v>
      </c>
      <c r="G222" s="8">
        <f>(E222-F222)</f>
        <v>245</v>
      </c>
      <c r="H222" s="8">
        <v>6</v>
      </c>
      <c r="I222" s="8">
        <f>(G222*H222)</f>
        <v>1470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184</v>
      </c>
      <c r="B223" s="8" t="s">
        <v>314</v>
      </c>
      <c r="C223" s="8"/>
      <c r="D223" s="8"/>
      <c r="E223" s="8"/>
      <c r="F223" s="8"/>
      <c r="G223" s="8"/>
      <c r="H223" s="8"/>
      <c r="I223" s="8">
        <v>5928.4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2"/>
    </row>
    <row r="224" spans="1:69" x14ac:dyDescent="0.35">
      <c r="B224" s="2" t="s">
        <v>17</v>
      </c>
      <c r="C224" s="2"/>
      <c r="D224" s="2">
        <f t="shared" ref="D224:I224" si="50">SUM(D218:D223)</f>
        <v>1544</v>
      </c>
      <c r="E224" s="2">
        <f t="shared" si="50"/>
        <v>5925</v>
      </c>
      <c r="F224" s="2">
        <f t="shared" si="50"/>
        <v>773</v>
      </c>
      <c r="G224" s="2">
        <f t="shared" si="50"/>
        <v>5152</v>
      </c>
      <c r="H224" s="2"/>
      <c r="I224" s="2">
        <f t="shared" si="50"/>
        <v>37229.4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>
        <v>1544</v>
      </c>
      <c r="BE224" s="11"/>
      <c r="BF224" s="11"/>
      <c r="BG224" s="11">
        <v>5925</v>
      </c>
      <c r="BH224" s="11"/>
      <c r="BI224" s="11"/>
      <c r="BJ224" s="11"/>
      <c r="BK224" s="11"/>
      <c r="BL224" s="11"/>
      <c r="BM224" s="11"/>
      <c r="BN224" s="11"/>
      <c r="BO224" s="11"/>
      <c r="BP224" s="2">
        <v>1544</v>
      </c>
      <c r="BQ224">
        <v>5925</v>
      </c>
    </row>
    <row r="225" spans="1:69" x14ac:dyDescent="0.35">
      <c r="B225" s="2" t="s">
        <v>18</v>
      </c>
      <c r="C225" s="2"/>
      <c r="D225" s="2"/>
      <c r="E225" s="2"/>
      <c r="F225" s="2"/>
      <c r="G225" s="2"/>
      <c r="H225" s="2">
        <f>(I224/G224)</f>
        <v>7.2262034161490689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9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2"/>
    </row>
    <row r="227" spans="1:69" x14ac:dyDescent="0.35">
      <c r="A227" s="2" t="s">
        <v>185</v>
      </c>
      <c r="B227" s="8" t="s">
        <v>22</v>
      </c>
      <c r="C227" s="8" t="s">
        <v>9</v>
      </c>
      <c r="D227" s="8">
        <v>121</v>
      </c>
      <c r="E227" s="8">
        <v>400</v>
      </c>
      <c r="F227" s="8">
        <v>60</v>
      </c>
      <c r="G227" s="8">
        <f>(E227-F227)</f>
        <v>340</v>
      </c>
      <c r="H227" s="8">
        <v>2.5</v>
      </c>
      <c r="I227" s="8">
        <f>(G227*H227)</f>
        <v>850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23">
        <v>1827</v>
      </c>
      <c r="BI227" s="23"/>
      <c r="BJ227" s="23"/>
      <c r="BK227" s="23">
        <v>7180</v>
      </c>
      <c r="BL227" s="11"/>
      <c r="BM227" s="11"/>
      <c r="BN227" s="11"/>
      <c r="BO227" s="11"/>
      <c r="BP227" s="2"/>
    </row>
    <row r="228" spans="1:69" x14ac:dyDescent="0.35">
      <c r="A228" s="2" t="s">
        <v>185</v>
      </c>
      <c r="B228" s="8" t="s">
        <v>26</v>
      </c>
      <c r="C228" s="8" t="s">
        <v>9</v>
      </c>
      <c r="D228" s="8">
        <v>688</v>
      </c>
      <c r="E228" s="8">
        <v>2900</v>
      </c>
      <c r="F228" s="8">
        <v>275</v>
      </c>
      <c r="G228" s="8">
        <f>(E228-F228)</f>
        <v>2625</v>
      </c>
      <c r="H228" s="8">
        <v>5.25</v>
      </c>
      <c r="I228" s="8">
        <f>(G228*H228)</f>
        <v>13781.25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9" x14ac:dyDescent="0.35">
      <c r="A229" s="2" t="s">
        <v>185</v>
      </c>
      <c r="B229" s="8" t="s">
        <v>176</v>
      </c>
      <c r="C229" s="8" t="s">
        <v>9</v>
      </c>
      <c r="D229" s="8">
        <v>198</v>
      </c>
      <c r="E229" s="8">
        <v>760</v>
      </c>
      <c r="F229" s="8">
        <v>100</v>
      </c>
      <c r="G229" s="8">
        <f>(E229-F229)</f>
        <v>660</v>
      </c>
      <c r="H229" s="8">
        <v>5</v>
      </c>
      <c r="I229" s="8">
        <f>(G229*H229)</f>
        <v>3300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2"/>
    </row>
    <row r="230" spans="1:69" x14ac:dyDescent="0.35">
      <c r="A230" s="2" t="s">
        <v>185</v>
      </c>
      <c r="B230" s="8" t="s">
        <v>186</v>
      </c>
      <c r="C230" s="8" t="s">
        <v>9</v>
      </c>
      <c r="D230" s="8">
        <v>820</v>
      </c>
      <c r="E230" s="8">
        <v>3160</v>
      </c>
      <c r="F230" s="8">
        <v>410</v>
      </c>
      <c r="G230" s="8">
        <f>(E230-F230)</f>
        <v>2750</v>
      </c>
      <c r="H230" s="8">
        <v>7</v>
      </c>
      <c r="I230" s="8">
        <f>(G230*H230)</f>
        <v>19250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9" x14ac:dyDescent="0.35">
      <c r="A231" s="2" t="s">
        <v>185</v>
      </c>
      <c r="B231" s="8" t="s">
        <v>314</v>
      </c>
      <c r="C231" s="8"/>
      <c r="D231" s="8"/>
      <c r="E231" s="8"/>
      <c r="F231" s="8"/>
      <c r="G231" s="8"/>
      <c r="H231" s="8"/>
      <c r="I231" s="8">
        <v>6593.45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2"/>
    </row>
    <row r="232" spans="1:69" x14ac:dyDescent="0.35">
      <c r="B232" s="2" t="s">
        <v>17</v>
      </c>
      <c r="C232" s="2"/>
      <c r="D232" s="2">
        <f t="shared" ref="D232:I232" si="51">SUM(D227:D231)</f>
        <v>1827</v>
      </c>
      <c r="E232" s="2">
        <f t="shared" si="51"/>
        <v>7220</v>
      </c>
      <c r="F232" s="2">
        <f t="shared" si="51"/>
        <v>845</v>
      </c>
      <c r="G232" s="2">
        <f t="shared" si="51"/>
        <v>6375</v>
      </c>
      <c r="H232" s="2"/>
      <c r="I232" s="2">
        <f t="shared" si="51"/>
        <v>43774.7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>
        <v>1827</v>
      </c>
      <c r="BI232" s="11"/>
      <c r="BJ232" s="11"/>
      <c r="BK232" s="11">
        <v>7180</v>
      </c>
      <c r="BL232" s="11"/>
      <c r="BM232" s="11"/>
      <c r="BN232" s="11"/>
      <c r="BO232" s="11"/>
      <c r="BP232" s="2">
        <v>1827</v>
      </c>
      <c r="BQ232">
        <v>7180</v>
      </c>
    </row>
    <row r="233" spans="1:69" x14ac:dyDescent="0.35">
      <c r="B233" s="2" t="s">
        <v>18</v>
      </c>
      <c r="C233" s="2"/>
      <c r="D233" s="2"/>
      <c r="E233" s="2"/>
      <c r="F233" s="2"/>
      <c r="G233" s="2"/>
      <c r="H233" s="2">
        <f>(I232/G232)</f>
        <v>6.8666196078431367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9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10"/>
      <c r="BQ234" s="9"/>
    </row>
    <row r="235" spans="1:69" x14ac:dyDescent="0.35">
      <c r="A235" s="2" t="s">
        <v>187</v>
      </c>
      <c r="B235" s="8" t="s">
        <v>188</v>
      </c>
      <c r="C235" s="8" t="s">
        <v>9</v>
      </c>
      <c r="D235" s="8">
        <v>1007</v>
      </c>
      <c r="E235" s="8">
        <v>3180</v>
      </c>
      <c r="F235" s="8">
        <v>505</v>
      </c>
      <c r="G235" s="8">
        <f t="shared" ref="G235:G240" si="52">(E235-F235)</f>
        <v>2675</v>
      </c>
      <c r="H235" s="8">
        <v>3.75</v>
      </c>
      <c r="I235" s="8">
        <f t="shared" ref="I235:I240" si="53">(G235*H235)</f>
        <v>10031.25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3">
        <v>2540</v>
      </c>
      <c r="BE235" s="23"/>
      <c r="BF235" s="23"/>
      <c r="BG235" s="23"/>
      <c r="BH235" s="23">
        <v>1320</v>
      </c>
      <c r="BI235" s="11"/>
      <c r="BJ235" s="11"/>
      <c r="BK235" s="11"/>
      <c r="BL235" s="11"/>
      <c r="BM235" s="11"/>
      <c r="BN235" s="11"/>
      <c r="BO235" s="11"/>
      <c r="BP235" s="2"/>
    </row>
    <row r="236" spans="1:69" x14ac:dyDescent="0.35">
      <c r="A236" s="2" t="s">
        <v>187</v>
      </c>
      <c r="B236" s="8" t="s">
        <v>8</v>
      </c>
      <c r="C236" s="8" t="s">
        <v>9</v>
      </c>
      <c r="D236" s="8">
        <v>1277</v>
      </c>
      <c r="E236" s="8">
        <v>4660</v>
      </c>
      <c r="F236" s="8">
        <v>510</v>
      </c>
      <c r="G236" s="8">
        <f t="shared" si="52"/>
        <v>4150</v>
      </c>
      <c r="H236" s="8">
        <v>5.5</v>
      </c>
      <c r="I236" s="8">
        <f t="shared" si="53"/>
        <v>22825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9" x14ac:dyDescent="0.35">
      <c r="A237" s="2" t="s">
        <v>187</v>
      </c>
      <c r="B237" s="8" t="s">
        <v>142</v>
      </c>
      <c r="C237" s="8" t="s">
        <v>9</v>
      </c>
      <c r="D237" s="8">
        <v>170</v>
      </c>
      <c r="E237" s="8">
        <v>640</v>
      </c>
      <c r="F237" s="8">
        <v>70</v>
      </c>
      <c r="G237" s="8">
        <f t="shared" si="52"/>
        <v>570</v>
      </c>
      <c r="H237" s="8">
        <v>4</v>
      </c>
      <c r="I237" s="8">
        <f t="shared" si="53"/>
        <v>2280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2"/>
    </row>
    <row r="238" spans="1:69" x14ac:dyDescent="0.35">
      <c r="A238" s="2" t="s">
        <v>187</v>
      </c>
      <c r="B238" s="8" t="s">
        <v>26</v>
      </c>
      <c r="C238" s="8" t="s">
        <v>9</v>
      </c>
      <c r="D238" s="8">
        <v>60</v>
      </c>
      <c r="E238" s="8">
        <v>240</v>
      </c>
      <c r="F238" s="8">
        <v>25</v>
      </c>
      <c r="G238" s="8">
        <f t="shared" si="52"/>
        <v>215</v>
      </c>
      <c r="H238" s="8">
        <v>6</v>
      </c>
      <c r="I238" s="8">
        <f t="shared" si="53"/>
        <v>1290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9" x14ac:dyDescent="0.35">
      <c r="A239" s="2" t="s">
        <v>187</v>
      </c>
      <c r="B239" s="8" t="s">
        <v>26</v>
      </c>
      <c r="C239" s="8" t="s">
        <v>9</v>
      </c>
      <c r="D239" s="8">
        <v>1096</v>
      </c>
      <c r="E239" s="8">
        <v>3980</v>
      </c>
      <c r="F239" s="8">
        <v>440</v>
      </c>
      <c r="G239" s="8">
        <f t="shared" si="52"/>
        <v>3540</v>
      </c>
      <c r="H239" s="8">
        <v>7</v>
      </c>
      <c r="I239" s="8">
        <f t="shared" si="53"/>
        <v>24780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9" x14ac:dyDescent="0.35">
      <c r="A240" s="2" t="s">
        <v>187</v>
      </c>
      <c r="B240" s="8" t="s">
        <v>14</v>
      </c>
      <c r="C240" s="8" t="s">
        <v>9</v>
      </c>
      <c r="D240" s="8">
        <v>249</v>
      </c>
      <c r="E240" s="8">
        <v>980</v>
      </c>
      <c r="F240" s="8">
        <v>125</v>
      </c>
      <c r="G240" s="8">
        <f t="shared" si="52"/>
        <v>855</v>
      </c>
      <c r="H240" s="8">
        <v>6</v>
      </c>
      <c r="I240" s="8">
        <f t="shared" si="53"/>
        <v>5130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2"/>
    </row>
    <row r="241" spans="1:68" x14ac:dyDescent="0.35">
      <c r="A241" s="2" t="s">
        <v>187</v>
      </c>
      <c r="B241" s="8" t="s">
        <v>314</v>
      </c>
      <c r="C241" s="8"/>
      <c r="D241" s="8"/>
      <c r="E241" s="8"/>
      <c r="F241" s="8"/>
      <c r="G241" s="8"/>
      <c r="H241" s="8"/>
      <c r="I241" s="8">
        <v>11368.65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2"/>
    </row>
    <row r="242" spans="1:68" x14ac:dyDescent="0.35">
      <c r="B242" s="2" t="s">
        <v>17</v>
      </c>
      <c r="C242" s="2"/>
      <c r="D242" s="2">
        <f t="shared" ref="D242:I242" si="54">SUM(D235:D241)</f>
        <v>3859</v>
      </c>
      <c r="E242" s="2">
        <f t="shared" si="54"/>
        <v>13680</v>
      </c>
      <c r="F242" s="2">
        <f t="shared" si="54"/>
        <v>1675</v>
      </c>
      <c r="G242" s="2">
        <f t="shared" si="54"/>
        <v>12005</v>
      </c>
      <c r="H242" s="2"/>
      <c r="I242" s="2">
        <f t="shared" si="54"/>
        <v>77704.899999999994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>
        <v>2540</v>
      </c>
      <c r="BE242" s="11"/>
      <c r="BF242" s="11"/>
      <c r="BG242" s="11"/>
      <c r="BH242" s="11">
        <v>1320</v>
      </c>
      <c r="BI242" s="11"/>
      <c r="BJ242" s="11"/>
      <c r="BK242" s="11"/>
      <c r="BL242" s="11"/>
      <c r="BM242" s="11"/>
      <c r="BN242" s="11"/>
      <c r="BO242" s="11"/>
      <c r="BP242" s="2">
        <f>(BD242+BH242)</f>
        <v>3860</v>
      </c>
    </row>
    <row r="243" spans="1:68" x14ac:dyDescent="0.35">
      <c r="B243" s="2" t="s">
        <v>18</v>
      </c>
      <c r="C243" s="2"/>
      <c r="D243" s="2"/>
      <c r="E243" s="2"/>
      <c r="F243" s="2"/>
      <c r="G243" s="2"/>
      <c r="H243" s="2">
        <f>(I242/G242)</f>
        <v>6.47271137026239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2"/>
    </row>
    <row r="245" spans="1:68" x14ac:dyDescent="0.35">
      <c r="A245" s="2" t="s">
        <v>189</v>
      </c>
      <c r="B245" s="8" t="s">
        <v>12</v>
      </c>
      <c r="C245" s="8" t="s">
        <v>9</v>
      </c>
      <c r="D245" s="8">
        <v>404</v>
      </c>
      <c r="E245" s="8">
        <v>1600</v>
      </c>
      <c r="F245" s="8">
        <v>202</v>
      </c>
      <c r="G245" s="8">
        <f>(E245-F245)</f>
        <v>1398</v>
      </c>
      <c r="H245" s="8">
        <v>6</v>
      </c>
      <c r="I245" s="8">
        <f>(G245*H245)</f>
        <v>8388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3">
        <v>779</v>
      </c>
      <c r="BE245" s="23"/>
      <c r="BF245" s="23" t="s">
        <v>9</v>
      </c>
      <c r="BG245" s="23"/>
      <c r="BH245" s="23">
        <v>1128</v>
      </c>
      <c r="BI245" s="11"/>
      <c r="BJ245" s="23" t="s">
        <v>9</v>
      </c>
      <c r="BK245" s="11"/>
      <c r="BL245" s="11"/>
      <c r="BM245" s="11"/>
      <c r="BN245" s="11"/>
      <c r="BO245" s="11"/>
      <c r="BP245" s="2"/>
    </row>
    <row r="246" spans="1:68" x14ac:dyDescent="0.35">
      <c r="A246" s="2" t="s">
        <v>189</v>
      </c>
      <c r="B246" s="8" t="s">
        <v>13</v>
      </c>
      <c r="C246" s="8" t="s">
        <v>9</v>
      </c>
      <c r="D246" s="8">
        <v>779</v>
      </c>
      <c r="E246" s="8">
        <v>2960</v>
      </c>
      <c r="F246" s="8">
        <v>390</v>
      </c>
      <c r="G246" s="8">
        <f>(E246-F246)</f>
        <v>2570</v>
      </c>
      <c r="H246" s="8">
        <v>5.6</v>
      </c>
      <c r="I246" s="8">
        <f t="shared" ref="I246:I249" si="55">(G246*H246)</f>
        <v>14391.999999999998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189</v>
      </c>
      <c r="B247" s="8" t="s">
        <v>22</v>
      </c>
      <c r="C247" s="8" t="s">
        <v>9</v>
      </c>
      <c r="D247" s="8">
        <v>271</v>
      </c>
      <c r="E247" s="8">
        <v>980</v>
      </c>
      <c r="F247" s="8">
        <v>135</v>
      </c>
      <c r="G247" s="8">
        <f>(E247-F247)</f>
        <v>845</v>
      </c>
      <c r="H247" s="8">
        <v>5.5</v>
      </c>
      <c r="I247" s="8">
        <f t="shared" si="55"/>
        <v>4647.5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2"/>
    </row>
    <row r="248" spans="1:68" x14ac:dyDescent="0.35">
      <c r="A248" s="2" t="s">
        <v>189</v>
      </c>
      <c r="B248" s="8" t="s">
        <v>26</v>
      </c>
      <c r="C248" s="8" t="s">
        <v>9</v>
      </c>
      <c r="D248" s="8">
        <v>335</v>
      </c>
      <c r="E248" s="8">
        <v>1460</v>
      </c>
      <c r="F248" s="8">
        <v>135</v>
      </c>
      <c r="G248" s="8">
        <f>(E248-F248)</f>
        <v>1325</v>
      </c>
      <c r="H248" s="8">
        <v>6.5</v>
      </c>
      <c r="I248" s="8">
        <f t="shared" si="55"/>
        <v>8612.5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189</v>
      </c>
      <c r="B249" s="8" t="s">
        <v>142</v>
      </c>
      <c r="C249" s="8" t="s">
        <v>9</v>
      </c>
      <c r="D249" s="8">
        <v>120</v>
      </c>
      <c r="E249" s="8">
        <v>480</v>
      </c>
      <c r="F249" s="8">
        <v>50</v>
      </c>
      <c r="G249" s="8">
        <f>(E249-F249)</f>
        <v>430</v>
      </c>
      <c r="H249" s="8">
        <v>4</v>
      </c>
      <c r="I249" s="8">
        <f t="shared" si="55"/>
        <v>1720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189</v>
      </c>
      <c r="B250" s="8" t="s">
        <v>314</v>
      </c>
      <c r="C250" s="8"/>
      <c r="D250" s="8"/>
      <c r="E250" s="8"/>
      <c r="F250" s="8"/>
      <c r="G250" s="8"/>
      <c r="H250" s="8"/>
      <c r="I250" s="8">
        <v>6786.15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2"/>
    </row>
    <row r="251" spans="1:68" x14ac:dyDescent="0.35">
      <c r="B251" s="2" t="s">
        <v>17</v>
      </c>
      <c r="C251" s="2"/>
      <c r="D251" s="2">
        <f t="shared" ref="D251:I251" si="56">SUM(D245:D250)</f>
        <v>1909</v>
      </c>
      <c r="E251" s="2">
        <f t="shared" si="56"/>
        <v>7480</v>
      </c>
      <c r="F251" s="2">
        <f t="shared" si="56"/>
        <v>912</v>
      </c>
      <c r="G251" s="2">
        <f t="shared" si="56"/>
        <v>6568</v>
      </c>
      <c r="H251" s="2"/>
      <c r="I251" s="2">
        <f t="shared" si="56"/>
        <v>44546.15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779</v>
      </c>
      <c r="BE251" s="11"/>
      <c r="BF251" s="11"/>
      <c r="BG251" s="11"/>
      <c r="BH251" s="11">
        <v>1128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1907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(I251/G251)</f>
        <v>6.7823005481120591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190</v>
      </c>
      <c r="B254" s="8" t="s">
        <v>12</v>
      </c>
      <c r="C254" s="8" t="s">
        <v>9</v>
      </c>
      <c r="D254" s="8">
        <v>315</v>
      </c>
      <c r="E254" s="8">
        <v>1220</v>
      </c>
      <c r="F254" s="8">
        <v>160</v>
      </c>
      <c r="G254" s="8">
        <f t="shared" ref="G254:G261" si="57">(E254-F254)</f>
        <v>1060</v>
      </c>
      <c r="H254" s="8">
        <v>5.5</v>
      </c>
      <c r="I254" s="8">
        <f t="shared" ref="I254:I261" si="58">(G254*H254)</f>
        <v>5830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3">
        <v>1711</v>
      </c>
      <c r="BE254" s="23"/>
      <c r="BF254" s="23" t="s">
        <v>9</v>
      </c>
      <c r="BG254" s="11"/>
      <c r="BH254" s="23">
        <v>1268</v>
      </c>
      <c r="BI254" s="23"/>
      <c r="BJ254" s="23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190</v>
      </c>
      <c r="B255" s="8" t="s">
        <v>176</v>
      </c>
      <c r="C255" s="8" t="s">
        <v>9</v>
      </c>
      <c r="D255" s="8">
        <v>50</v>
      </c>
      <c r="E255" s="8">
        <v>200</v>
      </c>
      <c r="F255" s="8">
        <v>25</v>
      </c>
      <c r="G255" s="8">
        <f t="shared" si="57"/>
        <v>175</v>
      </c>
      <c r="H255" s="8">
        <v>5</v>
      </c>
      <c r="I255" s="8">
        <f t="shared" si="58"/>
        <v>875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190</v>
      </c>
      <c r="B256" s="8" t="s">
        <v>176</v>
      </c>
      <c r="C256" s="8" t="s">
        <v>9</v>
      </c>
      <c r="D256" s="8">
        <v>198</v>
      </c>
      <c r="E256" s="8">
        <v>760</v>
      </c>
      <c r="F256" s="8">
        <v>100</v>
      </c>
      <c r="G256" s="8">
        <f t="shared" si="57"/>
        <v>660</v>
      </c>
      <c r="H256" s="8">
        <v>3.5</v>
      </c>
      <c r="I256" s="8">
        <f t="shared" si="58"/>
        <v>2310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8" x14ac:dyDescent="0.35">
      <c r="A257" s="2" t="s">
        <v>190</v>
      </c>
      <c r="B257" s="8" t="s">
        <v>14</v>
      </c>
      <c r="C257" s="8" t="s">
        <v>9</v>
      </c>
      <c r="D257" s="8">
        <v>505</v>
      </c>
      <c r="E257" s="8">
        <v>2060</v>
      </c>
      <c r="F257" s="8">
        <v>252</v>
      </c>
      <c r="G257" s="8">
        <f t="shared" si="57"/>
        <v>1808</v>
      </c>
      <c r="H257" s="8">
        <v>6.5</v>
      </c>
      <c r="I257" s="8">
        <f t="shared" si="58"/>
        <v>11752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2"/>
    </row>
    <row r="258" spans="1:68" x14ac:dyDescent="0.35">
      <c r="A258" s="2" t="s">
        <v>190</v>
      </c>
      <c r="B258" s="8" t="s">
        <v>26</v>
      </c>
      <c r="C258" s="8" t="s">
        <v>9</v>
      </c>
      <c r="D258" s="8">
        <v>515</v>
      </c>
      <c r="E258" s="8">
        <v>2020</v>
      </c>
      <c r="F258" s="8">
        <v>250</v>
      </c>
      <c r="G258" s="8">
        <f t="shared" si="57"/>
        <v>1770</v>
      </c>
      <c r="H258" s="8">
        <v>4</v>
      </c>
      <c r="I258" s="8">
        <f t="shared" si="58"/>
        <v>7080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8" x14ac:dyDescent="0.35">
      <c r="A259" s="2" t="s">
        <v>190</v>
      </c>
      <c r="B259" s="8" t="s">
        <v>15</v>
      </c>
      <c r="C259" s="8" t="s">
        <v>9</v>
      </c>
      <c r="D259" s="8">
        <v>417</v>
      </c>
      <c r="E259" s="8">
        <v>1680</v>
      </c>
      <c r="F259" s="8">
        <v>200</v>
      </c>
      <c r="G259" s="8">
        <f t="shared" si="57"/>
        <v>1480</v>
      </c>
      <c r="H259" s="8">
        <v>6.5</v>
      </c>
      <c r="I259" s="8">
        <f t="shared" si="58"/>
        <v>9620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2"/>
    </row>
    <row r="260" spans="1:68" x14ac:dyDescent="0.35">
      <c r="A260" s="2" t="s">
        <v>190</v>
      </c>
      <c r="B260" s="8" t="s">
        <v>32</v>
      </c>
      <c r="C260" s="8" t="s">
        <v>9</v>
      </c>
      <c r="D260" s="8">
        <v>923</v>
      </c>
      <c r="E260" s="8">
        <v>3680</v>
      </c>
      <c r="F260" s="8">
        <v>461</v>
      </c>
      <c r="G260" s="8">
        <f t="shared" si="57"/>
        <v>3219</v>
      </c>
      <c r="H260" s="8">
        <v>6</v>
      </c>
      <c r="I260" s="8">
        <f t="shared" si="58"/>
        <v>19314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2"/>
    </row>
    <row r="261" spans="1:68" x14ac:dyDescent="0.35">
      <c r="A261" s="2" t="s">
        <v>190</v>
      </c>
      <c r="B261" s="8" t="s">
        <v>142</v>
      </c>
      <c r="C261" s="8" t="s">
        <v>9</v>
      </c>
      <c r="D261" s="8">
        <v>58</v>
      </c>
      <c r="E261" s="8">
        <v>200</v>
      </c>
      <c r="F261" s="8">
        <v>30</v>
      </c>
      <c r="G261" s="8">
        <f t="shared" si="57"/>
        <v>170</v>
      </c>
      <c r="H261" s="8">
        <v>3</v>
      </c>
      <c r="I261" s="8">
        <f t="shared" si="58"/>
        <v>510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8" x14ac:dyDescent="0.35">
      <c r="A262" s="2" t="s">
        <v>190</v>
      </c>
      <c r="B262" s="8" t="s">
        <v>314</v>
      </c>
      <c r="C262" s="8"/>
      <c r="D262" s="8"/>
      <c r="E262" s="8"/>
      <c r="F262" s="8"/>
      <c r="G262" s="8"/>
      <c r="H262" s="8"/>
      <c r="I262" s="8">
        <v>9305.35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2"/>
    </row>
    <row r="263" spans="1:68" x14ac:dyDescent="0.35">
      <c r="B263" s="2" t="s">
        <v>17</v>
      </c>
      <c r="C263" s="2"/>
      <c r="D263" s="2">
        <f t="shared" ref="D263:I263" si="59">SUM(D254:D262)</f>
        <v>2981</v>
      </c>
      <c r="E263" s="2">
        <f t="shared" si="59"/>
        <v>11820</v>
      </c>
      <c r="F263" s="2">
        <f t="shared" si="59"/>
        <v>1478</v>
      </c>
      <c r="G263" s="2">
        <f t="shared" si="59"/>
        <v>10342</v>
      </c>
      <c r="H263" s="2"/>
      <c r="I263" s="2">
        <f t="shared" si="59"/>
        <v>66596.350000000006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>
        <v>1711</v>
      </c>
      <c r="BE263" s="11"/>
      <c r="BF263" s="11"/>
      <c r="BG263" s="11"/>
      <c r="BH263" s="11">
        <v>1268</v>
      </c>
      <c r="BI263" s="11"/>
      <c r="BJ263" s="11"/>
      <c r="BK263" s="11"/>
      <c r="BL263" s="11"/>
      <c r="BM263" s="11"/>
      <c r="BN263" s="11"/>
      <c r="BO263" s="11"/>
      <c r="BP263" s="2">
        <f>($BD$263+$BH$263)</f>
        <v>2979</v>
      </c>
    </row>
    <row r="264" spans="1:68" x14ac:dyDescent="0.35">
      <c r="B264" s="2" t="s">
        <v>18</v>
      </c>
      <c r="C264" s="2"/>
      <c r="D264" s="2"/>
      <c r="E264" s="2"/>
      <c r="F264" s="2"/>
      <c r="G264" s="2"/>
      <c r="H264" s="2">
        <f>(I263/G263)</f>
        <v>6.4394072713208281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8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8" x14ac:dyDescent="0.35">
      <c r="A266" s="2" t="s">
        <v>191</v>
      </c>
      <c r="B266" s="8" t="s">
        <v>14</v>
      </c>
      <c r="C266" s="8" t="s">
        <v>9</v>
      </c>
      <c r="D266" s="8">
        <v>229</v>
      </c>
      <c r="E266" s="8">
        <v>860</v>
      </c>
      <c r="F266" s="8">
        <v>115</v>
      </c>
      <c r="G266" s="8">
        <f>(E266-F266)</f>
        <v>745</v>
      </c>
      <c r="H266" s="8">
        <v>3.5</v>
      </c>
      <c r="I266" s="8">
        <f>(G266*H266)</f>
        <v>2607.5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3">
        <v>510</v>
      </c>
      <c r="BE266" s="23"/>
      <c r="BF266" s="23" t="s">
        <v>9</v>
      </c>
      <c r="BG266" s="23"/>
      <c r="BH266" s="23">
        <v>1320</v>
      </c>
      <c r="BI266" s="23"/>
      <c r="BJ266" s="23" t="s">
        <v>9</v>
      </c>
      <c r="BK266" s="11"/>
      <c r="BL266" s="11"/>
      <c r="BM266" s="11"/>
      <c r="BN266" s="11"/>
      <c r="BO266" s="11"/>
      <c r="BP266" s="2"/>
    </row>
    <row r="267" spans="1:68" x14ac:dyDescent="0.35">
      <c r="A267" s="2" t="s">
        <v>191</v>
      </c>
      <c r="B267" s="8" t="s">
        <v>8</v>
      </c>
      <c r="C267" s="8" t="s">
        <v>9</v>
      </c>
      <c r="D267" s="8">
        <v>186</v>
      </c>
      <c r="E267" s="8">
        <v>740</v>
      </c>
      <c r="F267" s="8">
        <v>75</v>
      </c>
      <c r="G267" s="8">
        <f>(E267-F267)</f>
        <v>665</v>
      </c>
      <c r="H267" s="8">
        <v>6.5</v>
      </c>
      <c r="I267" s="8">
        <f>(G267*H267)</f>
        <v>4322.5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8" x14ac:dyDescent="0.35">
      <c r="A268" s="2" t="s">
        <v>191</v>
      </c>
      <c r="B268" s="8" t="s">
        <v>32</v>
      </c>
      <c r="C268" s="8" t="s">
        <v>9</v>
      </c>
      <c r="D268" s="8">
        <v>94</v>
      </c>
      <c r="E268" s="8">
        <v>340</v>
      </c>
      <c r="F268" s="8">
        <v>47</v>
      </c>
      <c r="G268" s="8">
        <f>(E268-F268)</f>
        <v>293</v>
      </c>
      <c r="H268" s="8">
        <v>6.5</v>
      </c>
      <c r="I268" s="8">
        <f>(G268*H268)</f>
        <v>1904.5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2"/>
    </row>
    <row r="269" spans="1:68" x14ac:dyDescent="0.35">
      <c r="A269" s="2" t="s">
        <v>191</v>
      </c>
      <c r="B269" s="8" t="s">
        <v>32</v>
      </c>
      <c r="C269" s="8" t="s">
        <v>9</v>
      </c>
      <c r="D269" s="8">
        <v>1320</v>
      </c>
      <c r="E269" s="8">
        <v>5420</v>
      </c>
      <c r="F269" s="8">
        <v>660</v>
      </c>
      <c r="G269" s="8">
        <f>(E269-F269)</f>
        <v>4760</v>
      </c>
      <c r="H269" s="8">
        <v>6.5</v>
      </c>
      <c r="I269" s="8">
        <f>(G269*H269)</f>
        <v>30940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8" x14ac:dyDescent="0.35">
      <c r="A270" s="2" t="s">
        <v>191</v>
      </c>
      <c r="B270" s="8" t="s">
        <v>314</v>
      </c>
      <c r="C270" s="8"/>
      <c r="D270" s="8"/>
      <c r="E270" s="8"/>
      <c r="F270" s="8"/>
      <c r="G270" s="8"/>
      <c r="H270" s="8"/>
      <c r="I270" s="8">
        <v>6598.15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2"/>
    </row>
    <row r="271" spans="1:68" x14ac:dyDescent="0.35">
      <c r="B271" s="2" t="s">
        <v>17</v>
      </c>
      <c r="C271" s="2"/>
      <c r="D271" s="2">
        <f t="shared" ref="D271:I271" si="60">SUM(D266:D270)</f>
        <v>1829</v>
      </c>
      <c r="E271" s="2">
        <f t="shared" si="60"/>
        <v>7360</v>
      </c>
      <c r="F271" s="2">
        <f t="shared" si="60"/>
        <v>897</v>
      </c>
      <c r="G271" s="2">
        <f t="shared" si="60"/>
        <v>6463</v>
      </c>
      <c r="H271" s="2"/>
      <c r="I271" s="2">
        <f t="shared" si="60"/>
        <v>46372.65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11">
        <v>510</v>
      </c>
      <c r="BE271" s="11"/>
      <c r="BF271" s="11"/>
      <c r="BG271" s="11"/>
      <c r="BH271" s="11">
        <v>1320</v>
      </c>
      <c r="BI271" s="11"/>
      <c r="BJ271" s="11"/>
      <c r="BK271" s="11"/>
      <c r="BL271" s="11"/>
      <c r="BM271" s="11"/>
      <c r="BN271" s="11"/>
      <c r="BO271" s="11"/>
      <c r="BP271" s="2">
        <f>($BD$271+$BH$271)</f>
        <v>1830</v>
      </c>
    </row>
    <row r="272" spans="1:68" x14ac:dyDescent="0.35">
      <c r="B272" s="2" t="s">
        <v>18</v>
      </c>
      <c r="C272" s="2"/>
      <c r="D272" s="2"/>
      <c r="E272" s="2"/>
      <c r="F272" s="2"/>
      <c r="G272" s="2"/>
      <c r="H272" s="2">
        <f>(I271/G271)</f>
        <v>7.1750967043168812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9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9" x14ac:dyDescent="0.35">
      <c r="A274" s="2" t="s">
        <v>192</v>
      </c>
      <c r="B274" s="8" t="s">
        <v>28</v>
      </c>
      <c r="C274" s="8" t="s">
        <v>9</v>
      </c>
      <c r="D274" s="8">
        <v>893</v>
      </c>
      <c r="E274" s="8">
        <v>3320</v>
      </c>
      <c r="F274" s="8">
        <v>446</v>
      </c>
      <c r="G274" s="8">
        <f>(E274-F274)</f>
        <v>2874</v>
      </c>
      <c r="H274" s="8">
        <v>6</v>
      </c>
      <c r="I274" s="8">
        <f>(G274*H274)</f>
        <v>17244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3">
        <v>1242</v>
      </c>
      <c r="BE274" s="23"/>
      <c r="BF274" s="23" t="s">
        <v>9</v>
      </c>
      <c r="BG274" s="23"/>
      <c r="BH274" s="23">
        <v>1318</v>
      </c>
      <c r="BI274" s="23"/>
      <c r="BJ274" s="23" t="s">
        <v>9</v>
      </c>
      <c r="BK274" s="11"/>
      <c r="BL274" s="11"/>
      <c r="BM274" s="11"/>
      <c r="BN274" s="11"/>
      <c r="BO274" s="11"/>
      <c r="BP274" s="2"/>
    </row>
    <row r="275" spans="1:69" x14ac:dyDescent="0.35">
      <c r="A275" s="2" t="s">
        <v>192</v>
      </c>
      <c r="B275" s="8" t="s">
        <v>186</v>
      </c>
      <c r="C275" s="8" t="s">
        <v>9</v>
      </c>
      <c r="D275" s="8">
        <v>812</v>
      </c>
      <c r="E275" s="8">
        <v>3048</v>
      </c>
      <c r="F275" s="8">
        <v>410</v>
      </c>
      <c r="G275" s="8">
        <f>(E275-F275)</f>
        <v>2638</v>
      </c>
      <c r="H275" s="8">
        <v>6</v>
      </c>
      <c r="I275" s="8">
        <f>(G275*H275)</f>
        <v>15828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2"/>
    </row>
    <row r="276" spans="1:69" x14ac:dyDescent="0.35">
      <c r="A276" s="2" t="s">
        <v>192</v>
      </c>
      <c r="B276" s="8" t="s">
        <v>32</v>
      </c>
      <c r="C276" s="8" t="s">
        <v>9</v>
      </c>
      <c r="D276" s="8">
        <v>820</v>
      </c>
      <c r="E276" s="8">
        <v>3260</v>
      </c>
      <c r="F276" s="8">
        <v>410</v>
      </c>
      <c r="G276" s="8">
        <f>(E276-F276)</f>
        <v>2850</v>
      </c>
      <c r="H276" s="8">
        <v>6.25</v>
      </c>
      <c r="I276" s="8">
        <f>(G276*H276)</f>
        <v>17812.5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9" x14ac:dyDescent="0.35">
      <c r="A277" s="2" t="s">
        <v>192</v>
      </c>
      <c r="B277" s="8" t="s">
        <v>193</v>
      </c>
      <c r="C277" s="8" t="s">
        <v>9</v>
      </c>
      <c r="D277" s="8">
        <v>35</v>
      </c>
      <c r="E277" s="8">
        <v>134</v>
      </c>
      <c r="F277" s="8">
        <v>17</v>
      </c>
      <c r="G277" s="8">
        <f>(E277-F277)</f>
        <v>117</v>
      </c>
      <c r="H277" s="8">
        <v>5</v>
      </c>
      <c r="I277" s="8">
        <f>(G277*H277)</f>
        <v>585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9" x14ac:dyDescent="0.35">
      <c r="A278" s="2" t="s">
        <v>192</v>
      </c>
      <c r="B278" s="8" t="s">
        <v>314</v>
      </c>
      <c r="C278" s="8"/>
      <c r="D278" s="8"/>
      <c r="E278" s="8"/>
      <c r="F278" s="8"/>
      <c r="G278" s="8"/>
      <c r="H278" s="8"/>
      <c r="I278" s="8">
        <v>8316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2"/>
    </row>
    <row r="279" spans="1:69" x14ac:dyDescent="0.35">
      <c r="B279" s="2" t="s">
        <v>17</v>
      </c>
      <c r="C279" s="2"/>
      <c r="D279" s="2">
        <f t="shared" ref="D279:I279" si="61">SUM(D274:D278)</f>
        <v>2560</v>
      </c>
      <c r="E279" s="2">
        <f t="shared" si="61"/>
        <v>9762</v>
      </c>
      <c r="F279" s="2">
        <f t="shared" si="61"/>
        <v>1283</v>
      </c>
      <c r="G279" s="2">
        <f t="shared" si="61"/>
        <v>8479</v>
      </c>
      <c r="H279" s="2"/>
      <c r="I279" s="2">
        <f t="shared" si="61"/>
        <v>59785.5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1">
        <v>1242</v>
      </c>
      <c r="BE279" s="11"/>
      <c r="BF279" s="11"/>
      <c r="BG279" s="11"/>
      <c r="BH279" s="11">
        <v>1318</v>
      </c>
      <c r="BI279" s="11"/>
      <c r="BJ279" s="11"/>
      <c r="BK279" s="11"/>
      <c r="BL279" s="11"/>
      <c r="BM279" s="11"/>
      <c r="BN279" s="11"/>
      <c r="BO279" s="11"/>
      <c r="BP279" s="2">
        <f>($BD$279+$BH$279)</f>
        <v>2560</v>
      </c>
    </row>
    <row r="280" spans="1:69" x14ac:dyDescent="0.35">
      <c r="B280" s="2" t="s">
        <v>18</v>
      </c>
      <c r="C280" s="2"/>
      <c r="D280" s="2"/>
      <c r="E280" s="2"/>
      <c r="F280" s="2"/>
      <c r="G280" s="2"/>
      <c r="H280" s="2">
        <f>(I279/G279)</f>
        <v>7.0510083736289655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9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9" x14ac:dyDescent="0.35">
      <c r="A282" s="2" t="s">
        <v>194</v>
      </c>
      <c r="B282" s="8" t="s">
        <v>142</v>
      </c>
      <c r="C282" s="8" t="s">
        <v>9</v>
      </c>
      <c r="D282" s="8">
        <v>98</v>
      </c>
      <c r="E282" s="8">
        <v>300</v>
      </c>
      <c r="F282" s="8">
        <v>50</v>
      </c>
      <c r="G282" s="8">
        <f>(E282-F282)</f>
        <v>250</v>
      </c>
      <c r="H282" s="8">
        <v>2.5</v>
      </c>
      <c r="I282" s="8">
        <f>(G282*H282)</f>
        <v>625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>
        <v>402</v>
      </c>
      <c r="BE282" s="11"/>
      <c r="BF282" s="11" t="s">
        <v>9</v>
      </c>
      <c r="BG282" s="11"/>
      <c r="BH282" s="11">
        <v>500</v>
      </c>
      <c r="BI282" s="11"/>
      <c r="BJ282" s="11" t="s">
        <v>9</v>
      </c>
      <c r="BK282" s="11"/>
      <c r="BL282" s="11"/>
      <c r="BM282" s="11"/>
      <c r="BN282" s="11"/>
      <c r="BO282" s="11"/>
      <c r="BP282" s="2"/>
    </row>
    <row r="283" spans="1:69" x14ac:dyDescent="0.35">
      <c r="A283" s="2" t="s">
        <v>194</v>
      </c>
      <c r="B283" s="8" t="s">
        <v>13</v>
      </c>
      <c r="C283" s="8" t="s">
        <v>9</v>
      </c>
      <c r="D283" s="8">
        <v>604</v>
      </c>
      <c r="E283" s="8">
        <v>2120</v>
      </c>
      <c r="F283" s="8">
        <v>300</v>
      </c>
      <c r="G283" s="8">
        <f>(E283-F283)</f>
        <v>1820</v>
      </c>
      <c r="H283" s="8">
        <v>5.25</v>
      </c>
      <c r="I283" s="8">
        <f>(G283*H283)</f>
        <v>9555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9" x14ac:dyDescent="0.35">
      <c r="A284" s="2" t="s">
        <v>194</v>
      </c>
      <c r="B284" s="8" t="s">
        <v>14</v>
      </c>
      <c r="C284" s="8" t="s">
        <v>9</v>
      </c>
      <c r="D284" s="8">
        <v>200</v>
      </c>
      <c r="E284" s="8">
        <v>720</v>
      </c>
      <c r="F284" s="8">
        <v>100</v>
      </c>
      <c r="G284" s="8">
        <f>(E284-F284)</f>
        <v>620</v>
      </c>
      <c r="H284" s="8">
        <v>6.3</v>
      </c>
      <c r="I284" s="8">
        <f>(G284*H284)</f>
        <v>3906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2"/>
    </row>
    <row r="285" spans="1:69" x14ac:dyDescent="0.35">
      <c r="A285" s="2" t="s">
        <v>194</v>
      </c>
      <c r="B285" s="8" t="s">
        <v>314</v>
      </c>
      <c r="C285" s="8"/>
      <c r="D285" s="8"/>
      <c r="E285" s="8"/>
      <c r="F285" s="8"/>
      <c r="G285" s="8"/>
      <c r="H285" s="8"/>
      <c r="I285" s="8">
        <v>4419.7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2"/>
    </row>
    <row r="286" spans="1:69" x14ac:dyDescent="0.35">
      <c r="B286" s="2"/>
      <c r="C286" s="2"/>
      <c r="D286" s="2">
        <f t="shared" ref="D286:I286" si="62">SUM(D282:D285)</f>
        <v>902</v>
      </c>
      <c r="E286" s="2">
        <f t="shared" si="62"/>
        <v>3140</v>
      </c>
      <c r="F286" s="2">
        <f t="shared" si="62"/>
        <v>450</v>
      </c>
      <c r="G286" s="2">
        <f t="shared" si="62"/>
        <v>2690</v>
      </c>
      <c r="H286" s="2"/>
      <c r="I286" s="2">
        <f t="shared" si="62"/>
        <v>18505.7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>
        <v>402</v>
      </c>
      <c r="BE286" s="11"/>
      <c r="BF286" s="11"/>
      <c r="BG286" s="11"/>
      <c r="BH286" s="11">
        <v>500</v>
      </c>
      <c r="BI286" s="11"/>
      <c r="BJ286" s="11"/>
      <c r="BK286" s="11"/>
      <c r="BL286" s="11"/>
      <c r="BM286" s="11"/>
      <c r="BN286" s="11"/>
      <c r="BO286" s="11"/>
      <c r="BP286" s="2">
        <f>($BD$286+$BH$286)</f>
        <v>902</v>
      </c>
    </row>
    <row r="287" spans="1:69" x14ac:dyDescent="0.35">
      <c r="B287" s="2"/>
      <c r="C287" s="2"/>
      <c r="D287" s="2"/>
      <c r="E287" s="2"/>
      <c r="F287" s="2"/>
      <c r="G287" s="2"/>
      <c r="H287" s="2">
        <f>(I286/G286)</f>
        <v>6.8794423791821568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2"/>
    </row>
    <row r="288" spans="1:69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10"/>
      <c r="BQ288" s="9"/>
    </row>
    <row r="289" spans="1:68" x14ac:dyDescent="0.35">
      <c r="A289" s="2" t="s">
        <v>195</v>
      </c>
      <c r="B289" s="8" t="s">
        <v>8</v>
      </c>
      <c r="C289" s="8" t="s">
        <v>9</v>
      </c>
      <c r="D289" s="8">
        <v>450</v>
      </c>
      <c r="E289" s="8">
        <v>1660</v>
      </c>
      <c r="F289" s="8">
        <v>180</v>
      </c>
      <c r="G289" s="8">
        <f t="shared" ref="G289:G296" si="63">(E289-F289)</f>
        <v>1480</v>
      </c>
      <c r="H289" s="8">
        <v>6.5</v>
      </c>
      <c r="I289" s="8">
        <f t="shared" ref="I289:I296" si="64">(G289*H289)</f>
        <v>9620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3">
        <v>1654</v>
      </c>
      <c r="BE289" s="23" t="s">
        <v>35</v>
      </c>
      <c r="BF289" s="23" t="s">
        <v>9</v>
      </c>
      <c r="BG289" s="11"/>
      <c r="BH289" s="23">
        <v>2384</v>
      </c>
      <c r="BI289" s="23"/>
      <c r="BJ289" s="23" t="s">
        <v>9</v>
      </c>
      <c r="BK289" s="11"/>
      <c r="BL289" s="11"/>
      <c r="BM289" s="11"/>
      <c r="BN289" s="11"/>
      <c r="BO289" s="11"/>
      <c r="BP289" s="8"/>
    </row>
    <row r="290" spans="1:68" x14ac:dyDescent="0.35">
      <c r="A290" s="2" t="s">
        <v>195</v>
      </c>
      <c r="B290" s="8" t="s">
        <v>26</v>
      </c>
      <c r="C290" s="8" t="s">
        <v>9</v>
      </c>
      <c r="D290" s="8">
        <v>1104</v>
      </c>
      <c r="E290" s="8">
        <v>3920</v>
      </c>
      <c r="F290" s="8">
        <v>471</v>
      </c>
      <c r="G290" s="8">
        <f t="shared" si="63"/>
        <v>3449</v>
      </c>
      <c r="H290" s="8">
        <v>7.25</v>
      </c>
      <c r="I290" s="8">
        <f t="shared" si="64"/>
        <v>25005.25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195</v>
      </c>
      <c r="B291" s="8" t="s">
        <v>154</v>
      </c>
      <c r="C291" s="8" t="s">
        <v>9</v>
      </c>
      <c r="D291" s="8">
        <v>147</v>
      </c>
      <c r="E291" s="8">
        <v>600</v>
      </c>
      <c r="F291" s="8">
        <v>75</v>
      </c>
      <c r="G291" s="8">
        <f t="shared" si="63"/>
        <v>525</v>
      </c>
      <c r="H291" s="8">
        <v>7.5</v>
      </c>
      <c r="I291" s="8">
        <f t="shared" si="64"/>
        <v>3937.5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A292" s="2" t="s">
        <v>195</v>
      </c>
      <c r="B292" s="8" t="s">
        <v>172</v>
      </c>
      <c r="C292" s="8" t="s">
        <v>9</v>
      </c>
      <c r="D292" s="8">
        <v>486</v>
      </c>
      <c r="E292" s="8">
        <v>1840</v>
      </c>
      <c r="F292" s="8">
        <v>245</v>
      </c>
      <c r="G292" s="8">
        <f t="shared" si="63"/>
        <v>1595</v>
      </c>
      <c r="H292" s="8">
        <v>6.5</v>
      </c>
      <c r="I292" s="8">
        <f t="shared" si="64"/>
        <v>10367.5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2"/>
    </row>
    <row r="293" spans="1:68" x14ac:dyDescent="0.35">
      <c r="A293" s="2" t="s">
        <v>195</v>
      </c>
      <c r="B293" s="8" t="s">
        <v>12</v>
      </c>
      <c r="C293" s="8" t="s">
        <v>9</v>
      </c>
      <c r="D293" s="8">
        <v>564</v>
      </c>
      <c r="E293" s="8">
        <v>2200</v>
      </c>
      <c r="F293" s="8">
        <v>282</v>
      </c>
      <c r="G293" s="8">
        <f t="shared" si="63"/>
        <v>1918</v>
      </c>
      <c r="H293" s="8">
        <v>6.5</v>
      </c>
      <c r="I293" s="8">
        <f t="shared" si="64"/>
        <v>12467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A294" s="2" t="s">
        <v>195</v>
      </c>
      <c r="B294" s="8" t="s">
        <v>15</v>
      </c>
      <c r="C294" s="8" t="s">
        <v>9</v>
      </c>
      <c r="D294" s="8">
        <v>530</v>
      </c>
      <c r="E294" s="8">
        <v>2040</v>
      </c>
      <c r="F294" s="8">
        <v>160</v>
      </c>
      <c r="G294" s="8">
        <f t="shared" si="63"/>
        <v>1880</v>
      </c>
      <c r="H294" s="8">
        <v>7.5</v>
      </c>
      <c r="I294" s="8">
        <f t="shared" si="64"/>
        <v>14100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195</v>
      </c>
      <c r="B295" s="8" t="s">
        <v>21</v>
      </c>
      <c r="C295" s="8" t="s">
        <v>9</v>
      </c>
      <c r="D295" s="8">
        <v>491</v>
      </c>
      <c r="E295" s="8">
        <v>1960</v>
      </c>
      <c r="F295" s="8">
        <v>245</v>
      </c>
      <c r="G295" s="8">
        <f t="shared" si="63"/>
        <v>1715</v>
      </c>
      <c r="H295" s="8">
        <v>7.25</v>
      </c>
      <c r="I295" s="8">
        <f t="shared" si="64"/>
        <v>12433.75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2"/>
    </row>
    <row r="296" spans="1:68" x14ac:dyDescent="0.35">
      <c r="A296" s="2" t="s">
        <v>195</v>
      </c>
      <c r="B296" s="8" t="s">
        <v>14</v>
      </c>
      <c r="C296" s="8" t="s">
        <v>9</v>
      </c>
      <c r="D296" s="8">
        <v>266</v>
      </c>
      <c r="E296" s="8">
        <v>1020</v>
      </c>
      <c r="F296" s="8">
        <v>133</v>
      </c>
      <c r="G296" s="8">
        <f t="shared" si="63"/>
        <v>887</v>
      </c>
      <c r="H296" s="8">
        <v>5.5</v>
      </c>
      <c r="I296" s="8">
        <f t="shared" si="64"/>
        <v>4878.5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2"/>
    </row>
    <row r="297" spans="1:68" x14ac:dyDescent="0.35">
      <c r="A297" s="2" t="s">
        <v>195</v>
      </c>
      <c r="B297" s="8" t="s">
        <v>314</v>
      </c>
      <c r="C297" s="8"/>
      <c r="D297" s="8"/>
      <c r="E297" s="8"/>
      <c r="F297" s="8"/>
      <c r="G297" s="8"/>
      <c r="H297" s="8"/>
      <c r="I297" s="8">
        <v>11789.3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2"/>
    </row>
    <row r="298" spans="1:68" x14ac:dyDescent="0.35">
      <c r="B298" s="2" t="s">
        <v>17</v>
      </c>
      <c r="C298" s="2"/>
      <c r="D298" s="2">
        <f t="shared" ref="D298:I298" si="65">SUM(D289:D297)</f>
        <v>4038</v>
      </c>
      <c r="E298" s="2">
        <f t="shared" si="65"/>
        <v>15240</v>
      </c>
      <c r="F298" s="2">
        <f t="shared" si="65"/>
        <v>1791</v>
      </c>
      <c r="G298" s="2">
        <f t="shared" si="65"/>
        <v>13449</v>
      </c>
      <c r="H298" s="2"/>
      <c r="I298" s="2">
        <f t="shared" si="65"/>
        <v>104598.8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>
        <v>1654</v>
      </c>
      <c r="BE298" s="11"/>
      <c r="BF298" s="11"/>
      <c r="BG298" s="11"/>
      <c r="BH298" s="11">
        <v>2384</v>
      </c>
      <c r="BI298" s="11"/>
      <c r="BJ298" s="11"/>
      <c r="BK298" s="11"/>
      <c r="BL298" s="11"/>
      <c r="BM298" s="11"/>
      <c r="BN298" s="11"/>
      <c r="BO298" s="11"/>
      <c r="BP298" s="2">
        <f>(BD298+BH298)</f>
        <v>4038</v>
      </c>
    </row>
    <row r="299" spans="1:68" x14ac:dyDescent="0.35">
      <c r="B299" s="2" t="s">
        <v>18</v>
      </c>
      <c r="C299" s="2"/>
      <c r="D299" s="2"/>
      <c r="E299" s="2"/>
      <c r="F299" s="2"/>
      <c r="G299" s="2"/>
      <c r="H299" s="2">
        <f>(I298/G298)</f>
        <v>7.7774407019109226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196</v>
      </c>
      <c r="B301" s="8" t="s">
        <v>26</v>
      </c>
      <c r="C301" s="8" t="s">
        <v>9</v>
      </c>
      <c r="D301" s="8">
        <v>95</v>
      </c>
      <c r="E301" s="8">
        <v>360</v>
      </c>
      <c r="F301" s="8">
        <v>60</v>
      </c>
      <c r="G301" s="8">
        <f>(E301-F301)</f>
        <v>300</v>
      </c>
      <c r="H301" s="8">
        <v>2</v>
      </c>
      <c r="I301" s="8">
        <f>(G301*H301)</f>
        <v>600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3">
        <v>1075</v>
      </c>
      <c r="BE301" s="23" t="s">
        <v>35</v>
      </c>
      <c r="BF301" s="23" t="s">
        <v>9</v>
      </c>
      <c r="BG301" s="23"/>
      <c r="BH301" s="23">
        <v>1048</v>
      </c>
      <c r="BI301" s="23"/>
      <c r="BJ301" s="23" t="s">
        <v>9</v>
      </c>
      <c r="BK301" s="11"/>
      <c r="BL301" s="11"/>
      <c r="BM301" s="11"/>
      <c r="BN301" s="11"/>
      <c r="BO301" s="11"/>
      <c r="BP301" s="2"/>
    </row>
    <row r="302" spans="1:68" x14ac:dyDescent="0.35">
      <c r="A302" s="2" t="s">
        <v>196</v>
      </c>
      <c r="B302" s="8" t="s">
        <v>22</v>
      </c>
      <c r="C302" s="8" t="s">
        <v>9</v>
      </c>
      <c r="D302" s="8">
        <v>727</v>
      </c>
      <c r="E302" s="8">
        <v>2580</v>
      </c>
      <c r="F302" s="8">
        <v>363</v>
      </c>
      <c r="G302" s="8">
        <f>(E302-F302)</f>
        <v>2217</v>
      </c>
      <c r="H302" s="8">
        <v>6.5</v>
      </c>
      <c r="I302" s="8">
        <f>(G302*H302)</f>
        <v>14410.5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196</v>
      </c>
      <c r="B303" s="8" t="s">
        <v>186</v>
      </c>
      <c r="C303" s="8" t="s">
        <v>9</v>
      </c>
      <c r="D303" s="8">
        <v>1045</v>
      </c>
      <c r="E303" s="8">
        <v>4180</v>
      </c>
      <c r="F303" s="8">
        <v>522</v>
      </c>
      <c r="G303" s="8">
        <f>(E303-F303)</f>
        <v>3658</v>
      </c>
      <c r="H303" s="8">
        <v>7.2</v>
      </c>
      <c r="I303" s="8">
        <f>(G303*H303)</f>
        <v>26337.600000000002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A304" s="2" t="s">
        <v>196</v>
      </c>
      <c r="B304" s="8" t="s">
        <v>12</v>
      </c>
      <c r="C304" s="8" t="s">
        <v>9</v>
      </c>
      <c r="D304" s="8">
        <v>527</v>
      </c>
      <c r="E304" s="8">
        <v>2060</v>
      </c>
      <c r="F304" s="8">
        <v>263</v>
      </c>
      <c r="G304" s="8">
        <f>(E304-F304)</f>
        <v>1797</v>
      </c>
      <c r="H304" s="8">
        <v>6.5</v>
      </c>
      <c r="I304" s="8">
        <f>(G304*H304)</f>
        <v>11680.5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2"/>
    </row>
    <row r="305" spans="1:68" x14ac:dyDescent="0.35">
      <c r="A305" s="2" t="s">
        <v>196</v>
      </c>
      <c r="B305" s="8" t="s">
        <v>314</v>
      </c>
      <c r="C305" s="8"/>
      <c r="D305" s="8"/>
      <c r="E305" s="8"/>
      <c r="F305" s="8"/>
      <c r="G305" s="8"/>
      <c r="H305" s="8"/>
      <c r="I305" s="8">
        <v>7925.9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2"/>
    </row>
    <row r="306" spans="1:68" x14ac:dyDescent="0.35">
      <c r="B306" s="2" t="s">
        <v>17</v>
      </c>
      <c r="C306" s="2"/>
      <c r="D306" s="2">
        <f t="shared" ref="D306:I306" si="66">SUM(D301:D305)</f>
        <v>2394</v>
      </c>
      <c r="E306" s="2">
        <f t="shared" si="66"/>
        <v>9180</v>
      </c>
      <c r="F306" s="2">
        <f t="shared" si="66"/>
        <v>1208</v>
      </c>
      <c r="G306" s="2">
        <f t="shared" si="66"/>
        <v>7972</v>
      </c>
      <c r="H306" s="2"/>
      <c r="I306" s="2">
        <f t="shared" si="66"/>
        <v>60954.500000000007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>
        <v>1075</v>
      </c>
      <c r="BE306" s="11"/>
      <c r="BF306" s="11"/>
      <c r="BG306" s="11"/>
      <c r="BH306" s="11">
        <v>1048</v>
      </c>
      <c r="BI306" s="11"/>
      <c r="BJ306" s="11"/>
      <c r="BK306" s="11"/>
      <c r="BL306" s="11"/>
      <c r="BM306" s="11"/>
      <c r="BN306" s="11"/>
      <c r="BO306" s="11"/>
      <c r="BP306" s="2">
        <f>($BD$306+$BH$306)</f>
        <v>2123</v>
      </c>
    </row>
    <row r="307" spans="1:68" x14ac:dyDescent="0.35">
      <c r="B307" s="2" t="s">
        <v>18</v>
      </c>
      <c r="C307" s="2"/>
      <c r="D307" s="2"/>
      <c r="E307" s="2"/>
      <c r="F307" s="2"/>
      <c r="G307" s="2"/>
      <c r="H307" s="2">
        <f>(I306/G306)</f>
        <v>7.6460737581535385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2"/>
    </row>
    <row r="308" spans="1:68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2"/>
    </row>
    <row r="309" spans="1:68" x14ac:dyDescent="0.35">
      <c r="A309" s="2" t="s">
        <v>197</v>
      </c>
      <c r="B309" s="8" t="s">
        <v>8</v>
      </c>
      <c r="C309" s="8" t="s">
        <v>9</v>
      </c>
      <c r="D309" s="8">
        <v>253</v>
      </c>
      <c r="E309" s="8">
        <v>960</v>
      </c>
      <c r="F309" s="8">
        <v>100</v>
      </c>
      <c r="G309" s="8">
        <f t="shared" ref="G309:G314" si="67">(E309-F309)</f>
        <v>860</v>
      </c>
      <c r="H309" s="8">
        <v>6.75</v>
      </c>
      <c r="I309" s="8">
        <f t="shared" ref="I309:I314" si="68">(G309*H309)</f>
        <v>5805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3">
        <v>276</v>
      </c>
      <c r="BE309" s="23" t="s">
        <v>205</v>
      </c>
      <c r="BF309" s="23"/>
      <c r="BG309" s="23"/>
      <c r="BH309" s="23">
        <v>1318</v>
      </c>
      <c r="BI309" s="23"/>
      <c r="BJ309" s="23" t="s">
        <v>9</v>
      </c>
      <c r="BK309" s="11"/>
      <c r="BL309" s="11"/>
      <c r="BM309" s="11"/>
      <c r="BN309" s="11"/>
      <c r="BO309" s="11"/>
      <c r="BP309" s="2"/>
    </row>
    <row r="310" spans="1:68" x14ac:dyDescent="0.35">
      <c r="A310" s="2" t="s">
        <v>197</v>
      </c>
      <c r="B310" s="8" t="s">
        <v>22</v>
      </c>
      <c r="C310" s="8" t="s">
        <v>9</v>
      </c>
      <c r="D310" s="8">
        <v>456</v>
      </c>
      <c r="E310" s="8">
        <v>1780</v>
      </c>
      <c r="F310" s="8">
        <v>230</v>
      </c>
      <c r="G310" s="8">
        <f t="shared" si="67"/>
        <v>1550</v>
      </c>
      <c r="H310" s="8">
        <v>8</v>
      </c>
      <c r="I310" s="8">
        <f t="shared" si="68"/>
        <v>12400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3">
        <v>737</v>
      </c>
      <c r="BE310" s="23" t="s">
        <v>35</v>
      </c>
      <c r="BF310" s="23" t="s">
        <v>9</v>
      </c>
      <c r="BG310" s="23"/>
      <c r="BH310" s="23"/>
      <c r="BI310" s="23"/>
      <c r="BJ310" s="23"/>
      <c r="BK310" s="11"/>
      <c r="BL310" s="11"/>
      <c r="BM310" s="11"/>
      <c r="BN310" s="11"/>
      <c r="BO310" s="11"/>
      <c r="BP310" s="2"/>
    </row>
    <row r="311" spans="1:68" x14ac:dyDescent="0.35">
      <c r="A311" s="2" t="s">
        <v>197</v>
      </c>
      <c r="B311" s="8" t="s">
        <v>23</v>
      </c>
      <c r="C311" s="8" t="s">
        <v>9</v>
      </c>
      <c r="D311" s="8">
        <v>276</v>
      </c>
      <c r="E311" s="8">
        <v>1700</v>
      </c>
      <c r="F311" s="8">
        <v>276</v>
      </c>
      <c r="G311" s="8">
        <f t="shared" si="67"/>
        <v>1424</v>
      </c>
      <c r="H311" s="8">
        <v>7</v>
      </c>
      <c r="I311" s="8">
        <f t="shared" si="68"/>
        <v>9968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8" x14ac:dyDescent="0.35">
      <c r="A312" s="2" t="s">
        <v>197</v>
      </c>
      <c r="B312" s="8" t="s">
        <v>12</v>
      </c>
      <c r="C312" s="8" t="s">
        <v>9</v>
      </c>
      <c r="D312" s="8">
        <v>510</v>
      </c>
      <c r="E312" s="8">
        <v>2020</v>
      </c>
      <c r="F312" s="8">
        <v>255</v>
      </c>
      <c r="G312" s="8">
        <f t="shared" si="67"/>
        <v>1765</v>
      </c>
      <c r="H312" s="8">
        <v>6.5</v>
      </c>
      <c r="I312" s="8">
        <f t="shared" si="68"/>
        <v>11472.5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8" x14ac:dyDescent="0.35">
      <c r="A313" s="2" t="s">
        <v>197</v>
      </c>
      <c r="B313" s="8" t="s">
        <v>186</v>
      </c>
      <c r="C313" s="8" t="s">
        <v>9</v>
      </c>
      <c r="D313" s="8">
        <v>349</v>
      </c>
      <c r="E313" s="8">
        <v>1380</v>
      </c>
      <c r="F313" s="8">
        <v>175</v>
      </c>
      <c r="G313" s="8">
        <f t="shared" si="67"/>
        <v>1205</v>
      </c>
      <c r="H313" s="8">
        <v>7</v>
      </c>
      <c r="I313" s="8">
        <f t="shared" si="68"/>
        <v>8435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2"/>
    </row>
    <row r="314" spans="1:68" x14ac:dyDescent="0.35">
      <c r="A314" s="2" t="s">
        <v>197</v>
      </c>
      <c r="B314" s="8" t="s">
        <v>26</v>
      </c>
      <c r="C314" s="8" t="s">
        <v>9</v>
      </c>
      <c r="D314" s="8">
        <v>485</v>
      </c>
      <c r="E314" s="8">
        <v>1880</v>
      </c>
      <c r="F314" s="8">
        <v>242</v>
      </c>
      <c r="G314" s="8">
        <f t="shared" si="67"/>
        <v>1638</v>
      </c>
      <c r="H314" s="8">
        <v>6.5</v>
      </c>
      <c r="I314" s="8">
        <f t="shared" si="68"/>
        <v>10647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8" x14ac:dyDescent="0.35">
      <c r="A315" s="2" t="s">
        <v>197</v>
      </c>
      <c r="B315" s="8" t="s">
        <v>314</v>
      </c>
      <c r="C315" s="8"/>
      <c r="D315" s="8"/>
      <c r="E315" s="8"/>
      <c r="F315" s="8"/>
      <c r="G315" s="8"/>
      <c r="H315" s="8"/>
      <c r="I315" s="8">
        <v>7773.15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2"/>
    </row>
    <row r="316" spans="1:68" x14ac:dyDescent="0.35">
      <c r="B316" s="2" t="s">
        <v>17</v>
      </c>
      <c r="C316" s="2"/>
      <c r="D316" s="2">
        <f t="shared" ref="D316:I316" si="69">SUM(D309:D315)</f>
        <v>2329</v>
      </c>
      <c r="E316" s="2">
        <f t="shared" si="69"/>
        <v>9720</v>
      </c>
      <c r="F316" s="2">
        <f t="shared" si="69"/>
        <v>1278</v>
      </c>
      <c r="G316" s="2">
        <f t="shared" si="69"/>
        <v>8442</v>
      </c>
      <c r="H316" s="2"/>
      <c r="I316" s="2">
        <f t="shared" si="69"/>
        <v>66500.649999999994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>
        <f>SUM(BD309:BD314)</f>
        <v>1013</v>
      </c>
      <c r="BE316" s="11"/>
      <c r="BF316" s="11"/>
      <c r="BG316" s="11"/>
      <c r="BH316" s="11">
        <v>1318</v>
      </c>
      <c r="BI316" s="11"/>
      <c r="BJ316" s="11"/>
      <c r="BK316" s="11"/>
      <c r="BL316" s="11"/>
      <c r="BM316" s="11"/>
      <c r="BN316" s="11"/>
      <c r="BO316" s="11"/>
      <c r="BP316" s="2">
        <f>($BD$316+$BH$316)</f>
        <v>2331</v>
      </c>
    </row>
    <row r="317" spans="1:68" x14ac:dyDescent="0.35">
      <c r="B317" s="2" t="s">
        <v>18</v>
      </c>
      <c r="C317" s="2"/>
      <c r="D317" s="2"/>
      <c r="E317" s="2"/>
      <c r="F317" s="2"/>
      <c r="G317" s="2"/>
      <c r="H317" s="2">
        <f>(I316/G316)</f>
        <v>7.8773572613124845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2"/>
    </row>
    <row r="318" spans="1:68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2"/>
    </row>
    <row r="319" spans="1:68" x14ac:dyDescent="0.35">
      <c r="A319" s="2" t="s">
        <v>198</v>
      </c>
      <c r="B319" s="8" t="s">
        <v>32</v>
      </c>
      <c r="C319" s="8" t="s">
        <v>9</v>
      </c>
      <c r="D319" s="8">
        <v>1413</v>
      </c>
      <c r="E319" s="8">
        <v>5460</v>
      </c>
      <c r="F319" s="8">
        <v>1415</v>
      </c>
      <c r="G319" s="8">
        <f>(E319-F319)</f>
        <v>4045</v>
      </c>
      <c r="H319" s="8">
        <v>6</v>
      </c>
      <c r="I319" s="8">
        <f>(G319*H319)</f>
        <v>24270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3">
        <v>907</v>
      </c>
      <c r="BE319" s="23" t="s">
        <v>205</v>
      </c>
      <c r="BF319" s="23" t="s">
        <v>9</v>
      </c>
      <c r="BG319" s="23"/>
      <c r="BH319" s="23">
        <v>1315</v>
      </c>
      <c r="BI319" s="23"/>
      <c r="BJ319" s="23" t="s">
        <v>9</v>
      </c>
      <c r="BK319" s="23"/>
      <c r="BL319" s="23">
        <v>770</v>
      </c>
      <c r="BM319" s="23"/>
      <c r="BN319" s="23" t="s">
        <v>9</v>
      </c>
      <c r="BO319" s="11"/>
      <c r="BP319" s="2"/>
    </row>
    <row r="320" spans="1:68" x14ac:dyDescent="0.35">
      <c r="A320" s="2" t="s">
        <v>198</v>
      </c>
      <c r="B320" s="8" t="s">
        <v>186</v>
      </c>
      <c r="C320" s="8" t="s">
        <v>9</v>
      </c>
      <c r="D320" s="8">
        <v>659</v>
      </c>
      <c r="E320" s="8">
        <v>2460</v>
      </c>
      <c r="F320" s="8">
        <v>330</v>
      </c>
      <c r="G320" s="8">
        <f>(E320-F320)</f>
        <v>2130</v>
      </c>
      <c r="H320" s="8">
        <v>5</v>
      </c>
      <c r="I320" s="8">
        <f>(G320*H320)</f>
        <v>10650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2"/>
    </row>
    <row r="321" spans="1:68" x14ac:dyDescent="0.35">
      <c r="A321" s="2" t="s">
        <v>198</v>
      </c>
      <c r="B321" s="8" t="s">
        <v>8</v>
      </c>
      <c r="C321" s="8" t="s">
        <v>9</v>
      </c>
      <c r="D321" s="8">
        <v>239</v>
      </c>
      <c r="E321" s="8">
        <v>1380</v>
      </c>
      <c r="F321" s="8">
        <v>215</v>
      </c>
      <c r="G321" s="8">
        <f>(E321-F321)</f>
        <v>1165</v>
      </c>
      <c r="H321" s="8">
        <v>6.75</v>
      </c>
      <c r="I321" s="8">
        <f>(G321*H321)</f>
        <v>7863.75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2"/>
    </row>
    <row r="322" spans="1:68" x14ac:dyDescent="0.35">
      <c r="A322" s="2" t="s">
        <v>198</v>
      </c>
      <c r="B322" s="8" t="s">
        <v>23</v>
      </c>
      <c r="C322" s="8" t="s">
        <v>9</v>
      </c>
      <c r="D322" s="8">
        <v>238</v>
      </c>
      <c r="E322" s="8">
        <v>1380</v>
      </c>
      <c r="F322" s="8">
        <v>240</v>
      </c>
      <c r="G322" s="8">
        <f>(E322-F322)</f>
        <v>1140</v>
      </c>
      <c r="H322" s="8">
        <v>6</v>
      </c>
      <c r="I322" s="8">
        <f>(G322*H322)</f>
        <v>6840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2"/>
    </row>
    <row r="323" spans="1:68" x14ac:dyDescent="0.35">
      <c r="A323" s="2" t="s">
        <v>198</v>
      </c>
      <c r="B323" s="8" t="s">
        <v>13</v>
      </c>
      <c r="C323" s="8" t="s">
        <v>9</v>
      </c>
      <c r="D323" s="8">
        <v>430</v>
      </c>
      <c r="E323" s="8">
        <v>2291</v>
      </c>
      <c r="F323" s="8">
        <v>430</v>
      </c>
      <c r="G323" s="8">
        <f>(E323-F323)</f>
        <v>1861</v>
      </c>
      <c r="H323" s="8">
        <v>4.5</v>
      </c>
      <c r="I323" s="8">
        <f>(G323*H323)</f>
        <v>8374.5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2"/>
    </row>
    <row r="324" spans="1:68" x14ac:dyDescent="0.35">
      <c r="A324" s="2" t="s">
        <v>198</v>
      </c>
      <c r="B324" s="8" t="s">
        <v>314</v>
      </c>
      <c r="C324" s="8"/>
      <c r="D324" s="8"/>
      <c r="E324" s="8"/>
      <c r="F324" s="8"/>
      <c r="G324" s="8"/>
      <c r="H324" s="8"/>
      <c r="I324" s="8">
        <v>9300.65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2"/>
    </row>
    <row r="325" spans="1:68" x14ac:dyDescent="0.35">
      <c r="B325" s="2" t="s">
        <v>17</v>
      </c>
      <c r="C325" s="2"/>
      <c r="D325" s="2">
        <f t="shared" ref="D325:I325" si="70">SUM(D319:D324)</f>
        <v>2979</v>
      </c>
      <c r="E325" s="2">
        <f t="shared" si="70"/>
        <v>12971</v>
      </c>
      <c r="F325" s="2">
        <f t="shared" si="70"/>
        <v>2630</v>
      </c>
      <c r="G325" s="2">
        <f t="shared" si="70"/>
        <v>10341</v>
      </c>
      <c r="H325" s="2"/>
      <c r="I325" s="2">
        <f t="shared" si="70"/>
        <v>67298.899999999994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11">
        <v>907</v>
      </c>
      <c r="BE325" s="11"/>
      <c r="BF325" s="11"/>
      <c r="BG325" s="11"/>
      <c r="BH325" s="11">
        <v>1315</v>
      </c>
      <c r="BI325" s="11"/>
      <c r="BJ325" s="11"/>
      <c r="BK325" s="11"/>
      <c r="BL325" s="11">
        <v>770</v>
      </c>
      <c r="BM325" s="11"/>
      <c r="BN325" s="11"/>
      <c r="BO325" s="11"/>
      <c r="BP325" s="2">
        <f>($BD$325+$BH$325+$BL$325)</f>
        <v>2992</v>
      </c>
    </row>
    <row r="326" spans="1:68" x14ac:dyDescent="0.35">
      <c r="B326" s="2" t="s">
        <v>18</v>
      </c>
      <c r="C326" s="2"/>
      <c r="D326" s="2"/>
      <c r="E326" s="2"/>
      <c r="F326" s="2"/>
      <c r="G326" s="2"/>
      <c r="H326" s="2">
        <f>(I325/G325)</f>
        <v>6.5079682815975239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2"/>
    </row>
    <row r="328" spans="1:68" x14ac:dyDescent="0.35">
      <c r="A328" s="2" t="s">
        <v>199</v>
      </c>
      <c r="B328" s="8" t="s">
        <v>14</v>
      </c>
      <c r="C328" s="8" t="s">
        <v>9</v>
      </c>
      <c r="D328" s="8">
        <v>143</v>
      </c>
      <c r="E328" s="8">
        <v>560</v>
      </c>
      <c r="F328" s="8">
        <v>72</v>
      </c>
      <c r="G328" s="8">
        <f t="shared" ref="G328:G336" si="71">(E328-F328)</f>
        <v>488</v>
      </c>
      <c r="H328" s="8">
        <v>5.5</v>
      </c>
      <c r="I328" s="8">
        <f t="shared" ref="I328:I336" si="72">(G328*H328)</f>
        <v>2684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3">
        <v>200</v>
      </c>
      <c r="BE328" s="23" t="s">
        <v>35</v>
      </c>
      <c r="BF328" s="23" t="s">
        <v>110</v>
      </c>
      <c r="BG328" s="23"/>
      <c r="BH328" s="23">
        <v>175</v>
      </c>
      <c r="BI328" s="23" t="s">
        <v>35</v>
      </c>
      <c r="BJ328" s="23" t="s">
        <v>110</v>
      </c>
      <c r="BK328" s="11"/>
      <c r="BL328" s="11"/>
      <c r="BM328" s="11"/>
      <c r="BN328" s="11"/>
      <c r="BO328" s="11"/>
      <c r="BP328" s="2"/>
    </row>
    <row r="329" spans="1:68" x14ac:dyDescent="0.35">
      <c r="A329" s="2" t="s">
        <v>199</v>
      </c>
      <c r="B329" s="8" t="s">
        <v>23</v>
      </c>
      <c r="C329" s="8" t="s">
        <v>9</v>
      </c>
      <c r="D329" s="8">
        <v>387</v>
      </c>
      <c r="E329" s="8">
        <v>2340</v>
      </c>
      <c r="F329" s="8">
        <v>387</v>
      </c>
      <c r="G329" s="8">
        <f t="shared" si="71"/>
        <v>1953</v>
      </c>
      <c r="H329" s="8">
        <v>7</v>
      </c>
      <c r="I329" s="8">
        <f t="shared" si="72"/>
        <v>13671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3">
        <v>378</v>
      </c>
      <c r="BE329" s="23" t="s">
        <v>205</v>
      </c>
      <c r="BF329" s="23"/>
      <c r="BG329" s="23"/>
      <c r="BH329" s="23">
        <v>70</v>
      </c>
      <c r="BI329" s="23" t="s">
        <v>206</v>
      </c>
      <c r="BJ329" s="23" t="s">
        <v>110</v>
      </c>
      <c r="BK329" s="11"/>
      <c r="BL329" s="11"/>
      <c r="BM329" s="11"/>
      <c r="BN329" s="11"/>
      <c r="BO329" s="11"/>
      <c r="BP329" s="2"/>
    </row>
    <row r="330" spans="1:68" x14ac:dyDescent="0.35">
      <c r="A330" s="2" t="s">
        <v>199</v>
      </c>
      <c r="B330" s="8" t="s">
        <v>31</v>
      </c>
      <c r="C330" s="8" t="s">
        <v>9</v>
      </c>
      <c r="D330" s="8">
        <v>441</v>
      </c>
      <c r="E330" s="8">
        <v>1960</v>
      </c>
      <c r="F330" s="8">
        <v>220</v>
      </c>
      <c r="G330" s="8">
        <f t="shared" si="71"/>
        <v>1740</v>
      </c>
      <c r="H330" s="8">
        <v>7.5</v>
      </c>
      <c r="I330" s="8">
        <f t="shared" si="72"/>
        <v>13050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3">
        <v>1318</v>
      </c>
      <c r="BE330" s="23" t="s">
        <v>35</v>
      </c>
      <c r="BF330" s="23" t="s">
        <v>9</v>
      </c>
      <c r="BG330" s="23"/>
      <c r="BH330" s="23">
        <v>1133</v>
      </c>
      <c r="BI330" s="23"/>
      <c r="BJ330" s="23" t="s">
        <v>9</v>
      </c>
      <c r="BK330" s="11"/>
      <c r="BL330" s="11"/>
      <c r="BM330" s="11"/>
      <c r="BN330" s="11"/>
      <c r="BO330" s="11"/>
      <c r="BP330" s="2"/>
    </row>
    <row r="331" spans="1:68" x14ac:dyDescent="0.35">
      <c r="A331" s="2" t="s">
        <v>199</v>
      </c>
      <c r="B331" s="8" t="s">
        <v>32</v>
      </c>
      <c r="C331" s="8" t="s">
        <v>9</v>
      </c>
      <c r="D331" s="8">
        <v>1122</v>
      </c>
      <c r="E331" s="8">
        <v>4360</v>
      </c>
      <c r="F331" s="8">
        <v>560</v>
      </c>
      <c r="G331" s="8">
        <f t="shared" si="71"/>
        <v>3800</v>
      </c>
      <c r="H331" s="8">
        <v>5.75</v>
      </c>
      <c r="I331" s="8">
        <f t="shared" si="72"/>
        <v>21850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2"/>
    </row>
    <row r="332" spans="1:68" x14ac:dyDescent="0.35">
      <c r="A332" s="2" t="s">
        <v>199</v>
      </c>
      <c r="B332" s="8" t="s">
        <v>172</v>
      </c>
      <c r="C332" s="8" t="s">
        <v>9</v>
      </c>
      <c r="D332" s="8">
        <v>405</v>
      </c>
      <c r="E332" s="8">
        <v>1620</v>
      </c>
      <c r="F332" s="8">
        <v>200</v>
      </c>
      <c r="G332" s="8">
        <f t="shared" si="71"/>
        <v>1420</v>
      </c>
      <c r="H332" s="8">
        <v>6</v>
      </c>
      <c r="I332" s="8">
        <f t="shared" si="72"/>
        <v>8520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2"/>
    </row>
    <row r="333" spans="1:68" x14ac:dyDescent="0.35">
      <c r="A333" s="2" t="s">
        <v>199</v>
      </c>
      <c r="B333" s="8" t="s">
        <v>200</v>
      </c>
      <c r="C333" s="8" t="s">
        <v>110</v>
      </c>
      <c r="D333" s="8">
        <v>282</v>
      </c>
      <c r="E333" s="8">
        <v>1420</v>
      </c>
      <c r="F333" s="8">
        <v>160</v>
      </c>
      <c r="G333" s="8">
        <f t="shared" si="71"/>
        <v>1260</v>
      </c>
      <c r="H333" s="8">
        <v>6.4</v>
      </c>
      <c r="I333" s="8">
        <f t="shared" si="72"/>
        <v>8064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2"/>
    </row>
    <row r="334" spans="1:68" x14ac:dyDescent="0.35">
      <c r="A334" s="2" t="s">
        <v>199</v>
      </c>
      <c r="B334" s="8" t="s">
        <v>201</v>
      </c>
      <c r="C334" s="8" t="s">
        <v>202</v>
      </c>
      <c r="D334" s="8">
        <v>26</v>
      </c>
      <c r="E334" s="8">
        <v>220</v>
      </c>
      <c r="F334" s="8"/>
      <c r="G334" s="8">
        <f t="shared" si="71"/>
        <v>220</v>
      </c>
      <c r="H334" s="8">
        <v>2</v>
      </c>
      <c r="I334" s="8">
        <f t="shared" si="72"/>
        <v>440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2"/>
    </row>
    <row r="335" spans="1:68" x14ac:dyDescent="0.35">
      <c r="A335" s="2" t="s">
        <v>199</v>
      </c>
      <c r="B335" s="8" t="s">
        <v>201</v>
      </c>
      <c r="C335" s="8" t="s">
        <v>110</v>
      </c>
      <c r="D335" s="8">
        <v>136</v>
      </c>
      <c r="E335" s="8">
        <v>1180</v>
      </c>
      <c r="F335" s="8"/>
      <c r="G335" s="8">
        <f t="shared" si="71"/>
        <v>1180</v>
      </c>
      <c r="H335" s="8">
        <v>3.5</v>
      </c>
      <c r="I335" s="8">
        <f t="shared" si="72"/>
        <v>4130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2"/>
    </row>
    <row r="336" spans="1:68" x14ac:dyDescent="0.35">
      <c r="A336" s="2" t="s">
        <v>199</v>
      </c>
      <c r="B336" s="8" t="s">
        <v>15</v>
      </c>
      <c r="C336" s="8" t="s">
        <v>9</v>
      </c>
      <c r="D336" s="8">
        <v>341</v>
      </c>
      <c r="E336" s="8">
        <v>1320</v>
      </c>
      <c r="F336" s="8">
        <v>105</v>
      </c>
      <c r="G336" s="8">
        <f t="shared" si="71"/>
        <v>1215</v>
      </c>
      <c r="H336" s="8">
        <v>7</v>
      </c>
      <c r="I336" s="8">
        <f t="shared" si="72"/>
        <v>8505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2"/>
    </row>
    <row r="337" spans="1:69" x14ac:dyDescent="0.35">
      <c r="A337" s="2" t="s">
        <v>199</v>
      </c>
      <c r="B337" s="8" t="s">
        <v>314</v>
      </c>
      <c r="C337" s="8"/>
      <c r="D337" s="8"/>
      <c r="E337" s="8"/>
      <c r="F337" s="8"/>
      <c r="G337" s="8"/>
      <c r="H337" s="8"/>
      <c r="I337" s="8">
        <v>10015.049999999999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2"/>
    </row>
    <row r="338" spans="1:69" x14ac:dyDescent="0.35">
      <c r="B338" s="2" t="s">
        <v>17</v>
      </c>
      <c r="C338" s="2"/>
      <c r="D338" s="2">
        <f t="shared" ref="D338:I338" si="73">SUM(D328:D337)</f>
        <v>3283</v>
      </c>
      <c r="E338" s="2">
        <f t="shared" si="73"/>
        <v>14980</v>
      </c>
      <c r="F338" s="2">
        <f t="shared" si="73"/>
        <v>1704</v>
      </c>
      <c r="G338" s="2">
        <f t="shared" si="73"/>
        <v>13276</v>
      </c>
      <c r="H338" s="2"/>
      <c r="I338" s="2">
        <f t="shared" si="73"/>
        <v>90929.05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11">
        <f>SUM(BD328:BD336)</f>
        <v>1896</v>
      </c>
      <c r="BE338" s="11"/>
      <c r="BF338" s="11"/>
      <c r="BG338" s="11"/>
      <c r="BH338" s="11">
        <f>SUM(BH328:BH336)</f>
        <v>1378</v>
      </c>
      <c r="BI338" s="11"/>
      <c r="BJ338" s="11"/>
      <c r="BK338" s="11"/>
      <c r="BL338" s="11"/>
      <c r="BM338" s="11"/>
      <c r="BN338" s="11"/>
      <c r="BO338" s="11"/>
      <c r="BP338" s="2">
        <f>($BD$338+$BH$338)</f>
        <v>3274</v>
      </c>
    </row>
    <row r="339" spans="1:69" x14ac:dyDescent="0.35">
      <c r="B339" s="2" t="s">
        <v>18</v>
      </c>
      <c r="C339" s="2"/>
      <c r="D339" s="2"/>
      <c r="E339" s="2"/>
      <c r="F339" s="2"/>
      <c r="G339" s="2"/>
      <c r="H339" s="2">
        <f>(I338/G338)</f>
        <v>6.8491300090388672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2"/>
    </row>
    <row r="340" spans="1:69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2"/>
    </row>
    <row r="341" spans="1:69" x14ac:dyDescent="0.35">
      <c r="A341" s="2" t="s">
        <v>203</v>
      </c>
      <c r="B341" s="8" t="s">
        <v>23</v>
      </c>
      <c r="C341" s="8" t="s">
        <v>9</v>
      </c>
      <c r="D341" s="8">
        <v>363</v>
      </c>
      <c r="E341" s="8">
        <v>2100</v>
      </c>
      <c r="F341" s="8">
        <v>363</v>
      </c>
      <c r="G341" s="8">
        <f t="shared" ref="G341:G346" si="74">(E341-F341)</f>
        <v>1737</v>
      </c>
      <c r="H341" s="8">
        <v>7</v>
      </c>
      <c r="I341" s="8">
        <f t="shared" ref="I341:I346" si="75">(G341*H341)</f>
        <v>12159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3">
        <v>50</v>
      </c>
      <c r="BE341" s="23" t="s">
        <v>34</v>
      </c>
      <c r="BF341" s="23" t="s">
        <v>36</v>
      </c>
      <c r="BG341" s="23"/>
      <c r="BH341" s="23">
        <v>722</v>
      </c>
      <c r="BI341" s="23"/>
      <c r="BJ341" s="23" t="s">
        <v>9</v>
      </c>
      <c r="BK341" s="11"/>
      <c r="BL341" s="11"/>
      <c r="BM341" s="11"/>
      <c r="BN341" s="11"/>
      <c r="BO341" s="11"/>
      <c r="BP341" s="2"/>
    </row>
    <row r="342" spans="1:69" x14ac:dyDescent="0.35">
      <c r="A342" s="2" t="s">
        <v>203</v>
      </c>
      <c r="B342" s="8" t="s">
        <v>26</v>
      </c>
      <c r="C342" s="8" t="s">
        <v>9</v>
      </c>
      <c r="D342" s="8">
        <v>507</v>
      </c>
      <c r="E342" s="8">
        <v>1620</v>
      </c>
      <c r="F342" s="8">
        <v>205</v>
      </c>
      <c r="G342" s="8">
        <f t="shared" si="74"/>
        <v>1415</v>
      </c>
      <c r="H342" s="8">
        <v>6</v>
      </c>
      <c r="I342" s="8">
        <f t="shared" si="75"/>
        <v>8490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3">
        <v>481</v>
      </c>
      <c r="BE342" s="23" t="s">
        <v>34</v>
      </c>
      <c r="BF342" s="23" t="s">
        <v>9</v>
      </c>
      <c r="BG342" s="23"/>
      <c r="BH342" s="23"/>
      <c r="BI342" s="23"/>
      <c r="BJ342" s="23"/>
      <c r="BK342" s="11"/>
      <c r="BL342" s="11"/>
      <c r="BM342" s="11"/>
      <c r="BN342" s="11"/>
      <c r="BO342" s="11"/>
      <c r="BP342" s="2"/>
    </row>
    <row r="343" spans="1:69" x14ac:dyDescent="0.35">
      <c r="A343" s="2" t="s">
        <v>203</v>
      </c>
      <c r="B343" s="8" t="s">
        <v>26</v>
      </c>
      <c r="C343" s="8" t="s">
        <v>9</v>
      </c>
      <c r="D343" s="8">
        <v>135</v>
      </c>
      <c r="E343" s="8">
        <v>560</v>
      </c>
      <c r="F343" s="8">
        <v>60</v>
      </c>
      <c r="G343" s="8">
        <f t="shared" si="74"/>
        <v>500</v>
      </c>
      <c r="H343" s="8">
        <v>6</v>
      </c>
      <c r="I343" s="8">
        <f t="shared" si="75"/>
        <v>3000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2"/>
    </row>
    <row r="344" spans="1:69" x14ac:dyDescent="0.35">
      <c r="A344" s="2" t="s">
        <v>203</v>
      </c>
      <c r="B344" s="8" t="s">
        <v>204</v>
      </c>
      <c r="C344" s="8" t="s">
        <v>36</v>
      </c>
      <c r="D344" s="8">
        <v>50</v>
      </c>
      <c r="E344" s="8">
        <v>332</v>
      </c>
      <c r="F344" s="8">
        <v>50</v>
      </c>
      <c r="G344" s="8">
        <f t="shared" si="74"/>
        <v>282</v>
      </c>
      <c r="H344" s="8">
        <v>5</v>
      </c>
      <c r="I344" s="8">
        <f t="shared" si="75"/>
        <v>1410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2"/>
    </row>
    <row r="345" spans="1:69" x14ac:dyDescent="0.35">
      <c r="A345" s="2" t="s">
        <v>203</v>
      </c>
      <c r="B345" s="8" t="s">
        <v>15</v>
      </c>
      <c r="C345" s="8" t="s">
        <v>9</v>
      </c>
      <c r="D345" s="8">
        <v>80</v>
      </c>
      <c r="E345" s="8">
        <v>369</v>
      </c>
      <c r="F345" s="8">
        <v>30</v>
      </c>
      <c r="G345" s="8">
        <f t="shared" si="74"/>
        <v>339</v>
      </c>
      <c r="H345" s="8">
        <v>3</v>
      </c>
      <c r="I345" s="8">
        <f t="shared" si="75"/>
        <v>1017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2"/>
    </row>
    <row r="346" spans="1:69" x14ac:dyDescent="0.35">
      <c r="A346" s="2" t="s">
        <v>203</v>
      </c>
      <c r="B346" s="8" t="s">
        <v>14</v>
      </c>
      <c r="C346" s="8" t="s">
        <v>9</v>
      </c>
      <c r="D346" s="8">
        <v>118</v>
      </c>
      <c r="E346" s="8">
        <v>720</v>
      </c>
      <c r="F346" s="8">
        <v>118</v>
      </c>
      <c r="G346" s="8">
        <f t="shared" si="74"/>
        <v>602</v>
      </c>
      <c r="H346" s="8">
        <v>5.5</v>
      </c>
      <c r="I346" s="8">
        <f t="shared" si="75"/>
        <v>3311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2"/>
    </row>
    <row r="347" spans="1:69" x14ac:dyDescent="0.35">
      <c r="A347" s="2" t="s">
        <v>203</v>
      </c>
      <c r="B347" s="8" t="s">
        <v>314</v>
      </c>
      <c r="C347" s="8"/>
      <c r="D347" s="8"/>
      <c r="E347" s="8"/>
      <c r="F347" s="8"/>
      <c r="G347" s="8"/>
      <c r="H347" s="8"/>
      <c r="I347" s="8">
        <v>5244.55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2"/>
    </row>
    <row r="348" spans="1:69" x14ac:dyDescent="0.35">
      <c r="B348" s="2" t="s">
        <v>17</v>
      </c>
      <c r="C348" s="2"/>
      <c r="D348" s="2">
        <f t="shared" ref="D348:I348" si="76">SUM(D341:D347)</f>
        <v>1253</v>
      </c>
      <c r="E348" s="2">
        <f t="shared" si="76"/>
        <v>5701</v>
      </c>
      <c r="F348" s="2">
        <f t="shared" si="76"/>
        <v>826</v>
      </c>
      <c r="G348" s="2">
        <f t="shared" si="76"/>
        <v>4875</v>
      </c>
      <c r="H348" s="2"/>
      <c r="I348" s="2">
        <f t="shared" si="76"/>
        <v>34631.550000000003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11">
        <f>SUM(BD341:BD346)</f>
        <v>531</v>
      </c>
      <c r="BE348" s="11"/>
      <c r="BF348" s="11"/>
      <c r="BG348" s="11"/>
      <c r="BH348" s="11">
        <v>722</v>
      </c>
      <c r="BI348" s="11"/>
      <c r="BJ348" s="11"/>
      <c r="BK348" s="11"/>
      <c r="BL348" s="11"/>
      <c r="BM348" s="11"/>
      <c r="BN348" s="11"/>
      <c r="BO348" s="11"/>
      <c r="BP348" s="2">
        <f>($BD$348+$BH$348)</f>
        <v>1253</v>
      </c>
    </row>
    <row r="349" spans="1:69" x14ac:dyDescent="0.35">
      <c r="B349" s="2" t="s">
        <v>18</v>
      </c>
      <c r="C349" s="2"/>
      <c r="D349" s="2"/>
      <c r="E349" s="2"/>
      <c r="F349" s="2"/>
      <c r="G349" s="2"/>
      <c r="H349" s="2">
        <f>(I348/G348)</f>
        <v>7.1039076923076925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2"/>
    </row>
    <row r="350" spans="1:69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10"/>
      <c r="BQ350" s="9"/>
    </row>
    <row r="351" spans="1:69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2"/>
    </row>
    <row r="352" spans="1:69" x14ac:dyDescent="0.35">
      <c r="A352" s="4" t="s">
        <v>19</v>
      </c>
      <c r="B352" t="s">
        <v>8</v>
      </c>
      <c r="C352" t="s">
        <v>9</v>
      </c>
      <c r="D352">
        <v>520</v>
      </c>
      <c r="E352">
        <v>2140</v>
      </c>
      <c r="F352">
        <v>210</v>
      </c>
      <c r="G352">
        <f t="shared" ref="G352:G359" si="77">(E352-F352)</f>
        <v>1930</v>
      </c>
      <c r="H352">
        <v>7.5</v>
      </c>
      <c r="I352">
        <f t="shared" ref="I352:I359" si="78">(G352*H352)</f>
        <v>14475</v>
      </c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</row>
    <row r="353" spans="1:68" x14ac:dyDescent="0.35">
      <c r="A353" s="4" t="s">
        <v>19</v>
      </c>
      <c r="B353" t="s">
        <v>8</v>
      </c>
      <c r="C353" t="s">
        <v>10</v>
      </c>
      <c r="D353">
        <v>249</v>
      </c>
      <c r="E353">
        <v>960</v>
      </c>
      <c r="F353">
        <v>100</v>
      </c>
      <c r="G353">
        <f t="shared" si="77"/>
        <v>860</v>
      </c>
      <c r="H353">
        <v>8</v>
      </c>
      <c r="I353">
        <f t="shared" si="78"/>
        <v>6880</v>
      </c>
      <c r="BD353" s="3">
        <v>605</v>
      </c>
      <c r="BE353" t="s">
        <v>34</v>
      </c>
      <c r="BF353" t="s">
        <v>9</v>
      </c>
      <c r="BH353">
        <v>248</v>
      </c>
      <c r="BI353" t="s">
        <v>35</v>
      </c>
      <c r="BJ353" t="s">
        <v>36</v>
      </c>
      <c r="BL353">
        <v>230</v>
      </c>
      <c r="BM353" t="s">
        <v>35</v>
      </c>
      <c r="BN353" t="s">
        <v>9</v>
      </c>
      <c r="BO353" s="2"/>
    </row>
    <row r="354" spans="1:68" x14ac:dyDescent="0.35">
      <c r="A354" s="4" t="s">
        <v>19</v>
      </c>
      <c r="B354" t="s">
        <v>11</v>
      </c>
      <c r="C354" t="s">
        <v>9</v>
      </c>
      <c r="D354">
        <v>300</v>
      </c>
      <c r="E354">
        <v>1100</v>
      </c>
      <c r="F354">
        <v>150</v>
      </c>
      <c r="G354">
        <f t="shared" si="77"/>
        <v>950</v>
      </c>
      <c r="H354">
        <v>6.25</v>
      </c>
      <c r="I354">
        <f t="shared" si="78"/>
        <v>5937.5</v>
      </c>
      <c r="BH354">
        <v>1656</v>
      </c>
      <c r="BI354" t="s">
        <v>35</v>
      </c>
      <c r="BJ354" t="s">
        <v>9</v>
      </c>
      <c r="BO354" s="2"/>
    </row>
    <row r="355" spans="1:68" x14ac:dyDescent="0.35">
      <c r="A355" s="4" t="s">
        <v>19</v>
      </c>
      <c r="B355" t="s">
        <v>12</v>
      </c>
      <c r="C355" t="s">
        <v>9</v>
      </c>
      <c r="D355">
        <v>498</v>
      </c>
      <c r="E355">
        <v>1800</v>
      </c>
      <c r="F355">
        <v>250</v>
      </c>
      <c r="G355">
        <f t="shared" si="77"/>
        <v>1550</v>
      </c>
      <c r="H355">
        <v>5.5</v>
      </c>
      <c r="I355">
        <f t="shared" si="78"/>
        <v>8525</v>
      </c>
      <c r="BH355">
        <v>14</v>
      </c>
      <c r="BJ355" t="s">
        <v>37</v>
      </c>
      <c r="BO355" s="2"/>
    </row>
    <row r="356" spans="1:68" x14ac:dyDescent="0.35">
      <c r="A356" s="4" t="s">
        <v>19</v>
      </c>
      <c r="B356" t="s">
        <v>13</v>
      </c>
      <c r="C356" t="s">
        <v>9</v>
      </c>
      <c r="D356">
        <v>229</v>
      </c>
      <c r="E356">
        <v>1320</v>
      </c>
      <c r="F356">
        <v>230</v>
      </c>
      <c r="G356">
        <f t="shared" si="77"/>
        <v>1090</v>
      </c>
      <c r="H356">
        <v>4</v>
      </c>
      <c r="I356">
        <f t="shared" si="78"/>
        <v>4360</v>
      </c>
      <c r="BO356" s="2"/>
    </row>
    <row r="357" spans="1:68" x14ac:dyDescent="0.35">
      <c r="A357" s="4" t="s">
        <v>19</v>
      </c>
      <c r="B357" t="s">
        <v>14</v>
      </c>
      <c r="C357" t="s">
        <v>9</v>
      </c>
      <c r="D357">
        <v>376</v>
      </c>
      <c r="E357">
        <v>1720</v>
      </c>
      <c r="F357">
        <v>376</v>
      </c>
      <c r="G357">
        <f t="shared" si="77"/>
        <v>1344</v>
      </c>
      <c r="H357">
        <v>7</v>
      </c>
      <c r="I357">
        <f t="shared" si="78"/>
        <v>9408</v>
      </c>
      <c r="BO357" s="2"/>
    </row>
    <row r="358" spans="1:68" x14ac:dyDescent="0.35">
      <c r="A358" s="4" t="s">
        <v>19</v>
      </c>
      <c r="B358" t="s">
        <v>15</v>
      </c>
      <c r="C358" t="s">
        <v>9</v>
      </c>
      <c r="D358">
        <v>99</v>
      </c>
      <c r="E358">
        <v>420</v>
      </c>
      <c r="F358">
        <v>40</v>
      </c>
      <c r="G358">
        <f t="shared" si="77"/>
        <v>380</v>
      </c>
      <c r="H358">
        <v>7</v>
      </c>
      <c r="I358">
        <f t="shared" si="78"/>
        <v>2660</v>
      </c>
      <c r="BO358" s="2"/>
    </row>
    <row r="359" spans="1:68" x14ac:dyDescent="0.35">
      <c r="A359" s="4" t="s">
        <v>19</v>
      </c>
      <c r="B359" t="s">
        <v>16</v>
      </c>
      <c r="C359" t="s">
        <v>9</v>
      </c>
      <c r="D359">
        <v>484</v>
      </c>
      <c r="E359">
        <v>1900</v>
      </c>
      <c r="F359">
        <v>242</v>
      </c>
      <c r="G359">
        <f t="shared" si="77"/>
        <v>1658</v>
      </c>
      <c r="H359">
        <v>7</v>
      </c>
      <c r="I359">
        <f t="shared" si="78"/>
        <v>11606</v>
      </c>
      <c r="BO359" s="2"/>
    </row>
    <row r="360" spans="1:68" x14ac:dyDescent="0.35">
      <c r="A360" s="4" t="s">
        <v>19</v>
      </c>
      <c r="B360" s="8" t="s">
        <v>314</v>
      </c>
      <c r="I360">
        <v>8774.25</v>
      </c>
      <c r="BO360" s="2"/>
    </row>
    <row r="361" spans="1:68" x14ac:dyDescent="0.35">
      <c r="A361" s="4"/>
      <c r="B361" s="2" t="s">
        <v>17</v>
      </c>
      <c r="C361" s="2"/>
      <c r="D361" s="13">
        <f t="shared" ref="D361:I361" si="79">SUM(D352:D360)</f>
        <v>2755</v>
      </c>
      <c r="E361" s="2">
        <f t="shared" si="79"/>
        <v>11360</v>
      </c>
      <c r="F361" s="2">
        <f t="shared" si="79"/>
        <v>1598</v>
      </c>
      <c r="G361" s="2">
        <f t="shared" si="79"/>
        <v>9762</v>
      </c>
      <c r="H361" s="2"/>
      <c r="I361" s="2">
        <f t="shared" si="79"/>
        <v>72625.75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>
        <f t="shared" ref="BD361:BL361" si="80">SUM(BD353:BD359)</f>
        <v>605</v>
      </c>
      <c r="BE361" s="2"/>
      <c r="BF361" s="2"/>
      <c r="BG361" s="2"/>
      <c r="BH361" s="2">
        <f t="shared" si="80"/>
        <v>1918</v>
      </c>
      <c r="BI361" s="2"/>
      <c r="BJ361" s="2"/>
      <c r="BK361" s="2"/>
      <c r="BL361" s="2">
        <f t="shared" si="80"/>
        <v>230</v>
      </c>
      <c r="BM361" s="2"/>
      <c r="BN361" s="2"/>
      <c r="BO361" s="2"/>
      <c r="BP361" s="2">
        <f>SUM($BD$361:$BO$361)</f>
        <v>2753</v>
      </c>
    </row>
    <row r="362" spans="1:68" x14ac:dyDescent="0.35">
      <c r="A362" s="4"/>
      <c r="B362" s="2" t="s">
        <v>18</v>
      </c>
      <c r="C362" s="2"/>
      <c r="D362" s="2"/>
      <c r="E362" s="2"/>
      <c r="F362" s="2"/>
      <c r="G362" s="2"/>
      <c r="H362" s="2">
        <f>(I361/G361)</f>
        <v>7.4396383937717685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68" x14ac:dyDescent="0.35">
      <c r="A364" s="4" t="s">
        <v>20</v>
      </c>
      <c r="B364" t="s">
        <v>21</v>
      </c>
      <c r="C364" t="s">
        <v>9</v>
      </c>
      <c r="D364">
        <v>690</v>
      </c>
      <c r="E364">
        <v>2580</v>
      </c>
      <c r="F364">
        <v>345</v>
      </c>
      <c r="G364">
        <f>(E364-F364)</f>
        <v>2235</v>
      </c>
      <c r="H364">
        <v>7</v>
      </c>
      <c r="I364">
        <f>(G364*H364)</f>
        <v>15645</v>
      </c>
      <c r="BD364" s="3">
        <v>455</v>
      </c>
      <c r="BE364" t="s">
        <v>34</v>
      </c>
      <c r="BF364" t="s">
        <v>9</v>
      </c>
      <c r="BH364">
        <v>1455</v>
      </c>
      <c r="BI364" t="s">
        <v>35</v>
      </c>
      <c r="BJ364" t="s">
        <v>9</v>
      </c>
      <c r="BL364">
        <v>288</v>
      </c>
      <c r="BM364" t="s">
        <v>35</v>
      </c>
      <c r="BN364" t="s">
        <v>9</v>
      </c>
    </row>
    <row r="365" spans="1:68" x14ac:dyDescent="0.35">
      <c r="A365" s="4" t="s">
        <v>20</v>
      </c>
      <c r="B365" t="s">
        <v>22</v>
      </c>
      <c r="C365" t="s">
        <v>9</v>
      </c>
      <c r="D365">
        <v>534</v>
      </c>
      <c r="E365">
        <v>1900</v>
      </c>
      <c r="F365">
        <v>267</v>
      </c>
      <c r="G365">
        <f>(E365-F365)</f>
        <v>1633</v>
      </c>
      <c r="H365">
        <v>4.5</v>
      </c>
      <c r="I365">
        <f>(G365*H365)</f>
        <v>7348.5</v>
      </c>
    </row>
    <row r="366" spans="1:68" x14ac:dyDescent="0.35">
      <c r="A366" s="4" t="s">
        <v>20</v>
      </c>
      <c r="B366" t="s">
        <v>12</v>
      </c>
      <c r="C366" t="s">
        <v>9</v>
      </c>
      <c r="D366">
        <v>525</v>
      </c>
      <c r="E366">
        <v>1960</v>
      </c>
      <c r="F366">
        <v>262</v>
      </c>
      <c r="G366">
        <f>(E366-F366)</f>
        <v>1698</v>
      </c>
      <c r="H366">
        <v>6.5</v>
      </c>
      <c r="I366">
        <f>(G366*H366)</f>
        <v>11037</v>
      </c>
    </row>
    <row r="367" spans="1:68" x14ac:dyDescent="0.35">
      <c r="A367" s="4" t="s">
        <v>20</v>
      </c>
      <c r="B367" t="s">
        <v>23</v>
      </c>
      <c r="C367" t="s">
        <v>9</v>
      </c>
      <c r="D367">
        <v>443</v>
      </c>
      <c r="E367">
        <v>2627</v>
      </c>
      <c r="F367">
        <v>443</v>
      </c>
      <c r="G367">
        <f>(E367-F367)</f>
        <v>2184</v>
      </c>
      <c r="H367">
        <v>6.5</v>
      </c>
      <c r="I367">
        <f>(G367*H367)</f>
        <v>14196</v>
      </c>
    </row>
    <row r="368" spans="1:68" x14ac:dyDescent="0.35">
      <c r="A368" s="4" t="s">
        <v>20</v>
      </c>
      <c r="B368" s="8" t="s">
        <v>314</v>
      </c>
      <c r="I368">
        <v>7451.2</v>
      </c>
    </row>
    <row r="369" spans="1:68" x14ac:dyDescent="0.35">
      <c r="A369" s="4"/>
      <c r="B369" s="2" t="s">
        <v>17</v>
      </c>
      <c r="C369" s="2"/>
      <c r="D369" s="2">
        <f t="shared" ref="D369:I369" si="81">SUM(D364:D368)</f>
        <v>2192</v>
      </c>
      <c r="E369" s="2">
        <f t="shared" si="81"/>
        <v>9067</v>
      </c>
      <c r="F369" s="2">
        <f t="shared" si="81"/>
        <v>1317</v>
      </c>
      <c r="G369" s="2">
        <f t="shared" si="81"/>
        <v>7750</v>
      </c>
      <c r="H369" s="2"/>
      <c r="I369" s="2">
        <f t="shared" si="81"/>
        <v>55677.7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>
        <f t="shared" ref="BD369:BL369" si="82">SUM(BD364:BD367)</f>
        <v>455</v>
      </c>
      <c r="BE369" s="2"/>
      <c r="BF369" s="2"/>
      <c r="BG369" s="2"/>
      <c r="BH369" s="2">
        <f t="shared" si="82"/>
        <v>1455</v>
      </c>
      <c r="BI369" s="2"/>
      <c r="BJ369" s="2"/>
      <c r="BK369" s="2"/>
      <c r="BL369" s="2">
        <f t="shared" si="82"/>
        <v>288</v>
      </c>
      <c r="BM369" s="2"/>
      <c r="BN369" s="2"/>
      <c r="BO369" s="2"/>
      <c r="BP369" s="2">
        <f>SUM($BD$369:$BO$369)</f>
        <v>2198</v>
      </c>
    </row>
    <row r="370" spans="1:68" x14ac:dyDescent="0.35">
      <c r="A370" s="4"/>
      <c r="B370" s="2" t="s">
        <v>18</v>
      </c>
      <c r="C370" s="2"/>
      <c r="D370" s="2"/>
      <c r="E370" s="2"/>
      <c r="F370" s="2"/>
      <c r="G370" s="2"/>
      <c r="H370" s="2">
        <f>(I369/G369)</f>
        <v>7.1842193548387092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68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68" x14ac:dyDescent="0.35">
      <c r="A372" s="2" t="s">
        <v>24</v>
      </c>
      <c r="B372" t="s">
        <v>25</v>
      </c>
      <c r="C372" t="s">
        <v>9</v>
      </c>
      <c r="D372">
        <v>1489</v>
      </c>
      <c r="E372">
        <v>6500</v>
      </c>
      <c r="F372">
        <v>745</v>
      </c>
      <c r="G372">
        <f t="shared" ref="G372:G377" si="83">(E372-F372)</f>
        <v>5755</v>
      </c>
      <c r="H372">
        <v>8</v>
      </c>
      <c r="I372">
        <f t="shared" ref="I372:I377" si="84">(G372*H372)</f>
        <v>46040</v>
      </c>
      <c r="BD372">
        <v>489</v>
      </c>
      <c r="BE372" t="s">
        <v>34</v>
      </c>
      <c r="BF372" t="s">
        <v>9</v>
      </c>
      <c r="BH372">
        <v>2524</v>
      </c>
      <c r="BI372" t="s">
        <v>35</v>
      </c>
      <c r="BJ372" t="s">
        <v>9</v>
      </c>
      <c r="BL372">
        <v>312</v>
      </c>
      <c r="BM372" t="s">
        <v>35</v>
      </c>
      <c r="BN372" t="s">
        <v>9</v>
      </c>
    </row>
    <row r="373" spans="1:68" x14ac:dyDescent="0.35">
      <c r="A373" s="2" t="s">
        <v>24</v>
      </c>
      <c r="B373" t="s">
        <v>21</v>
      </c>
      <c r="C373" t="s">
        <v>9</v>
      </c>
      <c r="D373">
        <v>205</v>
      </c>
      <c r="E373">
        <v>760</v>
      </c>
      <c r="F373">
        <v>100</v>
      </c>
      <c r="G373">
        <f t="shared" si="83"/>
        <v>660</v>
      </c>
      <c r="H373">
        <v>6.8</v>
      </c>
      <c r="I373">
        <f t="shared" si="84"/>
        <v>4488</v>
      </c>
    </row>
    <row r="374" spans="1:68" x14ac:dyDescent="0.35">
      <c r="A374" s="2" t="s">
        <v>24</v>
      </c>
      <c r="B374" t="s">
        <v>12</v>
      </c>
      <c r="C374" t="s">
        <v>9</v>
      </c>
      <c r="D374">
        <v>585</v>
      </c>
      <c r="E374">
        <v>2180</v>
      </c>
      <c r="F374">
        <v>292</v>
      </c>
      <c r="G374">
        <f t="shared" si="83"/>
        <v>1888</v>
      </c>
      <c r="H374">
        <v>4.5999999999999996</v>
      </c>
      <c r="I374">
        <f t="shared" si="84"/>
        <v>8684.7999999999993</v>
      </c>
    </row>
    <row r="375" spans="1:68" x14ac:dyDescent="0.35">
      <c r="A375" s="2" t="s">
        <v>24</v>
      </c>
      <c r="B375" t="s">
        <v>26</v>
      </c>
      <c r="C375" t="s">
        <v>9</v>
      </c>
      <c r="D375">
        <v>387</v>
      </c>
      <c r="E375">
        <v>1500</v>
      </c>
      <c r="F375">
        <v>155</v>
      </c>
      <c r="G375">
        <f t="shared" si="83"/>
        <v>1345</v>
      </c>
      <c r="H375">
        <v>5.5</v>
      </c>
      <c r="I375">
        <f t="shared" si="84"/>
        <v>7397.5</v>
      </c>
    </row>
    <row r="376" spans="1:68" x14ac:dyDescent="0.35">
      <c r="A376" s="2" t="s">
        <v>24</v>
      </c>
      <c r="B376" t="s">
        <v>8</v>
      </c>
      <c r="C376" t="s">
        <v>9</v>
      </c>
      <c r="D376">
        <v>170</v>
      </c>
      <c r="E376">
        <v>600</v>
      </c>
      <c r="F376">
        <v>68</v>
      </c>
      <c r="G376">
        <f t="shared" si="83"/>
        <v>532</v>
      </c>
      <c r="H376">
        <v>6</v>
      </c>
      <c r="I376">
        <f t="shared" si="84"/>
        <v>3192</v>
      </c>
    </row>
    <row r="377" spans="1:68" x14ac:dyDescent="0.35">
      <c r="A377" s="2" t="s">
        <v>24</v>
      </c>
      <c r="B377" t="s">
        <v>23</v>
      </c>
      <c r="C377" t="s">
        <v>9</v>
      </c>
      <c r="D377">
        <v>489</v>
      </c>
      <c r="E377">
        <v>2940</v>
      </c>
      <c r="F377">
        <v>489</v>
      </c>
      <c r="G377">
        <f t="shared" si="83"/>
        <v>2451</v>
      </c>
      <c r="H377">
        <v>6</v>
      </c>
      <c r="I377">
        <f t="shared" si="84"/>
        <v>14706</v>
      </c>
    </row>
    <row r="378" spans="1:68" x14ac:dyDescent="0.35">
      <c r="A378" s="2" t="s">
        <v>24</v>
      </c>
      <c r="B378" s="8" t="s">
        <v>314</v>
      </c>
      <c r="I378">
        <v>10113.75</v>
      </c>
    </row>
    <row r="379" spans="1:68" x14ac:dyDescent="0.35">
      <c r="B379" s="2" t="s">
        <v>17</v>
      </c>
      <c r="C379" s="2"/>
      <c r="D379" s="2">
        <f t="shared" ref="D379:I379" si="85">SUM(D372:D378)</f>
        <v>3325</v>
      </c>
      <c r="E379" s="2">
        <f t="shared" si="85"/>
        <v>14480</v>
      </c>
      <c r="F379" s="2">
        <f t="shared" si="85"/>
        <v>1849</v>
      </c>
      <c r="G379" s="2">
        <f t="shared" si="85"/>
        <v>12631</v>
      </c>
      <c r="H379" s="2"/>
      <c r="I379" s="2">
        <f t="shared" si="85"/>
        <v>94622.05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>
        <f t="shared" ref="BD379:BL379" si="86">SUM(BD372:BD377)</f>
        <v>489</v>
      </c>
      <c r="BE379" s="2"/>
      <c r="BF379" s="2"/>
      <c r="BG379" s="2"/>
      <c r="BH379" s="2">
        <f t="shared" si="86"/>
        <v>2524</v>
      </c>
      <c r="BI379" s="2"/>
      <c r="BJ379" s="2"/>
      <c r="BK379" s="2"/>
      <c r="BL379" s="2">
        <f t="shared" si="86"/>
        <v>312</v>
      </c>
      <c r="BM379" s="2"/>
      <c r="BN379" s="2"/>
      <c r="BO379" s="2"/>
      <c r="BP379" s="2">
        <f>SUM($BD$379:$BO$379)</f>
        <v>3325</v>
      </c>
    </row>
    <row r="380" spans="1:68" x14ac:dyDescent="0.35">
      <c r="B380" s="2" t="s">
        <v>18</v>
      </c>
      <c r="C380" s="2"/>
      <c r="D380" s="2"/>
      <c r="E380" s="2"/>
      <c r="F380" s="2"/>
      <c r="G380" s="2"/>
      <c r="H380" s="2">
        <f>(I379/G379)</f>
        <v>7.4912556408835407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68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68" x14ac:dyDescent="0.35">
      <c r="A382" s="2" t="s">
        <v>27</v>
      </c>
      <c r="B382" t="s">
        <v>28</v>
      </c>
      <c r="C382" t="s">
        <v>9</v>
      </c>
      <c r="D382">
        <v>366</v>
      </c>
      <c r="E382">
        <v>1440</v>
      </c>
      <c r="F382">
        <v>145</v>
      </c>
      <c r="G382">
        <f>(E382-F382)</f>
        <v>1295</v>
      </c>
      <c r="H382">
        <v>7.5</v>
      </c>
      <c r="I382">
        <f>(G382*H382)</f>
        <v>9712.5</v>
      </c>
      <c r="BD382">
        <v>525</v>
      </c>
      <c r="BE382" t="s">
        <v>34</v>
      </c>
      <c r="BF382" t="s">
        <v>85</v>
      </c>
      <c r="BH382">
        <v>564</v>
      </c>
      <c r="BI382" t="s">
        <v>35</v>
      </c>
      <c r="BJ382" t="s">
        <v>9</v>
      </c>
    </row>
    <row r="383" spans="1:68" x14ac:dyDescent="0.35">
      <c r="A383" s="2" t="s">
        <v>27</v>
      </c>
      <c r="B383" t="s">
        <v>14</v>
      </c>
      <c r="C383" t="s">
        <v>9</v>
      </c>
      <c r="D383">
        <v>469</v>
      </c>
      <c r="E383">
        <v>2980</v>
      </c>
      <c r="F383">
        <v>470</v>
      </c>
      <c r="G383">
        <f>(E383-F383)</f>
        <v>2510</v>
      </c>
      <c r="H383">
        <v>5.5</v>
      </c>
      <c r="I383">
        <f>(G383*H383)</f>
        <v>13805</v>
      </c>
      <c r="BD383">
        <v>469</v>
      </c>
      <c r="BE383" t="s">
        <v>34</v>
      </c>
      <c r="BF383" t="s">
        <v>9</v>
      </c>
    </row>
    <row r="384" spans="1:68" x14ac:dyDescent="0.35">
      <c r="A384" s="2" t="s">
        <v>27</v>
      </c>
      <c r="B384" t="s">
        <v>8</v>
      </c>
      <c r="C384" t="s">
        <v>9</v>
      </c>
      <c r="D384">
        <v>198</v>
      </c>
      <c r="E384">
        <v>740</v>
      </c>
      <c r="F384">
        <v>80</v>
      </c>
      <c r="G384">
        <f>(E384-F384)</f>
        <v>660</v>
      </c>
      <c r="H384">
        <v>6</v>
      </c>
      <c r="I384">
        <f>(G384*H384)</f>
        <v>3960</v>
      </c>
    </row>
    <row r="385" spans="1:68" x14ac:dyDescent="0.35">
      <c r="A385" s="2" t="s">
        <v>27</v>
      </c>
      <c r="B385" t="s">
        <v>23</v>
      </c>
      <c r="C385" t="s">
        <v>9</v>
      </c>
      <c r="D385">
        <v>525</v>
      </c>
      <c r="E385" s="31"/>
      <c r="F385" s="31"/>
      <c r="G385" s="31"/>
      <c r="H385" s="31"/>
      <c r="I385" s="31"/>
    </row>
    <row r="386" spans="1:68" x14ac:dyDescent="0.35">
      <c r="A386" s="2" t="s">
        <v>27</v>
      </c>
      <c r="B386" s="8" t="s">
        <v>314</v>
      </c>
      <c r="I386">
        <v>5961.3</v>
      </c>
    </row>
    <row r="387" spans="1:68" x14ac:dyDescent="0.35">
      <c r="B387" s="2" t="s">
        <v>17</v>
      </c>
      <c r="C387" s="2"/>
      <c r="D387" s="2">
        <f t="shared" ref="D387:I387" si="87">SUM(D382:D386)</f>
        <v>1558</v>
      </c>
      <c r="E387" s="2">
        <f t="shared" si="87"/>
        <v>5160</v>
      </c>
      <c r="F387" s="2">
        <f t="shared" si="87"/>
        <v>695</v>
      </c>
      <c r="G387" s="2">
        <f t="shared" si="87"/>
        <v>4465</v>
      </c>
      <c r="H387" s="2"/>
      <c r="I387" s="2">
        <f t="shared" si="87"/>
        <v>33438.800000000003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>
        <f t="shared" ref="BD387:BH387" si="88">SUM(BD382:BD385)</f>
        <v>994</v>
      </c>
      <c r="BE387" s="2"/>
      <c r="BF387" s="2"/>
      <c r="BG387" s="2"/>
      <c r="BH387" s="2">
        <f t="shared" si="88"/>
        <v>564</v>
      </c>
      <c r="BI387" s="2"/>
      <c r="BJ387" s="2"/>
      <c r="BK387" s="2"/>
      <c r="BL387" s="2"/>
      <c r="BM387" s="2"/>
      <c r="BN387" s="2"/>
      <c r="BO387" s="2"/>
      <c r="BP387" s="2">
        <f>SUM($BD$387:$BO$387)</f>
        <v>1558</v>
      </c>
    </row>
    <row r="388" spans="1:68" x14ac:dyDescent="0.35">
      <c r="B388" s="2" t="s">
        <v>18</v>
      </c>
      <c r="H388" s="2">
        <f>(I387/G387)</f>
        <v>7.48909294512878</v>
      </c>
    </row>
    <row r="389" spans="1:68" x14ac:dyDescent="0.35">
      <c r="B389" s="2"/>
      <c r="H389" s="2"/>
    </row>
    <row r="390" spans="1:68" x14ac:dyDescent="0.35">
      <c r="A390" s="2" t="s">
        <v>29</v>
      </c>
      <c r="B390" t="s">
        <v>8</v>
      </c>
      <c r="C390" t="s">
        <v>30</v>
      </c>
      <c r="D390">
        <v>121</v>
      </c>
      <c r="E390">
        <v>660</v>
      </c>
      <c r="F390">
        <v>120</v>
      </c>
      <c r="G390">
        <f t="shared" ref="G390:G395" si="89">(E390-F390)</f>
        <v>540</v>
      </c>
      <c r="H390">
        <v>4.5</v>
      </c>
      <c r="I390">
        <f t="shared" ref="I390:I395" si="90">(G390*H390)</f>
        <v>2430</v>
      </c>
      <c r="BD390">
        <v>341</v>
      </c>
      <c r="BE390" t="s">
        <v>34</v>
      </c>
      <c r="BF390" t="s">
        <v>9</v>
      </c>
      <c r="BH390">
        <v>2244</v>
      </c>
      <c r="BI390" t="s">
        <v>35</v>
      </c>
      <c r="BJ390" t="s">
        <v>9</v>
      </c>
      <c r="BL390">
        <v>240</v>
      </c>
      <c r="BM390" t="s">
        <v>35</v>
      </c>
      <c r="BN390" t="s">
        <v>9</v>
      </c>
    </row>
    <row r="391" spans="1:68" x14ac:dyDescent="0.35">
      <c r="A391" s="2" t="s">
        <v>29</v>
      </c>
      <c r="B391" t="s">
        <v>23</v>
      </c>
      <c r="C391" t="s">
        <v>9</v>
      </c>
      <c r="D391">
        <v>303</v>
      </c>
      <c r="E391">
        <v>1700</v>
      </c>
      <c r="F391">
        <v>302</v>
      </c>
      <c r="G391">
        <f t="shared" si="89"/>
        <v>1398</v>
      </c>
      <c r="H391">
        <v>5.3</v>
      </c>
      <c r="I391">
        <f t="shared" si="90"/>
        <v>7409.4</v>
      </c>
      <c r="BD391">
        <v>82</v>
      </c>
      <c r="BE391" t="s">
        <v>34</v>
      </c>
      <c r="BF391" t="s">
        <v>10</v>
      </c>
    </row>
    <row r="392" spans="1:68" x14ac:dyDescent="0.35">
      <c r="A392" s="2" t="s">
        <v>29</v>
      </c>
      <c r="B392" t="s">
        <v>14</v>
      </c>
      <c r="C392" t="s">
        <v>9</v>
      </c>
      <c r="D392">
        <v>241</v>
      </c>
      <c r="E392">
        <v>1040</v>
      </c>
      <c r="F392">
        <v>120</v>
      </c>
      <c r="G392">
        <f t="shared" si="89"/>
        <v>920</v>
      </c>
      <c r="H392">
        <v>7.5</v>
      </c>
      <c r="I392">
        <f t="shared" si="90"/>
        <v>6900</v>
      </c>
    </row>
    <row r="393" spans="1:68" x14ac:dyDescent="0.35">
      <c r="A393" s="2" t="s">
        <v>29</v>
      </c>
      <c r="B393" t="s">
        <v>31</v>
      </c>
      <c r="C393" t="s">
        <v>9</v>
      </c>
      <c r="D393">
        <v>955</v>
      </c>
      <c r="E393">
        <v>4040</v>
      </c>
      <c r="F393">
        <v>477</v>
      </c>
      <c r="G393">
        <f t="shared" si="89"/>
        <v>3563</v>
      </c>
      <c r="H393">
        <v>7.5</v>
      </c>
      <c r="I393">
        <f t="shared" si="90"/>
        <v>26722.5</v>
      </c>
    </row>
    <row r="394" spans="1:68" x14ac:dyDescent="0.35">
      <c r="A394" s="2" t="s">
        <v>29</v>
      </c>
      <c r="B394" t="s">
        <v>32</v>
      </c>
      <c r="C394" t="s">
        <v>9</v>
      </c>
      <c r="D394">
        <v>816</v>
      </c>
      <c r="E394">
        <v>2840</v>
      </c>
      <c r="F394">
        <v>410</v>
      </c>
      <c r="G394">
        <f t="shared" si="89"/>
        <v>2430</v>
      </c>
      <c r="H394">
        <v>4.75</v>
      </c>
      <c r="I394">
        <f t="shared" si="90"/>
        <v>11542.5</v>
      </c>
    </row>
    <row r="395" spans="1:68" x14ac:dyDescent="0.35">
      <c r="A395" s="2" t="s">
        <v>29</v>
      </c>
      <c r="B395" t="s">
        <v>14</v>
      </c>
      <c r="C395" t="s">
        <v>9</v>
      </c>
      <c r="D395">
        <v>471</v>
      </c>
      <c r="E395">
        <v>1660</v>
      </c>
      <c r="F395">
        <v>235</v>
      </c>
      <c r="G395">
        <f t="shared" si="89"/>
        <v>1425</v>
      </c>
      <c r="H395">
        <v>6.75</v>
      </c>
      <c r="I395">
        <f t="shared" si="90"/>
        <v>9618.75</v>
      </c>
    </row>
    <row r="396" spans="1:68" x14ac:dyDescent="0.35">
      <c r="A396" s="2" t="s">
        <v>29</v>
      </c>
      <c r="B396" s="8" t="s">
        <v>314</v>
      </c>
      <c r="I396">
        <v>9131.4500000000007</v>
      </c>
    </row>
    <row r="397" spans="1:68" x14ac:dyDescent="0.35">
      <c r="B397" s="2" t="s">
        <v>17</v>
      </c>
      <c r="C397" s="2"/>
      <c r="D397" s="2">
        <f t="shared" ref="D397:I397" si="91">SUM(D390:D396)</f>
        <v>2907</v>
      </c>
      <c r="E397" s="2">
        <f t="shared" si="91"/>
        <v>11940</v>
      </c>
      <c r="F397" s="2">
        <f t="shared" si="91"/>
        <v>1664</v>
      </c>
      <c r="G397" s="2">
        <f t="shared" si="91"/>
        <v>10276</v>
      </c>
      <c r="H397" s="2"/>
      <c r="I397" s="2">
        <f t="shared" si="91"/>
        <v>73754.600000000006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f t="shared" ref="BD397:BL397" si="92">SUM(BD390:BD395)</f>
        <v>423</v>
      </c>
      <c r="BE397" s="2"/>
      <c r="BF397" s="2"/>
      <c r="BG397" s="2"/>
      <c r="BH397" s="2">
        <f t="shared" si="92"/>
        <v>2244</v>
      </c>
      <c r="BI397" s="2"/>
      <c r="BJ397" s="2"/>
      <c r="BK397" s="2"/>
      <c r="BL397" s="2">
        <f t="shared" si="92"/>
        <v>240</v>
      </c>
      <c r="BM397" s="2"/>
      <c r="BN397" s="2"/>
      <c r="BO397" s="2"/>
      <c r="BP397" s="2">
        <f>SUM($BD$397:$BO$397)</f>
        <v>2907</v>
      </c>
    </row>
    <row r="398" spans="1:68" x14ac:dyDescent="0.35">
      <c r="B398" s="2" t="s">
        <v>18</v>
      </c>
      <c r="H398" s="2">
        <f>(I397/G397)</f>
        <v>7.1773647333592843</v>
      </c>
    </row>
    <row r="400" spans="1:68" x14ac:dyDescent="0.35">
      <c r="A400" s="2" t="s">
        <v>38</v>
      </c>
      <c r="B400" s="8" t="s">
        <v>22</v>
      </c>
      <c r="C400" t="s">
        <v>9</v>
      </c>
      <c r="D400">
        <v>44</v>
      </c>
      <c r="E400">
        <v>184</v>
      </c>
      <c r="F400">
        <v>24</v>
      </c>
      <c r="G400">
        <f t="shared" ref="G400:G407" si="93">(E400-F400)</f>
        <v>160</v>
      </c>
      <c r="H400">
        <v>7.5</v>
      </c>
      <c r="I400">
        <f>(G400*H400)</f>
        <v>1200</v>
      </c>
      <c r="BD400">
        <v>466</v>
      </c>
      <c r="BF400" t="s">
        <v>9</v>
      </c>
      <c r="BH400" s="7">
        <v>1889</v>
      </c>
      <c r="BL400">
        <v>284</v>
      </c>
      <c r="BN400" t="s">
        <v>9</v>
      </c>
    </row>
    <row r="401" spans="1:68" x14ac:dyDescent="0.35">
      <c r="A401" s="2" t="s">
        <v>38</v>
      </c>
      <c r="B401" s="8" t="s">
        <v>83</v>
      </c>
      <c r="C401" t="s">
        <v>9</v>
      </c>
      <c r="D401">
        <v>155</v>
      </c>
      <c r="E401">
        <v>880</v>
      </c>
      <c r="F401">
        <v>155</v>
      </c>
      <c r="G401">
        <f t="shared" si="93"/>
        <v>725</v>
      </c>
      <c r="H401">
        <v>5.65</v>
      </c>
      <c r="I401">
        <f t="shared" ref="I401:I407" si="94">(G401*H401)</f>
        <v>4096.25</v>
      </c>
    </row>
    <row r="402" spans="1:68" x14ac:dyDescent="0.35">
      <c r="A402" s="2" t="s">
        <v>38</v>
      </c>
      <c r="B402" s="8" t="s">
        <v>8</v>
      </c>
      <c r="C402" t="s">
        <v>9</v>
      </c>
      <c r="D402">
        <v>723</v>
      </c>
      <c r="E402">
        <v>2940</v>
      </c>
      <c r="F402">
        <v>300</v>
      </c>
      <c r="G402">
        <f t="shared" si="93"/>
        <v>2640</v>
      </c>
      <c r="H402">
        <v>7.25</v>
      </c>
      <c r="I402">
        <f t="shared" si="94"/>
        <v>19140</v>
      </c>
    </row>
    <row r="403" spans="1:68" x14ac:dyDescent="0.35">
      <c r="A403" s="2" t="s">
        <v>38</v>
      </c>
      <c r="B403" s="8" t="s">
        <v>84</v>
      </c>
      <c r="C403" t="s">
        <v>9</v>
      </c>
      <c r="D403">
        <v>125</v>
      </c>
      <c r="E403">
        <v>420</v>
      </c>
      <c r="F403">
        <v>62</v>
      </c>
      <c r="G403">
        <f t="shared" si="93"/>
        <v>358</v>
      </c>
      <c r="H403">
        <v>5.5</v>
      </c>
      <c r="I403">
        <f t="shared" si="94"/>
        <v>1969</v>
      </c>
    </row>
    <row r="404" spans="1:68" x14ac:dyDescent="0.35">
      <c r="A404" s="2" t="s">
        <v>38</v>
      </c>
      <c r="B404" s="8" t="s">
        <v>25</v>
      </c>
      <c r="C404" t="s">
        <v>9</v>
      </c>
      <c r="D404">
        <v>305</v>
      </c>
      <c r="E404">
        <v>1180</v>
      </c>
      <c r="F404">
        <v>150</v>
      </c>
      <c r="G404">
        <f t="shared" si="93"/>
        <v>1030</v>
      </c>
      <c r="H404">
        <v>7.5</v>
      </c>
      <c r="I404">
        <f t="shared" si="94"/>
        <v>7725</v>
      </c>
    </row>
    <row r="405" spans="1:68" x14ac:dyDescent="0.35">
      <c r="A405" s="2" t="s">
        <v>38</v>
      </c>
      <c r="B405" s="8" t="s">
        <v>32</v>
      </c>
      <c r="C405" t="s">
        <v>9</v>
      </c>
      <c r="D405">
        <v>690</v>
      </c>
      <c r="E405">
        <v>2600</v>
      </c>
      <c r="F405">
        <v>345</v>
      </c>
      <c r="G405">
        <f t="shared" si="93"/>
        <v>2255</v>
      </c>
      <c r="H405">
        <v>5</v>
      </c>
      <c r="I405">
        <f t="shared" si="94"/>
        <v>11275</v>
      </c>
    </row>
    <row r="406" spans="1:68" x14ac:dyDescent="0.35">
      <c r="A406" s="2" t="s">
        <v>38</v>
      </c>
      <c r="B406" s="8" t="s">
        <v>14</v>
      </c>
      <c r="C406" t="s">
        <v>9</v>
      </c>
      <c r="D406">
        <v>244</v>
      </c>
      <c r="E406">
        <v>820</v>
      </c>
      <c r="F406">
        <v>120</v>
      </c>
      <c r="G406">
        <f t="shared" si="93"/>
        <v>700</v>
      </c>
      <c r="H406">
        <v>4.3</v>
      </c>
      <c r="I406">
        <f t="shared" si="94"/>
        <v>3010</v>
      </c>
    </row>
    <row r="407" spans="1:68" x14ac:dyDescent="0.35">
      <c r="A407" s="2" t="s">
        <v>38</v>
      </c>
      <c r="B407" s="8" t="s">
        <v>23</v>
      </c>
      <c r="C407" t="s">
        <v>9</v>
      </c>
      <c r="D407">
        <v>292</v>
      </c>
      <c r="E407">
        <v>1640</v>
      </c>
      <c r="F407">
        <v>292</v>
      </c>
      <c r="G407">
        <f t="shared" si="93"/>
        <v>1348</v>
      </c>
      <c r="H407">
        <v>6.3</v>
      </c>
      <c r="I407" s="7">
        <f t="shared" si="94"/>
        <v>8492.4</v>
      </c>
    </row>
    <row r="408" spans="1:68" x14ac:dyDescent="0.35">
      <c r="A408" s="2" t="s">
        <v>38</v>
      </c>
      <c r="B408" s="8" t="s">
        <v>314</v>
      </c>
      <c r="I408" s="7">
        <v>8358.2999999999993</v>
      </c>
    </row>
    <row r="409" spans="1:68" x14ac:dyDescent="0.35">
      <c r="B409" s="2" t="s">
        <v>17</v>
      </c>
      <c r="D409" s="2">
        <f t="shared" ref="D409:I409" si="95">SUM(D400:D408)</f>
        <v>2578</v>
      </c>
      <c r="E409" s="2">
        <f t="shared" si="95"/>
        <v>10664</v>
      </c>
      <c r="F409" s="2">
        <f t="shared" si="95"/>
        <v>1448</v>
      </c>
      <c r="G409" s="2">
        <f t="shared" si="95"/>
        <v>9216</v>
      </c>
      <c r="H409" s="2"/>
      <c r="I409" s="2">
        <f t="shared" si="95"/>
        <v>65265.95</v>
      </c>
      <c r="BD409" s="2">
        <f t="shared" ref="BD409:BL409" si="96">SUM(BD400:BD407)</f>
        <v>466</v>
      </c>
      <c r="BE409" s="2"/>
      <c r="BF409" s="2"/>
      <c r="BG409" s="2"/>
      <c r="BH409" s="2">
        <f t="shared" si="96"/>
        <v>1889</v>
      </c>
      <c r="BI409" s="2"/>
      <c r="BJ409" s="2"/>
      <c r="BK409" s="2"/>
      <c r="BL409" s="2">
        <f t="shared" si="96"/>
        <v>284</v>
      </c>
      <c r="BM409" s="2"/>
      <c r="BN409" s="2"/>
      <c r="BP409" s="2">
        <f>SUM($BD$409:$BO$409)</f>
        <v>2639</v>
      </c>
    </row>
    <row r="410" spans="1:68" x14ac:dyDescent="0.35">
      <c r="B410" s="2" t="s">
        <v>18</v>
      </c>
      <c r="D410" s="2"/>
      <c r="E410" s="2"/>
      <c r="F410" s="2"/>
      <c r="G410" s="2"/>
      <c r="H410" s="2">
        <f>(I409/G409)</f>
        <v>7.0818088107638886</v>
      </c>
      <c r="I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P410" s="2"/>
    </row>
    <row r="411" spans="1:68" x14ac:dyDescent="0.35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13"/>
    </row>
    <row r="412" spans="1:68" x14ac:dyDescent="0.35">
      <c r="A412" s="2" t="s">
        <v>90</v>
      </c>
      <c r="B412" t="s">
        <v>25</v>
      </c>
      <c r="C412" t="s">
        <v>9</v>
      </c>
      <c r="D412">
        <v>2011</v>
      </c>
      <c r="E412">
        <v>8100</v>
      </c>
      <c r="F412">
        <v>1000</v>
      </c>
      <c r="G412">
        <f t="shared" ref="G412:G421" si="97">(E412-F412)</f>
        <v>7100</v>
      </c>
      <c r="H412">
        <v>7.4</v>
      </c>
      <c r="I412">
        <f t="shared" ref="I412:I421" si="98">(G412*H412)</f>
        <v>52540</v>
      </c>
      <c r="BD412">
        <v>1742</v>
      </c>
      <c r="BG412">
        <v>8346</v>
      </c>
      <c r="BH412">
        <v>4519</v>
      </c>
      <c r="BK412">
        <v>17586</v>
      </c>
    </row>
    <row r="413" spans="1:68" x14ac:dyDescent="0.35">
      <c r="A413" s="2" t="s">
        <v>90</v>
      </c>
      <c r="B413" t="s">
        <v>23</v>
      </c>
      <c r="C413" t="s">
        <v>9</v>
      </c>
      <c r="D413">
        <v>465</v>
      </c>
      <c r="E413">
        <v>2620</v>
      </c>
      <c r="F413">
        <v>465</v>
      </c>
      <c r="G413">
        <f t="shared" si="97"/>
        <v>2155</v>
      </c>
      <c r="H413" s="14">
        <v>5.1100000000000003</v>
      </c>
      <c r="I413">
        <f t="shared" si="98"/>
        <v>11012.050000000001</v>
      </c>
    </row>
    <row r="414" spans="1:68" x14ac:dyDescent="0.35">
      <c r="A414" s="2" t="s">
        <v>90</v>
      </c>
      <c r="B414" t="s">
        <v>22</v>
      </c>
      <c r="C414" t="s">
        <v>9</v>
      </c>
      <c r="D414">
        <v>753</v>
      </c>
      <c r="E414">
        <v>3140</v>
      </c>
      <c r="F414">
        <v>390</v>
      </c>
      <c r="G414">
        <f t="shared" si="97"/>
        <v>2750</v>
      </c>
      <c r="H414">
        <v>7.5</v>
      </c>
      <c r="I414">
        <f t="shared" si="98"/>
        <v>20625</v>
      </c>
    </row>
    <row r="415" spans="1:68" x14ac:dyDescent="0.35">
      <c r="A415" s="2" t="s">
        <v>90</v>
      </c>
      <c r="B415" t="s">
        <v>8</v>
      </c>
      <c r="C415" t="s">
        <v>9</v>
      </c>
      <c r="D415">
        <v>220</v>
      </c>
      <c r="E415">
        <v>860</v>
      </c>
      <c r="F415">
        <v>90</v>
      </c>
      <c r="G415">
        <f t="shared" si="97"/>
        <v>770</v>
      </c>
      <c r="H415">
        <v>7.75</v>
      </c>
      <c r="I415">
        <f t="shared" si="98"/>
        <v>5967.5</v>
      </c>
    </row>
    <row r="416" spans="1:68" x14ac:dyDescent="0.35">
      <c r="A416" s="2" t="s">
        <v>90</v>
      </c>
      <c r="B416" t="s">
        <v>116</v>
      </c>
      <c r="C416" t="s">
        <v>9</v>
      </c>
      <c r="D416">
        <v>675</v>
      </c>
      <c r="E416">
        <v>2720</v>
      </c>
      <c r="F416">
        <v>337</v>
      </c>
      <c r="G416">
        <f t="shared" si="97"/>
        <v>2383</v>
      </c>
      <c r="H416">
        <v>7.5</v>
      </c>
      <c r="I416">
        <f t="shared" si="98"/>
        <v>17872.5</v>
      </c>
    </row>
    <row r="417" spans="1:69" x14ac:dyDescent="0.35">
      <c r="A417" s="2" t="s">
        <v>90</v>
      </c>
      <c r="B417" t="s">
        <v>15</v>
      </c>
      <c r="C417" t="s">
        <v>9</v>
      </c>
      <c r="D417">
        <v>628</v>
      </c>
      <c r="E417">
        <v>2906</v>
      </c>
      <c r="F417">
        <v>256</v>
      </c>
      <c r="G417">
        <f t="shared" si="97"/>
        <v>2650</v>
      </c>
      <c r="H417">
        <v>7.5</v>
      </c>
      <c r="I417">
        <f t="shared" si="98"/>
        <v>19875</v>
      </c>
    </row>
    <row r="418" spans="1:69" x14ac:dyDescent="0.35">
      <c r="A418" s="2" t="s">
        <v>90</v>
      </c>
      <c r="B418" t="s">
        <v>117</v>
      </c>
      <c r="C418" t="s">
        <v>9</v>
      </c>
      <c r="D418">
        <v>47</v>
      </c>
      <c r="E418">
        <v>160</v>
      </c>
      <c r="F418">
        <v>20</v>
      </c>
      <c r="G418">
        <f t="shared" si="97"/>
        <v>140</v>
      </c>
      <c r="H418">
        <v>5</v>
      </c>
      <c r="I418">
        <f t="shared" si="98"/>
        <v>700</v>
      </c>
    </row>
    <row r="419" spans="1:69" x14ac:dyDescent="0.35">
      <c r="A419" s="2" t="s">
        <v>90</v>
      </c>
      <c r="B419" t="s">
        <v>26</v>
      </c>
      <c r="C419" t="s">
        <v>9</v>
      </c>
      <c r="D419">
        <v>584</v>
      </c>
      <c r="E419">
        <v>2340</v>
      </c>
      <c r="F419">
        <v>250</v>
      </c>
      <c r="G419">
        <f t="shared" si="97"/>
        <v>2090</v>
      </c>
      <c r="H419">
        <v>6</v>
      </c>
      <c r="I419">
        <f t="shared" si="98"/>
        <v>12540</v>
      </c>
    </row>
    <row r="420" spans="1:69" x14ac:dyDescent="0.35">
      <c r="A420" s="2" t="s">
        <v>90</v>
      </c>
      <c r="B420" t="s">
        <v>21</v>
      </c>
      <c r="C420" t="s">
        <v>9</v>
      </c>
      <c r="D420">
        <v>224</v>
      </c>
      <c r="E420">
        <v>820</v>
      </c>
      <c r="F420">
        <v>120</v>
      </c>
      <c r="G420">
        <f t="shared" si="97"/>
        <v>700</v>
      </c>
      <c r="H420">
        <v>5.25</v>
      </c>
      <c r="I420">
        <f t="shared" si="98"/>
        <v>3675</v>
      </c>
    </row>
    <row r="421" spans="1:69" x14ac:dyDescent="0.35">
      <c r="A421" s="2" t="s">
        <v>90</v>
      </c>
      <c r="B421" t="s">
        <v>14</v>
      </c>
      <c r="C421" t="s">
        <v>9</v>
      </c>
      <c r="D421">
        <v>595</v>
      </c>
      <c r="E421">
        <v>4100</v>
      </c>
      <c r="F421">
        <v>600</v>
      </c>
      <c r="G421">
        <f t="shared" si="97"/>
        <v>3500</v>
      </c>
      <c r="H421">
        <v>5.5</v>
      </c>
      <c r="I421">
        <f t="shared" si="98"/>
        <v>19250</v>
      </c>
    </row>
    <row r="422" spans="1:69" x14ac:dyDescent="0.35">
      <c r="A422" s="2" t="s">
        <v>90</v>
      </c>
      <c r="B422" s="8" t="s">
        <v>314</v>
      </c>
      <c r="I422">
        <v>16874.7</v>
      </c>
    </row>
    <row r="423" spans="1:69" x14ac:dyDescent="0.35">
      <c r="B423" s="2" t="s">
        <v>17</v>
      </c>
      <c r="D423" s="2">
        <f t="shared" ref="D423:I423" si="99">SUM(D412:D422)</f>
        <v>6202</v>
      </c>
      <c r="E423" s="2">
        <f t="shared" si="99"/>
        <v>27766</v>
      </c>
      <c r="F423" s="2">
        <f t="shared" si="99"/>
        <v>3528</v>
      </c>
      <c r="G423" s="2">
        <f t="shared" si="99"/>
        <v>24238</v>
      </c>
      <c r="H423" s="2"/>
      <c r="I423" s="2">
        <f t="shared" si="99"/>
        <v>180931.75</v>
      </c>
      <c r="BD423" s="2">
        <v>1742</v>
      </c>
      <c r="BG423" s="2">
        <v>8346</v>
      </c>
      <c r="BH423" s="2">
        <v>4519</v>
      </c>
      <c r="BK423" s="2">
        <v>17586</v>
      </c>
      <c r="BP423" s="2">
        <f>(BD423+BH423)</f>
        <v>6261</v>
      </c>
      <c r="BQ423" s="2">
        <f>(BG423+BK423)</f>
        <v>25932</v>
      </c>
    </row>
    <row r="424" spans="1:69" x14ac:dyDescent="0.35">
      <c r="B424" s="2" t="s">
        <v>18</v>
      </c>
      <c r="H424" s="2">
        <f>(I423/G423)</f>
        <v>7.4647970129548646</v>
      </c>
    </row>
    <row r="426" spans="1:69" x14ac:dyDescent="0.35">
      <c r="A426" s="2" t="s">
        <v>181</v>
      </c>
      <c r="B426" t="s">
        <v>8</v>
      </c>
      <c r="C426" t="s">
        <v>9</v>
      </c>
      <c r="D426">
        <v>180</v>
      </c>
      <c r="E426">
        <v>660</v>
      </c>
      <c r="F426">
        <v>80</v>
      </c>
      <c r="G426">
        <f t="shared" ref="G426:G437" si="100">(E426-F426)</f>
        <v>580</v>
      </c>
      <c r="H426">
        <v>5</v>
      </c>
      <c r="I426">
        <f t="shared" ref="I426:I437" si="101">(G426*H426)</f>
        <v>2900</v>
      </c>
      <c r="L426">
        <v>1752</v>
      </c>
      <c r="N426" t="s">
        <v>36</v>
      </c>
      <c r="O426">
        <v>3730</v>
      </c>
      <c r="P426">
        <v>648</v>
      </c>
      <c r="R426" t="s">
        <v>36</v>
      </c>
      <c r="S426">
        <v>2621</v>
      </c>
    </row>
    <row r="427" spans="1:69" x14ac:dyDescent="0.35">
      <c r="A427" s="2" t="s">
        <v>181</v>
      </c>
      <c r="B427" t="s">
        <v>219</v>
      </c>
      <c r="C427" t="s">
        <v>9</v>
      </c>
      <c r="D427">
        <v>881</v>
      </c>
      <c r="E427">
        <v>3460</v>
      </c>
      <c r="F427">
        <v>352</v>
      </c>
      <c r="G427">
        <f t="shared" si="100"/>
        <v>3108</v>
      </c>
      <c r="H427">
        <v>7.5</v>
      </c>
      <c r="I427">
        <f t="shared" si="101"/>
        <v>23310</v>
      </c>
      <c r="L427">
        <v>932</v>
      </c>
      <c r="N427" t="s">
        <v>9</v>
      </c>
      <c r="O427">
        <v>6660</v>
      </c>
      <c r="P427">
        <v>867</v>
      </c>
      <c r="R427" t="s">
        <v>9</v>
      </c>
      <c r="S427">
        <v>3400</v>
      </c>
    </row>
    <row r="428" spans="1:69" x14ac:dyDescent="0.35">
      <c r="A428" s="2" t="s">
        <v>181</v>
      </c>
      <c r="B428" t="s">
        <v>220</v>
      </c>
      <c r="C428" t="s">
        <v>9</v>
      </c>
      <c r="D428">
        <v>550</v>
      </c>
      <c r="E428">
        <v>2220</v>
      </c>
      <c r="F428">
        <v>220</v>
      </c>
      <c r="G428">
        <f t="shared" si="100"/>
        <v>2000</v>
      </c>
      <c r="H428">
        <v>7.75</v>
      </c>
      <c r="I428">
        <f t="shared" si="101"/>
        <v>15500</v>
      </c>
    </row>
    <row r="429" spans="1:69" x14ac:dyDescent="0.35">
      <c r="A429" s="2" t="s">
        <v>181</v>
      </c>
      <c r="B429" t="s">
        <v>221</v>
      </c>
      <c r="C429" t="s">
        <v>9</v>
      </c>
      <c r="D429">
        <v>422</v>
      </c>
      <c r="E429">
        <v>1620</v>
      </c>
      <c r="F429">
        <v>210</v>
      </c>
      <c r="G429">
        <f t="shared" si="100"/>
        <v>1410</v>
      </c>
      <c r="H429">
        <v>7.5</v>
      </c>
      <c r="I429">
        <f t="shared" si="101"/>
        <v>10575</v>
      </c>
    </row>
    <row r="430" spans="1:69" x14ac:dyDescent="0.35">
      <c r="A430" s="2" t="s">
        <v>181</v>
      </c>
      <c r="B430" t="s">
        <v>28</v>
      </c>
      <c r="C430" t="s">
        <v>9</v>
      </c>
      <c r="D430">
        <v>621</v>
      </c>
      <c r="E430">
        <v>2500</v>
      </c>
      <c r="F430">
        <v>250</v>
      </c>
      <c r="G430">
        <f t="shared" si="100"/>
        <v>2250</v>
      </c>
      <c r="H430">
        <v>7.5</v>
      </c>
      <c r="I430">
        <f t="shared" si="101"/>
        <v>16875</v>
      </c>
    </row>
    <row r="431" spans="1:69" x14ac:dyDescent="0.35">
      <c r="A431" s="2" t="s">
        <v>181</v>
      </c>
      <c r="B431" t="s">
        <v>222</v>
      </c>
      <c r="C431" t="s">
        <v>9</v>
      </c>
      <c r="D431">
        <v>360</v>
      </c>
      <c r="E431">
        <v>1420</v>
      </c>
      <c r="F431">
        <v>195</v>
      </c>
      <c r="G431">
        <f t="shared" si="100"/>
        <v>1225</v>
      </c>
      <c r="H431">
        <v>7.5</v>
      </c>
      <c r="I431">
        <f t="shared" si="101"/>
        <v>9187.5</v>
      </c>
    </row>
    <row r="432" spans="1:69" x14ac:dyDescent="0.35">
      <c r="A432" s="2" t="s">
        <v>181</v>
      </c>
      <c r="B432" t="s">
        <v>14</v>
      </c>
      <c r="C432" t="s">
        <v>9</v>
      </c>
      <c r="D432">
        <v>738</v>
      </c>
      <c r="E432">
        <v>4640</v>
      </c>
      <c r="F432">
        <v>680</v>
      </c>
      <c r="G432">
        <f t="shared" si="100"/>
        <v>3960</v>
      </c>
      <c r="H432">
        <v>7.2</v>
      </c>
      <c r="I432">
        <f t="shared" si="101"/>
        <v>28512</v>
      </c>
    </row>
    <row r="433" spans="1:9" x14ac:dyDescent="0.35">
      <c r="A433" s="2" t="s">
        <v>181</v>
      </c>
      <c r="B433" t="s">
        <v>223</v>
      </c>
      <c r="C433" t="s">
        <v>9</v>
      </c>
      <c r="D433">
        <v>636</v>
      </c>
      <c r="E433">
        <v>2480</v>
      </c>
      <c r="F433">
        <v>260</v>
      </c>
      <c r="G433">
        <f t="shared" si="100"/>
        <v>2220</v>
      </c>
      <c r="H433">
        <v>7</v>
      </c>
      <c r="I433">
        <f t="shared" si="101"/>
        <v>15540</v>
      </c>
    </row>
    <row r="434" spans="1:9" x14ac:dyDescent="0.35">
      <c r="A434" s="2" t="s">
        <v>181</v>
      </c>
      <c r="B434" t="s">
        <v>26</v>
      </c>
      <c r="C434" t="s">
        <v>9</v>
      </c>
      <c r="D434">
        <v>323</v>
      </c>
      <c r="E434">
        <v>1220</v>
      </c>
      <c r="F434">
        <v>130</v>
      </c>
      <c r="G434">
        <f t="shared" si="100"/>
        <v>1090</v>
      </c>
      <c r="H434">
        <v>6.5</v>
      </c>
      <c r="I434">
        <f t="shared" si="101"/>
        <v>7085</v>
      </c>
    </row>
    <row r="435" spans="1:9" x14ac:dyDescent="0.35">
      <c r="A435" s="2" t="s">
        <v>181</v>
      </c>
      <c r="B435" t="s">
        <v>117</v>
      </c>
      <c r="C435" t="s">
        <v>9</v>
      </c>
      <c r="D435">
        <v>453</v>
      </c>
      <c r="E435">
        <v>1760</v>
      </c>
      <c r="F435">
        <v>180</v>
      </c>
      <c r="G435">
        <f t="shared" si="100"/>
        <v>1580</v>
      </c>
      <c r="H435">
        <v>7.2</v>
      </c>
      <c r="I435">
        <f t="shared" si="101"/>
        <v>11376</v>
      </c>
    </row>
    <row r="436" spans="1:9" x14ac:dyDescent="0.35">
      <c r="A436" s="2" t="s">
        <v>181</v>
      </c>
      <c r="B436" t="s">
        <v>155</v>
      </c>
      <c r="C436" t="s">
        <v>36</v>
      </c>
      <c r="D436">
        <v>783</v>
      </c>
      <c r="E436">
        <v>3350</v>
      </c>
      <c r="F436">
        <v>390</v>
      </c>
      <c r="G436">
        <f t="shared" si="100"/>
        <v>2960</v>
      </c>
      <c r="H436">
        <v>10</v>
      </c>
      <c r="I436">
        <f t="shared" si="101"/>
        <v>29600</v>
      </c>
    </row>
    <row r="437" spans="1:9" x14ac:dyDescent="0.35">
      <c r="A437" s="2" t="s">
        <v>181</v>
      </c>
      <c r="B437" t="s">
        <v>230</v>
      </c>
      <c r="C437" t="s">
        <v>36</v>
      </c>
      <c r="D437">
        <v>648</v>
      </c>
      <c r="E437">
        <v>2712</v>
      </c>
      <c r="F437">
        <v>91</v>
      </c>
      <c r="G437">
        <f t="shared" si="100"/>
        <v>2621</v>
      </c>
      <c r="H437">
        <v>9.5</v>
      </c>
      <c r="I437">
        <f t="shared" si="101"/>
        <v>24899.5</v>
      </c>
    </row>
    <row r="438" spans="1:9" x14ac:dyDescent="0.35">
      <c r="A438" s="2" t="s">
        <v>181</v>
      </c>
      <c r="B438" t="s">
        <v>233</v>
      </c>
      <c r="C438" t="s">
        <v>36</v>
      </c>
      <c r="D438">
        <v>306</v>
      </c>
      <c r="G438">
        <v>1049</v>
      </c>
      <c r="H438">
        <v>7.73</v>
      </c>
      <c r="I438">
        <v>8110</v>
      </c>
    </row>
    <row r="439" spans="1:9" x14ac:dyDescent="0.35">
      <c r="A439" s="2" t="s">
        <v>181</v>
      </c>
      <c r="B439" s="8" t="s">
        <v>314</v>
      </c>
      <c r="I439">
        <v>18517.349999999999</v>
      </c>
    </row>
    <row r="440" spans="1:9" x14ac:dyDescent="0.35">
      <c r="B440" s="2" t="s">
        <v>17</v>
      </c>
      <c r="D440" s="2">
        <f t="shared" ref="D440:I440" si="102">SUM(D426:D439)</f>
        <v>6901</v>
      </c>
      <c r="E440" s="2">
        <f t="shared" si="102"/>
        <v>28042</v>
      </c>
      <c r="F440" s="2">
        <f t="shared" si="102"/>
        <v>3038</v>
      </c>
      <c r="G440" s="2">
        <f t="shared" si="102"/>
        <v>26053</v>
      </c>
      <c r="H440" s="2"/>
      <c r="I440" s="2">
        <f t="shared" si="102"/>
        <v>221987.35</v>
      </c>
    </row>
    <row r="441" spans="1:9" x14ac:dyDescent="0.35">
      <c r="B441" s="2" t="s">
        <v>18</v>
      </c>
      <c r="H441" s="2">
        <f>(I440/G440)</f>
        <v>8.5206060722373618</v>
      </c>
    </row>
    <row r="443" spans="1:9" x14ac:dyDescent="0.35">
      <c r="A443" s="2" t="s">
        <v>225</v>
      </c>
      <c r="B443" t="s">
        <v>28</v>
      </c>
      <c r="D443">
        <v>708</v>
      </c>
      <c r="E443">
        <v>2800</v>
      </c>
      <c r="F443">
        <v>285</v>
      </c>
      <c r="G443">
        <f t="shared" ref="G443:G449" si="103">(E443-F443)</f>
        <v>2515</v>
      </c>
      <c r="H443">
        <v>7.5</v>
      </c>
      <c r="I443">
        <f>(G443*H443)</f>
        <v>18862.5</v>
      </c>
    </row>
    <row r="444" spans="1:9" x14ac:dyDescent="0.35">
      <c r="A444" s="2" t="s">
        <v>225</v>
      </c>
      <c r="B444" t="s">
        <v>26</v>
      </c>
      <c r="D444">
        <v>871</v>
      </c>
      <c r="E444">
        <v>3380</v>
      </c>
      <c r="F444">
        <v>350</v>
      </c>
      <c r="G444">
        <f t="shared" si="103"/>
        <v>3030</v>
      </c>
      <c r="H444">
        <v>7.26</v>
      </c>
      <c r="I444">
        <f>(G444*H444)</f>
        <v>21997.8</v>
      </c>
    </row>
    <row r="445" spans="1:9" x14ac:dyDescent="0.35">
      <c r="A445" s="2" t="s">
        <v>225</v>
      </c>
      <c r="B445" t="s">
        <v>14</v>
      </c>
      <c r="D445">
        <v>359</v>
      </c>
      <c r="E445">
        <v>1440</v>
      </c>
      <c r="F445">
        <v>180</v>
      </c>
      <c r="G445">
        <f t="shared" si="103"/>
        <v>1260</v>
      </c>
      <c r="H445">
        <v>6.5</v>
      </c>
      <c r="I445">
        <f>(G445*H445)</f>
        <v>8190</v>
      </c>
    </row>
    <row r="446" spans="1:9" x14ac:dyDescent="0.35">
      <c r="A446" s="2" t="s">
        <v>225</v>
      </c>
      <c r="B446" t="s">
        <v>14</v>
      </c>
      <c r="D446">
        <v>682</v>
      </c>
      <c r="E446">
        <v>2460</v>
      </c>
      <c r="F446">
        <v>340</v>
      </c>
      <c r="G446">
        <f t="shared" si="103"/>
        <v>2120</v>
      </c>
      <c r="H446">
        <v>5</v>
      </c>
      <c r="I446">
        <f t="shared" ref="I446:I449" si="104">(G446*H446)</f>
        <v>10600</v>
      </c>
    </row>
    <row r="447" spans="1:9" x14ac:dyDescent="0.35">
      <c r="A447" s="2" t="s">
        <v>225</v>
      </c>
      <c r="B447" t="s">
        <v>221</v>
      </c>
      <c r="C447" t="s">
        <v>36</v>
      </c>
      <c r="D447">
        <v>263</v>
      </c>
      <c r="E447">
        <v>1100</v>
      </c>
      <c r="F447">
        <v>100</v>
      </c>
      <c r="G447">
        <f t="shared" si="103"/>
        <v>1000</v>
      </c>
      <c r="H447">
        <v>9</v>
      </c>
      <c r="I447">
        <f t="shared" si="104"/>
        <v>9000</v>
      </c>
    </row>
    <row r="448" spans="1:9" x14ac:dyDescent="0.35">
      <c r="A448" s="2" t="s">
        <v>225</v>
      </c>
      <c r="B448" t="s">
        <v>8</v>
      </c>
      <c r="D448">
        <v>880</v>
      </c>
      <c r="E448">
        <v>3640</v>
      </c>
      <c r="F448">
        <v>400</v>
      </c>
      <c r="G448">
        <f t="shared" si="103"/>
        <v>3240</v>
      </c>
      <c r="H448">
        <v>7.65</v>
      </c>
      <c r="I448">
        <f t="shared" si="104"/>
        <v>24786</v>
      </c>
    </row>
    <row r="449" spans="1:68" x14ac:dyDescent="0.35">
      <c r="A449" s="2" t="s">
        <v>225</v>
      </c>
      <c r="B449" t="s">
        <v>8</v>
      </c>
      <c r="D449">
        <v>274</v>
      </c>
      <c r="E449">
        <v>1000</v>
      </c>
      <c r="F449">
        <v>80</v>
      </c>
      <c r="G449">
        <f t="shared" si="103"/>
        <v>920</v>
      </c>
      <c r="H449">
        <v>5</v>
      </c>
      <c r="I449">
        <f t="shared" si="104"/>
        <v>4600</v>
      </c>
    </row>
    <row r="450" spans="1:68" x14ac:dyDescent="0.35">
      <c r="A450" s="2" t="s">
        <v>225</v>
      </c>
      <c r="B450" s="8" t="s">
        <v>314</v>
      </c>
      <c r="I450">
        <v>11786.95</v>
      </c>
    </row>
    <row r="451" spans="1:68" x14ac:dyDescent="0.35">
      <c r="B451" s="2" t="s">
        <v>17</v>
      </c>
      <c r="D451" s="2">
        <f t="shared" ref="D451:I451" si="105">SUM(D443:D449)</f>
        <v>4037</v>
      </c>
      <c r="E451" s="2">
        <f t="shared" si="105"/>
        <v>15820</v>
      </c>
      <c r="F451" s="2">
        <f t="shared" si="105"/>
        <v>1735</v>
      </c>
      <c r="G451" s="2">
        <f t="shared" si="105"/>
        <v>14085</v>
      </c>
      <c r="H451" s="2"/>
      <c r="I451" s="2">
        <f t="shared" si="105"/>
        <v>98036.3</v>
      </c>
    </row>
    <row r="452" spans="1:68" x14ac:dyDescent="0.35">
      <c r="B452" s="2" t="s">
        <v>18</v>
      </c>
      <c r="H452" s="2">
        <f>AVERAGE(H443:H449)</f>
        <v>6.8442857142857134</v>
      </c>
    </row>
    <row r="453" spans="1:68" s="9" customFormat="1" x14ac:dyDescent="0.35">
      <c r="A453" s="10"/>
    </row>
    <row r="455" spans="1:68" x14ac:dyDescent="0.35">
      <c r="A455" s="4" t="s">
        <v>253</v>
      </c>
      <c r="B455" t="s">
        <v>252</v>
      </c>
      <c r="D455">
        <v>486</v>
      </c>
      <c r="E455">
        <v>1860</v>
      </c>
      <c r="F455">
        <v>240</v>
      </c>
      <c r="G455">
        <f t="shared" ref="G455:G461" si="106">(E455-F455)</f>
        <v>1620</v>
      </c>
      <c r="H455">
        <v>7.22</v>
      </c>
      <c r="I455">
        <f t="shared" ref="I455:I461" si="107">(G455*H455)</f>
        <v>11696.4</v>
      </c>
      <c r="BD455">
        <v>481</v>
      </c>
      <c r="BH455">
        <v>1940</v>
      </c>
    </row>
    <row r="456" spans="1:68" x14ac:dyDescent="0.35">
      <c r="A456" s="4" t="s">
        <v>253</v>
      </c>
      <c r="B456" t="s">
        <v>254</v>
      </c>
      <c r="D456">
        <v>48</v>
      </c>
      <c r="E456">
        <v>280</v>
      </c>
      <c r="F456">
        <v>48</v>
      </c>
      <c r="G456">
        <f t="shared" si="106"/>
        <v>232</v>
      </c>
      <c r="H456">
        <v>7</v>
      </c>
      <c r="I456">
        <f t="shared" si="107"/>
        <v>1624</v>
      </c>
    </row>
    <row r="457" spans="1:68" x14ac:dyDescent="0.35">
      <c r="A457" s="4" t="s">
        <v>253</v>
      </c>
      <c r="B457" t="s">
        <v>14</v>
      </c>
      <c r="D457">
        <v>281</v>
      </c>
      <c r="E457">
        <v>1860</v>
      </c>
      <c r="F457">
        <v>281</v>
      </c>
      <c r="G457">
        <f t="shared" si="106"/>
        <v>1579</v>
      </c>
      <c r="H457">
        <v>7.5</v>
      </c>
      <c r="I457">
        <f t="shared" si="107"/>
        <v>11842.5</v>
      </c>
    </row>
    <row r="458" spans="1:68" x14ac:dyDescent="0.35">
      <c r="A458" s="4" t="s">
        <v>253</v>
      </c>
      <c r="B458" t="s">
        <v>255</v>
      </c>
      <c r="D458">
        <v>759</v>
      </c>
      <c r="E458">
        <v>3300</v>
      </c>
      <c r="F458">
        <v>300</v>
      </c>
      <c r="G458">
        <f t="shared" si="106"/>
        <v>3000</v>
      </c>
      <c r="H458">
        <v>7.3</v>
      </c>
      <c r="I458">
        <f t="shared" si="107"/>
        <v>21900</v>
      </c>
    </row>
    <row r="459" spans="1:68" x14ac:dyDescent="0.35">
      <c r="A459" s="4" t="s">
        <v>253</v>
      </c>
      <c r="B459" t="s">
        <v>117</v>
      </c>
      <c r="D459">
        <v>172</v>
      </c>
      <c r="E459">
        <v>800</v>
      </c>
      <c r="F459">
        <v>70</v>
      </c>
      <c r="G459">
        <f t="shared" si="106"/>
        <v>730</v>
      </c>
      <c r="H459">
        <v>7.5</v>
      </c>
      <c r="I459">
        <f t="shared" si="107"/>
        <v>5475</v>
      </c>
    </row>
    <row r="460" spans="1:68" x14ac:dyDescent="0.35">
      <c r="A460" s="4" t="s">
        <v>253</v>
      </c>
      <c r="B460" t="s">
        <v>117</v>
      </c>
      <c r="D460">
        <v>90</v>
      </c>
      <c r="E460">
        <v>600</v>
      </c>
      <c r="F460">
        <v>40</v>
      </c>
      <c r="G460">
        <f t="shared" si="106"/>
        <v>560</v>
      </c>
      <c r="H460">
        <v>6</v>
      </c>
      <c r="I460">
        <f t="shared" si="107"/>
        <v>3360</v>
      </c>
    </row>
    <row r="461" spans="1:68" x14ac:dyDescent="0.35">
      <c r="A461" s="4" t="s">
        <v>253</v>
      </c>
      <c r="B461" t="s">
        <v>8</v>
      </c>
      <c r="D461">
        <v>591</v>
      </c>
      <c r="E461">
        <v>2360</v>
      </c>
      <c r="F461">
        <v>240</v>
      </c>
      <c r="G461">
        <f t="shared" si="106"/>
        <v>2120</v>
      </c>
      <c r="H461" s="6">
        <v>7.27</v>
      </c>
      <c r="I461">
        <f t="shared" si="107"/>
        <v>15412.4</v>
      </c>
    </row>
    <row r="462" spans="1:68" x14ac:dyDescent="0.35">
      <c r="A462" s="4" t="s">
        <v>253</v>
      </c>
      <c r="B462" t="s">
        <v>314</v>
      </c>
      <c r="H462" s="6"/>
      <c r="I462">
        <v>7703.45</v>
      </c>
    </row>
    <row r="463" spans="1:68" x14ac:dyDescent="0.35">
      <c r="B463" s="2" t="s">
        <v>17</v>
      </c>
      <c r="D463" s="2">
        <f>SUM(D455:D462)</f>
        <v>2427</v>
      </c>
      <c r="E463" s="2">
        <f t="shared" ref="E463:I463" si="108">SUM(E455:E461)</f>
        <v>11060</v>
      </c>
      <c r="F463" s="2">
        <f t="shared" si="108"/>
        <v>1219</v>
      </c>
      <c r="G463" s="2">
        <f t="shared" si="108"/>
        <v>9841</v>
      </c>
      <c r="H463" s="2"/>
      <c r="I463" s="2">
        <f t="shared" si="108"/>
        <v>71310.3</v>
      </c>
      <c r="BD463" s="2">
        <v>481</v>
      </c>
      <c r="BH463" s="2">
        <v>1940</v>
      </c>
      <c r="BP463" s="2">
        <f>(BD463+BH463)</f>
        <v>2421</v>
      </c>
    </row>
    <row r="464" spans="1:68" x14ac:dyDescent="0.35">
      <c r="B464" s="2" t="s">
        <v>18</v>
      </c>
      <c r="H464" s="2">
        <f>(I463/G463)</f>
        <v>7.2462453002743628</v>
      </c>
    </row>
    <row r="465" spans="1:68" s="7" customFormat="1" x14ac:dyDescent="0.35">
      <c r="A465" s="13"/>
    </row>
    <row r="466" spans="1:68" x14ac:dyDescent="0.35">
      <c r="A466" s="2" t="s">
        <v>257</v>
      </c>
      <c r="B466" t="s">
        <v>142</v>
      </c>
      <c r="C466" t="s">
        <v>9</v>
      </c>
      <c r="D466">
        <v>430</v>
      </c>
      <c r="E466">
        <v>1520</v>
      </c>
      <c r="F466">
        <v>180</v>
      </c>
      <c r="G466">
        <f t="shared" ref="G466:G477" si="109">(E466-F466)</f>
        <v>1340</v>
      </c>
      <c r="H466">
        <v>6.71</v>
      </c>
      <c r="I466">
        <f t="shared" ref="I466:I477" si="110">(G466*H466)</f>
        <v>8991.4</v>
      </c>
      <c r="BD466">
        <v>578</v>
      </c>
      <c r="BF466" t="s">
        <v>36</v>
      </c>
      <c r="BH466">
        <v>2784</v>
      </c>
      <c r="BJ466" t="s">
        <v>9</v>
      </c>
    </row>
    <row r="467" spans="1:68" x14ac:dyDescent="0.35">
      <c r="A467" s="2" t="s">
        <v>257</v>
      </c>
      <c r="B467" t="s">
        <v>28</v>
      </c>
      <c r="C467" t="s">
        <v>9</v>
      </c>
      <c r="D467">
        <v>1062</v>
      </c>
      <c r="E467">
        <v>4280</v>
      </c>
      <c r="F467">
        <v>430</v>
      </c>
      <c r="G467">
        <f t="shared" si="109"/>
        <v>3850</v>
      </c>
      <c r="H467">
        <v>7.3</v>
      </c>
      <c r="I467">
        <f t="shared" si="110"/>
        <v>28105</v>
      </c>
      <c r="BD467">
        <v>1048</v>
      </c>
      <c r="BF467" t="s">
        <v>9</v>
      </c>
      <c r="BH467">
        <v>288</v>
      </c>
      <c r="BJ467" t="s">
        <v>36</v>
      </c>
    </row>
    <row r="468" spans="1:68" x14ac:dyDescent="0.35">
      <c r="A468" s="2" t="s">
        <v>257</v>
      </c>
      <c r="B468" t="s">
        <v>8</v>
      </c>
      <c r="C468" t="s">
        <v>9</v>
      </c>
      <c r="D468">
        <v>40</v>
      </c>
      <c r="E468">
        <v>140</v>
      </c>
      <c r="F468">
        <v>20</v>
      </c>
      <c r="G468">
        <f t="shared" si="109"/>
        <v>120</v>
      </c>
      <c r="H468">
        <v>4</v>
      </c>
      <c r="I468">
        <f t="shared" si="110"/>
        <v>480</v>
      </c>
      <c r="BH468" s="2"/>
    </row>
    <row r="469" spans="1:68" x14ac:dyDescent="0.35">
      <c r="A469" s="2" t="s">
        <v>257</v>
      </c>
      <c r="B469" t="s">
        <v>26</v>
      </c>
      <c r="C469" t="s">
        <v>9</v>
      </c>
      <c r="D469">
        <v>345</v>
      </c>
      <c r="E469">
        <v>2220</v>
      </c>
      <c r="F469">
        <v>320</v>
      </c>
      <c r="G469">
        <f t="shared" si="109"/>
        <v>1900</v>
      </c>
      <c r="H469">
        <v>7.36</v>
      </c>
      <c r="I469">
        <f t="shared" si="110"/>
        <v>13984</v>
      </c>
    </row>
    <row r="470" spans="1:68" x14ac:dyDescent="0.35">
      <c r="A470" s="2" t="s">
        <v>257</v>
      </c>
      <c r="B470" t="s">
        <v>117</v>
      </c>
      <c r="C470" t="s">
        <v>9</v>
      </c>
      <c r="D470">
        <v>114</v>
      </c>
      <c r="E470">
        <v>440</v>
      </c>
      <c r="F470">
        <v>50</v>
      </c>
      <c r="G470">
        <f t="shared" si="109"/>
        <v>390</v>
      </c>
      <c r="H470">
        <v>5</v>
      </c>
      <c r="I470">
        <f t="shared" si="110"/>
        <v>1950</v>
      </c>
    </row>
    <row r="471" spans="1:68" x14ac:dyDescent="0.35">
      <c r="A471" s="2" t="s">
        <v>257</v>
      </c>
      <c r="B471" t="s">
        <v>221</v>
      </c>
      <c r="C471" t="s">
        <v>36</v>
      </c>
      <c r="D471">
        <v>640</v>
      </c>
      <c r="E471">
        <v>2680</v>
      </c>
      <c r="F471">
        <v>256</v>
      </c>
      <c r="G471">
        <f t="shared" si="109"/>
        <v>2424</v>
      </c>
      <c r="H471">
        <v>8.83</v>
      </c>
      <c r="I471">
        <f t="shared" si="110"/>
        <v>21403.920000000002</v>
      </c>
    </row>
    <row r="472" spans="1:68" x14ac:dyDescent="0.35">
      <c r="A472" s="2" t="s">
        <v>257</v>
      </c>
      <c r="B472" t="s">
        <v>258</v>
      </c>
      <c r="C472" t="s">
        <v>9</v>
      </c>
      <c r="D472">
        <v>440</v>
      </c>
      <c r="E472">
        <v>1620</v>
      </c>
      <c r="F472">
        <v>220</v>
      </c>
      <c r="G472">
        <f t="shared" si="109"/>
        <v>1400</v>
      </c>
      <c r="H472">
        <v>6.75</v>
      </c>
      <c r="I472">
        <f t="shared" si="110"/>
        <v>9450</v>
      </c>
    </row>
    <row r="473" spans="1:68" x14ac:dyDescent="0.35">
      <c r="A473" s="2" t="s">
        <v>257</v>
      </c>
      <c r="B473" t="s">
        <v>255</v>
      </c>
      <c r="C473" t="s">
        <v>9</v>
      </c>
      <c r="D473">
        <v>722</v>
      </c>
      <c r="E473">
        <v>2980</v>
      </c>
      <c r="F473">
        <v>290</v>
      </c>
      <c r="G473">
        <f t="shared" si="109"/>
        <v>2690</v>
      </c>
      <c r="H473">
        <v>7.35</v>
      </c>
      <c r="I473">
        <f t="shared" si="110"/>
        <v>19771.5</v>
      </c>
    </row>
    <row r="474" spans="1:68" x14ac:dyDescent="0.35">
      <c r="A474" s="2" t="s">
        <v>257</v>
      </c>
      <c r="B474" t="s">
        <v>14</v>
      </c>
      <c r="C474" t="s">
        <v>9</v>
      </c>
      <c r="D474">
        <v>112</v>
      </c>
      <c r="E474">
        <v>600</v>
      </c>
      <c r="F474">
        <v>112</v>
      </c>
      <c r="G474">
        <f t="shared" si="109"/>
        <v>488</v>
      </c>
      <c r="H474">
        <v>6.75</v>
      </c>
      <c r="I474">
        <f t="shared" si="110"/>
        <v>3294</v>
      </c>
    </row>
    <row r="475" spans="1:68" x14ac:dyDescent="0.35">
      <c r="A475" s="2" t="s">
        <v>257</v>
      </c>
      <c r="B475" t="s">
        <v>22</v>
      </c>
      <c r="C475" t="s">
        <v>9</v>
      </c>
      <c r="D475">
        <v>57</v>
      </c>
      <c r="E475">
        <v>240</v>
      </c>
      <c r="F475">
        <v>30</v>
      </c>
      <c r="G475">
        <f t="shared" si="109"/>
        <v>210</v>
      </c>
      <c r="H475">
        <v>5</v>
      </c>
      <c r="I475">
        <f t="shared" si="110"/>
        <v>1050</v>
      </c>
    </row>
    <row r="476" spans="1:68" x14ac:dyDescent="0.35">
      <c r="A476" s="2" t="s">
        <v>257</v>
      </c>
      <c r="B476" t="s">
        <v>15</v>
      </c>
      <c r="C476" t="s">
        <v>9</v>
      </c>
      <c r="D476">
        <v>510</v>
      </c>
      <c r="E476">
        <v>2522</v>
      </c>
      <c r="F476">
        <v>204</v>
      </c>
      <c r="G476">
        <f t="shared" si="109"/>
        <v>2318</v>
      </c>
      <c r="H476">
        <v>7.5</v>
      </c>
      <c r="I476">
        <f t="shared" si="110"/>
        <v>17385</v>
      </c>
    </row>
    <row r="477" spans="1:68" x14ac:dyDescent="0.35">
      <c r="A477" s="2" t="s">
        <v>257</v>
      </c>
      <c r="B477" t="s">
        <v>15</v>
      </c>
      <c r="C477" t="s">
        <v>36</v>
      </c>
      <c r="D477">
        <v>226</v>
      </c>
      <c r="E477">
        <v>1117</v>
      </c>
      <c r="F477">
        <v>90</v>
      </c>
      <c r="G477">
        <f t="shared" si="109"/>
        <v>1027</v>
      </c>
      <c r="H477">
        <v>9</v>
      </c>
      <c r="I477">
        <f t="shared" si="110"/>
        <v>9243</v>
      </c>
    </row>
    <row r="478" spans="1:68" x14ac:dyDescent="0.35">
      <c r="A478" s="2" t="s">
        <v>257</v>
      </c>
      <c r="B478" t="s">
        <v>314</v>
      </c>
      <c r="I478">
        <v>13790.3</v>
      </c>
    </row>
    <row r="479" spans="1:68" x14ac:dyDescent="0.35">
      <c r="A479" s="2" t="s">
        <v>17</v>
      </c>
      <c r="B479" s="2" t="s">
        <v>17</v>
      </c>
      <c r="D479" s="2">
        <f t="shared" ref="D479:I479" si="111">SUM(D466:D477)</f>
        <v>4698</v>
      </c>
      <c r="E479" s="2">
        <f t="shared" si="111"/>
        <v>20359</v>
      </c>
      <c r="F479" s="2">
        <f t="shared" si="111"/>
        <v>2202</v>
      </c>
      <c r="G479" s="2">
        <f t="shared" si="111"/>
        <v>18157</v>
      </c>
      <c r="H479" s="2"/>
      <c r="I479" s="2">
        <f t="shared" si="111"/>
        <v>135107.82</v>
      </c>
      <c r="BD479" s="2">
        <f>SUM(BD466:BD477)</f>
        <v>1626</v>
      </c>
      <c r="BH479" s="2">
        <f>SUM(BH466:BH477)</f>
        <v>3072</v>
      </c>
      <c r="BP479">
        <f>(BD479+BH479)</f>
        <v>4698</v>
      </c>
    </row>
    <row r="480" spans="1:68" x14ac:dyDescent="0.35">
      <c r="B480" s="2" t="s">
        <v>18</v>
      </c>
      <c r="H480" s="2">
        <f>(I479/G479)</f>
        <v>7.441087184006169</v>
      </c>
    </row>
    <row r="482" spans="1:9" x14ac:dyDescent="0.35">
      <c r="A482" s="2" t="s">
        <v>261</v>
      </c>
      <c r="B482" t="s">
        <v>22</v>
      </c>
      <c r="C482" t="s">
        <v>9</v>
      </c>
      <c r="D482">
        <v>498</v>
      </c>
      <c r="E482">
        <v>2020</v>
      </c>
      <c r="F482">
        <v>250</v>
      </c>
      <c r="G482">
        <f t="shared" ref="G482:G489" si="112">(E482-F482)</f>
        <v>1770</v>
      </c>
      <c r="H482" s="6">
        <v>6.07</v>
      </c>
      <c r="I482">
        <f t="shared" ref="I482:I489" si="113">(G482*H482)</f>
        <v>10743.9</v>
      </c>
    </row>
    <row r="483" spans="1:9" x14ac:dyDescent="0.35">
      <c r="A483" s="2" t="s">
        <v>261</v>
      </c>
      <c r="B483" t="s">
        <v>8</v>
      </c>
      <c r="C483" t="s">
        <v>9</v>
      </c>
      <c r="D483">
        <v>82</v>
      </c>
      <c r="E483">
        <v>300</v>
      </c>
      <c r="F483">
        <v>33</v>
      </c>
      <c r="G483">
        <f t="shared" si="112"/>
        <v>267</v>
      </c>
      <c r="H483">
        <v>4</v>
      </c>
      <c r="I483">
        <f t="shared" si="113"/>
        <v>1068</v>
      </c>
    </row>
    <row r="484" spans="1:9" x14ac:dyDescent="0.35">
      <c r="A484" s="2" t="s">
        <v>261</v>
      </c>
      <c r="B484" t="s">
        <v>31</v>
      </c>
      <c r="C484" t="s">
        <v>9</v>
      </c>
      <c r="D484">
        <v>723</v>
      </c>
      <c r="E484">
        <v>3160</v>
      </c>
      <c r="F484">
        <v>360</v>
      </c>
      <c r="G484">
        <f t="shared" si="112"/>
        <v>2800</v>
      </c>
      <c r="H484">
        <v>7.25</v>
      </c>
      <c r="I484">
        <f t="shared" si="113"/>
        <v>20300</v>
      </c>
    </row>
    <row r="485" spans="1:9" x14ac:dyDescent="0.35">
      <c r="A485" s="2" t="s">
        <v>261</v>
      </c>
      <c r="B485" t="s">
        <v>258</v>
      </c>
      <c r="C485" t="s">
        <v>9</v>
      </c>
      <c r="D485">
        <v>386</v>
      </c>
      <c r="E485">
        <v>1400</v>
      </c>
      <c r="F485">
        <v>150</v>
      </c>
      <c r="G485">
        <f t="shared" si="112"/>
        <v>1250</v>
      </c>
      <c r="H485">
        <v>7.36</v>
      </c>
      <c r="I485">
        <f t="shared" si="113"/>
        <v>9200</v>
      </c>
    </row>
    <row r="486" spans="1:9" x14ac:dyDescent="0.35">
      <c r="A486" s="2" t="s">
        <v>261</v>
      </c>
      <c r="B486" t="s">
        <v>26</v>
      </c>
      <c r="C486" t="s">
        <v>9</v>
      </c>
      <c r="D486">
        <v>1065</v>
      </c>
      <c r="E486">
        <v>4240</v>
      </c>
      <c r="F486">
        <v>440</v>
      </c>
      <c r="G486">
        <f t="shared" si="112"/>
        <v>3800</v>
      </c>
      <c r="H486">
        <v>7.64</v>
      </c>
      <c r="I486">
        <f t="shared" si="113"/>
        <v>29032</v>
      </c>
    </row>
    <row r="487" spans="1:9" x14ac:dyDescent="0.35">
      <c r="A487" s="2" t="s">
        <v>261</v>
      </c>
      <c r="B487" t="s">
        <v>219</v>
      </c>
      <c r="C487" t="s">
        <v>9</v>
      </c>
      <c r="D487">
        <v>811</v>
      </c>
      <c r="E487">
        <v>3140</v>
      </c>
      <c r="F487">
        <v>350</v>
      </c>
      <c r="G487">
        <f t="shared" si="112"/>
        <v>2790</v>
      </c>
      <c r="H487">
        <v>6.76</v>
      </c>
      <c r="I487">
        <f t="shared" si="113"/>
        <v>18860.399999999998</v>
      </c>
    </row>
    <row r="488" spans="1:9" x14ac:dyDescent="0.35">
      <c r="A488" s="2" t="s">
        <v>261</v>
      </c>
      <c r="B488" t="s">
        <v>28</v>
      </c>
      <c r="C488" t="s">
        <v>9</v>
      </c>
      <c r="D488">
        <v>492</v>
      </c>
      <c r="E488">
        <v>2060</v>
      </c>
      <c r="F488">
        <v>200</v>
      </c>
      <c r="G488">
        <f t="shared" si="112"/>
        <v>1860</v>
      </c>
      <c r="H488">
        <v>7.2</v>
      </c>
      <c r="I488">
        <f t="shared" si="113"/>
        <v>13392</v>
      </c>
    </row>
    <row r="489" spans="1:9" x14ac:dyDescent="0.35">
      <c r="A489" s="2" t="s">
        <v>261</v>
      </c>
      <c r="B489" t="s">
        <v>15</v>
      </c>
      <c r="C489" t="s">
        <v>9</v>
      </c>
      <c r="D489">
        <v>709</v>
      </c>
      <c r="E489">
        <v>2860</v>
      </c>
      <c r="F489">
        <v>283</v>
      </c>
      <c r="G489">
        <f t="shared" si="112"/>
        <v>2577</v>
      </c>
      <c r="H489">
        <v>7</v>
      </c>
      <c r="I489">
        <f t="shared" si="113"/>
        <v>18039</v>
      </c>
    </row>
    <row r="490" spans="1:9" x14ac:dyDescent="0.35">
      <c r="A490" s="2" t="s">
        <v>261</v>
      </c>
      <c r="B490" t="s">
        <v>314</v>
      </c>
      <c r="I490">
        <v>15783.95</v>
      </c>
    </row>
    <row r="491" spans="1:9" s="2" customFormat="1" x14ac:dyDescent="0.35">
      <c r="B491" s="2" t="s">
        <v>17</v>
      </c>
      <c r="D491" s="2">
        <f>SUM(D482:D489)</f>
        <v>4766</v>
      </c>
      <c r="E491" s="2">
        <f>SUM(E482:E489)</f>
        <v>19180</v>
      </c>
      <c r="F491" s="2">
        <f>SUM(F482:F489)</f>
        <v>2066</v>
      </c>
      <c r="G491" s="2">
        <f>SUM(G482:G489)</f>
        <v>17114</v>
      </c>
      <c r="I491" s="2">
        <f>SUM(I482:I490)</f>
        <v>136419.25</v>
      </c>
    </row>
    <row r="492" spans="1:9" s="2" customFormat="1" x14ac:dyDescent="0.35">
      <c r="B492" s="2" t="s">
        <v>18</v>
      </c>
      <c r="H492" s="2">
        <f>(I491/G491)</f>
        <v>7.971207783101554</v>
      </c>
    </row>
    <row r="493" spans="1:9" x14ac:dyDescent="0.35">
      <c r="A493" s="2" t="s">
        <v>318</v>
      </c>
      <c r="B493" t="s">
        <v>8</v>
      </c>
      <c r="C493" t="s">
        <v>9</v>
      </c>
      <c r="D493">
        <v>120</v>
      </c>
      <c r="E493">
        <v>420</v>
      </c>
      <c r="F493">
        <v>48</v>
      </c>
      <c r="G493">
        <f>(E493-F493)</f>
        <v>372</v>
      </c>
      <c r="H493">
        <v>3.5</v>
      </c>
      <c r="I493">
        <f>(G493*H493)</f>
        <v>1302</v>
      </c>
    </row>
  </sheetData>
  <mergeCells count="14">
    <mergeCell ref="BH1:BK1"/>
    <mergeCell ref="BL1:BO1"/>
    <mergeCell ref="AZ1:BC1"/>
    <mergeCell ref="AV1:AY1"/>
    <mergeCell ref="AR1:AU1"/>
    <mergeCell ref="P1:S1"/>
    <mergeCell ref="L1:O1"/>
    <mergeCell ref="X1:AA1"/>
    <mergeCell ref="T1:W1"/>
    <mergeCell ref="BD1:BG1"/>
    <mergeCell ref="AN1:AQ1"/>
    <mergeCell ref="AJ1:AM1"/>
    <mergeCell ref="AF1:AI1"/>
    <mergeCell ref="AB1:A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M377"/>
  <sheetViews>
    <sheetView zoomScale="80" zoomScaleNormal="80" workbookViewId="0">
      <pane ySplit="1" topLeftCell="A300" activePane="bottomLeft" state="frozen"/>
      <selection pane="bottomLeft" activeCell="A315" sqref="A315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12" bestFit="1" customWidth="1"/>
    <col min="6" max="6" width="12" customWidth="1"/>
    <col min="7" max="7" width="11" bestFit="1" customWidth="1"/>
    <col min="9" max="9" width="25.6328125" bestFit="1" customWidth="1"/>
    <col min="11" max="11" width="15.08984375" bestFit="1" customWidth="1"/>
    <col min="12" max="12" width="28.36328125" bestFit="1" customWidth="1"/>
    <col min="13" max="13" width="26.7265625" bestFit="1" customWidth="1"/>
  </cols>
  <sheetData>
    <row r="1" spans="1:13" x14ac:dyDescent="0.35">
      <c r="A1" s="2" t="s">
        <v>59</v>
      </c>
      <c r="B1" s="2" t="s">
        <v>121</v>
      </c>
      <c r="C1" s="2" t="s">
        <v>7</v>
      </c>
      <c r="D1" s="2" t="s">
        <v>2</v>
      </c>
      <c r="E1" s="2" t="s">
        <v>313</v>
      </c>
      <c r="F1" s="2"/>
      <c r="G1" s="2" t="s">
        <v>124</v>
      </c>
      <c r="H1" s="2" t="s">
        <v>7</v>
      </c>
      <c r="I1" s="2" t="s">
        <v>311</v>
      </c>
      <c r="K1" s="2" t="s">
        <v>131</v>
      </c>
      <c r="L1" s="2" t="s">
        <v>238</v>
      </c>
      <c r="M1" s="2" t="s">
        <v>316</v>
      </c>
    </row>
    <row r="2" spans="1:13" x14ac:dyDescent="0.35">
      <c r="A2" s="2" t="s">
        <v>107</v>
      </c>
      <c r="B2" s="8" t="s">
        <v>315</v>
      </c>
      <c r="C2" s="8">
        <v>200</v>
      </c>
      <c r="D2" s="8"/>
      <c r="E2" s="8"/>
      <c r="F2" s="8"/>
      <c r="G2" s="8" t="s">
        <v>126</v>
      </c>
      <c r="H2" s="8">
        <v>750</v>
      </c>
      <c r="I2" s="2"/>
      <c r="K2" s="2"/>
      <c r="L2" s="2"/>
      <c r="M2" s="2"/>
    </row>
    <row r="3" spans="1:13" x14ac:dyDescent="0.35">
      <c r="A3" s="2" t="s">
        <v>107</v>
      </c>
      <c r="B3" s="8" t="s">
        <v>122</v>
      </c>
      <c r="C3" s="8">
        <v>200</v>
      </c>
      <c r="D3" s="8"/>
      <c r="E3" s="8"/>
      <c r="F3" s="8"/>
      <c r="G3" s="8" t="s">
        <v>45</v>
      </c>
      <c r="H3" s="8">
        <v>750</v>
      </c>
      <c r="I3" s="2"/>
      <c r="K3" s="2"/>
      <c r="L3" s="2"/>
      <c r="M3" s="2"/>
    </row>
    <row r="4" spans="1:13" x14ac:dyDescent="0.35">
      <c r="A4" s="2" t="s">
        <v>107</v>
      </c>
      <c r="B4" s="8" t="s">
        <v>73</v>
      </c>
      <c r="C4" s="8">
        <v>200</v>
      </c>
      <c r="D4" s="8"/>
      <c r="E4" s="8"/>
      <c r="F4" s="8"/>
      <c r="G4" s="8"/>
      <c r="H4" s="8"/>
      <c r="I4" s="2"/>
      <c r="K4" s="2"/>
      <c r="L4" s="2"/>
      <c r="M4" s="2"/>
    </row>
    <row r="5" spans="1:13" x14ac:dyDescent="0.35">
      <c r="A5" s="2" t="s">
        <v>107</v>
      </c>
      <c r="B5" s="8" t="s">
        <v>123</v>
      </c>
      <c r="C5" s="8">
        <v>200</v>
      </c>
      <c r="D5" s="8"/>
      <c r="E5" s="8"/>
      <c r="F5" s="8"/>
      <c r="G5" s="8"/>
      <c r="H5" s="8"/>
      <c r="I5" s="2"/>
      <c r="K5" s="2"/>
      <c r="L5" s="2"/>
      <c r="M5" s="2"/>
    </row>
    <row r="6" spans="1:13" x14ac:dyDescent="0.35">
      <c r="A6" s="2" t="s">
        <v>107</v>
      </c>
      <c r="B6" s="8" t="s">
        <v>312</v>
      </c>
      <c r="C6" s="8">
        <f>(D6*E6)</f>
        <v>1200.8500000000001</v>
      </c>
      <c r="D6" s="8">
        <v>511</v>
      </c>
      <c r="E6" s="8">
        <v>2.35</v>
      </c>
      <c r="F6" s="8"/>
      <c r="G6" s="8"/>
      <c r="H6" s="8"/>
      <c r="I6" s="2"/>
      <c r="K6" s="2"/>
      <c r="L6" s="2"/>
      <c r="M6" s="2"/>
    </row>
    <row r="7" spans="1:13" x14ac:dyDescent="0.35">
      <c r="A7" s="2" t="s">
        <v>317</v>
      </c>
      <c r="B7" s="2"/>
      <c r="C7" s="2">
        <f>SUM(C2:C6)</f>
        <v>2000.8500000000001</v>
      </c>
      <c r="D7" s="2"/>
      <c r="E7" s="2"/>
      <c r="F7" s="2"/>
      <c r="G7" s="2"/>
      <c r="H7" s="2">
        <f>SUM(H2:H6)</f>
        <v>1500</v>
      </c>
      <c r="I7" s="2">
        <f>($C$7+$H$7)</f>
        <v>3500.8500000000004</v>
      </c>
      <c r="K7" s="2"/>
      <c r="L7" s="2"/>
      <c r="M7" s="2"/>
    </row>
    <row r="8" spans="1:13" s="7" customFormat="1" x14ac:dyDescent="0.35">
      <c r="A8" s="51"/>
      <c r="B8" s="51"/>
      <c r="C8" s="51"/>
      <c r="D8" s="51"/>
      <c r="E8" s="51"/>
      <c r="F8" s="51"/>
      <c r="G8" s="51"/>
      <c r="H8" s="51"/>
      <c r="I8" s="51"/>
      <c r="K8" s="13"/>
      <c r="L8" s="13"/>
      <c r="M8" s="13"/>
    </row>
    <row r="9" spans="1:13" x14ac:dyDescent="0.35">
      <c r="A9" s="2" t="s">
        <v>108</v>
      </c>
      <c r="B9" s="8" t="s">
        <v>315</v>
      </c>
      <c r="C9" s="8">
        <v>200</v>
      </c>
      <c r="D9" s="2"/>
      <c r="E9" s="2"/>
      <c r="F9" s="2"/>
      <c r="G9" s="8" t="s">
        <v>126</v>
      </c>
      <c r="H9" s="8">
        <v>750</v>
      </c>
      <c r="I9" s="2"/>
      <c r="K9" s="2"/>
      <c r="L9" s="2"/>
      <c r="M9" s="2"/>
    </row>
    <row r="10" spans="1:13" x14ac:dyDescent="0.35">
      <c r="A10" s="2" t="s">
        <v>108</v>
      </c>
      <c r="B10" s="8" t="s">
        <v>122</v>
      </c>
      <c r="C10" s="8">
        <v>200</v>
      </c>
      <c r="D10" s="2"/>
      <c r="E10" s="2"/>
      <c r="F10" s="2"/>
      <c r="G10" s="8" t="s">
        <v>45</v>
      </c>
      <c r="H10" s="8">
        <v>750</v>
      </c>
      <c r="I10" s="2"/>
      <c r="K10" s="2"/>
      <c r="L10" s="2"/>
      <c r="M10" s="2"/>
    </row>
    <row r="11" spans="1:13" x14ac:dyDescent="0.35">
      <c r="A11" s="2" t="s">
        <v>108</v>
      </c>
      <c r="B11" s="8" t="s">
        <v>73</v>
      </c>
      <c r="C11" s="8">
        <v>200</v>
      </c>
      <c r="D11" s="2"/>
      <c r="E11" s="2"/>
      <c r="F11" s="2"/>
      <c r="G11" s="2"/>
      <c r="H11" s="2"/>
      <c r="I11" s="2"/>
      <c r="K11" s="2"/>
      <c r="L11" s="2"/>
      <c r="M11" s="2"/>
    </row>
    <row r="12" spans="1:13" x14ac:dyDescent="0.35">
      <c r="A12" s="2" t="s">
        <v>108</v>
      </c>
      <c r="B12" s="8" t="s">
        <v>123</v>
      </c>
      <c r="C12" s="8">
        <v>200</v>
      </c>
      <c r="D12" s="2"/>
      <c r="E12" s="2"/>
      <c r="F12" s="2"/>
      <c r="G12" s="2"/>
      <c r="H12" s="2"/>
      <c r="I12" s="2"/>
      <c r="K12" s="2"/>
      <c r="L12" s="2"/>
      <c r="M12" s="2"/>
    </row>
    <row r="13" spans="1:13" x14ac:dyDescent="0.35">
      <c r="A13" s="2" t="s">
        <v>108</v>
      </c>
      <c r="B13" s="8" t="s">
        <v>312</v>
      </c>
      <c r="C13" s="8">
        <f>(D13*E13)</f>
        <v>714.4</v>
      </c>
      <c r="D13" s="8">
        <v>304</v>
      </c>
      <c r="E13" s="8">
        <v>2.35</v>
      </c>
      <c r="F13" s="2"/>
      <c r="G13" s="2"/>
      <c r="H13" s="2"/>
      <c r="I13" s="2"/>
      <c r="K13" s="2"/>
      <c r="L13" s="2"/>
      <c r="M13" s="2"/>
    </row>
    <row r="14" spans="1:13" x14ac:dyDescent="0.35">
      <c r="A14" s="2" t="s">
        <v>317</v>
      </c>
      <c r="B14" s="2"/>
      <c r="C14" s="2">
        <f>SUM(C9:C13)</f>
        <v>1514.4</v>
      </c>
      <c r="D14" s="2"/>
      <c r="E14" s="2"/>
      <c r="F14" s="2"/>
      <c r="G14" s="2"/>
      <c r="H14" s="2">
        <f>SUM(H9:H13)</f>
        <v>1500</v>
      </c>
      <c r="I14" s="2">
        <f>(C14+H14)</f>
        <v>3014.4</v>
      </c>
      <c r="K14" s="2"/>
      <c r="L14" s="2"/>
      <c r="M14" s="2"/>
    </row>
    <row r="15" spans="1:13" s="7" customFormat="1" x14ac:dyDescent="0.35">
      <c r="A15" s="51"/>
      <c r="B15" s="51"/>
      <c r="C15" s="51"/>
      <c r="D15" s="51"/>
      <c r="E15" s="51"/>
      <c r="F15" s="51"/>
      <c r="G15" s="51"/>
      <c r="H15" s="51"/>
      <c r="I15" s="51"/>
      <c r="K15" s="13"/>
      <c r="L15" s="13"/>
      <c r="M15" s="13"/>
    </row>
    <row r="16" spans="1:13" x14ac:dyDescent="0.35">
      <c r="A16" s="2" t="s">
        <v>113</v>
      </c>
      <c r="B16" s="8" t="s">
        <v>315</v>
      </c>
      <c r="C16" s="8">
        <v>200</v>
      </c>
      <c r="D16" s="2"/>
      <c r="E16" s="2"/>
      <c r="F16" s="2"/>
      <c r="G16" s="8" t="s">
        <v>126</v>
      </c>
      <c r="H16" s="8">
        <v>750</v>
      </c>
      <c r="I16" s="2"/>
      <c r="K16" s="2"/>
      <c r="L16" s="2"/>
      <c r="M16" s="2"/>
    </row>
    <row r="17" spans="1:13" x14ac:dyDescent="0.35">
      <c r="A17" s="2" t="s">
        <v>113</v>
      </c>
      <c r="B17" s="8" t="s">
        <v>122</v>
      </c>
      <c r="C17" s="8">
        <v>200</v>
      </c>
      <c r="D17" s="2"/>
      <c r="E17" s="2"/>
      <c r="F17" s="2"/>
      <c r="G17" s="8" t="s">
        <v>45</v>
      </c>
      <c r="H17" s="8">
        <v>750</v>
      </c>
      <c r="I17" s="2"/>
      <c r="K17" s="2"/>
      <c r="L17" s="2"/>
      <c r="M17" s="2"/>
    </row>
    <row r="18" spans="1:13" x14ac:dyDescent="0.35">
      <c r="A18" s="2" t="s">
        <v>113</v>
      </c>
      <c r="B18" s="8" t="s">
        <v>73</v>
      </c>
      <c r="C18" s="8">
        <v>200</v>
      </c>
      <c r="D18" s="2"/>
      <c r="E18" s="2"/>
      <c r="F18" s="2"/>
      <c r="G18" s="2"/>
      <c r="H18" s="2"/>
      <c r="I18" s="2"/>
      <c r="K18" s="2"/>
      <c r="L18" s="2"/>
      <c r="M18" s="2"/>
    </row>
    <row r="19" spans="1:13" x14ac:dyDescent="0.35">
      <c r="A19" s="2" t="s">
        <v>113</v>
      </c>
      <c r="B19" s="8" t="s">
        <v>123</v>
      </c>
      <c r="C19" s="8">
        <v>200</v>
      </c>
      <c r="D19" s="2"/>
      <c r="E19" s="2"/>
      <c r="F19" s="2"/>
      <c r="G19" s="2"/>
      <c r="H19" s="2"/>
      <c r="I19" s="2"/>
      <c r="K19" s="2"/>
      <c r="L19" s="2"/>
      <c r="M19" s="2"/>
    </row>
    <row r="20" spans="1:13" x14ac:dyDescent="0.35">
      <c r="A20" s="2" t="s">
        <v>113</v>
      </c>
      <c r="B20" s="8" t="s">
        <v>312</v>
      </c>
      <c r="C20" s="8">
        <f>(D20*E20)</f>
        <v>1609.75</v>
      </c>
      <c r="D20" s="8">
        <v>685</v>
      </c>
      <c r="E20" s="8">
        <v>2.35</v>
      </c>
      <c r="F20" s="2"/>
      <c r="G20" s="2"/>
      <c r="H20" s="2"/>
      <c r="I20" s="2"/>
      <c r="K20" s="2"/>
      <c r="L20" s="2"/>
      <c r="M20" s="2"/>
    </row>
    <row r="21" spans="1:13" x14ac:dyDescent="0.35">
      <c r="A21" s="2" t="s">
        <v>317</v>
      </c>
      <c r="B21" s="2"/>
      <c r="C21" s="2">
        <f>SUM(C16:C20)</f>
        <v>2409.75</v>
      </c>
      <c r="D21" s="2"/>
      <c r="E21" s="2"/>
      <c r="F21" s="2"/>
      <c r="G21" s="2"/>
      <c r="H21" s="2">
        <f>SUM(H16:H20)</f>
        <v>1500</v>
      </c>
      <c r="I21" s="2">
        <f>(C21+H21)</f>
        <v>3909.75</v>
      </c>
      <c r="K21" s="2"/>
      <c r="L21" s="2"/>
      <c r="M21" s="2"/>
    </row>
    <row r="22" spans="1:13" s="7" customFormat="1" x14ac:dyDescent="0.35">
      <c r="A22" s="51"/>
      <c r="B22" s="51"/>
      <c r="C22" s="51"/>
      <c r="D22" s="51"/>
      <c r="E22" s="51"/>
      <c r="F22" s="51"/>
      <c r="G22" s="51"/>
      <c r="H22" s="51"/>
      <c r="I22" s="51"/>
      <c r="K22" s="13"/>
      <c r="L22" s="13"/>
      <c r="M22" s="13"/>
    </row>
    <row r="23" spans="1:13" x14ac:dyDescent="0.35">
      <c r="A23" s="2" t="s">
        <v>133</v>
      </c>
      <c r="B23" s="8" t="s">
        <v>315</v>
      </c>
      <c r="C23" s="8">
        <v>200</v>
      </c>
      <c r="D23" s="2"/>
      <c r="E23" s="2"/>
      <c r="F23" s="2"/>
      <c r="G23" s="8" t="s">
        <v>126</v>
      </c>
      <c r="H23" s="8">
        <v>750</v>
      </c>
      <c r="I23" s="2"/>
      <c r="K23" s="2"/>
      <c r="L23" s="2"/>
      <c r="M23" s="2"/>
    </row>
    <row r="24" spans="1:13" x14ac:dyDescent="0.35">
      <c r="A24" s="2" t="s">
        <v>133</v>
      </c>
      <c r="B24" s="8" t="s">
        <v>122</v>
      </c>
      <c r="C24" s="8">
        <v>200</v>
      </c>
      <c r="D24" s="2"/>
      <c r="E24" s="2"/>
      <c r="F24" s="2"/>
      <c r="G24" s="8" t="s">
        <v>45</v>
      </c>
      <c r="H24" s="8">
        <v>750</v>
      </c>
      <c r="I24" s="2"/>
      <c r="K24" s="2"/>
      <c r="L24" s="2"/>
      <c r="M24" s="2"/>
    </row>
    <row r="25" spans="1:13" x14ac:dyDescent="0.35">
      <c r="A25" s="2" t="s">
        <v>133</v>
      </c>
      <c r="B25" s="8" t="s">
        <v>73</v>
      </c>
      <c r="C25" s="8">
        <v>200</v>
      </c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5">
      <c r="A26" s="2" t="s">
        <v>133</v>
      </c>
      <c r="B26" s="8" t="s">
        <v>123</v>
      </c>
      <c r="C26" s="8">
        <v>200</v>
      </c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5">
      <c r="A27" s="2" t="s">
        <v>133</v>
      </c>
      <c r="B27" s="8" t="s">
        <v>312</v>
      </c>
      <c r="C27" s="8">
        <f>(D27*E27)</f>
        <v>4446.2</v>
      </c>
      <c r="D27" s="8">
        <v>1892</v>
      </c>
      <c r="E27" s="8">
        <v>2.35</v>
      </c>
      <c r="F27" s="2"/>
      <c r="G27" s="2"/>
      <c r="H27" s="2"/>
      <c r="I27" s="2"/>
      <c r="K27" s="2"/>
      <c r="L27" s="2"/>
      <c r="M27" s="2"/>
    </row>
    <row r="28" spans="1:13" x14ac:dyDescent="0.35">
      <c r="A28" s="2" t="s">
        <v>317</v>
      </c>
      <c r="B28" s="2"/>
      <c r="C28" s="2">
        <f>SUM(C23:C27)</f>
        <v>5246.2</v>
      </c>
      <c r="D28" s="2"/>
      <c r="E28" s="2"/>
      <c r="F28" s="2"/>
      <c r="G28" s="2"/>
      <c r="H28" s="2">
        <f>SUM(H23:H27)</f>
        <v>1500</v>
      </c>
      <c r="I28" s="2">
        <f>(C28+H28)</f>
        <v>6746.2</v>
      </c>
      <c r="K28" s="2"/>
      <c r="L28" s="2"/>
      <c r="M28" s="2"/>
    </row>
    <row r="29" spans="1:13" s="7" customFormat="1" x14ac:dyDescent="0.35">
      <c r="A29" s="51"/>
      <c r="B29" s="51"/>
      <c r="C29" s="51"/>
      <c r="D29" s="51"/>
      <c r="E29" s="51"/>
      <c r="F29" s="51"/>
      <c r="G29" s="51"/>
      <c r="H29" s="51"/>
      <c r="I29" s="51"/>
      <c r="K29" s="13"/>
      <c r="L29" s="13"/>
      <c r="M29" s="13"/>
    </row>
    <row r="30" spans="1:13" x14ac:dyDescent="0.35">
      <c r="A30" s="2" t="s">
        <v>136</v>
      </c>
      <c r="B30" s="8" t="s">
        <v>315</v>
      </c>
      <c r="C30" s="8">
        <v>200</v>
      </c>
      <c r="D30" s="2"/>
      <c r="E30" s="2"/>
      <c r="F30" s="2"/>
      <c r="G30" s="8" t="s">
        <v>126</v>
      </c>
      <c r="H30" s="8">
        <v>750</v>
      </c>
      <c r="I30" s="2"/>
      <c r="K30" s="2"/>
      <c r="L30" s="2"/>
      <c r="M30" s="2"/>
    </row>
    <row r="31" spans="1:13" x14ac:dyDescent="0.35">
      <c r="A31" s="2" t="s">
        <v>136</v>
      </c>
      <c r="B31" s="8" t="s">
        <v>122</v>
      </c>
      <c r="C31" s="8">
        <v>200</v>
      </c>
      <c r="D31" s="2"/>
      <c r="E31" s="2"/>
      <c r="F31" s="2"/>
      <c r="G31" s="8" t="s">
        <v>45</v>
      </c>
      <c r="H31" s="8">
        <v>750</v>
      </c>
      <c r="I31" s="2"/>
      <c r="K31" s="2"/>
      <c r="L31" s="2"/>
      <c r="M31" s="2"/>
    </row>
    <row r="32" spans="1:13" x14ac:dyDescent="0.35">
      <c r="A32" s="2" t="s">
        <v>136</v>
      </c>
      <c r="B32" s="8" t="s">
        <v>73</v>
      </c>
      <c r="C32" s="8">
        <v>200</v>
      </c>
      <c r="D32" s="2"/>
      <c r="E32" s="2"/>
      <c r="F32" s="2"/>
      <c r="G32" s="2"/>
      <c r="H32" s="2"/>
      <c r="I32" s="2"/>
      <c r="K32" s="2"/>
      <c r="L32" s="2"/>
      <c r="M32" s="2"/>
    </row>
    <row r="33" spans="1:13" x14ac:dyDescent="0.35">
      <c r="A33" s="2" t="s">
        <v>136</v>
      </c>
      <c r="B33" s="8" t="s">
        <v>123</v>
      </c>
      <c r="C33" s="8">
        <v>200</v>
      </c>
      <c r="D33" s="2"/>
      <c r="E33" s="2"/>
      <c r="F33" s="2"/>
      <c r="G33" s="2"/>
      <c r="H33" s="2"/>
      <c r="I33" s="2"/>
      <c r="K33" s="2"/>
      <c r="L33" s="2"/>
      <c r="M33" s="2"/>
    </row>
    <row r="34" spans="1:13" x14ac:dyDescent="0.35">
      <c r="A34" s="2" t="s">
        <v>136</v>
      </c>
      <c r="B34" s="8" t="s">
        <v>312</v>
      </c>
      <c r="C34" s="8">
        <f>(D34*E34)</f>
        <v>2970.4</v>
      </c>
      <c r="D34" s="8">
        <v>1264</v>
      </c>
      <c r="E34" s="8">
        <v>2.35</v>
      </c>
      <c r="F34" s="2"/>
      <c r="G34" s="2"/>
      <c r="H34" s="2"/>
      <c r="I34" s="2"/>
      <c r="K34" s="2"/>
      <c r="L34" s="2"/>
      <c r="M34" s="2"/>
    </row>
    <row r="35" spans="1:13" x14ac:dyDescent="0.35">
      <c r="A35" s="2" t="s">
        <v>317</v>
      </c>
      <c r="B35" s="2"/>
      <c r="C35" s="2">
        <f>SUM(C30:C34)</f>
        <v>3770.4</v>
      </c>
      <c r="D35" s="2"/>
      <c r="E35" s="2"/>
      <c r="F35" s="2"/>
      <c r="G35" s="2"/>
      <c r="H35" s="2">
        <f>SUM(H30:H34)</f>
        <v>1500</v>
      </c>
      <c r="I35" s="2">
        <f>(C35+H35)</f>
        <v>5270.4</v>
      </c>
      <c r="K35" s="2"/>
      <c r="L35" s="2"/>
      <c r="M35" s="2"/>
    </row>
    <row r="36" spans="1:13" x14ac:dyDescent="0.35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</row>
    <row r="37" spans="1:13" s="7" customFormat="1" x14ac:dyDescent="0.35">
      <c r="A37" s="52"/>
      <c r="B37" s="52"/>
      <c r="C37" s="52"/>
      <c r="D37" s="52"/>
      <c r="E37" s="52"/>
      <c r="F37" s="52"/>
      <c r="G37" s="52"/>
      <c r="H37" s="52"/>
      <c r="I37" s="52"/>
      <c r="J37" s="53"/>
      <c r="K37" s="52"/>
      <c r="L37" s="52"/>
      <c r="M37" s="52"/>
    </row>
    <row r="38" spans="1:13" x14ac:dyDescent="0.35">
      <c r="A38" s="2" t="s">
        <v>140</v>
      </c>
      <c r="B38" s="8" t="s">
        <v>315</v>
      </c>
      <c r="C38" s="8">
        <v>200</v>
      </c>
      <c r="D38" s="2"/>
      <c r="E38" s="2"/>
      <c r="F38" s="2"/>
      <c r="G38" s="8" t="s">
        <v>126</v>
      </c>
      <c r="H38" s="8">
        <v>750</v>
      </c>
      <c r="I38" s="2"/>
      <c r="K38" s="2"/>
      <c r="L38" s="2"/>
      <c r="M38" s="2"/>
    </row>
    <row r="39" spans="1:13" x14ac:dyDescent="0.35">
      <c r="A39" s="2" t="s">
        <v>140</v>
      </c>
      <c r="B39" s="8" t="s">
        <v>122</v>
      </c>
      <c r="C39" s="8">
        <v>200</v>
      </c>
      <c r="D39" s="2"/>
      <c r="E39" s="2"/>
      <c r="F39" s="2"/>
      <c r="G39" s="8" t="s">
        <v>45</v>
      </c>
      <c r="H39" s="8">
        <v>750</v>
      </c>
      <c r="I39" s="2"/>
      <c r="K39" s="2"/>
      <c r="L39" s="2"/>
      <c r="M39" s="2"/>
    </row>
    <row r="40" spans="1:13" x14ac:dyDescent="0.35">
      <c r="A40" s="2" t="s">
        <v>140</v>
      </c>
      <c r="B40" s="8" t="s">
        <v>73</v>
      </c>
      <c r="C40" s="8">
        <v>200</v>
      </c>
      <c r="D40" s="2"/>
      <c r="E40" s="2"/>
      <c r="F40" s="2"/>
      <c r="G40" s="2"/>
      <c r="H40" s="2"/>
      <c r="I40" s="2"/>
      <c r="K40" s="2"/>
      <c r="L40" s="2"/>
      <c r="M40" s="2"/>
    </row>
    <row r="41" spans="1:13" x14ac:dyDescent="0.35">
      <c r="A41" s="2" t="s">
        <v>140</v>
      </c>
      <c r="B41" s="8" t="s">
        <v>123</v>
      </c>
      <c r="C41" s="8">
        <v>200</v>
      </c>
      <c r="D41" s="2"/>
      <c r="E41" s="2"/>
      <c r="F41" s="2"/>
      <c r="G41" s="2"/>
      <c r="H41" s="2"/>
      <c r="I41" s="2"/>
      <c r="K41" s="2"/>
      <c r="L41" s="2"/>
      <c r="M41" s="2"/>
    </row>
    <row r="42" spans="1:13" x14ac:dyDescent="0.35">
      <c r="A42" s="2" t="s">
        <v>140</v>
      </c>
      <c r="B42" s="8" t="s">
        <v>312</v>
      </c>
      <c r="C42" s="8">
        <f>(D42*E42)</f>
        <v>6657.55</v>
      </c>
      <c r="D42" s="8">
        <v>2833</v>
      </c>
      <c r="E42" s="8">
        <v>2.35</v>
      </c>
      <c r="F42" s="2"/>
      <c r="G42" s="2"/>
      <c r="H42" s="2"/>
      <c r="I42" s="2"/>
      <c r="K42" s="2"/>
      <c r="L42" s="2"/>
      <c r="M42" s="2"/>
    </row>
    <row r="43" spans="1:13" x14ac:dyDescent="0.35">
      <c r="A43" s="2" t="s">
        <v>317</v>
      </c>
      <c r="B43" s="2"/>
      <c r="C43" s="2">
        <f>SUM(C38:C42)</f>
        <v>7457.55</v>
      </c>
      <c r="D43" s="2"/>
      <c r="E43" s="2"/>
      <c r="F43" s="2"/>
      <c r="G43" s="2"/>
      <c r="H43" s="2">
        <f>SUM(H38:H42)</f>
        <v>1500</v>
      </c>
      <c r="I43" s="2">
        <f>(C43+H43)</f>
        <v>8957.5499999999993</v>
      </c>
      <c r="K43" s="2"/>
      <c r="L43" s="2"/>
      <c r="M43" s="2"/>
    </row>
    <row r="44" spans="1:13" x14ac:dyDescent="0.35">
      <c r="A44" s="51"/>
      <c r="B44" s="51"/>
      <c r="C44" s="51"/>
      <c r="D44" s="51"/>
      <c r="E44" s="51"/>
      <c r="F44" s="51"/>
      <c r="G44" s="51"/>
      <c r="H44" s="51"/>
      <c r="I44" s="51"/>
      <c r="K44" s="2"/>
      <c r="L44" s="2"/>
      <c r="M44" s="2"/>
    </row>
    <row r="45" spans="1:13" x14ac:dyDescent="0.35">
      <c r="A45" s="2" t="s">
        <v>144</v>
      </c>
      <c r="B45" s="8" t="s">
        <v>315</v>
      </c>
      <c r="C45" s="8">
        <v>200</v>
      </c>
      <c r="D45" s="2"/>
      <c r="E45" s="2"/>
      <c r="F45" s="2"/>
      <c r="G45" s="8" t="s">
        <v>126</v>
      </c>
      <c r="H45" s="8">
        <v>750</v>
      </c>
      <c r="I45" s="2"/>
      <c r="K45" s="2"/>
      <c r="L45" s="2"/>
      <c r="M45" s="2"/>
    </row>
    <row r="46" spans="1:13" x14ac:dyDescent="0.35">
      <c r="A46" s="2" t="s">
        <v>144</v>
      </c>
      <c r="B46" s="8" t="s">
        <v>122</v>
      </c>
      <c r="C46" s="8">
        <v>200</v>
      </c>
      <c r="D46" s="2"/>
      <c r="E46" s="2"/>
      <c r="F46" s="2"/>
      <c r="G46" s="8" t="s">
        <v>45</v>
      </c>
      <c r="H46" s="8">
        <v>750</v>
      </c>
      <c r="I46" s="2"/>
      <c r="K46" s="2"/>
      <c r="L46" s="2"/>
      <c r="M46" s="2"/>
    </row>
    <row r="47" spans="1:13" x14ac:dyDescent="0.35">
      <c r="A47" s="2" t="s">
        <v>144</v>
      </c>
      <c r="B47" s="8" t="s">
        <v>73</v>
      </c>
      <c r="C47" s="8">
        <v>200</v>
      </c>
      <c r="D47" s="2"/>
      <c r="E47" s="2"/>
      <c r="F47" s="2"/>
      <c r="G47" s="2"/>
      <c r="H47" s="2"/>
      <c r="I47" s="2"/>
      <c r="K47" s="2"/>
      <c r="L47" s="2"/>
      <c r="M47" s="2"/>
    </row>
    <row r="48" spans="1:13" x14ac:dyDescent="0.35">
      <c r="A48" s="2" t="s">
        <v>144</v>
      </c>
      <c r="B48" s="8" t="s">
        <v>123</v>
      </c>
      <c r="C48" s="8">
        <v>200</v>
      </c>
      <c r="D48" s="2"/>
      <c r="E48" s="2"/>
      <c r="F48" s="2"/>
      <c r="G48" s="2"/>
      <c r="H48" s="2"/>
      <c r="I48" s="2"/>
      <c r="K48" s="2"/>
      <c r="L48" s="2"/>
      <c r="M48" s="2"/>
    </row>
    <row r="49" spans="1:13" x14ac:dyDescent="0.35">
      <c r="A49" s="2" t="s">
        <v>144</v>
      </c>
      <c r="B49" s="8" t="s">
        <v>312</v>
      </c>
      <c r="C49" s="8">
        <f>(D49*E49)</f>
        <v>5320.4000000000005</v>
      </c>
      <c r="D49" s="8">
        <v>2264</v>
      </c>
      <c r="E49" s="8">
        <v>2.35</v>
      </c>
      <c r="F49" s="2"/>
      <c r="G49" s="2"/>
      <c r="H49" s="2"/>
      <c r="I49" s="2"/>
      <c r="K49" s="2"/>
      <c r="L49" s="2"/>
      <c r="M49" s="2"/>
    </row>
    <row r="50" spans="1:13" x14ac:dyDescent="0.35">
      <c r="A50" s="2" t="s">
        <v>317</v>
      </c>
      <c r="B50" s="2"/>
      <c r="C50" s="2">
        <f>SUM(C45:C49)</f>
        <v>6120.4000000000005</v>
      </c>
      <c r="D50" s="2"/>
      <c r="E50" s="2"/>
      <c r="F50" s="2"/>
      <c r="G50" s="2"/>
      <c r="H50" s="2">
        <f>SUM(H45:H49)</f>
        <v>1500</v>
      </c>
      <c r="I50" s="2">
        <f>(C50+H50)</f>
        <v>7620.4000000000005</v>
      </c>
      <c r="K50" s="2"/>
      <c r="L50" s="2"/>
      <c r="M50" s="2"/>
    </row>
    <row r="51" spans="1:13" x14ac:dyDescent="0.35">
      <c r="A51" s="51"/>
      <c r="B51" s="51"/>
      <c r="C51" s="51"/>
      <c r="D51" s="51"/>
      <c r="E51" s="51"/>
      <c r="F51" s="51"/>
      <c r="G51" s="51"/>
      <c r="H51" s="51"/>
      <c r="I51" s="51"/>
      <c r="K51" s="2"/>
      <c r="L51" s="2"/>
      <c r="M51" s="2"/>
    </row>
    <row r="52" spans="1:13" x14ac:dyDescent="0.35">
      <c r="A52" s="2" t="s">
        <v>147</v>
      </c>
      <c r="B52" s="8" t="s">
        <v>315</v>
      </c>
      <c r="C52" s="8">
        <v>200</v>
      </c>
      <c r="D52" s="2"/>
      <c r="E52" s="2"/>
      <c r="F52" s="2"/>
      <c r="G52" s="8" t="s">
        <v>126</v>
      </c>
      <c r="H52" s="8">
        <v>750</v>
      </c>
      <c r="I52" s="2"/>
      <c r="K52" s="2"/>
      <c r="L52" s="2"/>
      <c r="M52" s="2"/>
    </row>
    <row r="53" spans="1:13" x14ac:dyDescent="0.35">
      <c r="A53" s="2" t="s">
        <v>147</v>
      </c>
      <c r="B53" s="8" t="s">
        <v>122</v>
      </c>
      <c r="C53" s="8">
        <v>200</v>
      </c>
      <c r="D53" s="2"/>
      <c r="E53" s="2"/>
      <c r="F53" s="2"/>
      <c r="G53" s="8" t="s">
        <v>45</v>
      </c>
      <c r="H53" s="8">
        <v>750</v>
      </c>
      <c r="I53" s="2"/>
      <c r="K53" s="2"/>
      <c r="L53" s="2"/>
      <c r="M53" s="2"/>
    </row>
    <row r="54" spans="1:13" x14ac:dyDescent="0.35">
      <c r="A54" s="2" t="s">
        <v>147</v>
      </c>
      <c r="B54" s="8" t="s">
        <v>73</v>
      </c>
      <c r="C54" s="8">
        <v>200</v>
      </c>
      <c r="D54" s="2"/>
      <c r="E54" s="2"/>
      <c r="F54" s="2"/>
      <c r="G54" s="2"/>
      <c r="H54" s="2"/>
      <c r="I54" s="2"/>
      <c r="K54" s="2"/>
      <c r="L54" s="2"/>
      <c r="M54" s="2"/>
    </row>
    <row r="55" spans="1:13" x14ac:dyDescent="0.35">
      <c r="A55" s="2" t="s">
        <v>147</v>
      </c>
      <c r="B55" s="8" t="s">
        <v>123</v>
      </c>
      <c r="C55" s="8">
        <v>200</v>
      </c>
      <c r="D55" s="2"/>
      <c r="E55" s="2"/>
      <c r="F55" s="2"/>
      <c r="G55" s="2"/>
      <c r="H55" s="2"/>
      <c r="I55" s="2"/>
      <c r="K55" s="2"/>
      <c r="L55" s="2"/>
      <c r="M55" s="2"/>
    </row>
    <row r="56" spans="1:13" x14ac:dyDescent="0.35">
      <c r="A56" s="2" t="s">
        <v>147</v>
      </c>
      <c r="B56" s="8" t="s">
        <v>312</v>
      </c>
      <c r="C56" s="8">
        <f>(D56*E56)</f>
        <v>7522.35</v>
      </c>
      <c r="D56" s="8">
        <v>3201</v>
      </c>
      <c r="E56" s="8">
        <v>2.35</v>
      </c>
      <c r="F56" s="2"/>
      <c r="G56" s="2"/>
      <c r="H56" s="2"/>
      <c r="I56" s="2"/>
      <c r="K56" s="2"/>
      <c r="L56" s="2"/>
      <c r="M56" s="2"/>
    </row>
    <row r="57" spans="1:13" x14ac:dyDescent="0.35">
      <c r="A57" s="2" t="s">
        <v>317</v>
      </c>
      <c r="B57" s="2"/>
      <c r="C57" s="2">
        <f>SUM(C52:C56)</f>
        <v>8322.35</v>
      </c>
      <c r="D57" s="2"/>
      <c r="E57" s="2"/>
      <c r="F57" s="2"/>
      <c r="G57" s="2"/>
      <c r="H57" s="2">
        <f>SUM(H52:H56)</f>
        <v>1500</v>
      </c>
      <c r="I57" s="2">
        <f>(C57+H57)</f>
        <v>9822.35</v>
      </c>
      <c r="K57" s="2"/>
      <c r="L57" s="2"/>
      <c r="M57" s="2"/>
    </row>
    <row r="58" spans="1:13" x14ac:dyDescent="0.35">
      <c r="A58" s="51"/>
      <c r="B58" s="51"/>
      <c r="C58" s="51"/>
      <c r="D58" s="51"/>
      <c r="E58" s="51"/>
      <c r="F58" s="51"/>
      <c r="G58" s="51"/>
      <c r="H58" s="51"/>
      <c r="I58" s="51"/>
      <c r="K58" s="2"/>
      <c r="L58" s="2"/>
      <c r="M58" s="2"/>
    </row>
    <row r="59" spans="1:13" x14ac:dyDescent="0.35">
      <c r="A59" s="2" t="s">
        <v>151</v>
      </c>
      <c r="B59" s="8" t="s">
        <v>315</v>
      </c>
      <c r="C59" s="8">
        <v>200</v>
      </c>
      <c r="D59" s="2"/>
      <c r="E59" s="2"/>
      <c r="F59" s="2"/>
      <c r="G59" s="8" t="s">
        <v>126</v>
      </c>
      <c r="H59" s="8">
        <v>750</v>
      </c>
      <c r="I59" s="2"/>
      <c r="K59" s="2"/>
      <c r="L59" s="2"/>
      <c r="M59" s="2"/>
    </row>
    <row r="60" spans="1:13" x14ac:dyDescent="0.35">
      <c r="A60" s="2" t="s">
        <v>151</v>
      </c>
      <c r="B60" s="8" t="s">
        <v>122</v>
      </c>
      <c r="C60" s="8">
        <v>200</v>
      </c>
      <c r="D60" s="2"/>
      <c r="E60" s="2"/>
      <c r="F60" s="2"/>
      <c r="G60" s="8" t="s">
        <v>45</v>
      </c>
      <c r="H60" s="8">
        <v>750</v>
      </c>
      <c r="I60" s="2"/>
      <c r="K60" s="2"/>
      <c r="L60" s="2"/>
      <c r="M60" s="2"/>
    </row>
    <row r="61" spans="1:13" x14ac:dyDescent="0.35">
      <c r="A61" s="2" t="s">
        <v>151</v>
      </c>
      <c r="B61" s="8" t="s">
        <v>73</v>
      </c>
      <c r="C61" s="8">
        <v>200</v>
      </c>
      <c r="D61" s="2"/>
      <c r="E61" s="2"/>
      <c r="F61" s="2"/>
      <c r="G61" s="2"/>
      <c r="H61" s="2"/>
      <c r="I61" s="2"/>
      <c r="K61" s="2"/>
      <c r="L61" s="2"/>
      <c r="M61" s="2"/>
    </row>
    <row r="62" spans="1:13" x14ac:dyDescent="0.35">
      <c r="A62" s="2" t="s">
        <v>151</v>
      </c>
      <c r="B62" s="8" t="s">
        <v>123</v>
      </c>
      <c r="C62" s="8">
        <v>200</v>
      </c>
      <c r="D62" s="2"/>
      <c r="E62" s="2"/>
      <c r="F62" s="2"/>
      <c r="G62" s="2"/>
      <c r="H62" s="2"/>
      <c r="I62" s="2"/>
      <c r="K62" s="2"/>
      <c r="L62" s="2"/>
      <c r="M62" s="2"/>
    </row>
    <row r="63" spans="1:13" x14ac:dyDescent="0.35">
      <c r="A63" s="2" t="s">
        <v>151</v>
      </c>
      <c r="B63" s="8" t="s">
        <v>312</v>
      </c>
      <c r="C63" s="8">
        <f>(D63*E63)</f>
        <v>11334.050000000001</v>
      </c>
      <c r="D63" s="8">
        <v>4823</v>
      </c>
      <c r="E63" s="8">
        <v>2.35</v>
      </c>
      <c r="F63" s="2"/>
      <c r="G63" s="2"/>
      <c r="H63" s="2"/>
      <c r="I63" s="2"/>
      <c r="K63" s="2"/>
      <c r="L63" s="2"/>
      <c r="M63" s="2"/>
    </row>
    <row r="64" spans="1:13" x14ac:dyDescent="0.35">
      <c r="A64" s="2" t="s">
        <v>317</v>
      </c>
      <c r="B64" s="2"/>
      <c r="C64" s="2">
        <f>SUM(C59:C63)</f>
        <v>12134.050000000001</v>
      </c>
      <c r="D64" s="2"/>
      <c r="E64" s="2"/>
      <c r="F64" s="2"/>
      <c r="G64" s="2"/>
      <c r="H64" s="2">
        <f>SUM(H59:H63)</f>
        <v>1500</v>
      </c>
      <c r="I64" s="2">
        <f>(C64+H64)</f>
        <v>13634.050000000001</v>
      </c>
      <c r="K64" s="2"/>
      <c r="L64" s="2"/>
      <c r="M64" s="2"/>
    </row>
    <row r="65" spans="1:13" x14ac:dyDescent="0.35">
      <c r="A65" s="51"/>
      <c r="B65" s="51"/>
      <c r="C65" s="51"/>
      <c r="D65" s="51"/>
      <c r="E65" s="51"/>
      <c r="F65" s="51"/>
      <c r="G65" s="51"/>
      <c r="H65" s="51"/>
      <c r="I65" s="51"/>
      <c r="K65" s="2"/>
      <c r="L65" s="2"/>
      <c r="M65" s="2"/>
    </row>
    <row r="66" spans="1:13" x14ac:dyDescent="0.35">
      <c r="A66" s="2" t="s">
        <v>156</v>
      </c>
      <c r="B66" s="8" t="s">
        <v>315</v>
      </c>
      <c r="C66" s="8">
        <v>200</v>
      </c>
      <c r="D66" s="2"/>
      <c r="E66" s="2"/>
      <c r="F66" s="2"/>
      <c r="G66" s="8" t="s">
        <v>126</v>
      </c>
      <c r="H66" s="8">
        <v>750</v>
      </c>
      <c r="I66" s="2"/>
      <c r="K66" s="2"/>
      <c r="L66" s="2"/>
      <c r="M66" s="2"/>
    </row>
    <row r="67" spans="1:13" x14ac:dyDescent="0.35">
      <c r="A67" s="2" t="s">
        <v>156</v>
      </c>
      <c r="B67" s="8" t="s">
        <v>122</v>
      </c>
      <c r="C67" s="8">
        <v>200</v>
      </c>
      <c r="D67" s="2"/>
      <c r="E67" s="2"/>
      <c r="F67" s="2"/>
      <c r="G67" s="8" t="s">
        <v>45</v>
      </c>
      <c r="H67" s="8">
        <v>750</v>
      </c>
      <c r="I67" s="2"/>
      <c r="K67" s="2"/>
      <c r="L67" s="2"/>
      <c r="M67" s="2"/>
    </row>
    <row r="68" spans="1:13" x14ac:dyDescent="0.35">
      <c r="A68" s="2" t="s">
        <v>156</v>
      </c>
      <c r="B68" s="8" t="s">
        <v>73</v>
      </c>
      <c r="C68" s="8">
        <v>200</v>
      </c>
      <c r="D68" s="2"/>
      <c r="E68" s="2"/>
      <c r="F68" s="2"/>
      <c r="G68" s="2"/>
      <c r="H68" s="2"/>
      <c r="I68" s="2"/>
      <c r="K68" s="2"/>
      <c r="L68" s="2"/>
      <c r="M68" s="2"/>
    </row>
    <row r="69" spans="1:13" x14ac:dyDescent="0.35">
      <c r="A69" s="2" t="s">
        <v>156</v>
      </c>
      <c r="B69" s="8" t="s">
        <v>123</v>
      </c>
      <c r="C69" s="8">
        <v>200</v>
      </c>
      <c r="D69" s="2"/>
      <c r="E69" s="2"/>
      <c r="F69" s="2"/>
      <c r="G69" s="2"/>
      <c r="H69" s="2"/>
      <c r="I69" s="2"/>
      <c r="K69" s="2"/>
      <c r="L69" s="2"/>
      <c r="M69" s="2"/>
    </row>
    <row r="70" spans="1:13" x14ac:dyDescent="0.35">
      <c r="A70" s="2" t="s">
        <v>156</v>
      </c>
      <c r="B70" s="8" t="s">
        <v>312</v>
      </c>
      <c r="C70" s="8">
        <f>(D70*E70)</f>
        <v>11310.550000000001</v>
      </c>
      <c r="D70" s="8">
        <v>4813</v>
      </c>
      <c r="E70" s="8">
        <v>2.35</v>
      </c>
      <c r="F70" s="2"/>
      <c r="G70" s="2"/>
      <c r="H70" s="2"/>
      <c r="I70" s="2"/>
      <c r="K70" s="2"/>
      <c r="L70" s="2"/>
      <c r="M70" s="2"/>
    </row>
    <row r="71" spans="1:13" x14ac:dyDescent="0.35">
      <c r="A71" s="2" t="s">
        <v>317</v>
      </c>
      <c r="B71" s="2"/>
      <c r="C71" s="2">
        <f>SUM(C66:C70)</f>
        <v>12110.550000000001</v>
      </c>
      <c r="D71" s="2"/>
      <c r="E71" s="2"/>
      <c r="F71" s="2"/>
      <c r="G71" s="2"/>
      <c r="H71" s="2">
        <f>SUM(H66:H70)</f>
        <v>1500</v>
      </c>
      <c r="I71" s="2">
        <f>(C71+H71)</f>
        <v>13610.550000000001</v>
      </c>
      <c r="K71" s="2"/>
      <c r="L71" s="2"/>
      <c r="M71" s="2"/>
    </row>
    <row r="72" spans="1:13" x14ac:dyDescent="0.35">
      <c r="A72" s="51"/>
      <c r="B72" s="51"/>
      <c r="C72" s="51"/>
      <c r="D72" s="51"/>
      <c r="E72" s="51"/>
      <c r="F72" s="51"/>
      <c r="G72" s="51"/>
      <c r="H72" s="51"/>
      <c r="I72" s="51"/>
      <c r="K72" s="2"/>
      <c r="L72" s="2"/>
      <c r="M72" s="2"/>
    </row>
    <row r="73" spans="1:13" x14ac:dyDescent="0.35">
      <c r="A73" s="2" t="s">
        <v>159</v>
      </c>
      <c r="B73" s="8" t="s">
        <v>315</v>
      </c>
      <c r="C73" s="8">
        <v>200</v>
      </c>
      <c r="D73" s="2"/>
      <c r="E73" s="2"/>
      <c r="F73" s="2"/>
      <c r="G73" s="8" t="s">
        <v>126</v>
      </c>
      <c r="H73" s="8">
        <v>750</v>
      </c>
      <c r="I73" s="2"/>
      <c r="K73" s="2"/>
      <c r="L73" s="2"/>
      <c r="M73" s="2"/>
    </row>
    <row r="74" spans="1:13" x14ac:dyDescent="0.35">
      <c r="A74" s="2" t="s">
        <v>159</v>
      </c>
      <c r="B74" s="8" t="s">
        <v>122</v>
      </c>
      <c r="C74" s="8">
        <v>200</v>
      </c>
      <c r="D74" s="2"/>
      <c r="E74" s="2"/>
      <c r="F74" s="2"/>
      <c r="G74" s="8" t="s">
        <v>45</v>
      </c>
      <c r="H74" s="8">
        <v>750</v>
      </c>
      <c r="I74" s="2"/>
      <c r="K74" s="2"/>
      <c r="L74" s="2"/>
      <c r="M74" s="2"/>
    </row>
    <row r="75" spans="1:13" x14ac:dyDescent="0.35">
      <c r="A75" s="2" t="s">
        <v>159</v>
      </c>
      <c r="B75" s="8" t="s">
        <v>73</v>
      </c>
      <c r="C75" s="8">
        <v>200</v>
      </c>
      <c r="D75" s="2"/>
      <c r="E75" s="2"/>
      <c r="F75" s="2"/>
      <c r="G75" s="2"/>
      <c r="H75" s="2"/>
      <c r="I75" s="2"/>
      <c r="K75" s="2"/>
      <c r="L75" s="2"/>
      <c r="M75" s="2"/>
    </row>
    <row r="76" spans="1:13" x14ac:dyDescent="0.35">
      <c r="A76" s="2" t="s">
        <v>159</v>
      </c>
      <c r="B76" s="8" t="s">
        <v>123</v>
      </c>
      <c r="C76" s="8">
        <v>200</v>
      </c>
      <c r="D76" s="2"/>
      <c r="E76" s="2"/>
      <c r="F76" s="2"/>
      <c r="G76" s="2"/>
      <c r="H76" s="2"/>
      <c r="I76" s="2"/>
      <c r="K76" s="2"/>
      <c r="L76" s="2"/>
      <c r="M76" s="2"/>
    </row>
    <row r="77" spans="1:13" x14ac:dyDescent="0.35">
      <c r="A77" s="2" t="s">
        <v>159</v>
      </c>
      <c r="B77" s="8" t="s">
        <v>312</v>
      </c>
      <c r="C77" s="8">
        <f>(D77*E77)</f>
        <v>6124.1</v>
      </c>
      <c r="D77" s="8">
        <v>2606</v>
      </c>
      <c r="E77" s="8">
        <v>2.35</v>
      </c>
      <c r="F77" s="2"/>
      <c r="G77" s="2"/>
      <c r="H77" s="2"/>
      <c r="I77" s="2"/>
      <c r="K77" s="2"/>
      <c r="L77" s="2"/>
      <c r="M77" s="2"/>
    </row>
    <row r="78" spans="1:13" x14ac:dyDescent="0.35">
      <c r="A78" s="2" t="s">
        <v>317</v>
      </c>
      <c r="B78" s="2"/>
      <c r="C78" s="2">
        <f>SUM(C73:C77)</f>
        <v>6924.1</v>
      </c>
      <c r="D78" s="2"/>
      <c r="E78" s="2"/>
      <c r="F78" s="2"/>
      <c r="G78" s="2"/>
      <c r="H78" s="2">
        <f>SUM(H73:H77)</f>
        <v>1500</v>
      </c>
      <c r="I78" s="2">
        <f>(C78+H78)</f>
        <v>8424.1</v>
      </c>
      <c r="K78" s="2"/>
      <c r="L78" s="2"/>
      <c r="M78" s="2"/>
    </row>
    <row r="79" spans="1:13" x14ac:dyDescent="0.35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</row>
    <row r="80" spans="1:13" x14ac:dyDescent="0.35">
      <c r="A80" s="52"/>
      <c r="B80" s="52"/>
      <c r="C80" s="52"/>
      <c r="D80" s="52"/>
      <c r="E80" s="52"/>
      <c r="F80" s="52"/>
      <c r="G80" s="52"/>
      <c r="H80" s="52"/>
      <c r="I80" s="52"/>
      <c r="J80" s="53"/>
      <c r="K80" s="52"/>
      <c r="L80" s="52"/>
      <c r="M80" s="52"/>
    </row>
    <row r="81" spans="1:13" x14ac:dyDescent="0.35">
      <c r="A81" s="2" t="s">
        <v>162</v>
      </c>
      <c r="B81" s="8" t="s">
        <v>315</v>
      </c>
      <c r="C81" s="8">
        <v>200</v>
      </c>
      <c r="D81" s="2"/>
      <c r="E81" s="2"/>
      <c r="F81" s="2"/>
      <c r="G81" s="8" t="s">
        <v>126</v>
      </c>
      <c r="H81" s="8">
        <v>750</v>
      </c>
      <c r="I81" s="2"/>
      <c r="K81" s="2"/>
      <c r="L81" s="2"/>
      <c r="M81" s="2"/>
    </row>
    <row r="82" spans="1:13" x14ac:dyDescent="0.35">
      <c r="A82" s="2" t="s">
        <v>162</v>
      </c>
      <c r="B82" s="8" t="s">
        <v>122</v>
      </c>
      <c r="C82" s="8">
        <v>200</v>
      </c>
      <c r="D82" s="2"/>
      <c r="E82" s="2"/>
      <c r="F82" s="2"/>
      <c r="G82" s="8" t="s">
        <v>45</v>
      </c>
      <c r="H82" s="8">
        <v>750</v>
      </c>
      <c r="I82" s="2"/>
      <c r="K82" s="2"/>
      <c r="L82" s="2"/>
      <c r="M82" s="2"/>
    </row>
    <row r="83" spans="1:13" x14ac:dyDescent="0.35">
      <c r="A83" s="2" t="s">
        <v>162</v>
      </c>
      <c r="B83" s="8" t="s">
        <v>73</v>
      </c>
      <c r="C83" s="8">
        <v>200</v>
      </c>
      <c r="D83" s="2"/>
      <c r="E83" s="2"/>
      <c r="F83" s="2"/>
      <c r="G83" s="2"/>
      <c r="H83" s="2"/>
      <c r="I83" s="2"/>
      <c r="K83" s="2"/>
      <c r="L83" s="2"/>
      <c r="M83" s="2"/>
    </row>
    <row r="84" spans="1:13" x14ac:dyDescent="0.35">
      <c r="A84" s="2" t="s">
        <v>162</v>
      </c>
      <c r="B84" s="8" t="s">
        <v>123</v>
      </c>
      <c r="C84" s="8">
        <v>200</v>
      </c>
      <c r="D84" s="2"/>
      <c r="E84" s="2"/>
      <c r="F84" s="2"/>
      <c r="G84" s="2"/>
      <c r="H84" s="2"/>
      <c r="I84" s="2"/>
      <c r="K84" s="2"/>
      <c r="L84" s="2"/>
      <c r="M84" s="2"/>
    </row>
    <row r="85" spans="1:13" x14ac:dyDescent="0.35">
      <c r="A85" s="2" t="s">
        <v>162</v>
      </c>
      <c r="B85" s="8" t="s">
        <v>312</v>
      </c>
      <c r="C85" s="8">
        <f>(D85*E85)</f>
        <v>10560.9</v>
      </c>
      <c r="D85" s="8">
        <v>4494</v>
      </c>
      <c r="E85" s="8">
        <v>2.35</v>
      </c>
      <c r="F85" s="8"/>
      <c r="G85" s="2"/>
      <c r="H85" s="2"/>
      <c r="I85" s="2"/>
      <c r="K85" s="2"/>
      <c r="L85" s="2"/>
      <c r="M85" s="2"/>
    </row>
    <row r="86" spans="1:13" x14ac:dyDescent="0.35">
      <c r="A86" s="2" t="s">
        <v>317</v>
      </c>
      <c r="B86" s="8"/>
      <c r="C86" s="2">
        <f>SUM(C81:C85)</f>
        <v>11360.9</v>
      </c>
      <c r="D86" s="2"/>
      <c r="E86" s="2"/>
      <c r="F86" s="2"/>
      <c r="G86" s="2"/>
      <c r="H86" s="2">
        <f>SUM(H81:H85)</f>
        <v>1500</v>
      </c>
      <c r="I86" s="2">
        <f>(C86+H86)</f>
        <v>12860.9</v>
      </c>
      <c r="K86" s="2"/>
      <c r="L86" s="2"/>
      <c r="M86" s="2"/>
    </row>
    <row r="87" spans="1:13" x14ac:dyDescent="0.35">
      <c r="A87" s="51"/>
      <c r="B87" s="54"/>
      <c r="C87" s="54"/>
      <c r="D87" s="51"/>
      <c r="E87" s="51"/>
      <c r="F87" s="51"/>
      <c r="G87" s="51"/>
      <c r="H87" s="51"/>
      <c r="I87" s="51"/>
      <c r="K87" s="2"/>
      <c r="L87" s="2"/>
      <c r="M87" s="2"/>
    </row>
    <row r="88" spans="1:13" x14ac:dyDescent="0.35">
      <c r="A88" s="2" t="s">
        <v>164</v>
      </c>
      <c r="B88" s="8" t="s">
        <v>315</v>
      </c>
      <c r="C88" s="8">
        <v>200</v>
      </c>
      <c r="D88" s="2"/>
      <c r="E88" s="2"/>
      <c r="F88" s="2"/>
      <c r="G88" s="8" t="s">
        <v>126</v>
      </c>
      <c r="H88" s="8">
        <v>750</v>
      </c>
      <c r="I88" s="2"/>
      <c r="K88" s="2"/>
      <c r="L88" s="2"/>
      <c r="M88" s="2"/>
    </row>
    <row r="89" spans="1:13" x14ac:dyDescent="0.35">
      <c r="A89" s="2" t="s">
        <v>164</v>
      </c>
      <c r="B89" s="8" t="s">
        <v>122</v>
      </c>
      <c r="C89" s="8">
        <v>200</v>
      </c>
      <c r="D89" s="2"/>
      <c r="E89" s="2"/>
      <c r="F89" s="2"/>
      <c r="G89" s="8" t="s">
        <v>45</v>
      </c>
      <c r="H89" s="8">
        <v>750</v>
      </c>
      <c r="I89" s="2"/>
      <c r="K89" s="2"/>
      <c r="L89" s="2"/>
      <c r="M89" s="2"/>
    </row>
    <row r="90" spans="1:13" x14ac:dyDescent="0.35">
      <c r="A90" s="2" t="s">
        <v>164</v>
      </c>
      <c r="B90" s="8" t="s">
        <v>73</v>
      </c>
      <c r="C90" s="8">
        <v>200</v>
      </c>
      <c r="D90" s="2"/>
      <c r="E90" s="2"/>
      <c r="F90" s="2"/>
      <c r="G90" s="2"/>
      <c r="H90" s="2"/>
      <c r="I90" s="2"/>
      <c r="K90" s="2"/>
      <c r="L90" s="2"/>
      <c r="M90" s="2"/>
    </row>
    <row r="91" spans="1:13" x14ac:dyDescent="0.35">
      <c r="A91" s="2" t="s">
        <v>164</v>
      </c>
      <c r="B91" s="8" t="s">
        <v>123</v>
      </c>
      <c r="C91" s="8">
        <v>200</v>
      </c>
      <c r="D91" s="2"/>
      <c r="E91" s="2"/>
      <c r="F91" s="2"/>
      <c r="G91" s="2"/>
      <c r="H91" s="2"/>
      <c r="I91" s="2"/>
      <c r="K91" s="2"/>
      <c r="L91" s="2"/>
      <c r="M91" s="2"/>
    </row>
    <row r="92" spans="1:13" x14ac:dyDescent="0.35">
      <c r="A92" s="2" t="s">
        <v>164</v>
      </c>
      <c r="B92" s="8" t="s">
        <v>312</v>
      </c>
      <c r="C92" s="8">
        <f>(D92*E92)</f>
        <v>5748.1</v>
      </c>
      <c r="D92" s="8">
        <v>2446</v>
      </c>
      <c r="E92" s="8">
        <v>2.35</v>
      </c>
      <c r="F92" s="2"/>
      <c r="G92" s="2"/>
      <c r="H92" s="2"/>
      <c r="I92" s="2"/>
      <c r="K92" s="2"/>
      <c r="L92" s="2"/>
      <c r="M92" s="2"/>
    </row>
    <row r="93" spans="1:13" x14ac:dyDescent="0.35">
      <c r="A93" s="2" t="s">
        <v>317</v>
      </c>
      <c r="B93" s="8"/>
      <c r="C93" s="2">
        <f>SUM(C88:C92)</f>
        <v>6548.1</v>
      </c>
      <c r="D93" s="2"/>
      <c r="E93" s="2"/>
      <c r="F93" s="2"/>
      <c r="G93" s="2"/>
      <c r="H93" s="2">
        <f>SUM(H88:H92)</f>
        <v>1500</v>
      </c>
      <c r="I93" s="2">
        <f>(C93+H93)</f>
        <v>8048.1</v>
      </c>
      <c r="K93" s="2"/>
      <c r="L93" s="2"/>
      <c r="M93" s="2"/>
    </row>
    <row r="94" spans="1:13" x14ac:dyDescent="0.35">
      <c r="A94" s="51"/>
      <c r="B94" s="54"/>
      <c r="C94" s="54"/>
      <c r="D94" s="51"/>
      <c r="E94" s="51"/>
      <c r="F94" s="51"/>
      <c r="G94" s="51"/>
      <c r="H94" s="51"/>
      <c r="I94" s="51"/>
      <c r="K94" s="2"/>
      <c r="L94" s="2"/>
      <c r="M94" s="2"/>
    </row>
    <row r="95" spans="1:13" x14ac:dyDescent="0.35">
      <c r="A95" s="2" t="s">
        <v>166</v>
      </c>
      <c r="B95" s="8" t="s">
        <v>315</v>
      </c>
      <c r="C95" s="8">
        <v>200</v>
      </c>
      <c r="D95" s="2"/>
      <c r="E95" s="2"/>
      <c r="F95" s="2"/>
      <c r="G95" s="8" t="s">
        <v>126</v>
      </c>
      <c r="H95" s="8">
        <v>750</v>
      </c>
      <c r="I95" s="2"/>
      <c r="K95" s="2"/>
      <c r="L95" s="2"/>
      <c r="M95" s="2"/>
    </row>
    <row r="96" spans="1:13" x14ac:dyDescent="0.35">
      <c r="A96" s="2" t="s">
        <v>166</v>
      </c>
      <c r="B96" s="8" t="s">
        <v>122</v>
      </c>
      <c r="C96" s="8">
        <v>200</v>
      </c>
      <c r="D96" s="2"/>
      <c r="E96" s="2"/>
      <c r="F96" s="2"/>
      <c r="G96" s="8" t="s">
        <v>45</v>
      </c>
      <c r="H96" s="8">
        <v>750</v>
      </c>
      <c r="I96" s="2"/>
      <c r="K96" s="2"/>
      <c r="L96" s="2"/>
      <c r="M96" s="2"/>
    </row>
    <row r="97" spans="1:13" x14ac:dyDescent="0.35">
      <c r="A97" s="2" t="s">
        <v>166</v>
      </c>
      <c r="B97" s="8" t="s">
        <v>73</v>
      </c>
      <c r="C97" s="8">
        <v>200</v>
      </c>
      <c r="D97" s="2"/>
      <c r="E97" s="2"/>
      <c r="F97" s="2"/>
      <c r="G97" s="2"/>
      <c r="H97" s="2"/>
      <c r="I97" s="2"/>
      <c r="K97" s="2"/>
      <c r="L97" s="2"/>
      <c r="M97" s="2"/>
    </row>
    <row r="98" spans="1:13" x14ac:dyDescent="0.35">
      <c r="A98" s="2" t="s">
        <v>166</v>
      </c>
      <c r="B98" s="8" t="s">
        <v>123</v>
      </c>
      <c r="C98" s="8">
        <v>200</v>
      </c>
      <c r="D98" s="2"/>
      <c r="E98" s="2"/>
      <c r="F98" s="2"/>
      <c r="G98" s="2"/>
      <c r="H98" s="2"/>
      <c r="I98" s="2"/>
      <c r="K98" s="2"/>
      <c r="L98" s="2"/>
      <c r="M98" s="2"/>
    </row>
    <row r="99" spans="1:13" x14ac:dyDescent="0.35">
      <c r="A99" s="2" t="s">
        <v>166</v>
      </c>
      <c r="B99" s="8" t="s">
        <v>312</v>
      </c>
      <c r="C99" s="8">
        <f>(D99*E99)</f>
        <v>4956.1500000000005</v>
      </c>
      <c r="D99" s="8">
        <v>2109</v>
      </c>
      <c r="E99" s="8">
        <v>2.35</v>
      </c>
      <c r="F99" s="2"/>
      <c r="G99" s="2"/>
      <c r="H99" s="2"/>
      <c r="I99" s="2"/>
      <c r="K99" s="2"/>
      <c r="L99" s="2"/>
      <c r="M99" s="2"/>
    </row>
    <row r="100" spans="1:13" x14ac:dyDescent="0.35">
      <c r="A100" s="2" t="s">
        <v>317</v>
      </c>
      <c r="B100" s="8"/>
      <c r="C100" s="2">
        <f>SUM(C95:C99)</f>
        <v>5756.1500000000005</v>
      </c>
      <c r="D100" s="2"/>
      <c r="E100" s="2"/>
      <c r="F100" s="2"/>
      <c r="G100" s="2"/>
      <c r="H100" s="2">
        <f>SUM(H95:H99)</f>
        <v>1500</v>
      </c>
      <c r="I100" s="2">
        <f>(C100+H100)</f>
        <v>7256.1500000000005</v>
      </c>
      <c r="K100" s="2"/>
      <c r="L100" s="2"/>
      <c r="M100" s="2"/>
    </row>
    <row r="101" spans="1:13" x14ac:dyDescent="0.35">
      <c r="A101" s="51"/>
      <c r="B101" s="54"/>
      <c r="C101" s="54"/>
      <c r="D101" s="51"/>
      <c r="E101" s="51"/>
      <c r="F101" s="51"/>
      <c r="G101" s="51"/>
      <c r="H101" s="51"/>
      <c r="I101" s="51"/>
      <c r="K101" s="2"/>
      <c r="L101" s="2"/>
      <c r="M101" s="2"/>
    </row>
    <row r="102" spans="1:13" x14ac:dyDescent="0.35">
      <c r="A102" s="2" t="s">
        <v>167</v>
      </c>
      <c r="B102" s="8" t="s">
        <v>315</v>
      </c>
      <c r="C102" s="8">
        <v>200</v>
      </c>
      <c r="D102" s="2"/>
      <c r="E102" s="2"/>
      <c r="F102" s="2"/>
      <c r="G102" s="8" t="s">
        <v>126</v>
      </c>
      <c r="H102" s="8">
        <v>750</v>
      </c>
      <c r="I102" s="2"/>
      <c r="K102" s="2"/>
      <c r="L102" s="2"/>
      <c r="M102" s="2"/>
    </row>
    <row r="103" spans="1:13" x14ac:dyDescent="0.35">
      <c r="A103" s="2" t="s">
        <v>167</v>
      </c>
      <c r="B103" s="8" t="s">
        <v>122</v>
      </c>
      <c r="C103" s="8">
        <v>200</v>
      </c>
      <c r="D103" s="2"/>
      <c r="E103" s="2"/>
      <c r="F103" s="2"/>
      <c r="G103" s="8" t="s">
        <v>45</v>
      </c>
      <c r="H103" s="8">
        <v>750</v>
      </c>
      <c r="I103" s="2"/>
      <c r="K103" s="2"/>
      <c r="L103" s="2"/>
      <c r="M103" s="2"/>
    </row>
    <row r="104" spans="1:13" x14ac:dyDescent="0.35">
      <c r="A104" s="2" t="s">
        <v>167</v>
      </c>
      <c r="B104" s="8" t="s">
        <v>73</v>
      </c>
      <c r="C104" s="8">
        <v>200</v>
      </c>
      <c r="D104" s="2"/>
      <c r="E104" s="2"/>
      <c r="F104" s="2"/>
      <c r="G104" s="2"/>
      <c r="H104" s="2"/>
      <c r="I104" s="2"/>
      <c r="K104" s="2"/>
      <c r="L104" s="2"/>
      <c r="M104" s="2"/>
    </row>
    <row r="105" spans="1:13" x14ac:dyDescent="0.35">
      <c r="A105" s="2" t="s">
        <v>167</v>
      </c>
      <c r="B105" s="8" t="s">
        <v>123</v>
      </c>
      <c r="C105" s="8">
        <v>200</v>
      </c>
      <c r="D105" s="2"/>
      <c r="E105" s="2"/>
      <c r="F105" s="2"/>
      <c r="G105" s="2"/>
      <c r="H105" s="2"/>
      <c r="I105" s="2"/>
      <c r="K105" s="2"/>
      <c r="L105" s="2"/>
      <c r="M105" s="2"/>
    </row>
    <row r="106" spans="1:13" x14ac:dyDescent="0.35">
      <c r="A106" s="2" t="s">
        <v>167</v>
      </c>
      <c r="B106" s="8" t="s">
        <v>312</v>
      </c>
      <c r="C106" s="8">
        <f>(D106*E106)</f>
        <v>4465</v>
      </c>
      <c r="D106" s="8">
        <v>1900</v>
      </c>
      <c r="E106" s="8">
        <v>2.35</v>
      </c>
      <c r="F106" s="2"/>
      <c r="G106" s="2"/>
      <c r="H106" s="2"/>
      <c r="I106" s="2"/>
      <c r="K106" s="2"/>
      <c r="L106" s="2"/>
      <c r="M106" s="2"/>
    </row>
    <row r="107" spans="1:13" x14ac:dyDescent="0.35">
      <c r="A107" s="2" t="s">
        <v>317</v>
      </c>
      <c r="B107" s="8"/>
      <c r="C107" s="2">
        <f>SUM(C102:C106)</f>
        <v>5265</v>
      </c>
      <c r="D107" s="2"/>
      <c r="E107" s="2"/>
      <c r="F107" s="2"/>
      <c r="G107" s="2"/>
      <c r="H107" s="2">
        <f>SUM(H102:H106)</f>
        <v>1500</v>
      </c>
      <c r="I107" s="2">
        <f>(C107+H107)</f>
        <v>6765</v>
      </c>
      <c r="K107" s="2"/>
      <c r="L107" s="2"/>
      <c r="M107" s="2"/>
    </row>
    <row r="108" spans="1:13" x14ac:dyDescent="0.35">
      <c r="A108" s="51"/>
      <c r="B108" s="54"/>
      <c r="C108" s="54"/>
      <c r="D108" s="51"/>
      <c r="E108" s="51"/>
      <c r="F108" s="51"/>
      <c r="G108" s="51"/>
      <c r="H108" s="51"/>
      <c r="I108" s="51"/>
      <c r="K108" s="2"/>
      <c r="L108" s="2"/>
      <c r="M108" s="2"/>
    </row>
    <row r="109" spans="1:13" x14ac:dyDescent="0.35">
      <c r="A109" s="2" t="s">
        <v>169</v>
      </c>
      <c r="B109" s="8" t="s">
        <v>315</v>
      </c>
      <c r="C109" s="8">
        <v>200</v>
      </c>
      <c r="D109" s="2"/>
      <c r="E109" s="2"/>
      <c r="F109" s="2"/>
      <c r="G109" s="8" t="s">
        <v>126</v>
      </c>
      <c r="H109" s="8">
        <v>750</v>
      </c>
      <c r="I109" s="2"/>
      <c r="K109" s="2"/>
      <c r="L109" s="2"/>
      <c r="M109" s="2"/>
    </row>
    <row r="110" spans="1:13" x14ac:dyDescent="0.35">
      <c r="A110" s="2" t="s">
        <v>169</v>
      </c>
      <c r="B110" s="8" t="s">
        <v>122</v>
      </c>
      <c r="C110" s="8">
        <v>200</v>
      </c>
      <c r="D110" s="2"/>
      <c r="E110" s="2"/>
      <c r="F110" s="2"/>
      <c r="G110" s="8" t="s">
        <v>45</v>
      </c>
      <c r="H110" s="8">
        <v>750</v>
      </c>
      <c r="I110" s="2"/>
      <c r="K110" s="2"/>
      <c r="L110" s="2"/>
      <c r="M110" s="2"/>
    </row>
    <row r="111" spans="1:13" x14ac:dyDescent="0.35">
      <c r="A111" s="2" t="s">
        <v>169</v>
      </c>
      <c r="B111" s="8" t="s">
        <v>73</v>
      </c>
      <c r="C111" s="8">
        <v>200</v>
      </c>
      <c r="D111" s="2"/>
      <c r="E111" s="2"/>
      <c r="F111" s="2"/>
      <c r="G111" s="2"/>
      <c r="H111" s="2"/>
      <c r="I111" s="2"/>
      <c r="K111" s="2"/>
      <c r="L111" s="2"/>
      <c r="M111" s="2"/>
    </row>
    <row r="112" spans="1:13" x14ac:dyDescent="0.35">
      <c r="A112" s="2" t="s">
        <v>169</v>
      </c>
      <c r="B112" s="8" t="s">
        <v>123</v>
      </c>
      <c r="C112" s="8">
        <v>200</v>
      </c>
      <c r="D112" s="2"/>
      <c r="E112" s="2"/>
      <c r="F112" s="2"/>
      <c r="G112" s="2"/>
      <c r="H112" s="2"/>
      <c r="I112" s="2"/>
      <c r="K112" s="2"/>
      <c r="L112" s="2"/>
      <c r="M112" s="2"/>
    </row>
    <row r="113" spans="1:13" x14ac:dyDescent="0.35">
      <c r="A113" s="2" t="s">
        <v>169</v>
      </c>
      <c r="B113" s="8" t="s">
        <v>312</v>
      </c>
      <c r="C113" s="8">
        <f>(D113*E113)</f>
        <v>6589.4000000000005</v>
      </c>
      <c r="D113" s="8">
        <v>2804</v>
      </c>
      <c r="E113" s="8">
        <v>2.35</v>
      </c>
      <c r="F113" s="2"/>
      <c r="G113" s="2"/>
      <c r="H113" s="2"/>
      <c r="I113" s="2"/>
      <c r="K113" s="2"/>
      <c r="L113" s="2"/>
      <c r="M113" s="2"/>
    </row>
    <row r="114" spans="1:13" x14ac:dyDescent="0.35">
      <c r="A114" s="2" t="s">
        <v>317</v>
      </c>
      <c r="B114" s="8"/>
      <c r="C114" s="2">
        <f>SUM(C109:C113)</f>
        <v>7389.4000000000005</v>
      </c>
      <c r="D114" s="2"/>
      <c r="E114" s="2"/>
      <c r="F114" s="2"/>
      <c r="G114" s="2"/>
      <c r="H114" s="2">
        <f>SUM(H109:H113)</f>
        <v>1500</v>
      </c>
      <c r="I114" s="2">
        <f>(C114+H114)</f>
        <v>8889.4000000000015</v>
      </c>
      <c r="K114" s="2"/>
      <c r="L114" s="2"/>
      <c r="M114" s="2"/>
    </row>
    <row r="115" spans="1:13" x14ac:dyDescent="0.35">
      <c r="A115" s="51"/>
      <c r="B115" s="54"/>
      <c r="C115" s="54"/>
      <c r="D115" s="51"/>
      <c r="E115" s="51"/>
      <c r="F115" s="51"/>
      <c r="G115" s="51"/>
      <c r="H115" s="51"/>
      <c r="I115" s="51"/>
      <c r="K115" s="2"/>
      <c r="L115" s="2"/>
      <c r="M115" s="2"/>
    </row>
    <row r="116" spans="1:13" x14ac:dyDescent="0.35">
      <c r="A116" s="2" t="s">
        <v>171</v>
      </c>
      <c r="B116" s="8" t="s">
        <v>315</v>
      </c>
      <c r="C116" s="8">
        <v>200</v>
      </c>
      <c r="D116" s="2"/>
      <c r="E116" s="2"/>
      <c r="F116" s="2"/>
      <c r="G116" s="8" t="s">
        <v>126</v>
      </c>
      <c r="H116" s="8">
        <v>750</v>
      </c>
      <c r="I116" s="2"/>
      <c r="K116" s="2"/>
      <c r="L116" s="2"/>
      <c r="M116" s="2"/>
    </row>
    <row r="117" spans="1:13" x14ac:dyDescent="0.35">
      <c r="A117" s="2" t="s">
        <v>171</v>
      </c>
      <c r="B117" s="8" t="s">
        <v>122</v>
      </c>
      <c r="C117" s="8">
        <v>200</v>
      </c>
      <c r="D117" s="2"/>
      <c r="E117" s="2"/>
      <c r="F117" s="2"/>
      <c r="G117" s="8" t="s">
        <v>45</v>
      </c>
      <c r="H117" s="8">
        <v>750</v>
      </c>
      <c r="I117" s="2"/>
      <c r="K117" s="2"/>
      <c r="L117" s="2"/>
      <c r="M117" s="2"/>
    </row>
    <row r="118" spans="1:13" x14ac:dyDescent="0.35">
      <c r="A118" s="2" t="s">
        <v>171</v>
      </c>
      <c r="B118" s="8" t="s">
        <v>73</v>
      </c>
      <c r="C118" s="8">
        <v>200</v>
      </c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 t="s">
        <v>171</v>
      </c>
      <c r="B119" s="8" t="s">
        <v>123</v>
      </c>
      <c r="C119" s="8">
        <v>200</v>
      </c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 t="s">
        <v>171</v>
      </c>
      <c r="B120" s="8" t="s">
        <v>312</v>
      </c>
      <c r="C120" s="8">
        <f>(D120*E120)</f>
        <v>7503.55</v>
      </c>
      <c r="D120" s="8">
        <v>3193</v>
      </c>
      <c r="E120" s="8">
        <v>2.35</v>
      </c>
      <c r="F120" s="2"/>
      <c r="G120" s="2"/>
      <c r="H120" s="2"/>
      <c r="I120" s="2"/>
      <c r="K120" s="2"/>
      <c r="L120" s="2"/>
      <c r="M120" s="2"/>
    </row>
    <row r="121" spans="1:13" x14ac:dyDescent="0.35">
      <c r="A121" s="2" t="s">
        <v>317</v>
      </c>
      <c r="B121" s="8"/>
      <c r="C121" s="2">
        <f>SUM(C116:C120)</f>
        <v>8303.5499999999993</v>
      </c>
      <c r="D121" s="2"/>
      <c r="E121" s="2"/>
      <c r="F121" s="2"/>
      <c r="G121" s="2"/>
      <c r="H121" s="2">
        <f>SUM(H116:H120)</f>
        <v>1500</v>
      </c>
      <c r="I121" s="2">
        <f>(C121+H121)</f>
        <v>9803.5499999999993</v>
      </c>
      <c r="K121" s="2"/>
      <c r="L121" s="2"/>
      <c r="M121" s="2"/>
    </row>
    <row r="122" spans="1:13" x14ac:dyDescent="0.35">
      <c r="B122" s="8"/>
      <c r="C122" s="8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52"/>
      <c r="B123" s="55"/>
      <c r="C123" s="55"/>
      <c r="D123" s="52"/>
      <c r="E123" s="52"/>
      <c r="F123" s="52"/>
      <c r="G123" s="52"/>
      <c r="H123" s="52"/>
      <c r="I123" s="52"/>
      <c r="J123" s="53"/>
      <c r="K123" s="52"/>
      <c r="L123" s="52"/>
      <c r="M123" s="52"/>
    </row>
    <row r="124" spans="1:13" x14ac:dyDescent="0.35">
      <c r="A124" s="2" t="s">
        <v>173</v>
      </c>
      <c r="B124" s="8" t="s">
        <v>315</v>
      </c>
      <c r="C124" s="8">
        <v>200</v>
      </c>
      <c r="D124" s="2"/>
      <c r="E124" s="2"/>
      <c r="F124" s="2"/>
      <c r="G124" s="8" t="s">
        <v>126</v>
      </c>
      <c r="H124" s="8">
        <v>750</v>
      </c>
      <c r="I124" s="2"/>
      <c r="K124" s="2"/>
      <c r="L124" s="2"/>
      <c r="M124" s="2"/>
    </row>
    <row r="125" spans="1:13" x14ac:dyDescent="0.35">
      <c r="A125" s="2" t="s">
        <v>173</v>
      </c>
      <c r="B125" s="8" t="s">
        <v>122</v>
      </c>
      <c r="C125" s="8">
        <v>200</v>
      </c>
      <c r="D125" s="2"/>
      <c r="E125" s="2"/>
      <c r="F125" s="2"/>
      <c r="G125" s="8" t="s">
        <v>45</v>
      </c>
      <c r="H125" s="8">
        <v>750</v>
      </c>
      <c r="I125" s="2"/>
      <c r="K125" s="2"/>
      <c r="L125" s="2"/>
      <c r="M125" s="2"/>
    </row>
    <row r="126" spans="1:13" x14ac:dyDescent="0.35">
      <c r="A126" s="2" t="s">
        <v>173</v>
      </c>
      <c r="B126" s="8" t="s">
        <v>73</v>
      </c>
      <c r="C126" s="8">
        <v>200</v>
      </c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 t="s">
        <v>173</v>
      </c>
      <c r="B127" s="8" t="s">
        <v>123</v>
      </c>
      <c r="C127" s="8">
        <v>200</v>
      </c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 t="s">
        <v>173</v>
      </c>
      <c r="B128" s="8" t="s">
        <v>312</v>
      </c>
      <c r="C128" s="8">
        <f>(D128*E128)</f>
        <v>7334.35</v>
      </c>
      <c r="D128" s="8">
        <v>3121</v>
      </c>
      <c r="E128" s="8">
        <v>2.35</v>
      </c>
      <c r="F128" s="2"/>
      <c r="G128" s="2"/>
      <c r="H128" s="2"/>
      <c r="I128" s="2"/>
      <c r="K128" s="2"/>
      <c r="L128" s="2"/>
      <c r="M128" s="2"/>
    </row>
    <row r="129" spans="1:13" x14ac:dyDescent="0.35">
      <c r="A129" s="2" t="s">
        <v>317</v>
      </c>
      <c r="B129" s="8"/>
      <c r="C129" s="2">
        <f>SUM(C124:C128)</f>
        <v>8134.35</v>
      </c>
      <c r="D129" s="2"/>
      <c r="E129" s="2"/>
      <c r="F129" s="2"/>
      <c r="G129" s="2"/>
      <c r="H129" s="2">
        <f>SUM(H124:H128)</f>
        <v>1500</v>
      </c>
      <c r="I129" s="2">
        <f>(C129+H129)</f>
        <v>9634.35</v>
      </c>
      <c r="K129" s="2"/>
      <c r="L129" s="2"/>
      <c r="M129" s="2"/>
    </row>
    <row r="130" spans="1:13" x14ac:dyDescent="0.35">
      <c r="A130" s="51"/>
      <c r="B130" s="54"/>
      <c r="C130" s="54"/>
      <c r="D130" s="51"/>
      <c r="E130" s="51"/>
      <c r="F130" s="51"/>
      <c r="G130" s="51"/>
      <c r="H130" s="51"/>
      <c r="I130" s="51"/>
      <c r="K130" s="2"/>
      <c r="L130" s="2"/>
      <c r="M130" s="2"/>
    </row>
    <row r="131" spans="1:13" x14ac:dyDescent="0.35">
      <c r="A131" s="2" t="s">
        <v>174</v>
      </c>
      <c r="B131" s="8" t="s">
        <v>315</v>
      </c>
      <c r="C131" s="8">
        <v>200</v>
      </c>
      <c r="D131" s="2"/>
      <c r="E131" s="2"/>
      <c r="F131" s="2"/>
      <c r="G131" s="8" t="s">
        <v>126</v>
      </c>
      <c r="H131" s="8">
        <v>750</v>
      </c>
      <c r="I131" s="2"/>
      <c r="K131" s="2"/>
      <c r="L131" s="2"/>
      <c r="M131" s="2"/>
    </row>
    <row r="132" spans="1:13" x14ac:dyDescent="0.35">
      <c r="A132" s="2" t="s">
        <v>174</v>
      </c>
      <c r="B132" s="8" t="s">
        <v>122</v>
      </c>
      <c r="C132" s="8">
        <v>200</v>
      </c>
      <c r="D132" s="2"/>
      <c r="E132" s="2"/>
      <c r="F132" s="2"/>
      <c r="G132" s="8" t="s">
        <v>45</v>
      </c>
      <c r="H132" s="8">
        <v>750</v>
      </c>
      <c r="I132" s="2"/>
      <c r="K132" s="2"/>
      <c r="L132" s="2"/>
      <c r="M132" s="2"/>
    </row>
    <row r="133" spans="1:13" x14ac:dyDescent="0.35">
      <c r="A133" s="2" t="s">
        <v>174</v>
      </c>
      <c r="B133" s="8" t="s">
        <v>73</v>
      </c>
      <c r="C133" s="8">
        <v>200</v>
      </c>
      <c r="D133" s="2"/>
      <c r="E133" s="2"/>
      <c r="F133" s="2"/>
      <c r="G133" s="2"/>
      <c r="H133" s="2"/>
      <c r="I133" s="2"/>
      <c r="K133" s="2"/>
      <c r="L133" s="2"/>
      <c r="M133" s="2"/>
    </row>
    <row r="134" spans="1:13" x14ac:dyDescent="0.35">
      <c r="A134" s="2" t="s">
        <v>174</v>
      </c>
      <c r="B134" s="8" t="s">
        <v>123</v>
      </c>
      <c r="C134" s="8">
        <v>200</v>
      </c>
      <c r="D134" s="2"/>
      <c r="E134" s="2"/>
      <c r="F134" s="2"/>
      <c r="G134" s="2"/>
      <c r="H134" s="2"/>
      <c r="I134" s="2"/>
      <c r="K134" s="2"/>
      <c r="L134" s="2"/>
      <c r="M134" s="2"/>
    </row>
    <row r="135" spans="1:13" x14ac:dyDescent="0.35">
      <c r="A135" s="2" t="s">
        <v>174</v>
      </c>
      <c r="B135" s="8" t="s">
        <v>312</v>
      </c>
      <c r="C135" s="8">
        <f>(D135*E135)</f>
        <v>5383.85</v>
      </c>
      <c r="D135" s="8">
        <v>2291</v>
      </c>
      <c r="E135" s="8">
        <v>2.35</v>
      </c>
      <c r="F135" s="2"/>
      <c r="G135" s="2"/>
      <c r="H135" s="2"/>
      <c r="I135" s="2"/>
      <c r="K135" s="2"/>
      <c r="L135" s="2"/>
      <c r="M135" s="2"/>
    </row>
    <row r="136" spans="1:13" x14ac:dyDescent="0.35">
      <c r="A136" s="2" t="s">
        <v>317</v>
      </c>
      <c r="B136" s="8"/>
      <c r="C136" s="2">
        <f>SUM(C131:C135)</f>
        <v>6183.85</v>
      </c>
      <c r="D136" s="2"/>
      <c r="E136" s="2"/>
      <c r="F136" s="2"/>
      <c r="G136" s="2"/>
      <c r="H136" s="2">
        <f>SUM(H131:H135)</f>
        <v>1500</v>
      </c>
      <c r="I136" s="2">
        <f>(C136+H136)</f>
        <v>7683.85</v>
      </c>
      <c r="K136" s="2"/>
      <c r="L136" s="2"/>
      <c r="M136" s="2"/>
    </row>
    <row r="137" spans="1:13" x14ac:dyDescent="0.35">
      <c r="A137" s="51"/>
      <c r="B137" s="54"/>
      <c r="C137" s="54"/>
      <c r="D137" s="51"/>
      <c r="E137" s="51"/>
      <c r="F137" s="51"/>
      <c r="G137" s="51"/>
      <c r="H137" s="51"/>
      <c r="I137" s="51"/>
      <c r="K137" s="2"/>
      <c r="L137" s="2"/>
      <c r="M137" s="2"/>
    </row>
    <row r="138" spans="1:13" x14ac:dyDescent="0.35">
      <c r="A138" s="2" t="s">
        <v>175</v>
      </c>
      <c r="B138" s="8" t="s">
        <v>315</v>
      </c>
      <c r="C138" s="8">
        <v>200</v>
      </c>
      <c r="D138" s="2"/>
      <c r="E138" s="2"/>
      <c r="F138" s="2"/>
      <c r="G138" s="8" t="s">
        <v>126</v>
      </c>
      <c r="H138" s="8">
        <v>750</v>
      </c>
      <c r="I138" s="2"/>
      <c r="K138" s="2"/>
      <c r="L138" s="2"/>
      <c r="M138" s="2"/>
    </row>
    <row r="139" spans="1:13" x14ac:dyDescent="0.35">
      <c r="A139" s="2" t="s">
        <v>175</v>
      </c>
      <c r="B139" s="8" t="s">
        <v>122</v>
      </c>
      <c r="C139" s="8">
        <v>200</v>
      </c>
      <c r="D139" s="2"/>
      <c r="E139" s="2"/>
      <c r="F139" s="2"/>
      <c r="G139" s="8" t="s">
        <v>45</v>
      </c>
      <c r="H139" s="8">
        <v>750</v>
      </c>
      <c r="I139" s="2"/>
      <c r="K139" s="2"/>
      <c r="L139" s="2"/>
      <c r="M139" s="2"/>
    </row>
    <row r="140" spans="1:13" x14ac:dyDescent="0.35">
      <c r="A140" s="2" t="s">
        <v>175</v>
      </c>
      <c r="B140" s="8" t="s">
        <v>73</v>
      </c>
      <c r="C140" s="8">
        <v>200</v>
      </c>
      <c r="D140" s="2"/>
      <c r="E140" s="2"/>
      <c r="F140" s="2"/>
      <c r="G140" s="2"/>
      <c r="H140" s="2"/>
      <c r="I140" s="2"/>
      <c r="K140" s="2"/>
      <c r="L140" s="2"/>
      <c r="M140" s="2"/>
    </row>
    <row r="141" spans="1:13" x14ac:dyDescent="0.35">
      <c r="A141" s="2" t="s">
        <v>175</v>
      </c>
      <c r="B141" s="8" t="s">
        <v>123</v>
      </c>
      <c r="C141" s="8">
        <v>200</v>
      </c>
      <c r="D141" s="2"/>
      <c r="E141" s="2"/>
      <c r="F141" s="2"/>
      <c r="G141" s="2"/>
      <c r="H141" s="2"/>
      <c r="I141" s="2"/>
      <c r="K141" s="2"/>
      <c r="L141" s="2"/>
      <c r="M141" s="2"/>
    </row>
    <row r="142" spans="1:13" x14ac:dyDescent="0.35">
      <c r="A142" s="2" t="s">
        <v>175</v>
      </c>
      <c r="B142" s="8" t="s">
        <v>312</v>
      </c>
      <c r="C142" s="8">
        <f>(D142*E142)</f>
        <v>11813.45</v>
      </c>
      <c r="D142" s="8">
        <v>5027</v>
      </c>
      <c r="E142" s="8">
        <v>2.35</v>
      </c>
      <c r="F142" s="2"/>
      <c r="G142" s="2"/>
      <c r="H142" s="2"/>
      <c r="I142" s="2"/>
      <c r="K142" s="2"/>
      <c r="L142" s="2"/>
      <c r="M142" s="2"/>
    </row>
    <row r="143" spans="1:13" x14ac:dyDescent="0.35">
      <c r="A143" s="2" t="s">
        <v>317</v>
      </c>
      <c r="B143" s="8"/>
      <c r="C143" s="2">
        <f>SUM(C138:C142)</f>
        <v>12613.45</v>
      </c>
      <c r="D143" s="2"/>
      <c r="E143" s="2"/>
      <c r="F143" s="2"/>
      <c r="G143" s="2"/>
      <c r="H143" s="2">
        <f>SUM(H138:H142)</f>
        <v>1500</v>
      </c>
      <c r="I143" s="2">
        <f>(C143+H143)</f>
        <v>14113.45</v>
      </c>
      <c r="K143" s="2"/>
      <c r="L143" s="2"/>
      <c r="M143" s="2"/>
    </row>
    <row r="144" spans="1:13" x14ac:dyDescent="0.35">
      <c r="A144" s="51"/>
      <c r="B144" s="54"/>
      <c r="C144" s="54"/>
      <c r="D144" s="51"/>
      <c r="E144" s="51"/>
      <c r="F144" s="51"/>
      <c r="G144" s="51"/>
      <c r="H144" s="51"/>
      <c r="I144" s="51"/>
      <c r="K144" s="2"/>
      <c r="L144" s="2"/>
      <c r="M144" s="2"/>
    </row>
    <row r="145" spans="1:13" x14ac:dyDescent="0.35">
      <c r="A145" s="2" t="s">
        <v>179</v>
      </c>
      <c r="B145" s="8" t="s">
        <v>315</v>
      </c>
      <c r="C145" s="8">
        <v>200</v>
      </c>
      <c r="D145" s="2"/>
      <c r="E145" s="2"/>
      <c r="F145" s="2"/>
      <c r="G145" s="8" t="s">
        <v>126</v>
      </c>
      <c r="H145" s="8">
        <v>750</v>
      </c>
      <c r="I145" s="2"/>
      <c r="K145" s="2"/>
      <c r="L145" s="2"/>
      <c r="M145" s="2"/>
    </row>
    <row r="146" spans="1:13" x14ac:dyDescent="0.35">
      <c r="A146" s="2" t="s">
        <v>179</v>
      </c>
      <c r="B146" s="8" t="s">
        <v>122</v>
      </c>
      <c r="C146" s="8">
        <v>200</v>
      </c>
      <c r="D146" s="2"/>
      <c r="E146" s="2"/>
      <c r="F146" s="2"/>
      <c r="G146" s="8" t="s">
        <v>45</v>
      </c>
      <c r="H146" s="8">
        <v>750</v>
      </c>
      <c r="I146" s="2"/>
      <c r="K146" s="2"/>
      <c r="L146" s="2"/>
      <c r="M146" s="2"/>
    </row>
    <row r="147" spans="1:13" x14ac:dyDescent="0.35">
      <c r="A147" s="2" t="s">
        <v>179</v>
      </c>
      <c r="B147" s="8" t="s">
        <v>73</v>
      </c>
      <c r="C147" s="8">
        <v>200</v>
      </c>
      <c r="D147" s="2"/>
      <c r="E147" s="2"/>
      <c r="F147" s="2"/>
      <c r="G147" s="2"/>
      <c r="H147" s="2"/>
      <c r="I147" s="2"/>
      <c r="K147" s="2"/>
      <c r="L147" s="2"/>
      <c r="M147" s="2"/>
    </row>
    <row r="148" spans="1:13" x14ac:dyDescent="0.35">
      <c r="A148" s="2" t="s">
        <v>179</v>
      </c>
      <c r="B148" s="8" t="s">
        <v>123</v>
      </c>
      <c r="C148" s="8">
        <v>200</v>
      </c>
      <c r="D148" s="2"/>
      <c r="E148" s="2"/>
      <c r="F148" s="2"/>
      <c r="G148" s="2"/>
      <c r="H148" s="2"/>
      <c r="I148" s="2"/>
      <c r="K148" s="2"/>
      <c r="L148" s="2"/>
      <c r="M148" s="2"/>
    </row>
    <row r="149" spans="1:13" x14ac:dyDescent="0.35">
      <c r="A149" s="2" t="s">
        <v>179</v>
      </c>
      <c r="B149" s="8" t="s">
        <v>312</v>
      </c>
      <c r="C149" s="8">
        <f>(D149*E149)</f>
        <v>1959.9</v>
      </c>
      <c r="D149" s="8">
        <v>834</v>
      </c>
      <c r="E149" s="8">
        <v>2.35</v>
      </c>
      <c r="F149" s="2"/>
      <c r="G149" s="2"/>
      <c r="H149" s="2"/>
      <c r="I149" s="2"/>
      <c r="K149" s="2"/>
      <c r="L149" s="2"/>
      <c r="M149" s="2"/>
    </row>
    <row r="150" spans="1:13" x14ac:dyDescent="0.35">
      <c r="A150" s="2" t="s">
        <v>317</v>
      </c>
      <c r="B150" s="8"/>
      <c r="C150" s="2">
        <f>SUM(C145:C149)</f>
        <v>2759.9</v>
      </c>
      <c r="D150" s="2"/>
      <c r="E150" s="2"/>
      <c r="F150" s="2"/>
      <c r="G150" s="2"/>
      <c r="H150" s="2">
        <f>SUM(H145:H149)</f>
        <v>1500</v>
      </c>
      <c r="I150" s="2">
        <f>(C150+H150)</f>
        <v>4259.8999999999996</v>
      </c>
      <c r="K150" s="2"/>
      <c r="L150" s="2"/>
      <c r="M150" s="2"/>
    </row>
    <row r="151" spans="1:13" x14ac:dyDescent="0.35">
      <c r="A151" s="51"/>
      <c r="B151" s="54"/>
      <c r="C151" s="54"/>
      <c r="D151" s="51"/>
      <c r="E151" s="51"/>
      <c r="F151" s="51"/>
      <c r="G151" s="51"/>
      <c r="H151" s="51"/>
      <c r="I151" s="51"/>
      <c r="K151" s="2"/>
      <c r="L151" s="2"/>
      <c r="M151" s="2"/>
    </row>
    <row r="152" spans="1:13" x14ac:dyDescent="0.35">
      <c r="A152" s="2" t="s">
        <v>184</v>
      </c>
      <c r="B152" s="8" t="s">
        <v>315</v>
      </c>
      <c r="C152" s="8">
        <v>200</v>
      </c>
      <c r="D152" s="2"/>
      <c r="E152" s="2"/>
      <c r="F152" s="2"/>
      <c r="G152" s="8" t="s">
        <v>126</v>
      </c>
      <c r="H152" s="8">
        <v>750</v>
      </c>
      <c r="I152" s="2"/>
      <c r="K152" s="2"/>
      <c r="L152" s="2"/>
      <c r="M152" s="2"/>
    </row>
    <row r="153" spans="1:13" x14ac:dyDescent="0.35">
      <c r="A153" s="2" t="s">
        <v>184</v>
      </c>
      <c r="B153" s="8" t="s">
        <v>122</v>
      </c>
      <c r="C153" s="8">
        <v>200</v>
      </c>
      <c r="D153" s="2"/>
      <c r="E153" s="2"/>
      <c r="F153" s="2"/>
      <c r="G153" s="8" t="s">
        <v>45</v>
      </c>
      <c r="H153" s="8">
        <v>750</v>
      </c>
      <c r="I153" s="2"/>
      <c r="K153" s="2"/>
      <c r="L153" s="2"/>
      <c r="M153" s="2"/>
    </row>
    <row r="154" spans="1:13" x14ac:dyDescent="0.35">
      <c r="A154" s="2" t="s">
        <v>184</v>
      </c>
      <c r="B154" s="8" t="s">
        <v>73</v>
      </c>
      <c r="C154" s="8">
        <v>200</v>
      </c>
      <c r="D154" s="2"/>
      <c r="E154" s="2"/>
      <c r="F154" s="2"/>
      <c r="G154" s="2"/>
      <c r="H154" s="2"/>
      <c r="I154" s="2"/>
      <c r="K154" s="2"/>
      <c r="L154" s="2"/>
      <c r="M154" s="2"/>
    </row>
    <row r="155" spans="1:13" x14ac:dyDescent="0.35">
      <c r="A155" s="2" t="s">
        <v>184</v>
      </c>
      <c r="B155" s="8" t="s">
        <v>123</v>
      </c>
      <c r="C155" s="8">
        <v>200</v>
      </c>
      <c r="D155" s="2"/>
      <c r="E155" s="2"/>
      <c r="F155" s="2"/>
      <c r="G155" s="2"/>
      <c r="H155" s="2"/>
      <c r="I155" s="2"/>
      <c r="K155" s="2"/>
      <c r="L155" s="2"/>
      <c r="M155" s="2"/>
    </row>
    <row r="156" spans="1:13" x14ac:dyDescent="0.35">
      <c r="A156" s="2" t="s">
        <v>184</v>
      </c>
      <c r="B156" s="8" t="s">
        <v>312</v>
      </c>
      <c r="C156" s="8">
        <f>(D156*E156)</f>
        <v>3628.4</v>
      </c>
      <c r="D156" s="8">
        <v>1544</v>
      </c>
      <c r="E156" s="8">
        <v>2.35</v>
      </c>
      <c r="F156" s="2"/>
      <c r="G156" s="2"/>
      <c r="H156" s="2"/>
      <c r="I156" s="2"/>
      <c r="K156" s="2"/>
      <c r="L156" s="2"/>
      <c r="M156" s="2"/>
    </row>
    <row r="157" spans="1:13" x14ac:dyDescent="0.35">
      <c r="A157" s="2" t="s">
        <v>317</v>
      </c>
      <c r="B157" s="8"/>
      <c r="C157" s="2">
        <f>SUM(C152:C156)</f>
        <v>4428.3999999999996</v>
      </c>
      <c r="D157" s="2"/>
      <c r="E157" s="2"/>
      <c r="F157" s="2"/>
      <c r="G157" s="2"/>
      <c r="H157" s="2">
        <f>SUM(H152:H156)</f>
        <v>1500</v>
      </c>
      <c r="I157" s="2">
        <f>(C157+H157)</f>
        <v>5928.4</v>
      </c>
      <c r="K157" s="2"/>
      <c r="L157" s="2"/>
      <c r="M157" s="2"/>
    </row>
    <row r="158" spans="1:13" x14ac:dyDescent="0.35">
      <c r="A158" s="51"/>
      <c r="B158" s="54"/>
      <c r="C158" s="54"/>
      <c r="D158" s="51"/>
      <c r="E158" s="51"/>
      <c r="F158" s="51"/>
      <c r="G158" s="51"/>
      <c r="H158" s="51"/>
      <c r="I158" s="51"/>
      <c r="K158" s="2"/>
      <c r="L158" s="2"/>
      <c r="M158" s="2"/>
    </row>
    <row r="159" spans="1:13" x14ac:dyDescent="0.35">
      <c r="A159" s="2" t="s">
        <v>185</v>
      </c>
      <c r="B159" s="8" t="s">
        <v>315</v>
      </c>
      <c r="C159" s="8">
        <v>200</v>
      </c>
      <c r="D159" s="2"/>
      <c r="E159" s="2"/>
      <c r="F159" s="2"/>
      <c r="G159" s="8" t="s">
        <v>126</v>
      </c>
      <c r="H159" s="8">
        <v>750</v>
      </c>
      <c r="I159" s="2"/>
      <c r="K159" s="2"/>
      <c r="L159" s="2"/>
      <c r="M159" s="2"/>
    </row>
    <row r="160" spans="1:13" x14ac:dyDescent="0.35">
      <c r="A160" s="2" t="s">
        <v>185</v>
      </c>
      <c r="B160" s="8" t="s">
        <v>122</v>
      </c>
      <c r="C160" s="8">
        <v>200</v>
      </c>
      <c r="D160" s="2"/>
      <c r="E160" s="2"/>
      <c r="F160" s="2"/>
      <c r="G160" s="8" t="s">
        <v>45</v>
      </c>
      <c r="H160" s="8">
        <v>750</v>
      </c>
      <c r="I160" s="2"/>
      <c r="K160" s="2"/>
      <c r="L160" s="2"/>
      <c r="M160" s="2"/>
    </row>
    <row r="161" spans="1:13" x14ac:dyDescent="0.35">
      <c r="A161" s="2" t="s">
        <v>185</v>
      </c>
      <c r="B161" s="8" t="s">
        <v>73</v>
      </c>
      <c r="C161" s="8">
        <v>200</v>
      </c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 t="s">
        <v>185</v>
      </c>
      <c r="B162" s="8" t="s">
        <v>123</v>
      </c>
      <c r="C162" s="8">
        <v>200</v>
      </c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 t="s">
        <v>185</v>
      </c>
      <c r="B163" s="8" t="s">
        <v>312</v>
      </c>
      <c r="C163" s="8">
        <f>(D163*E163)</f>
        <v>4293.45</v>
      </c>
      <c r="D163" s="8">
        <v>1827</v>
      </c>
      <c r="E163" s="8">
        <v>2.35</v>
      </c>
      <c r="F163" s="2"/>
      <c r="G163" s="2"/>
      <c r="H163" s="2"/>
      <c r="I163" s="2"/>
      <c r="K163" s="2"/>
      <c r="L163" s="2"/>
      <c r="M163" s="2"/>
    </row>
    <row r="164" spans="1:13" x14ac:dyDescent="0.35">
      <c r="A164" s="2" t="s">
        <v>317</v>
      </c>
      <c r="B164" s="8"/>
      <c r="C164" s="2">
        <f>SUM(C159:C163)</f>
        <v>5093.45</v>
      </c>
      <c r="D164" s="2"/>
      <c r="E164" s="2"/>
      <c r="F164" s="2"/>
      <c r="G164" s="2"/>
      <c r="H164" s="2">
        <f>SUM(H159:H163)</f>
        <v>1500</v>
      </c>
      <c r="I164" s="2">
        <f>(C164+H164)</f>
        <v>6593.45</v>
      </c>
      <c r="K164" s="2"/>
      <c r="L164" s="2"/>
      <c r="M164" s="2"/>
    </row>
    <row r="165" spans="1:13" x14ac:dyDescent="0.35">
      <c r="B165" s="8"/>
      <c r="C165" s="8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52"/>
      <c r="B166" s="55"/>
      <c r="C166" s="55"/>
      <c r="D166" s="52"/>
      <c r="E166" s="52"/>
      <c r="F166" s="52"/>
      <c r="G166" s="52"/>
      <c r="H166" s="52"/>
      <c r="I166" s="52"/>
      <c r="J166" s="53"/>
      <c r="K166" s="52"/>
      <c r="L166" s="52"/>
      <c r="M166" s="52"/>
    </row>
    <row r="167" spans="1:13" x14ac:dyDescent="0.35">
      <c r="A167" s="2" t="s">
        <v>187</v>
      </c>
      <c r="B167" s="8" t="s">
        <v>315</v>
      </c>
      <c r="C167" s="8">
        <v>200</v>
      </c>
      <c r="D167" s="2"/>
      <c r="E167" s="2"/>
      <c r="F167" s="2"/>
      <c r="G167" s="8" t="s">
        <v>126</v>
      </c>
      <c r="H167" s="8">
        <v>750</v>
      </c>
      <c r="I167" s="2"/>
      <c r="K167" s="2"/>
      <c r="L167" s="2"/>
      <c r="M167" s="2"/>
    </row>
    <row r="168" spans="1:13" x14ac:dyDescent="0.35">
      <c r="A168" s="2" t="s">
        <v>187</v>
      </c>
      <c r="B168" s="8" t="s">
        <v>122</v>
      </c>
      <c r="C168" s="8">
        <v>200</v>
      </c>
      <c r="D168" s="2"/>
      <c r="E168" s="2"/>
      <c r="F168" s="2"/>
      <c r="G168" s="8" t="s">
        <v>45</v>
      </c>
      <c r="H168" s="8">
        <v>750</v>
      </c>
      <c r="I168" s="2"/>
      <c r="K168" s="2"/>
      <c r="L168" s="2"/>
      <c r="M168" s="2"/>
    </row>
    <row r="169" spans="1:13" x14ac:dyDescent="0.35">
      <c r="A169" s="2" t="s">
        <v>187</v>
      </c>
      <c r="B169" s="8" t="s">
        <v>73</v>
      </c>
      <c r="C169" s="8">
        <v>200</v>
      </c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 t="s">
        <v>187</v>
      </c>
      <c r="B170" s="8" t="s">
        <v>123</v>
      </c>
      <c r="C170" s="8">
        <v>200</v>
      </c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 t="s">
        <v>187</v>
      </c>
      <c r="B171" s="8" t="s">
        <v>312</v>
      </c>
      <c r="C171" s="8">
        <f>(D171*E171)</f>
        <v>9068.65</v>
      </c>
      <c r="D171" s="8">
        <v>3859</v>
      </c>
      <c r="E171" s="8">
        <v>2.35</v>
      </c>
      <c r="F171" s="2"/>
      <c r="G171" s="2"/>
      <c r="H171" s="2"/>
      <c r="I171" s="2"/>
      <c r="K171" s="2"/>
      <c r="L171" s="2"/>
      <c r="M171" s="2"/>
    </row>
    <row r="172" spans="1:13" x14ac:dyDescent="0.35">
      <c r="A172" s="2" t="s">
        <v>317</v>
      </c>
      <c r="B172" s="8"/>
      <c r="C172" s="2">
        <f>SUM(C167:C171)</f>
        <v>9868.65</v>
      </c>
      <c r="D172" s="2"/>
      <c r="E172" s="2"/>
      <c r="F172" s="2"/>
      <c r="G172" s="2"/>
      <c r="H172" s="2">
        <f>SUM(H167:H171)</f>
        <v>1500</v>
      </c>
      <c r="I172" s="2">
        <f>(C172+H172)</f>
        <v>11368.65</v>
      </c>
      <c r="K172" s="2"/>
      <c r="L172" s="2"/>
      <c r="M172" s="2"/>
    </row>
    <row r="173" spans="1:13" x14ac:dyDescent="0.35">
      <c r="A173" s="51"/>
      <c r="B173" s="54"/>
      <c r="C173" s="54"/>
      <c r="D173" s="51"/>
      <c r="E173" s="51"/>
      <c r="F173" s="51"/>
      <c r="G173" s="51"/>
      <c r="H173" s="51"/>
      <c r="I173" s="51"/>
      <c r="K173" s="2"/>
      <c r="L173" s="2"/>
      <c r="M173" s="2"/>
    </row>
    <row r="174" spans="1:13" x14ac:dyDescent="0.35">
      <c r="A174" s="2" t="s">
        <v>189</v>
      </c>
      <c r="B174" s="8" t="s">
        <v>315</v>
      </c>
      <c r="C174" s="8">
        <v>200</v>
      </c>
      <c r="D174" s="2"/>
      <c r="E174" s="2"/>
      <c r="F174" s="2"/>
      <c r="G174" s="8" t="s">
        <v>126</v>
      </c>
      <c r="H174" s="8">
        <v>750</v>
      </c>
      <c r="I174" s="2"/>
      <c r="K174" s="2"/>
      <c r="L174" s="2"/>
      <c r="M174" s="2"/>
    </row>
    <row r="175" spans="1:13" x14ac:dyDescent="0.35">
      <c r="A175" s="2" t="s">
        <v>189</v>
      </c>
      <c r="B175" s="8" t="s">
        <v>122</v>
      </c>
      <c r="C175" s="8">
        <v>200</v>
      </c>
      <c r="D175" s="2"/>
      <c r="E175" s="2"/>
      <c r="F175" s="2"/>
      <c r="G175" s="8" t="s">
        <v>45</v>
      </c>
      <c r="H175" s="8">
        <v>750</v>
      </c>
      <c r="I175" s="2"/>
      <c r="K175" s="2"/>
      <c r="L175" s="2"/>
      <c r="M175" s="2"/>
    </row>
    <row r="176" spans="1:13" x14ac:dyDescent="0.35">
      <c r="A176" s="2" t="s">
        <v>189</v>
      </c>
      <c r="B176" s="8" t="s">
        <v>73</v>
      </c>
      <c r="C176" s="8">
        <v>200</v>
      </c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 t="s">
        <v>189</v>
      </c>
      <c r="B177" s="8" t="s">
        <v>123</v>
      </c>
      <c r="C177" s="8">
        <v>200</v>
      </c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 t="s">
        <v>189</v>
      </c>
      <c r="B178" s="8" t="s">
        <v>312</v>
      </c>
      <c r="C178" s="8">
        <f>(D178*E178)</f>
        <v>4486.1500000000005</v>
      </c>
      <c r="D178" s="8">
        <v>1909</v>
      </c>
      <c r="E178" s="8">
        <v>2.35</v>
      </c>
      <c r="F178" s="2"/>
      <c r="G178" s="2"/>
      <c r="H178" s="2"/>
      <c r="I178" s="2"/>
      <c r="K178" s="2"/>
      <c r="L178" s="2"/>
      <c r="M178" s="2"/>
    </row>
    <row r="179" spans="1:13" x14ac:dyDescent="0.35">
      <c r="A179" s="2" t="s">
        <v>317</v>
      </c>
      <c r="B179" s="8"/>
      <c r="C179" s="2">
        <f>SUM(C174:C178)</f>
        <v>5286.1500000000005</v>
      </c>
      <c r="D179" s="2"/>
      <c r="E179" s="2"/>
      <c r="F179" s="2"/>
      <c r="G179" s="2"/>
      <c r="H179" s="2">
        <f>SUM(H174:H178)</f>
        <v>1500</v>
      </c>
      <c r="I179" s="2">
        <f>(C179+H179)</f>
        <v>6786.1500000000005</v>
      </c>
      <c r="K179" s="2"/>
      <c r="L179" s="2"/>
      <c r="M179" s="2"/>
    </row>
    <row r="180" spans="1:13" x14ac:dyDescent="0.35">
      <c r="A180" s="51"/>
      <c r="B180" s="54"/>
      <c r="C180" s="54"/>
      <c r="D180" s="51"/>
      <c r="E180" s="51"/>
      <c r="F180" s="51"/>
      <c r="G180" s="51"/>
      <c r="H180" s="51"/>
      <c r="I180" s="51"/>
      <c r="K180" s="2"/>
      <c r="L180" s="2"/>
      <c r="M180" s="2"/>
    </row>
    <row r="181" spans="1:13" x14ac:dyDescent="0.35">
      <c r="A181" s="2" t="s">
        <v>190</v>
      </c>
      <c r="B181" s="8" t="s">
        <v>315</v>
      </c>
      <c r="C181" s="8">
        <v>200</v>
      </c>
      <c r="D181" s="2"/>
      <c r="E181" s="2"/>
      <c r="F181" s="2"/>
      <c r="G181" s="8" t="s">
        <v>126</v>
      </c>
      <c r="H181" s="8">
        <v>750</v>
      </c>
      <c r="I181" s="2"/>
      <c r="K181" s="2"/>
      <c r="L181" s="2"/>
      <c r="M181" s="2"/>
    </row>
    <row r="182" spans="1:13" x14ac:dyDescent="0.35">
      <c r="A182" s="2" t="s">
        <v>190</v>
      </c>
      <c r="B182" s="8" t="s">
        <v>122</v>
      </c>
      <c r="C182" s="8">
        <v>200</v>
      </c>
      <c r="D182" s="2"/>
      <c r="E182" s="2"/>
      <c r="F182" s="2"/>
      <c r="G182" s="8" t="s">
        <v>45</v>
      </c>
      <c r="H182" s="8">
        <v>750</v>
      </c>
      <c r="I182" s="2"/>
      <c r="K182" s="2"/>
      <c r="L182" s="2"/>
      <c r="M182" s="2"/>
    </row>
    <row r="183" spans="1:13" x14ac:dyDescent="0.35">
      <c r="A183" s="2" t="s">
        <v>190</v>
      </c>
      <c r="B183" s="8" t="s">
        <v>73</v>
      </c>
      <c r="C183" s="8">
        <v>200</v>
      </c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 t="s">
        <v>190</v>
      </c>
      <c r="B184" s="8" t="s">
        <v>123</v>
      </c>
      <c r="C184" s="8">
        <v>200</v>
      </c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 t="s">
        <v>190</v>
      </c>
      <c r="B185" s="8" t="s">
        <v>312</v>
      </c>
      <c r="C185" s="8">
        <f>(D185*E185)</f>
        <v>7005.35</v>
      </c>
      <c r="D185" s="8">
        <v>2981</v>
      </c>
      <c r="E185" s="8">
        <v>2.35</v>
      </c>
      <c r="F185" s="2"/>
      <c r="G185" s="2"/>
      <c r="H185" s="2"/>
      <c r="I185" s="2"/>
      <c r="K185" s="2"/>
      <c r="L185" s="2"/>
      <c r="M185" s="2"/>
    </row>
    <row r="186" spans="1:13" x14ac:dyDescent="0.35">
      <c r="A186" s="2" t="s">
        <v>317</v>
      </c>
      <c r="B186" s="8"/>
      <c r="C186" s="2">
        <f>SUM(C181:C185)</f>
        <v>7805.35</v>
      </c>
      <c r="D186" s="2"/>
      <c r="E186" s="2"/>
      <c r="F186" s="2"/>
      <c r="G186" s="2"/>
      <c r="H186" s="2">
        <f>SUM(H181:H185)</f>
        <v>1500</v>
      </c>
      <c r="I186" s="2">
        <f>(C186+H186)</f>
        <v>9305.35</v>
      </c>
      <c r="K186" s="2"/>
      <c r="L186" s="2"/>
      <c r="M186" s="2"/>
    </row>
    <row r="187" spans="1:13" x14ac:dyDescent="0.35">
      <c r="A187" s="51"/>
      <c r="B187" s="54"/>
      <c r="C187" s="54"/>
      <c r="D187" s="51"/>
      <c r="E187" s="51"/>
      <c r="F187" s="51"/>
      <c r="G187" s="51"/>
      <c r="H187" s="51"/>
      <c r="I187" s="51"/>
      <c r="K187" s="2"/>
      <c r="L187" s="2"/>
      <c r="M187" s="2"/>
    </row>
    <row r="188" spans="1:13" x14ac:dyDescent="0.35">
      <c r="A188" s="2" t="s">
        <v>191</v>
      </c>
      <c r="B188" s="8" t="s">
        <v>315</v>
      </c>
      <c r="C188" s="8">
        <v>200</v>
      </c>
      <c r="D188" s="2"/>
      <c r="E188" s="2"/>
      <c r="F188" s="2"/>
      <c r="G188" s="8" t="s">
        <v>126</v>
      </c>
      <c r="H188" s="8">
        <v>750</v>
      </c>
      <c r="I188" s="2"/>
      <c r="K188" s="2"/>
      <c r="L188" s="2"/>
      <c r="M188" s="2"/>
    </row>
    <row r="189" spans="1:13" x14ac:dyDescent="0.35">
      <c r="A189" s="2" t="s">
        <v>191</v>
      </c>
      <c r="B189" s="8" t="s">
        <v>122</v>
      </c>
      <c r="C189" s="8">
        <v>200</v>
      </c>
      <c r="D189" s="2"/>
      <c r="E189" s="2"/>
      <c r="F189" s="2"/>
      <c r="G189" s="8" t="s">
        <v>45</v>
      </c>
      <c r="H189" s="8">
        <v>750</v>
      </c>
      <c r="I189" s="2"/>
      <c r="K189" s="2"/>
      <c r="L189" s="2"/>
      <c r="M189" s="2"/>
    </row>
    <row r="190" spans="1:13" x14ac:dyDescent="0.35">
      <c r="A190" s="2" t="s">
        <v>191</v>
      </c>
      <c r="B190" s="8" t="s">
        <v>73</v>
      </c>
      <c r="C190" s="8">
        <v>200</v>
      </c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 t="s">
        <v>191</v>
      </c>
      <c r="B191" s="8" t="s">
        <v>123</v>
      </c>
      <c r="C191" s="8">
        <v>200</v>
      </c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 t="s">
        <v>191</v>
      </c>
      <c r="B192" s="8" t="s">
        <v>312</v>
      </c>
      <c r="C192" s="8">
        <f>(D192*E192)</f>
        <v>4298.1500000000005</v>
      </c>
      <c r="D192" s="8">
        <v>1829</v>
      </c>
      <c r="E192" s="8">
        <v>2.35</v>
      </c>
      <c r="F192" s="2"/>
      <c r="G192" s="2"/>
      <c r="H192" s="2"/>
      <c r="I192" s="2"/>
      <c r="K192" s="2"/>
      <c r="L192" s="2"/>
      <c r="M192" s="2"/>
    </row>
    <row r="193" spans="1:13" x14ac:dyDescent="0.35">
      <c r="A193" s="2" t="s">
        <v>317</v>
      </c>
      <c r="B193" s="8"/>
      <c r="C193" s="2">
        <f>SUM(C188:C192)</f>
        <v>5098.1500000000005</v>
      </c>
      <c r="D193" s="2"/>
      <c r="E193" s="2"/>
      <c r="F193" s="2"/>
      <c r="G193" s="2"/>
      <c r="H193" s="2">
        <f>SUM(H188:H192)</f>
        <v>1500</v>
      </c>
      <c r="I193" s="2">
        <f>(C193+H193)</f>
        <v>6598.1500000000005</v>
      </c>
      <c r="K193" s="2"/>
      <c r="L193" s="2"/>
      <c r="M193" s="2"/>
    </row>
    <row r="194" spans="1:13" x14ac:dyDescent="0.35">
      <c r="A194" s="51"/>
      <c r="B194" s="54"/>
      <c r="C194" s="54"/>
      <c r="D194" s="51"/>
      <c r="E194" s="51"/>
      <c r="F194" s="51"/>
      <c r="G194" s="51"/>
      <c r="H194" s="51"/>
      <c r="I194" s="51"/>
      <c r="K194" s="2"/>
      <c r="L194" s="2"/>
      <c r="M194" s="2"/>
    </row>
    <row r="195" spans="1:13" x14ac:dyDescent="0.35">
      <c r="A195" s="2" t="s">
        <v>192</v>
      </c>
      <c r="B195" s="8" t="s">
        <v>315</v>
      </c>
      <c r="C195" s="8">
        <v>200</v>
      </c>
      <c r="D195" s="2"/>
      <c r="E195" s="2"/>
      <c r="F195" s="2"/>
      <c r="G195" s="8" t="s">
        <v>126</v>
      </c>
      <c r="H195" s="8">
        <v>750</v>
      </c>
      <c r="I195" s="2"/>
      <c r="K195" s="2"/>
      <c r="L195" s="2"/>
      <c r="M195" s="2"/>
    </row>
    <row r="196" spans="1:13" x14ac:dyDescent="0.35">
      <c r="A196" s="2" t="s">
        <v>192</v>
      </c>
      <c r="B196" s="8" t="s">
        <v>122</v>
      </c>
      <c r="C196" s="8">
        <v>200</v>
      </c>
      <c r="D196" s="2"/>
      <c r="E196" s="2"/>
      <c r="F196" s="2"/>
      <c r="G196" s="8" t="s">
        <v>45</v>
      </c>
      <c r="H196" s="8">
        <v>750</v>
      </c>
      <c r="I196" s="2"/>
      <c r="K196" s="2"/>
      <c r="L196" s="2"/>
      <c r="M196" s="2"/>
    </row>
    <row r="197" spans="1:13" x14ac:dyDescent="0.35">
      <c r="A197" s="2" t="s">
        <v>192</v>
      </c>
      <c r="B197" s="8" t="s">
        <v>73</v>
      </c>
      <c r="C197" s="8">
        <v>200</v>
      </c>
      <c r="D197" s="2"/>
      <c r="E197" s="2"/>
      <c r="F197" s="2"/>
      <c r="G197" s="2"/>
      <c r="H197" s="2"/>
      <c r="I197" s="2"/>
      <c r="K197" s="2"/>
      <c r="L197" s="2"/>
      <c r="M197" s="2"/>
    </row>
    <row r="198" spans="1:13" x14ac:dyDescent="0.35">
      <c r="A198" s="2" t="s">
        <v>192</v>
      </c>
      <c r="B198" s="8" t="s">
        <v>123</v>
      </c>
      <c r="C198" s="8">
        <v>200</v>
      </c>
      <c r="D198" s="2"/>
      <c r="E198" s="2"/>
      <c r="F198" s="2"/>
      <c r="G198" s="2"/>
      <c r="H198" s="2"/>
      <c r="I198" s="2"/>
      <c r="K198" s="2"/>
      <c r="L198" s="2"/>
      <c r="M198" s="2"/>
    </row>
    <row r="199" spans="1:13" x14ac:dyDescent="0.35">
      <c r="A199" s="2" t="s">
        <v>192</v>
      </c>
      <c r="B199" s="8" t="s">
        <v>312</v>
      </c>
      <c r="C199" s="8">
        <f>(D199*E199)</f>
        <v>6016</v>
      </c>
      <c r="D199" s="8">
        <v>2560</v>
      </c>
      <c r="E199" s="8">
        <v>2.35</v>
      </c>
      <c r="F199" s="2"/>
      <c r="G199" s="2"/>
      <c r="H199" s="2"/>
      <c r="I199" s="2"/>
      <c r="K199" s="2"/>
      <c r="L199" s="2"/>
      <c r="M199" s="2"/>
    </row>
    <row r="200" spans="1:13" x14ac:dyDescent="0.35">
      <c r="A200" s="2" t="s">
        <v>317</v>
      </c>
      <c r="B200" s="8"/>
      <c r="C200" s="2">
        <f>SUM(C195:C199)</f>
        <v>6816</v>
      </c>
      <c r="D200" s="2"/>
      <c r="E200" s="2"/>
      <c r="F200" s="2"/>
      <c r="G200" s="2"/>
      <c r="H200" s="2">
        <f>SUM(H195:H199)</f>
        <v>1500</v>
      </c>
      <c r="I200" s="2">
        <f>(C200+H200)</f>
        <v>8316</v>
      </c>
      <c r="K200" s="2"/>
      <c r="L200" s="2"/>
      <c r="M200" s="2"/>
    </row>
    <row r="201" spans="1:13" x14ac:dyDescent="0.35">
      <c r="A201" s="51"/>
      <c r="B201" s="54"/>
      <c r="C201" s="54"/>
      <c r="D201" s="51"/>
      <c r="E201" s="51"/>
      <c r="F201" s="51"/>
      <c r="G201" s="51"/>
      <c r="H201" s="51"/>
      <c r="I201" s="51"/>
      <c r="K201" s="2"/>
      <c r="L201" s="2"/>
      <c r="M201" s="2"/>
    </row>
    <row r="202" spans="1:13" x14ac:dyDescent="0.35">
      <c r="A202" s="2" t="s">
        <v>194</v>
      </c>
      <c r="B202" s="8" t="s">
        <v>315</v>
      </c>
      <c r="C202" s="8">
        <v>200</v>
      </c>
      <c r="D202" s="2"/>
      <c r="E202" s="2"/>
      <c r="F202" s="2"/>
      <c r="G202" s="8" t="s">
        <v>126</v>
      </c>
      <c r="H202" s="8">
        <v>750</v>
      </c>
      <c r="I202" s="2"/>
      <c r="K202" s="2"/>
      <c r="L202" s="2"/>
      <c r="M202" s="2"/>
    </row>
    <row r="203" spans="1:13" x14ac:dyDescent="0.35">
      <c r="A203" s="2" t="s">
        <v>194</v>
      </c>
      <c r="B203" s="8" t="s">
        <v>122</v>
      </c>
      <c r="C203" s="8">
        <v>200</v>
      </c>
      <c r="D203" s="2"/>
      <c r="E203" s="2"/>
      <c r="F203" s="2"/>
      <c r="G203" s="8" t="s">
        <v>45</v>
      </c>
      <c r="H203" s="8">
        <v>750</v>
      </c>
      <c r="I203" s="2"/>
      <c r="K203" s="2"/>
      <c r="L203" s="2"/>
      <c r="M203" s="2"/>
    </row>
    <row r="204" spans="1:13" x14ac:dyDescent="0.35">
      <c r="A204" s="2" t="s">
        <v>194</v>
      </c>
      <c r="B204" s="8" t="s">
        <v>73</v>
      </c>
      <c r="C204" s="8">
        <v>200</v>
      </c>
      <c r="D204" s="2"/>
      <c r="E204" s="2"/>
      <c r="F204" s="2"/>
      <c r="G204" s="2"/>
      <c r="H204" s="2"/>
      <c r="I204" s="2"/>
      <c r="K204" s="2"/>
      <c r="L204" s="2"/>
      <c r="M204" s="2"/>
    </row>
    <row r="205" spans="1:13" x14ac:dyDescent="0.35">
      <c r="A205" s="2" t="s">
        <v>194</v>
      </c>
      <c r="B205" s="8" t="s">
        <v>123</v>
      </c>
      <c r="C205" s="8">
        <v>200</v>
      </c>
      <c r="D205" s="2"/>
      <c r="E205" s="2"/>
      <c r="F205" s="2"/>
      <c r="G205" s="2"/>
      <c r="H205" s="2"/>
      <c r="I205" s="2"/>
      <c r="K205" s="2"/>
      <c r="L205" s="2"/>
      <c r="M205" s="2"/>
    </row>
    <row r="206" spans="1:13" x14ac:dyDescent="0.35">
      <c r="A206" s="2" t="s">
        <v>194</v>
      </c>
      <c r="B206" s="8" t="s">
        <v>312</v>
      </c>
      <c r="C206" s="8">
        <f>(D206*E206)</f>
        <v>2119.7000000000003</v>
      </c>
      <c r="D206" s="8">
        <v>902</v>
      </c>
      <c r="E206" s="8">
        <v>2.35</v>
      </c>
      <c r="F206" s="2"/>
      <c r="G206" s="2"/>
      <c r="H206" s="2"/>
      <c r="I206" s="2"/>
      <c r="K206" s="2"/>
      <c r="L206" s="2"/>
      <c r="M206" s="2"/>
    </row>
    <row r="207" spans="1:13" x14ac:dyDescent="0.35">
      <c r="A207" s="2" t="s">
        <v>317</v>
      </c>
      <c r="B207" s="8"/>
      <c r="C207" s="2">
        <f>SUM(C202:C206)</f>
        <v>2919.7000000000003</v>
      </c>
      <c r="D207" s="2"/>
      <c r="E207" s="2"/>
      <c r="F207" s="2"/>
      <c r="G207" s="2"/>
      <c r="H207" s="2">
        <f>SUM(H202:H206)</f>
        <v>1500</v>
      </c>
      <c r="I207" s="2">
        <f>(C207+H207)</f>
        <v>4419.7000000000007</v>
      </c>
      <c r="K207" s="2"/>
      <c r="L207" s="2"/>
      <c r="M207" s="2"/>
    </row>
    <row r="208" spans="1:13" x14ac:dyDescent="0.35">
      <c r="B208" s="8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52"/>
      <c r="B209" s="55"/>
      <c r="C209" s="55"/>
      <c r="D209" s="52"/>
      <c r="E209" s="52"/>
      <c r="F209" s="52"/>
      <c r="G209" s="52"/>
      <c r="H209" s="52"/>
      <c r="I209" s="52"/>
      <c r="J209" s="53"/>
      <c r="K209" s="52"/>
      <c r="L209" s="52"/>
      <c r="M209" s="52"/>
    </row>
    <row r="210" spans="1:13" x14ac:dyDescent="0.35">
      <c r="A210" s="2" t="s">
        <v>195</v>
      </c>
      <c r="B210" s="8" t="s">
        <v>315</v>
      </c>
      <c r="C210" s="8">
        <v>200</v>
      </c>
      <c r="D210" s="2"/>
      <c r="E210" s="2"/>
      <c r="F210" s="2"/>
      <c r="G210" s="8" t="s">
        <v>126</v>
      </c>
      <c r="H210" s="8">
        <v>750</v>
      </c>
      <c r="I210" s="2"/>
      <c r="K210" s="2"/>
      <c r="L210" s="2"/>
      <c r="M210" s="2"/>
    </row>
    <row r="211" spans="1:13" x14ac:dyDescent="0.35">
      <c r="A211" s="2" t="s">
        <v>195</v>
      </c>
      <c r="B211" s="8" t="s">
        <v>122</v>
      </c>
      <c r="C211" s="8">
        <v>200</v>
      </c>
      <c r="D211" s="2"/>
      <c r="E211" s="2"/>
      <c r="F211" s="2"/>
      <c r="G211" s="8" t="s">
        <v>45</v>
      </c>
      <c r="H211" s="8">
        <v>750</v>
      </c>
      <c r="I211" s="2"/>
      <c r="K211" s="2"/>
      <c r="L211" s="2"/>
      <c r="M211" s="2"/>
    </row>
    <row r="212" spans="1:13" x14ac:dyDescent="0.35">
      <c r="A212" s="2" t="s">
        <v>195</v>
      </c>
      <c r="B212" s="8" t="s">
        <v>73</v>
      </c>
      <c r="C212" s="8">
        <v>200</v>
      </c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 t="s">
        <v>195</v>
      </c>
      <c r="B213" s="8" t="s">
        <v>123</v>
      </c>
      <c r="C213" s="8">
        <v>200</v>
      </c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 t="s">
        <v>195</v>
      </c>
      <c r="B214" s="8" t="s">
        <v>312</v>
      </c>
      <c r="C214" s="8">
        <f>(D214*E214)</f>
        <v>9489.3000000000011</v>
      </c>
      <c r="D214" s="8">
        <v>4038</v>
      </c>
      <c r="E214" s="8">
        <v>2.35</v>
      </c>
      <c r="F214" s="2"/>
      <c r="G214" s="2"/>
      <c r="H214" s="2"/>
      <c r="I214" s="2"/>
      <c r="K214" s="2"/>
      <c r="L214" s="2"/>
      <c r="M214" s="2"/>
    </row>
    <row r="215" spans="1:13" x14ac:dyDescent="0.35">
      <c r="A215" s="2" t="s">
        <v>317</v>
      </c>
      <c r="B215" s="8"/>
      <c r="C215" s="2">
        <f>SUM(C210:C214)</f>
        <v>10289.300000000001</v>
      </c>
      <c r="D215" s="2"/>
      <c r="E215" s="2"/>
      <c r="F215" s="2"/>
      <c r="G215" s="2"/>
      <c r="H215" s="2">
        <f>SUM(H210:H214)</f>
        <v>1500</v>
      </c>
      <c r="I215" s="2">
        <f>(C215+H215)</f>
        <v>11789.300000000001</v>
      </c>
      <c r="K215" s="2"/>
      <c r="L215" s="2"/>
      <c r="M215" s="2"/>
    </row>
    <row r="216" spans="1:13" x14ac:dyDescent="0.35">
      <c r="A216" s="51"/>
      <c r="B216" s="54"/>
      <c r="C216" s="51"/>
      <c r="D216" s="51"/>
      <c r="E216" s="51"/>
      <c r="F216" s="51"/>
      <c r="G216" s="51"/>
      <c r="H216" s="51"/>
      <c r="I216" s="51"/>
      <c r="K216" s="2"/>
      <c r="L216" s="2"/>
      <c r="M216" s="2"/>
    </row>
    <row r="217" spans="1:13" x14ac:dyDescent="0.35">
      <c r="A217" s="2" t="s">
        <v>196</v>
      </c>
      <c r="B217" s="8" t="s">
        <v>315</v>
      </c>
      <c r="C217" s="8">
        <v>200</v>
      </c>
      <c r="D217" s="2"/>
      <c r="E217" s="2"/>
      <c r="F217" s="2"/>
      <c r="G217" s="8" t="s">
        <v>126</v>
      </c>
      <c r="H217" s="8">
        <v>750</v>
      </c>
      <c r="I217" s="2"/>
      <c r="K217" s="2"/>
      <c r="L217" s="2"/>
      <c r="M217" s="2"/>
    </row>
    <row r="218" spans="1:13" x14ac:dyDescent="0.35">
      <c r="A218" s="2" t="s">
        <v>196</v>
      </c>
      <c r="B218" s="8" t="s">
        <v>122</v>
      </c>
      <c r="C218" s="8">
        <v>200</v>
      </c>
      <c r="D218" s="2"/>
      <c r="E218" s="2"/>
      <c r="F218" s="2"/>
      <c r="G218" s="8" t="s">
        <v>45</v>
      </c>
      <c r="H218" s="8">
        <v>750</v>
      </c>
      <c r="I218" s="2"/>
      <c r="K218" s="2"/>
      <c r="L218" s="2"/>
      <c r="M218" s="2"/>
    </row>
    <row r="219" spans="1:13" x14ac:dyDescent="0.35">
      <c r="A219" s="2" t="s">
        <v>196</v>
      </c>
      <c r="B219" s="8" t="s">
        <v>73</v>
      </c>
      <c r="C219" s="8">
        <v>200</v>
      </c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 t="s">
        <v>196</v>
      </c>
      <c r="B220" s="8" t="s">
        <v>123</v>
      </c>
      <c r="C220" s="8">
        <v>200</v>
      </c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 t="s">
        <v>196</v>
      </c>
      <c r="B221" s="8" t="s">
        <v>312</v>
      </c>
      <c r="C221" s="8">
        <f>(D221*E221)</f>
        <v>5625.9000000000005</v>
      </c>
      <c r="D221" s="8">
        <v>2394</v>
      </c>
      <c r="E221" s="8">
        <v>2.35</v>
      </c>
      <c r="F221" s="2"/>
      <c r="G221" s="2"/>
      <c r="H221" s="2"/>
      <c r="I221" s="2"/>
      <c r="K221" s="2"/>
      <c r="L221" s="2"/>
      <c r="M221" s="2"/>
    </row>
    <row r="222" spans="1:13" x14ac:dyDescent="0.35">
      <c r="A222" s="2" t="s">
        <v>317</v>
      </c>
      <c r="B222" s="8"/>
      <c r="C222" s="2">
        <f>SUM(C217:C221)</f>
        <v>6425.9000000000005</v>
      </c>
      <c r="D222" s="2"/>
      <c r="E222" s="2"/>
      <c r="F222" s="2"/>
      <c r="G222" s="2"/>
      <c r="H222" s="2">
        <f>SUM(H217:H221)</f>
        <v>1500</v>
      </c>
      <c r="I222" s="2">
        <f>(C222+H222)</f>
        <v>7925.9000000000005</v>
      </c>
      <c r="K222" s="2"/>
      <c r="L222" s="2"/>
      <c r="M222" s="2"/>
    </row>
    <row r="223" spans="1:13" x14ac:dyDescent="0.35">
      <c r="A223" s="51"/>
      <c r="B223" s="54"/>
      <c r="C223" s="51"/>
      <c r="D223" s="51"/>
      <c r="E223" s="51"/>
      <c r="F223" s="51"/>
      <c r="G223" s="51"/>
      <c r="H223" s="51"/>
      <c r="I223" s="51"/>
      <c r="K223" s="2"/>
      <c r="L223" s="2"/>
      <c r="M223" s="2"/>
    </row>
    <row r="224" spans="1:13" x14ac:dyDescent="0.35">
      <c r="A224" s="2" t="s">
        <v>197</v>
      </c>
      <c r="B224" s="8" t="s">
        <v>315</v>
      </c>
      <c r="C224" s="8">
        <v>200</v>
      </c>
      <c r="D224" s="2"/>
      <c r="E224" s="2"/>
      <c r="F224" s="2"/>
      <c r="G224" s="8" t="s">
        <v>126</v>
      </c>
      <c r="H224" s="8">
        <v>750</v>
      </c>
      <c r="I224" s="2"/>
      <c r="K224" s="2"/>
      <c r="L224" s="2"/>
      <c r="M224" s="2"/>
    </row>
    <row r="225" spans="1:13" x14ac:dyDescent="0.35">
      <c r="A225" s="2" t="s">
        <v>197</v>
      </c>
      <c r="B225" s="8" t="s">
        <v>122</v>
      </c>
      <c r="C225" s="8">
        <v>200</v>
      </c>
      <c r="D225" s="2"/>
      <c r="E225" s="2"/>
      <c r="F225" s="2"/>
      <c r="G225" s="8" t="s">
        <v>45</v>
      </c>
      <c r="H225" s="8">
        <v>750</v>
      </c>
      <c r="I225" s="2"/>
      <c r="K225" s="2"/>
      <c r="L225" s="2"/>
      <c r="M225" s="2"/>
    </row>
    <row r="226" spans="1:13" x14ac:dyDescent="0.35">
      <c r="A226" s="2" t="s">
        <v>197</v>
      </c>
      <c r="B226" s="8" t="s">
        <v>73</v>
      </c>
      <c r="C226" s="8">
        <v>200</v>
      </c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 t="s">
        <v>197</v>
      </c>
      <c r="B227" s="8" t="s">
        <v>123</v>
      </c>
      <c r="C227" s="8">
        <v>200</v>
      </c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 t="s">
        <v>197</v>
      </c>
      <c r="B228" s="8" t="s">
        <v>312</v>
      </c>
      <c r="C228" s="8">
        <f>(D228*E228)</f>
        <v>5473.1500000000005</v>
      </c>
      <c r="D228" s="8">
        <v>2329</v>
      </c>
      <c r="E228" s="8">
        <v>2.35</v>
      </c>
      <c r="F228" s="2"/>
      <c r="G228" s="2"/>
      <c r="H228" s="2"/>
      <c r="I228" s="2"/>
      <c r="K228" s="2"/>
      <c r="L228" s="2"/>
      <c r="M228" s="2"/>
    </row>
    <row r="229" spans="1:13" x14ac:dyDescent="0.35">
      <c r="A229" s="2" t="s">
        <v>317</v>
      </c>
      <c r="B229" s="8"/>
      <c r="C229" s="2">
        <f>SUM(C224:C228)</f>
        <v>6273.1500000000005</v>
      </c>
      <c r="D229" s="2"/>
      <c r="E229" s="2"/>
      <c r="F229" s="2"/>
      <c r="G229" s="2"/>
      <c r="H229" s="2">
        <f>SUM(H224:H228)</f>
        <v>1500</v>
      </c>
      <c r="I229" s="2">
        <f>(C229+H229)</f>
        <v>7773.1500000000005</v>
      </c>
      <c r="K229" s="2"/>
      <c r="L229" s="2"/>
      <c r="M229" s="2"/>
    </row>
    <row r="230" spans="1:13" x14ac:dyDescent="0.35">
      <c r="A230" s="51"/>
      <c r="B230" s="54"/>
      <c r="C230" s="51"/>
      <c r="D230" s="51"/>
      <c r="E230" s="51"/>
      <c r="F230" s="51"/>
      <c r="G230" s="51"/>
      <c r="H230" s="51"/>
      <c r="I230" s="51"/>
      <c r="K230" s="2"/>
      <c r="L230" s="2"/>
      <c r="M230" s="2"/>
    </row>
    <row r="231" spans="1:13" x14ac:dyDescent="0.35">
      <c r="A231" s="2" t="s">
        <v>198</v>
      </c>
      <c r="B231" s="8" t="s">
        <v>315</v>
      </c>
      <c r="C231" s="8">
        <v>200</v>
      </c>
      <c r="D231" s="2"/>
      <c r="E231" s="2"/>
      <c r="F231" s="2"/>
      <c r="G231" s="8" t="s">
        <v>126</v>
      </c>
      <c r="H231" s="8">
        <v>750</v>
      </c>
      <c r="I231" s="2"/>
      <c r="K231" s="2"/>
      <c r="L231" s="2"/>
      <c r="M231" s="2"/>
    </row>
    <row r="232" spans="1:13" ht="15" customHeight="1" x14ac:dyDescent="0.35">
      <c r="A232" s="2" t="s">
        <v>198</v>
      </c>
      <c r="B232" s="8" t="s">
        <v>122</v>
      </c>
      <c r="C232" s="8">
        <v>200</v>
      </c>
      <c r="D232" s="2"/>
      <c r="E232" s="2"/>
      <c r="F232" s="2"/>
      <c r="G232" s="8" t="s">
        <v>45</v>
      </c>
      <c r="H232" s="8">
        <v>750</v>
      </c>
      <c r="I232" s="2"/>
      <c r="K232" s="2"/>
      <c r="L232" s="2"/>
      <c r="M232" s="2"/>
    </row>
    <row r="233" spans="1:13" x14ac:dyDescent="0.35">
      <c r="A233" s="2" t="s">
        <v>198</v>
      </c>
      <c r="B233" s="8" t="s">
        <v>73</v>
      </c>
      <c r="C233" s="8">
        <v>200</v>
      </c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 t="s">
        <v>198</v>
      </c>
      <c r="B234" s="8" t="s">
        <v>123</v>
      </c>
      <c r="C234" s="8">
        <v>200</v>
      </c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 t="s">
        <v>198</v>
      </c>
      <c r="B235" s="8" t="s">
        <v>312</v>
      </c>
      <c r="C235" s="8">
        <f>(D235*E235)</f>
        <v>7000.6500000000005</v>
      </c>
      <c r="D235" s="8">
        <v>2979</v>
      </c>
      <c r="E235" s="8">
        <v>2.35</v>
      </c>
      <c r="F235" s="2"/>
      <c r="G235" s="2"/>
      <c r="H235" s="2"/>
      <c r="I235" s="2"/>
      <c r="K235" s="2"/>
      <c r="L235" s="2"/>
      <c r="M235" s="2"/>
    </row>
    <row r="236" spans="1:13" x14ac:dyDescent="0.35">
      <c r="A236" s="2" t="s">
        <v>317</v>
      </c>
      <c r="B236" s="8"/>
      <c r="C236" s="2">
        <f>SUM(C231:C235)</f>
        <v>7800.6500000000005</v>
      </c>
      <c r="D236" s="2"/>
      <c r="E236" s="2"/>
      <c r="F236" s="2"/>
      <c r="G236" s="2"/>
      <c r="H236" s="2">
        <f>SUM(H231:H235)</f>
        <v>1500</v>
      </c>
      <c r="I236" s="2">
        <f>(C236+H236)</f>
        <v>9300.6500000000015</v>
      </c>
      <c r="K236" s="2"/>
      <c r="L236" s="2"/>
      <c r="M236" s="2"/>
    </row>
    <row r="237" spans="1:13" x14ac:dyDescent="0.35">
      <c r="A237" s="51"/>
      <c r="B237" s="54"/>
      <c r="C237" s="51"/>
      <c r="D237" s="51"/>
      <c r="E237" s="51"/>
      <c r="F237" s="51"/>
      <c r="G237" s="51"/>
      <c r="H237" s="51"/>
      <c r="I237" s="51"/>
      <c r="K237" s="2"/>
      <c r="L237" s="2"/>
      <c r="M237" s="2"/>
    </row>
    <row r="238" spans="1:13" x14ac:dyDescent="0.35">
      <c r="A238" s="2" t="s">
        <v>199</v>
      </c>
      <c r="B238" s="8" t="s">
        <v>315</v>
      </c>
      <c r="C238" s="8">
        <v>200</v>
      </c>
      <c r="D238" s="2"/>
      <c r="E238" s="2"/>
      <c r="F238" s="2"/>
      <c r="G238" s="8" t="s">
        <v>126</v>
      </c>
      <c r="H238" s="8">
        <v>750</v>
      </c>
      <c r="I238" s="2"/>
      <c r="K238" s="2"/>
      <c r="L238" s="2"/>
      <c r="M238" s="2"/>
    </row>
    <row r="239" spans="1:13" x14ac:dyDescent="0.35">
      <c r="A239" s="2" t="s">
        <v>199</v>
      </c>
      <c r="B239" s="8" t="s">
        <v>122</v>
      </c>
      <c r="C239" s="8">
        <v>200</v>
      </c>
      <c r="D239" s="2"/>
      <c r="E239" s="2"/>
      <c r="F239" s="2"/>
      <c r="G239" s="8" t="s">
        <v>45</v>
      </c>
      <c r="H239" s="8">
        <v>750</v>
      </c>
      <c r="I239" s="2"/>
      <c r="K239" s="2"/>
      <c r="L239" s="2"/>
      <c r="M239" s="2"/>
    </row>
    <row r="240" spans="1:13" x14ac:dyDescent="0.35">
      <c r="A240" s="2" t="s">
        <v>199</v>
      </c>
      <c r="B240" s="8" t="s">
        <v>73</v>
      </c>
      <c r="C240" s="8">
        <v>200</v>
      </c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 t="s">
        <v>199</v>
      </c>
      <c r="B241" s="8" t="s">
        <v>123</v>
      </c>
      <c r="C241" s="8">
        <v>200</v>
      </c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 t="s">
        <v>199</v>
      </c>
      <c r="B242" s="8" t="s">
        <v>312</v>
      </c>
      <c r="C242" s="8">
        <f>(D242*E242)</f>
        <v>7715.05</v>
      </c>
      <c r="D242" s="8">
        <v>3283</v>
      </c>
      <c r="E242" s="8">
        <v>2.35</v>
      </c>
      <c r="F242" s="2"/>
      <c r="G242" s="2"/>
      <c r="H242" s="2"/>
      <c r="I242" s="2"/>
      <c r="K242" s="2"/>
      <c r="L242" s="2"/>
      <c r="M242" s="2"/>
    </row>
    <row r="243" spans="1:13" x14ac:dyDescent="0.35">
      <c r="A243" s="2" t="s">
        <v>317</v>
      </c>
      <c r="B243" s="8"/>
      <c r="C243" s="2">
        <f>SUM(C238:C242)</f>
        <v>8515.0499999999993</v>
      </c>
      <c r="D243" s="2"/>
      <c r="E243" s="2"/>
      <c r="F243" s="2"/>
      <c r="G243" s="2"/>
      <c r="H243" s="2">
        <f>SUM(H238:H242)</f>
        <v>1500</v>
      </c>
      <c r="I243" s="2">
        <f>(C243+H243)</f>
        <v>10015.049999999999</v>
      </c>
      <c r="K243" s="2"/>
      <c r="L243" s="2"/>
      <c r="M243" s="2"/>
    </row>
    <row r="244" spans="1:13" x14ac:dyDescent="0.35">
      <c r="A244" s="51"/>
      <c r="B244" s="54"/>
      <c r="C244" s="51"/>
      <c r="D244" s="51"/>
      <c r="E244" s="51"/>
      <c r="F244" s="51"/>
      <c r="G244" s="51"/>
      <c r="H244" s="51"/>
      <c r="I244" s="51"/>
      <c r="K244" s="2"/>
      <c r="L244" s="2"/>
      <c r="M244" s="2"/>
    </row>
    <row r="245" spans="1:13" x14ac:dyDescent="0.35">
      <c r="A245" s="2" t="s">
        <v>203</v>
      </c>
      <c r="B245" s="8" t="s">
        <v>315</v>
      </c>
      <c r="C245" s="8">
        <v>200</v>
      </c>
      <c r="D245" s="2"/>
      <c r="E245" s="2"/>
      <c r="F245" s="2"/>
      <c r="G245" s="8" t="s">
        <v>126</v>
      </c>
      <c r="H245" s="8">
        <v>750</v>
      </c>
      <c r="I245" s="2"/>
      <c r="K245" s="2"/>
      <c r="L245" s="2"/>
      <c r="M245" s="2"/>
    </row>
    <row r="246" spans="1:13" x14ac:dyDescent="0.35">
      <c r="A246" s="2" t="s">
        <v>203</v>
      </c>
      <c r="B246" s="8" t="s">
        <v>122</v>
      </c>
      <c r="C246" s="8">
        <v>200</v>
      </c>
      <c r="D246" s="2"/>
      <c r="E246" s="2"/>
      <c r="F246" s="2"/>
      <c r="G246" s="8" t="s">
        <v>45</v>
      </c>
      <c r="H246" s="8">
        <v>750</v>
      </c>
      <c r="I246" s="2"/>
      <c r="K246" s="2"/>
      <c r="L246" s="2"/>
      <c r="M246" s="2"/>
    </row>
    <row r="247" spans="1:13" x14ac:dyDescent="0.35">
      <c r="A247" s="2" t="s">
        <v>203</v>
      </c>
      <c r="B247" s="8" t="s">
        <v>73</v>
      </c>
      <c r="C247" s="8">
        <v>200</v>
      </c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 t="s">
        <v>203</v>
      </c>
      <c r="B248" s="8" t="s">
        <v>123</v>
      </c>
      <c r="C248" s="8">
        <v>200</v>
      </c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 t="s">
        <v>203</v>
      </c>
      <c r="B249" s="8" t="s">
        <v>312</v>
      </c>
      <c r="C249" s="8">
        <f>(D249*E249)</f>
        <v>2944.55</v>
      </c>
      <c r="D249" s="8">
        <v>1253</v>
      </c>
      <c r="E249" s="8">
        <v>2.35</v>
      </c>
      <c r="F249" s="2"/>
      <c r="G249" s="2"/>
      <c r="H249" s="2"/>
      <c r="I249" s="2"/>
      <c r="K249" s="2"/>
      <c r="L249" s="2"/>
      <c r="M249" s="2"/>
    </row>
    <row r="250" spans="1:13" x14ac:dyDescent="0.35">
      <c r="A250" s="2" t="s">
        <v>317</v>
      </c>
      <c r="B250" s="8"/>
      <c r="C250" s="2">
        <f>SUM(C245:C249)</f>
        <v>3744.55</v>
      </c>
      <c r="D250" s="2"/>
      <c r="E250" s="2"/>
      <c r="F250" s="2"/>
      <c r="G250" s="2"/>
      <c r="H250" s="2">
        <f>SUM(H245:H249)</f>
        <v>1500</v>
      </c>
      <c r="I250" s="2">
        <f>(C250+H250)</f>
        <v>5244.55</v>
      </c>
      <c r="K250" s="2"/>
      <c r="L250" s="2"/>
      <c r="M250" s="2"/>
    </row>
    <row r="251" spans="1:13" x14ac:dyDescent="0.35">
      <c r="B251" s="8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52"/>
      <c r="B252" s="55"/>
      <c r="C252" s="52"/>
      <c r="D252" s="52"/>
      <c r="E252" s="52"/>
      <c r="F252" s="52"/>
      <c r="G252" s="52"/>
      <c r="H252" s="52"/>
      <c r="I252" s="52"/>
      <c r="J252" s="53"/>
      <c r="K252" s="52"/>
      <c r="L252" s="52"/>
      <c r="M252" s="52"/>
    </row>
    <row r="253" spans="1:13" x14ac:dyDescent="0.35">
      <c r="A253" s="2" t="s">
        <v>19</v>
      </c>
      <c r="B253" s="8" t="s">
        <v>315</v>
      </c>
      <c r="C253" s="8">
        <v>200</v>
      </c>
      <c r="D253" s="2"/>
      <c r="E253" s="2"/>
      <c r="F253" s="2"/>
      <c r="G253" s="8" t="s">
        <v>126</v>
      </c>
      <c r="H253" s="8">
        <v>750</v>
      </c>
      <c r="I253" s="2"/>
      <c r="K253" s="2"/>
      <c r="L253" s="2"/>
      <c r="M253" s="2"/>
    </row>
    <row r="254" spans="1:13" x14ac:dyDescent="0.35">
      <c r="A254" s="2" t="s">
        <v>19</v>
      </c>
      <c r="B254" s="8" t="s">
        <v>122</v>
      </c>
      <c r="C254" s="8">
        <v>200</v>
      </c>
      <c r="D254" s="2"/>
      <c r="E254" s="2"/>
      <c r="F254" s="2"/>
      <c r="G254" s="8" t="s">
        <v>45</v>
      </c>
      <c r="H254" s="8">
        <v>750</v>
      </c>
      <c r="I254" s="2"/>
      <c r="K254" s="2"/>
      <c r="L254" s="2"/>
      <c r="M254" s="2"/>
    </row>
    <row r="255" spans="1:13" x14ac:dyDescent="0.35">
      <c r="A255" s="2" t="s">
        <v>19</v>
      </c>
      <c r="B255" s="8" t="s">
        <v>73</v>
      </c>
      <c r="C255" s="8">
        <v>200</v>
      </c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 t="s">
        <v>19</v>
      </c>
      <c r="B256" s="8" t="s">
        <v>123</v>
      </c>
      <c r="C256" s="8">
        <v>200</v>
      </c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 t="s">
        <v>19</v>
      </c>
      <c r="B257" s="8" t="s">
        <v>312</v>
      </c>
      <c r="C257" s="8">
        <f>(D257*E257)</f>
        <v>6474.25</v>
      </c>
      <c r="D257" s="8">
        <v>2755</v>
      </c>
      <c r="E257" s="8">
        <v>2.35</v>
      </c>
      <c r="F257" s="2"/>
      <c r="G257" s="2"/>
      <c r="H257" s="2"/>
      <c r="I257" s="2"/>
      <c r="K257" s="2"/>
      <c r="L257" s="2"/>
      <c r="M257" s="2"/>
    </row>
    <row r="258" spans="1:13" x14ac:dyDescent="0.35">
      <c r="A258" s="2" t="s">
        <v>317</v>
      </c>
      <c r="B258" s="8"/>
      <c r="C258" s="2">
        <f>SUM(C253:C257)</f>
        <v>7274.25</v>
      </c>
      <c r="D258" s="2"/>
      <c r="E258" s="2"/>
      <c r="F258" s="2"/>
      <c r="G258" s="2"/>
      <c r="H258" s="2">
        <f>SUM(H253:H257)</f>
        <v>1500</v>
      </c>
      <c r="I258" s="2">
        <f>(C258+H258)</f>
        <v>8774.25</v>
      </c>
      <c r="K258" s="2"/>
      <c r="L258" s="2"/>
      <c r="M258" s="2"/>
    </row>
    <row r="259" spans="1:13" x14ac:dyDescent="0.35">
      <c r="A259" s="51"/>
      <c r="B259" s="54"/>
      <c r="C259" s="51"/>
      <c r="D259" s="51"/>
      <c r="E259" s="51"/>
      <c r="F259" s="51"/>
      <c r="G259" s="51"/>
      <c r="H259" s="51"/>
      <c r="I259" s="51"/>
      <c r="K259" s="2"/>
      <c r="L259" s="2"/>
      <c r="M259" s="2"/>
    </row>
    <row r="260" spans="1:13" x14ac:dyDescent="0.35">
      <c r="A260" s="2" t="s">
        <v>20</v>
      </c>
      <c r="B260" s="8" t="s">
        <v>315</v>
      </c>
      <c r="C260" s="8">
        <v>200</v>
      </c>
      <c r="D260" s="2"/>
      <c r="E260" s="2"/>
      <c r="F260" s="2"/>
      <c r="G260" s="8" t="s">
        <v>126</v>
      </c>
      <c r="H260" s="8">
        <v>750</v>
      </c>
      <c r="I260" s="2"/>
      <c r="K260" s="2"/>
      <c r="L260" s="2"/>
      <c r="M260" s="2"/>
    </row>
    <row r="261" spans="1:13" x14ac:dyDescent="0.35">
      <c r="A261" s="2" t="s">
        <v>20</v>
      </c>
      <c r="B261" s="8" t="s">
        <v>122</v>
      </c>
      <c r="C261" s="8">
        <v>200</v>
      </c>
      <c r="D261" s="2"/>
      <c r="E261" s="2"/>
      <c r="F261" s="2"/>
      <c r="G261" s="8" t="s">
        <v>45</v>
      </c>
      <c r="H261" s="8">
        <v>750</v>
      </c>
      <c r="I261" s="2"/>
      <c r="K261" s="2"/>
      <c r="L261" s="2"/>
      <c r="M261" s="2"/>
    </row>
    <row r="262" spans="1:13" x14ac:dyDescent="0.35">
      <c r="A262" s="2" t="s">
        <v>20</v>
      </c>
      <c r="B262" s="8" t="s">
        <v>73</v>
      </c>
      <c r="C262" s="8">
        <v>200</v>
      </c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 t="s">
        <v>20</v>
      </c>
      <c r="B263" s="8" t="s">
        <v>123</v>
      </c>
      <c r="C263" s="8">
        <v>200</v>
      </c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 t="s">
        <v>20</v>
      </c>
      <c r="B264" s="8" t="s">
        <v>312</v>
      </c>
      <c r="C264" s="8">
        <f>(D264*E264)</f>
        <v>5151.2</v>
      </c>
      <c r="D264" s="8">
        <v>2192</v>
      </c>
      <c r="E264" s="8">
        <v>2.35</v>
      </c>
      <c r="F264" s="2"/>
      <c r="G264" s="2"/>
      <c r="H264" s="2"/>
      <c r="I264" s="2"/>
      <c r="K264" s="2"/>
      <c r="L264" s="2"/>
      <c r="M264" s="2"/>
    </row>
    <row r="265" spans="1:13" x14ac:dyDescent="0.35">
      <c r="A265" s="2" t="s">
        <v>317</v>
      </c>
      <c r="B265" s="8"/>
      <c r="C265" s="2">
        <f>SUM(C260:C264)</f>
        <v>5951.2</v>
      </c>
      <c r="D265" s="2"/>
      <c r="E265" s="2"/>
      <c r="F265" s="2"/>
      <c r="G265" s="2"/>
      <c r="H265" s="2">
        <f>SUM(H260:H264)</f>
        <v>1500</v>
      </c>
      <c r="I265" s="2">
        <f>(C265+H265)</f>
        <v>7451.2</v>
      </c>
      <c r="K265" s="2"/>
      <c r="L265" s="2"/>
      <c r="M265" s="2"/>
    </row>
    <row r="266" spans="1:13" x14ac:dyDescent="0.35">
      <c r="A266" s="51"/>
      <c r="B266" s="54"/>
      <c r="C266" s="51"/>
      <c r="D266" s="51"/>
      <c r="E266" s="51"/>
      <c r="F266" s="51"/>
      <c r="G266" s="51"/>
      <c r="H266" s="51"/>
      <c r="I266" s="51"/>
      <c r="K266" s="2"/>
      <c r="L266" s="2"/>
      <c r="M266" s="2"/>
    </row>
    <row r="267" spans="1:13" x14ac:dyDescent="0.35">
      <c r="A267" s="2" t="s">
        <v>319</v>
      </c>
      <c r="B267" s="8" t="s">
        <v>315</v>
      </c>
      <c r="C267" s="8">
        <v>200</v>
      </c>
      <c r="D267" s="2"/>
      <c r="E267" s="2"/>
      <c r="F267" s="2"/>
      <c r="G267" s="8" t="s">
        <v>126</v>
      </c>
      <c r="H267" s="8">
        <v>750</v>
      </c>
      <c r="I267" s="2"/>
      <c r="K267" s="2"/>
      <c r="L267" s="2"/>
      <c r="M267" s="2"/>
    </row>
    <row r="268" spans="1:13" x14ac:dyDescent="0.35">
      <c r="A268" s="2" t="s">
        <v>319</v>
      </c>
      <c r="B268" s="8" t="s">
        <v>122</v>
      </c>
      <c r="C268" s="8">
        <v>200</v>
      </c>
      <c r="D268" s="2"/>
      <c r="E268" s="2"/>
      <c r="F268" s="2"/>
      <c r="G268" s="8" t="s">
        <v>45</v>
      </c>
      <c r="H268" s="8">
        <v>750</v>
      </c>
      <c r="I268" s="2"/>
      <c r="K268" s="2"/>
      <c r="L268" s="2"/>
      <c r="M268" s="2"/>
    </row>
    <row r="269" spans="1:13" x14ac:dyDescent="0.35">
      <c r="A269" s="2" t="s">
        <v>319</v>
      </c>
      <c r="B269" s="8" t="s">
        <v>73</v>
      </c>
      <c r="C269" s="8">
        <v>200</v>
      </c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 t="s">
        <v>319</v>
      </c>
      <c r="B270" s="8" t="s">
        <v>123</v>
      </c>
      <c r="C270" s="8">
        <v>200</v>
      </c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 t="s">
        <v>319</v>
      </c>
      <c r="B271" s="8" t="s">
        <v>312</v>
      </c>
      <c r="C271" s="8">
        <f>(D271*E271)</f>
        <v>7813.75</v>
      </c>
      <c r="D271" s="8">
        <v>3325</v>
      </c>
      <c r="E271" s="8">
        <v>2.35</v>
      </c>
      <c r="F271" s="2"/>
      <c r="G271" s="2"/>
      <c r="H271" s="2"/>
      <c r="I271" s="2"/>
      <c r="K271" s="2"/>
      <c r="L271" s="2"/>
      <c r="M271" s="2"/>
    </row>
    <row r="272" spans="1:13" x14ac:dyDescent="0.35">
      <c r="A272" s="2" t="s">
        <v>317</v>
      </c>
      <c r="B272" s="8"/>
      <c r="C272" s="2">
        <f>SUM(C267:C271)</f>
        <v>8613.75</v>
      </c>
      <c r="D272" s="2"/>
      <c r="E272" s="2"/>
      <c r="F272" s="2"/>
      <c r="G272" s="2"/>
      <c r="H272" s="2">
        <f>SUM(H267:H271)</f>
        <v>1500</v>
      </c>
      <c r="I272" s="2">
        <f>(C272+H272)</f>
        <v>10113.75</v>
      </c>
      <c r="K272" s="2"/>
      <c r="L272" s="2"/>
      <c r="M272" s="2"/>
    </row>
    <row r="273" spans="1:13" x14ac:dyDescent="0.35">
      <c r="A273" s="51"/>
      <c r="B273" s="54"/>
      <c r="C273" s="51"/>
      <c r="D273" s="51"/>
      <c r="E273" s="51"/>
      <c r="F273" s="51"/>
      <c r="G273" s="51"/>
      <c r="H273" s="51"/>
      <c r="I273" s="51"/>
      <c r="K273" s="2"/>
      <c r="L273" s="2"/>
      <c r="M273" s="2"/>
    </row>
    <row r="274" spans="1:13" x14ac:dyDescent="0.35">
      <c r="A274" s="2" t="s">
        <v>320</v>
      </c>
      <c r="B274" s="8" t="s">
        <v>315</v>
      </c>
      <c r="C274" s="8">
        <v>200</v>
      </c>
      <c r="D274" s="2"/>
      <c r="E274" s="2"/>
      <c r="F274" s="2"/>
      <c r="G274" s="8" t="s">
        <v>126</v>
      </c>
      <c r="H274" s="8">
        <v>750</v>
      </c>
      <c r="I274" s="2"/>
      <c r="K274" s="2"/>
      <c r="L274" s="2"/>
      <c r="M274" s="2"/>
    </row>
    <row r="275" spans="1:13" x14ac:dyDescent="0.35">
      <c r="A275" s="2" t="s">
        <v>320</v>
      </c>
      <c r="B275" s="8" t="s">
        <v>122</v>
      </c>
      <c r="C275" s="8">
        <v>200</v>
      </c>
      <c r="D275" s="2"/>
      <c r="E275" s="2"/>
      <c r="F275" s="2"/>
      <c r="G275" s="8" t="s">
        <v>45</v>
      </c>
      <c r="H275" s="8">
        <v>750</v>
      </c>
      <c r="I275" s="2"/>
      <c r="K275" s="2"/>
      <c r="L275" s="2"/>
      <c r="M275" s="2"/>
    </row>
    <row r="276" spans="1:13" x14ac:dyDescent="0.35">
      <c r="A276" s="2" t="s">
        <v>320</v>
      </c>
      <c r="B276" s="8" t="s">
        <v>73</v>
      </c>
      <c r="C276" s="8">
        <v>200</v>
      </c>
      <c r="D276" s="2"/>
      <c r="E276" s="2"/>
      <c r="F276" s="2"/>
      <c r="G276" s="2"/>
      <c r="H276" s="2"/>
      <c r="I276" s="2"/>
      <c r="K276" s="2"/>
      <c r="L276" s="2"/>
      <c r="M276" s="2"/>
    </row>
    <row r="277" spans="1:13" x14ac:dyDescent="0.35">
      <c r="A277" s="2" t="s">
        <v>320</v>
      </c>
      <c r="B277" s="8" t="s">
        <v>123</v>
      </c>
      <c r="C277" s="8">
        <v>200</v>
      </c>
      <c r="D277" s="2"/>
      <c r="E277" s="2"/>
      <c r="F277" s="2"/>
      <c r="G277" s="2"/>
      <c r="H277" s="2"/>
      <c r="I277" s="2"/>
      <c r="K277" s="2"/>
      <c r="L277" s="2"/>
      <c r="M277" s="2"/>
    </row>
    <row r="278" spans="1:13" x14ac:dyDescent="0.35">
      <c r="A278" s="2" t="s">
        <v>320</v>
      </c>
      <c r="B278" s="8" t="s">
        <v>312</v>
      </c>
      <c r="C278" s="8">
        <f>(D278*E278)</f>
        <v>3661.3</v>
      </c>
      <c r="D278" s="8">
        <v>1558</v>
      </c>
      <c r="E278" s="8">
        <v>2.35</v>
      </c>
      <c r="F278" s="2"/>
      <c r="G278" s="2"/>
      <c r="H278" s="2"/>
      <c r="I278" s="2"/>
      <c r="K278" s="2"/>
      <c r="L278" s="2"/>
      <c r="M278" s="2"/>
    </row>
    <row r="279" spans="1:13" x14ac:dyDescent="0.35">
      <c r="A279" s="2" t="s">
        <v>317</v>
      </c>
      <c r="B279" s="8"/>
      <c r="C279" s="2">
        <f>SUM(C274:C278)</f>
        <v>4461.3</v>
      </c>
      <c r="D279" s="2"/>
      <c r="E279" s="2"/>
      <c r="F279" s="2"/>
      <c r="G279" s="2"/>
      <c r="H279" s="2">
        <f>SUM(H274:H278)</f>
        <v>1500</v>
      </c>
      <c r="I279" s="2">
        <f>(C279+H279)</f>
        <v>5961.3</v>
      </c>
      <c r="K279" s="2"/>
      <c r="L279" s="2"/>
      <c r="M279" s="2"/>
    </row>
    <row r="280" spans="1:13" x14ac:dyDescent="0.35">
      <c r="A280" s="51"/>
      <c r="B280" s="54"/>
      <c r="C280" s="54"/>
      <c r="D280" s="51"/>
      <c r="E280" s="51"/>
      <c r="F280" s="51"/>
      <c r="G280" s="51"/>
      <c r="H280" s="51"/>
      <c r="I280" s="51"/>
      <c r="K280" s="2"/>
      <c r="L280" s="2"/>
      <c r="M280" s="2"/>
    </row>
    <row r="281" spans="1:13" x14ac:dyDescent="0.35">
      <c r="A281" s="2" t="s">
        <v>321</v>
      </c>
      <c r="B281" s="8" t="s">
        <v>315</v>
      </c>
      <c r="C281" s="8">
        <v>200</v>
      </c>
      <c r="D281" s="2"/>
      <c r="E281" s="2"/>
      <c r="F281" s="2"/>
      <c r="G281" s="8" t="s">
        <v>126</v>
      </c>
      <c r="H281" s="8">
        <v>750</v>
      </c>
      <c r="I281" s="2"/>
      <c r="K281" s="2"/>
      <c r="L281" s="2"/>
      <c r="M281" s="2"/>
    </row>
    <row r="282" spans="1:13" x14ac:dyDescent="0.35">
      <c r="A282" s="2" t="s">
        <v>321</v>
      </c>
      <c r="B282" s="8" t="s">
        <v>122</v>
      </c>
      <c r="C282" s="8">
        <v>200</v>
      </c>
      <c r="D282" s="2"/>
      <c r="E282" s="2"/>
      <c r="F282" s="2"/>
      <c r="G282" s="8" t="s">
        <v>45</v>
      </c>
      <c r="H282" s="8">
        <v>750</v>
      </c>
      <c r="I282" s="2"/>
      <c r="K282" s="2"/>
      <c r="L282" s="2"/>
      <c r="M282" s="2"/>
    </row>
    <row r="283" spans="1:13" x14ac:dyDescent="0.35">
      <c r="A283" s="2" t="s">
        <v>321</v>
      </c>
      <c r="B283" s="8" t="s">
        <v>73</v>
      </c>
      <c r="C283" s="8">
        <v>200</v>
      </c>
      <c r="D283" s="2"/>
      <c r="E283" s="2"/>
      <c r="F283" s="2"/>
      <c r="G283" s="2"/>
      <c r="H283" s="2"/>
      <c r="I283" s="2"/>
      <c r="K283" s="2"/>
      <c r="L283" s="2"/>
      <c r="M283" s="2"/>
    </row>
    <row r="284" spans="1:13" x14ac:dyDescent="0.35">
      <c r="A284" s="2" t="s">
        <v>321</v>
      </c>
      <c r="B284" s="8" t="s">
        <v>123</v>
      </c>
      <c r="C284" s="8">
        <v>200</v>
      </c>
      <c r="D284" s="2"/>
      <c r="E284" s="2"/>
      <c r="F284" s="2"/>
      <c r="G284" s="2"/>
      <c r="H284" s="2"/>
      <c r="I284" s="2"/>
      <c r="K284" s="2"/>
      <c r="L284" s="2"/>
      <c r="M284" s="2"/>
    </row>
    <row r="285" spans="1:13" x14ac:dyDescent="0.35">
      <c r="A285" s="2" t="s">
        <v>321</v>
      </c>
      <c r="B285" s="8" t="s">
        <v>312</v>
      </c>
      <c r="C285" s="8">
        <f>(D285*E285)</f>
        <v>6831.45</v>
      </c>
      <c r="D285" s="8">
        <v>2907</v>
      </c>
      <c r="E285" s="8">
        <v>2.35</v>
      </c>
      <c r="F285" s="2"/>
      <c r="G285" s="2"/>
      <c r="H285" s="2"/>
      <c r="I285" s="2"/>
      <c r="K285" s="2"/>
      <c r="L285" s="2"/>
      <c r="M285" s="2"/>
    </row>
    <row r="286" spans="1:13" x14ac:dyDescent="0.35">
      <c r="A286" s="2" t="s">
        <v>317</v>
      </c>
      <c r="B286" s="8"/>
      <c r="C286" s="2">
        <f>SUM(C281:C285)</f>
        <v>7631.45</v>
      </c>
      <c r="D286" s="2"/>
      <c r="E286" s="2"/>
      <c r="F286" s="2"/>
      <c r="G286" s="2"/>
      <c r="H286" s="2">
        <f>SUM(H281:H285)</f>
        <v>1500</v>
      </c>
      <c r="I286" s="2">
        <f>(C286+H286)</f>
        <v>9131.4500000000007</v>
      </c>
      <c r="K286" s="2"/>
      <c r="L286" s="2"/>
      <c r="M286" s="2"/>
    </row>
    <row r="287" spans="1:13" x14ac:dyDescent="0.35">
      <c r="A287" s="51"/>
      <c r="B287" s="54"/>
      <c r="C287" s="54"/>
      <c r="D287" s="51"/>
      <c r="E287" s="51"/>
      <c r="F287" s="51"/>
      <c r="G287" s="51"/>
      <c r="H287" s="51"/>
      <c r="I287" s="51"/>
      <c r="K287" s="2"/>
      <c r="L287" s="2"/>
      <c r="M287" s="2"/>
    </row>
    <row r="288" spans="1:13" x14ac:dyDescent="0.35">
      <c r="A288" s="2" t="s">
        <v>322</v>
      </c>
      <c r="B288" s="8" t="s">
        <v>315</v>
      </c>
      <c r="C288" s="8">
        <v>200</v>
      </c>
      <c r="D288" s="2"/>
      <c r="E288" s="2"/>
      <c r="F288" s="2"/>
      <c r="G288" s="8" t="s">
        <v>126</v>
      </c>
      <c r="H288" s="8">
        <v>750</v>
      </c>
      <c r="I288" s="2"/>
      <c r="K288" s="2"/>
      <c r="L288" s="2"/>
      <c r="M288" s="2"/>
    </row>
    <row r="289" spans="1:13" x14ac:dyDescent="0.35">
      <c r="A289" s="2" t="s">
        <v>322</v>
      </c>
      <c r="B289" s="8" t="s">
        <v>122</v>
      </c>
      <c r="C289" s="8">
        <v>200</v>
      </c>
      <c r="D289" s="2"/>
      <c r="E289" s="2"/>
      <c r="F289" s="2"/>
      <c r="G289" s="8" t="s">
        <v>45</v>
      </c>
      <c r="H289" s="8">
        <v>750</v>
      </c>
      <c r="I289" s="2"/>
      <c r="K289" s="2"/>
      <c r="L289" s="2"/>
      <c r="M289" s="2"/>
    </row>
    <row r="290" spans="1:13" x14ac:dyDescent="0.35">
      <c r="A290" s="2" t="s">
        <v>322</v>
      </c>
      <c r="B290" s="8" t="s">
        <v>73</v>
      </c>
      <c r="C290" s="8">
        <v>200</v>
      </c>
      <c r="D290" s="2"/>
      <c r="E290" s="2"/>
      <c r="F290" s="2"/>
      <c r="G290" s="2"/>
      <c r="H290" s="2"/>
      <c r="I290" s="2"/>
      <c r="K290" s="2"/>
      <c r="L290" s="2"/>
      <c r="M290" s="2"/>
    </row>
    <row r="291" spans="1:13" x14ac:dyDescent="0.35">
      <c r="A291" s="2" t="s">
        <v>322</v>
      </c>
      <c r="B291" s="8" t="s">
        <v>123</v>
      </c>
      <c r="C291" s="8">
        <v>200</v>
      </c>
      <c r="D291" s="2"/>
      <c r="E291" s="2"/>
      <c r="F291" s="2"/>
      <c r="G291" s="2"/>
      <c r="H291" s="2"/>
      <c r="I291" s="2"/>
      <c r="K291" s="2"/>
      <c r="L291" s="2"/>
      <c r="M291" s="2"/>
    </row>
    <row r="292" spans="1:13" x14ac:dyDescent="0.35">
      <c r="A292" s="2" t="s">
        <v>322</v>
      </c>
      <c r="B292" s="8" t="s">
        <v>312</v>
      </c>
      <c r="C292" s="8">
        <f>(D292*E292)</f>
        <v>6058.3</v>
      </c>
      <c r="D292" s="8">
        <v>2578</v>
      </c>
      <c r="E292" s="8">
        <v>2.35</v>
      </c>
      <c r="F292" s="2"/>
      <c r="G292" s="2"/>
      <c r="H292" s="2"/>
      <c r="I292" s="2"/>
      <c r="K292" s="2"/>
      <c r="L292" s="2"/>
      <c r="M292" s="2"/>
    </row>
    <row r="293" spans="1:13" x14ac:dyDescent="0.35">
      <c r="A293" s="2" t="s">
        <v>317</v>
      </c>
      <c r="B293" s="8"/>
      <c r="C293" s="2">
        <f>SUM(C288:C292)</f>
        <v>6858.3</v>
      </c>
      <c r="D293" s="2"/>
      <c r="E293" s="2"/>
      <c r="F293" s="2"/>
      <c r="G293" s="2"/>
      <c r="H293" s="2">
        <f>SUM(H288:H292)</f>
        <v>1500</v>
      </c>
      <c r="I293" s="2">
        <f>(C293+H293)</f>
        <v>8358.2999999999993</v>
      </c>
      <c r="K293" s="2"/>
      <c r="L293" s="2"/>
      <c r="M293" s="2"/>
    </row>
    <row r="294" spans="1:13" x14ac:dyDescent="0.35">
      <c r="B294" s="8"/>
      <c r="C294" s="2"/>
      <c r="D294" s="2"/>
      <c r="E294" s="2"/>
      <c r="F294" s="2"/>
      <c r="G294" s="2"/>
      <c r="H294" s="2"/>
      <c r="I294" s="2"/>
      <c r="K294" s="2"/>
      <c r="L294" s="2"/>
      <c r="M294" s="2"/>
    </row>
    <row r="295" spans="1:13" x14ac:dyDescent="0.35">
      <c r="A295" s="52"/>
      <c r="B295" s="55"/>
      <c r="C295" s="55"/>
      <c r="D295" s="52"/>
      <c r="E295" s="52"/>
      <c r="F295" s="52"/>
      <c r="G295" s="52"/>
      <c r="H295" s="52"/>
      <c r="I295" s="52"/>
      <c r="J295" s="53"/>
      <c r="K295" s="52"/>
      <c r="L295" s="52"/>
      <c r="M295" s="52"/>
    </row>
    <row r="296" spans="1:13" x14ac:dyDescent="0.35">
      <c r="A296" s="2" t="s">
        <v>180</v>
      </c>
      <c r="B296" s="8" t="s">
        <v>315</v>
      </c>
      <c r="C296" s="8">
        <v>200</v>
      </c>
      <c r="D296" s="2"/>
      <c r="E296" s="2"/>
      <c r="F296" s="2"/>
      <c r="G296" s="8" t="s">
        <v>126</v>
      </c>
      <c r="H296" s="8">
        <v>750</v>
      </c>
      <c r="I296" s="2"/>
      <c r="K296" s="2"/>
      <c r="L296" s="2"/>
      <c r="M296" s="2"/>
    </row>
    <row r="297" spans="1:13" x14ac:dyDescent="0.35">
      <c r="A297" s="2" t="s">
        <v>180</v>
      </c>
      <c r="B297" s="8" t="s">
        <v>122</v>
      </c>
      <c r="C297" s="8">
        <v>200</v>
      </c>
      <c r="D297" s="2"/>
      <c r="E297" s="2"/>
      <c r="F297" s="2"/>
      <c r="G297" s="8" t="s">
        <v>45</v>
      </c>
      <c r="H297" s="8">
        <v>750</v>
      </c>
      <c r="I297" s="2"/>
      <c r="K297" s="2"/>
      <c r="L297" s="2"/>
      <c r="M297" s="2"/>
    </row>
    <row r="298" spans="1:13" x14ac:dyDescent="0.35">
      <c r="A298" s="2" t="s">
        <v>180</v>
      </c>
      <c r="B298" s="8" t="s">
        <v>73</v>
      </c>
      <c r="C298" s="8">
        <v>200</v>
      </c>
      <c r="D298" s="2"/>
      <c r="E298" s="2"/>
      <c r="F298" s="2"/>
      <c r="G298" s="2"/>
      <c r="H298" s="2"/>
      <c r="I298" s="2"/>
      <c r="K298" s="2"/>
      <c r="L298" s="2"/>
      <c r="M298" s="2"/>
    </row>
    <row r="299" spans="1:13" x14ac:dyDescent="0.35">
      <c r="A299" s="2" t="s">
        <v>180</v>
      </c>
      <c r="B299" s="8" t="s">
        <v>123</v>
      </c>
      <c r="C299" s="8">
        <v>200</v>
      </c>
      <c r="D299" s="2"/>
      <c r="E299" s="2"/>
      <c r="F299" s="2"/>
      <c r="G299" s="2"/>
      <c r="H299" s="2"/>
      <c r="I299" s="2"/>
      <c r="K299" s="2"/>
      <c r="L299" s="2"/>
      <c r="M299" s="2"/>
    </row>
    <row r="300" spans="1:13" x14ac:dyDescent="0.35">
      <c r="A300" s="2" t="s">
        <v>180</v>
      </c>
      <c r="B300" s="8" t="s">
        <v>312</v>
      </c>
      <c r="C300" s="8">
        <f>(D300*E300)</f>
        <v>14574.7</v>
      </c>
      <c r="D300" s="8">
        <v>6202</v>
      </c>
      <c r="E300" s="8">
        <v>2.35</v>
      </c>
      <c r="F300" s="2"/>
      <c r="G300" s="2"/>
      <c r="H300" s="2"/>
      <c r="I300" s="2"/>
      <c r="K300" s="2"/>
      <c r="L300" s="2"/>
      <c r="M300" s="2"/>
    </row>
    <row r="301" spans="1:13" x14ac:dyDescent="0.35">
      <c r="A301" s="2" t="s">
        <v>317</v>
      </c>
      <c r="B301" s="8"/>
      <c r="C301" s="2">
        <f>SUM(C296:C300)</f>
        <v>15374.7</v>
      </c>
      <c r="D301" s="2"/>
      <c r="E301" s="2"/>
      <c r="F301" s="2"/>
      <c r="G301" s="2"/>
      <c r="H301" s="2">
        <f>SUM(H296:H300)</f>
        <v>1500</v>
      </c>
      <c r="I301" s="2">
        <f>(C301+H301)</f>
        <v>16874.7</v>
      </c>
      <c r="K301" s="2"/>
      <c r="L301" s="2"/>
      <c r="M301" s="2"/>
    </row>
    <row r="302" spans="1:13" x14ac:dyDescent="0.35">
      <c r="A302" s="51"/>
      <c r="B302" s="54"/>
      <c r="C302" s="54"/>
      <c r="D302" s="51"/>
      <c r="E302" s="51"/>
      <c r="F302" s="51"/>
      <c r="G302" s="51"/>
      <c r="H302" s="51"/>
      <c r="I302" s="51"/>
      <c r="K302" s="2"/>
      <c r="L302" s="2"/>
      <c r="M302" s="2"/>
    </row>
    <row r="303" spans="1:13" x14ac:dyDescent="0.35">
      <c r="A303" s="2" t="s">
        <v>181</v>
      </c>
      <c r="B303" s="8" t="s">
        <v>315</v>
      </c>
      <c r="C303" s="8">
        <v>200</v>
      </c>
      <c r="D303" s="2"/>
      <c r="E303" s="2"/>
      <c r="F303" s="2"/>
      <c r="G303" s="8" t="s">
        <v>126</v>
      </c>
      <c r="H303" s="8">
        <v>750</v>
      </c>
      <c r="I303" s="2"/>
      <c r="K303" s="2"/>
      <c r="L303" s="2"/>
      <c r="M303" s="2"/>
    </row>
    <row r="304" spans="1:13" x14ac:dyDescent="0.35">
      <c r="A304" s="2" t="s">
        <v>181</v>
      </c>
      <c r="B304" s="8" t="s">
        <v>122</v>
      </c>
      <c r="C304" s="8">
        <v>200</v>
      </c>
      <c r="D304" s="2"/>
      <c r="E304" s="2"/>
      <c r="F304" s="2"/>
      <c r="G304" s="8" t="s">
        <v>45</v>
      </c>
      <c r="H304" s="8">
        <v>750</v>
      </c>
      <c r="I304" s="2"/>
      <c r="K304" s="2"/>
      <c r="L304" s="2"/>
      <c r="M304" s="2"/>
    </row>
    <row r="305" spans="1:13" x14ac:dyDescent="0.35">
      <c r="A305" s="2" t="s">
        <v>181</v>
      </c>
      <c r="B305" s="8" t="s">
        <v>73</v>
      </c>
      <c r="C305" s="8">
        <v>200</v>
      </c>
      <c r="D305" s="2"/>
      <c r="E305" s="2"/>
      <c r="F305" s="2"/>
      <c r="G305" s="2"/>
      <c r="H305" s="2"/>
      <c r="I305" s="2"/>
      <c r="K305" s="2"/>
      <c r="L305" s="2"/>
      <c r="M305" s="2"/>
    </row>
    <row r="306" spans="1:13" x14ac:dyDescent="0.35">
      <c r="A306" s="2" t="s">
        <v>181</v>
      </c>
      <c r="B306" s="8" t="s">
        <v>123</v>
      </c>
      <c r="C306" s="8">
        <v>200</v>
      </c>
      <c r="D306" s="2"/>
      <c r="E306" s="2"/>
      <c r="F306" s="2"/>
      <c r="G306" s="2"/>
      <c r="H306" s="2"/>
      <c r="I306" s="2"/>
      <c r="K306" s="2"/>
      <c r="L306" s="2"/>
      <c r="M306" s="2"/>
    </row>
    <row r="307" spans="1:13" x14ac:dyDescent="0.35">
      <c r="A307" s="2" t="s">
        <v>181</v>
      </c>
      <c r="B307" s="8" t="s">
        <v>312</v>
      </c>
      <c r="C307" s="8">
        <f>(D307*E307)</f>
        <v>16217.35</v>
      </c>
      <c r="D307" s="8">
        <v>6901</v>
      </c>
      <c r="E307" s="8">
        <v>2.35</v>
      </c>
      <c r="F307" s="2"/>
      <c r="G307" s="2"/>
      <c r="H307" s="2"/>
      <c r="I307" s="2"/>
      <c r="K307" s="2"/>
      <c r="L307" s="2"/>
      <c r="M307" s="2"/>
    </row>
    <row r="308" spans="1:13" x14ac:dyDescent="0.35">
      <c r="A308" s="2" t="s">
        <v>317</v>
      </c>
      <c r="B308" s="8"/>
      <c r="C308" s="2">
        <f>SUM(C303:C307)</f>
        <v>17017.349999999999</v>
      </c>
      <c r="D308" s="2"/>
      <c r="E308" s="2"/>
      <c r="F308" s="2"/>
      <c r="G308" s="2"/>
      <c r="H308" s="2">
        <f>SUM(H303:H307)</f>
        <v>1500</v>
      </c>
      <c r="I308" s="2">
        <f>(C308+H308)</f>
        <v>18517.349999999999</v>
      </c>
      <c r="K308" s="2"/>
      <c r="L308" s="2"/>
      <c r="M308" s="2"/>
    </row>
    <row r="309" spans="1:13" x14ac:dyDescent="0.35">
      <c r="A309" s="51"/>
      <c r="B309" s="54"/>
      <c r="C309" s="54"/>
      <c r="D309" s="51"/>
      <c r="E309" s="51"/>
      <c r="F309" s="51"/>
      <c r="G309" s="51"/>
      <c r="H309" s="51"/>
      <c r="I309" s="51"/>
      <c r="K309" s="2"/>
      <c r="L309" s="2"/>
      <c r="M309" s="2"/>
    </row>
    <row r="310" spans="1:13" x14ac:dyDescent="0.35">
      <c r="A310" s="2" t="s">
        <v>225</v>
      </c>
      <c r="B310" s="8" t="s">
        <v>315</v>
      </c>
      <c r="C310" s="8">
        <v>200</v>
      </c>
      <c r="D310" s="2"/>
      <c r="E310" s="2"/>
      <c r="F310" s="2"/>
      <c r="G310" s="8" t="s">
        <v>126</v>
      </c>
      <c r="H310" s="8">
        <v>750</v>
      </c>
      <c r="I310" s="2"/>
      <c r="K310" s="2"/>
      <c r="L310" s="2"/>
      <c r="M310" s="2"/>
    </row>
    <row r="311" spans="1:13" x14ac:dyDescent="0.35">
      <c r="A311" s="2" t="s">
        <v>225</v>
      </c>
      <c r="B311" s="8" t="s">
        <v>122</v>
      </c>
      <c r="C311" s="8">
        <v>200</v>
      </c>
      <c r="D311" s="2"/>
      <c r="E311" s="2"/>
      <c r="F311" s="2"/>
      <c r="G311" s="8" t="s">
        <v>45</v>
      </c>
      <c r="H311" s="8">
        <v>750</v>
      </c>
      <c r="I311" s="2"/>
      <c r="K311" s="2"/>
      <c r="L311" s="2"/>
      <c r="M311" s="2"/>
    </row>
    <row r="312" spans="1:13" x14ac:dyDescent="0.35">
      <c r="A312" s="2" t="s">
        <v>225</v>
      </c>
      <c r="B312" s="8" t="s">
        <v>73</v>
      </c>
      <c r="C312" s="8">
        <v>200</v>
      </c>
      <c r="D312" s="2"/>
      <c r="E312" s="2"/>
      <c r="F312" s="2"/>
      <c r="G312" s="2"/>
      <c r="H312" s="2"/>
      <c r="I312" s="2"/>
      <c r="K312" s="2"/>
      <c r="L312" s="2"/>
      <c r="M312" s="2"/>
    </row>
    <row r="313" spans="1:13" x14ac:dyDescent="0.35">
      <c r="A313" s="2" t="s">
        <v>225</v>
      </c>
      <c r="B313" s="8" t="s">
        <v>123</v>
      </c>
      <c r="C313" s="8">
        <v>200</v>
      </c>
      <c r="D313" s="2"/>
      <c r="E313" s="2"/>
      <c r="F313" s="2"/>
      <c r="G313" s="2"/>
      <c r="H313" s="2"/>
      <c r="I313" s="2"/>
      <c r="K313" s="2"/>
      <c r="L313" s="2"/>
      <c r="M313" s="2"/>
    </row>
    <row r="314" spans="1:13" x14ac:dyDescent="0.35">
      <c r="A314" s="2" t="s">
        <v>225</v>
      </c>
      <c r="B314" s="8" t="s">
        <v>312</v>
      </c>
      <c r="C314" s="8">
        <f>(D314*E314)</f>
        <v>9486.9500000000007</v>
      </c>
      <c r="D314" s="8">
        <v>4037</v>
      </c>
      <c r="E314" s="8">
        <v>2.35</v>
      </c>
      <c r="F314" s="2"/>
      <c r="G314" s="2"/>
      <c r="H314" s="2"/>
      <c r="I314" s="2"/>
      <c r="K314" s="2"/>
      <c r="L314" s="2"/>
      <c r="M314" s="2"/>
    </row>
    <row r="315" spans="1:13" x14ac:dyDescent="0.35">
      <c r="A315" s="2" t="s">
        <v>317</v>
      </c>
      <c r="B315" s="8"/>
      <c r="C315" s="2">
        <f>SUM(C310:C314)</f>
        <v>10286.950000000001</v>
      </c>
      <c r="D315" s="2"/>
      <c r="E315" s="2"/>
      <c r="F315" s="2"/>
      <c r="G315" s="2"/>
      <c r="H315" s="2">
        <f>SUM(H310:H314)</f>
        <v>1500</v>
      </c>
      <c r="I315" s="2">
        <f>(C315+H315)</f>
        <v>11786.95</v>
      </c>
      <c r="K315" s="2"/>
      <c r="L315" s="2"/>
      <c r="M315" s="2"/>
    </row>
    <row r="316" spans="1:13" x14ac:dyDescent="0.35">
      <c r="B316" s="8"/>
      <c r="C316" s="8"/>
      <c r="D316" s="2"/>
      <c r="E316" s="2"/>
      <c r="F316" s="2"/>
      <c r="G316" s="2"/>
      <c r="H316" s="2"/>
      <c r="I316" s="2"/>
      <c r="K316" s="2"/>
      <c r="L316" s="2"/>
      <c r="M316" s="2"/>
    </row>
    <row r="317" spans="1:13" x14ac:dyDescent="0.35">
      <c r="B317" s="8"/>
      <c r="C317" s="8"/>
      <c r="D317" s="2"/>
      <c r="E317" s="2"/>
      <c r="F317" s="2"/>
      <c r="G317" s="2"/>
      <c r="H317" s="2"/>
      <c r="I317" s="2"/>
      <c r="K317" s="2"/>
      <c r="L317" s="2"/>
      <c r="M317" s="2"/>
    </row>
    <row r="318" spans="1:13" x14ac:dyDescent="0.35">
      <c r="B318" s="8"/>
      <c r="C318" s="8"/>
      <c r="D318" s="2"/>
      <c r="E318" s="2"/>
      <c r="F318" s="2"/>
      <c r="G318" s="2"/>
      <c r="H318" s="2"/>
      <c r="I318" s="2"/>
      <c r="K318" s="2"/>
      <c r="L318" s="2"/>
      <c r="M318" s="2"/>
    </row>
    <row r="319" spans="1:13" x14ac:dyDescent="0.35">
      <c r="B319" s="8"/>
      <c r="C319" s="8"/>
      <c r="D319" s="2"/>
      <c r="E319" s="2"/>
      <c r="F319" s="2"/>
      <c r="G319" s="2"/>
      <c r="H319" s="2"/>
      <c r="I319" s="2"/>
      <c r="K319" s="2"/>
      <c r="L319" s="2"/>
      <c r="M319" s="2"/>
    </row>
    <row r="320" spans="1:13" x14ac:dyDescent="0.35">
      <c r="B320" s="8"/>
      <c r="C320" s="8"/>
      <c r="D320" s="2"/>
      <c r="E320" s="2"/>
      <c r="F320" s="2"/>
      <c r="G320" s="2"/>
      <c r="H320" s="2"/>
      <c r="I320" s="2"/>
      <c r="K320" s="2"/>
      <c r="L320" s="2"/>
      <c r="M320" s="2"/>
    </row>
    <row r="321" spans="1:13" x14ac:dyDescent="0.35">
      <c r="B321" s="8"/>
      <c r="C321" s="8"/>
      <c r="D321" s="2"/>
      <c r="E321" s="2"/>
      <c r="F321" s="2"/>
      <c r="G321" s="2"/>
      <c r="H321" s="2"/>
      <c r="I321" s="2"/>
      <c r="K321" s="2"/>
      <c r="L321" s="2"/>
      <c r="M321" s="2"/>
    </row>
    <row r="322" spans="1:13" x14ac:dyDescent="0.35">
      <c r="B322" s="8"/>
      <c r="C322" s="8"/>
      <c r="D322" s="2"/>
      <c r="E322" s="2"/>
      <c r="F322" s="2"/>
      <c r="G322" s="2"/>
      <c r="H322" s="2"/>
      <c r="I322" s="2"/>
      <c r="K322" s="2"/>
      <c r="L322" s="2"/>
      <c r="M322" s="2"/>
    </row>
    <row r="323" spans="1:13" x14ac:dyDescent="0.35">
      <c r="B323" s="8"/>
      <c r="C323" s="8"/>
      <c r="D323" s="2"/>
      <c r="E323" s="2"/>
      <c r="F323" s="2"/>
      <c r="G323" s="2"/>
      <c r="H323" s="2"/>
      <c r="I323" s="2"/>
      <c r="K323" s="2"/>
      <c r="L323" s="2"/>
      <c r="M323" s="2"/>
    </row>
    <row r="324" spans="1:13" x14ac:dyDescent="0.35">
      <c r="B324" s="2"/>
      <c r="C324" s="2"/>
      <c r="D324" s="2"/>
      <c r="E324" s="2"/>
      <c r="F324" s="2"/>
      <c r="G324" s="2"/>
      <c r="H324" s="2"/>
      <c r="I324" s="2"/>
      <c r="K324" s="2"/>
      <c r="L324" s="2"/>
      <c r="M324" s="2"/>
    </row>
    <row r="325" spans="1:13" x14ac:dyDescent="0.35">
      <c r="A325" s="4" t="s">
        <v>237</v>
      </c>
      <c r="B325" t="s">
        <v>122</v>
      </c>
      <c r="G325" t="s">
        <v>125</v>
      </c>
      <c r="H325">
        <v>4500</v>
      </c>
      <c r="K325" t="s">
        <v>127</v>
      </c>
      <c r="L325">
        <v>9350</v>
      </c>
    </row>
    <row r="326" spans="1:13" x14ac:dyDescent="0.35">
      <c r="A326" s="4" t="s">
        <v>237</v>
      </c>
      <c r="B326" t="s">
        <v>130</v>
      </c>
      <c r="C326">
        <v>1200</v>
      </c>
      <c r="G326" t="s">
        <v>126</v>
      </c>
      <c r="H326">
        <v>4500</v>
      </c>
      <c r="K326" t="s">
        <v>128</v>
      </c>
      <c r="L326">
        <v>14407</v>
      </c>
    </row>
    <row r="327" spans="1:13" x14ac:dyDescent="0.35">
      <c r="A327" s="4" t="s">
        <v>237</v>
      </c>
      <c r="B327" t="s">
        <v>73</v>
      </c>
      <c r="C327">
        <v>1200</v>
      </c>
      <c r="K327" t="s">
        <v>129</v>
      </c>
      <c r="L327">
        <v>4405</v>
      </c>
    </row>
    <row r="328" spans="1:13" x14ac:dyDescent="0.35">
      <c r="A328" s="4" t="s">
        <v>237</v>
      </c>
      <c r="B328" t="s">
        <v>123</v>
      </c>
      <c r="C328">
        <v>1200</v>
      </c>
    </row>
    <row r="329" spans="1:13" x14ac:dyDescent="0.35">
      <c r="A329" s="4" t="s">
        <v>237</v>
      </c>
      <c r="B329" t="s">
        <v>236</v>
      </c>
      <c r="C329">
        <v>1200</v>
      </c>
    </row>
    <row r="330" spans="1:13" x14ac:dyDescent="0.35">
      <c r="A330" s="4"/>
      <c r="C330" s="2">
        <f>SUM(C326:C329)</f>
        <v>4800</v>
      </c>
      <c r="D330" s="2"/>
      <c r="H330" s="2">
        <f>SUM($H$325:$H$329)</f>
        <v>9000</v>
      </c>
      <c r="I330" s="2"/>
      <c r="L330" s="2">
        <f>SUM($L$325:$L$327)</f>
        <v>28162</v>
      </c>
      <c r="M330" s="2">
        <f>(C330+H330+L330)</f>
        <v>41962</v>
      </c>
    </row>
    <row r="331" spans="1:13" s="26" customFormat="1" x14ac:dyDescent="0.35">
      <c r="A331" s="29"/>
    </row>
    <row r="332" spans="1:13" s="2" customFormat="1" x14ac:dyDescent="0.35">
      <c r="K332" s="4"/>
    </row>
    <row r="333" spans="1:13" x14ac:dyDescent="0.35">
      <c r="A333" s="4" t="s">
        <v>180</v>
      </c>
      <c r="B333" t="s">
        <v>122</v>
      </c>
      <c r="C333">
        <v>200</v>
      </c>
      <c r="G333" t="s">
        <v>125</v>
      </c>
      <c r="H333">
        <v>750</v>
      </c>
      <c r="K333" t="s">
        <v>127</v>
      </c>
      <c r="L333">
        <v>14260</v>
      </c>
    </row>
    <row r="334" spans="1:13" x14ac:dyDescent="0.35">
      <c r="A334" s="4" t="s">
        <v>180</v>
      </c>
      <c r="B334" t="s">
        <v>130</v>
      </c>
      <c r="C334">
        <v>200</v>
      </c>
      <c r="G334" t="s">
        <v>126</v>
      </c>
      <c r="H334">
        <v>750</v>
      </c>
      <c r="K334" t="s">
        <v>128</v>
      </c>
      <c r="L334">
        <v>11723</v>
      </c>
    </row>
    <row r="335" spans="1:13" x14ac:dyDescent="0.35">
      <c r="A335" s="4" t="s">
        <v>180</v>
      </c>
      <c r="B335" t="s">
        <v>73</v>
      </c>
      <c r="C335">
        <v>200</v>
      </c>
      <c r="G335" t="s">
        <v>45</v>
      </c>
      <c r="H335">
        <v>1000</v>
      </c>
    </row>
    <row r="336" spans="1:13" x14ac:dyDescent="0.35">
      <c r="A336" s="4" t="s">
        <v>180</v>
      </c>
      <c r="B336" t="s">
        <v>123</v>
      </c>
      <c r="C336">
        <v>200</v>
      </c>
      <c r="G336" t="s">
        <v>45</v>
      </c>
      <c r="H336">
        <v>700</v>
      </c>
      <c r="L336" s="2"/>
    </row>
    <row r="337" spans="1:9" x14ac:dyDescent="0.35">
      <c r="B337" t="s">
        <v>236</v>
      </c>
      <c r="C337" s="8">
        <v>950</v>
      </c>
      <c r="D337" s="8"/>
      <c r="H337" s="2"/>
      <c r="I337" s="2"/>
    </row>
    <row r="338" spans="1:9" x14ac:dyDescent="0.35">
      <c r="C338" s="2"/>
      <c r="D338" s="2"/>
      <c r="H338" s="2"/>
      <c r="I338" s="2"/>
    </row>
    <row r="339" spans="1:9" x14ac:dyDescent="0.35">
      <c r="A339" s="4" t="s">
        <v>239</v>
      </c>
      <c r="B339" t="s">
        <v>241</v>
      </c>
      <c r="C339" s="8">
        <v>200</v>
      </c>
      <c r="D339" s="8"/>
      <c r="H339" s="2"/>
      <c r="I339" s="2"/>
    </row>
    <row r="340" spans="1:9" x14ac:dyDescent="0.35">
      <c r="A340" s="4" t="s">
        <v>239</v>
      </c>
      <c r="B340" t="s">
        <v>242</v>
      </c>
      <c r="C340" s="8">
        <v>200</v>
      </c>
      <c r="D340" s="8"/>
      <c r="H340" s="2"/>
      <c r="I340" s="2"/>
    </row>
    <row r="341" spans="1:9" x14ac:dyDescent="0.35">
      <c r="C341" s="2"/>
      <c r="D341" s="2"/>
      <c r="H341" s="2"/>
      <c r="I341" s="2"/>
    </row>
    <row r="342" spans="1:9" x14ac:dyDescent="0.35">
      <c r="C342" s="2"/>
      <c r="D342" s="2"/>
      <c r="H342" s="2"/>
      <c r="I342" s="2"/>
    </row>
    <row r="343" spans="1:9" x14ac:dyDescent="0.35">
      <c r="A343" s="4" t="s">
        <v>181</v>
      </c>
      <c r="B343" t="s">
        <v>122</v>
      </c>
      <c r="C343">
        <v>250</v>
      </c>
      <c r="G343" t="s">
        <v>125</v>
      </c>
      <c r="H343">
        <v>750</v>
      </c>
    </row>
    <row r="344" spans="1:9" x14ac:dyDescent="0.35">
      <c r="A344" s="4" t="s">
        <v>181</v>
      </c>
      <c r="B344" t="s">
        <v>235</v>
      </c>
      <c r="C344">
        <v>250</v>
      </c>
      <c r="G344" t="s">
        <v>126</v>
      </c>
      <c r="H344">
        <v>750</v>
      </c>
    </row>
    <row r="345" spans="1:9" x14ac:dyDescent="0.35">
      <c r="A345" s="4" t="s">
        <v>181</v>
      </c>
      <c r="B345" t="s">
        <v>73</v>
      </c>
      <c r="C345">
        <v>250</v>
      </c>
    </row>
    <row r="346" spans="1:9" x14ac:dyDescent="0.35">
      <c r="A346" s="4" t="s">
        <v>181</v>
      </c>
      <c r="B346" t="s">
        <v>123</v>
      </c>
      <c r="C346">
        <v>250</v>
      </c>
    </row>
    <row r="347" spans="1:9" x14ac:dyDescent="0.35">
      <c r="A347" s="4" t="s">
        <v>181</v>
      </c>
      <c r="B347" t="s">
        <v>241</v>
      </c>
      <c r="C347">
        <v>250</v>
      </c>
    </row>
    <row r="348" spans="1:9" x14ac:dyDescent="0.35">
      <c r="A348" s="4" t="s">
        <v>181</v>
      </c>
      <c r="B348" t="s">
        <v>242</v>
      </c>
      <c r="C348">
        <v>250</v>
      </c>
    </row>
    <row r="349" spans="1:9" x14ac:dyDescent="0.35">
      <c r="A349" s="4"/>
    </row>
    <row r="350" spans="1:9" x14ac:dyDescent="0.35">
      <c r="A350" s="2" t="s">
        <v>225</v>
      </c>
      <c r="B350" t="s">
        <v>73</v>
      </c>
      <c r="C350">
        <v>200</v>
      </c>
      <c r="G350" t="s">
        <v>125</v>
      </c>
      <c r="H350">
        <v>750</v>
      </c>
    </row>
    <row r="351" spans="1:9" x14ac:dyDescent="0.35">
      <c r="A351" s="2" t="s">
        <v>225</v>
      </c>
      <c r="B351" t="s">
        <v>123</v>
      </c>
      <c r="C351">
        <v>200</v>
      </c>
      <c r="G351" t="s">
        <v>126</v>
      </c>
      <c r="H351">
        <v>750</v>
      </c>
    </row>
    <row r="352" spans="1:9" x14ac:dyDescent="0.35">
      <c r="A352" s="2" t="s">
        <v>225</v>
      </c>
      <c r="B352" t="s">
        <v>240</v>
      </c>
      <c r="C352">
        <v>200</v>
      </c>
    </row>
    <row r="353" spans="1:13" x14ac:dyDescent="0.35">
      <c r="A353" s="2" t="s">
        <v>225</v>
      </c>
      <c r="B353" t="s">
        <v>242</v>
      </c>
      <c r="C353">
        <v>200</v>
      </c>
    </row>
    <row r="354" spans="1:13" x14ac:dyDescent="0.35">
      <c r="C354" s="2">
        <f>SUM(C333:C353)</f>
        <v>4450</v>
      </c>
      <c r="D354" s="2"/>
      <c r="H354" s="2">
        <f>SUM(H333:H353)</f>
        <v>6200</v>
      </c>
      <c r="I354" s="2"/>
      <c r="L354" s="2">
        <f>SUM(L333:L353)</f>
        <v>25983</v>
      </c>
      <c r="M354" s="2">
        <f>(C354+H354+L354)</f>
        <v>36633</v>
      </c>
    </row>
    <row r="355" spans="1:13" s="26" customFormat="1" x14ac:dyDescent="0.35">
      <c r="A355" s="29"/>
    </row>
    <row r="356" spans="1:13" s="7" customFormat="1" x14ac:dyDescent="0.35">
      <c r="A356" s="13"/>
    </row>
    <row r="357" spans="1:13" x14ac:dyDescent="0.35">
      <c r="A357" s="2" t="s">
        <v>253</v>
      </c>
      <c r="B357" t="s">
        <v>73</v>
      </c>
      <c r="C357">
        <v>250</v>
      </c>
      <c r="G357" t="s">
        <v>45</v>
      </c>
      <c r="H357">
        <v>1000</v>
      </c>
    </row>
    <row r="358" spans="1:13" x14ac:dyDescent="0.35">
      <c r="A358" s="2" t="s">
        <v>253</v>
      </c>
      <c r="B358" t="s">
        <v>123</v>
      </c>
      <c r="C358">
        <v>250</v>
      </c>
    </row>
    <row r="359" spans="1:13" x14ac:dyDescent="0.35">
      <c r="A359" s="2" t="s">
        <v>253</v>
      </c>
      <c r="B359" t="s">
        <v>240</v>
      </c>
      <c r="C359">
        <v>250</v>
      </c>
    </row>
    <row r="360" spans="1:13" x14ac:dyDescent="0.35">
      <c r="A360" s="2" t="s">
        <v>253</v>
      </c>
      <c r="B360" t="s">
        <v>242</v>
      </c>
      <c r="C360">
        <v>250</v>
      </c>
    </row>
    <row r="361" spans="1:13" x14ac:dyDescent="0.35">
      <c r="B361" t="s">
        <v>312</v>
      </c>
      <c r="C361">
        <f>(D361*E361)</f>
        <v>5703.45</v>
      </c>
      <c r="D361">
        <v>2427</v>
      </c>
      <c r="E361">
        <v>2.35</v>
      </c>
    </row>
    <row r="362" spans="1:13" x14ac:dyDescent="0.35">
      <c r="C362" s="2">
        <f>SUM(C357:C361)</f>
        <v>6703.45</v>
      </c>
      <c r="D362" s="2"/>
      <c r="H362" s="2">
        <v>1000</v>
      </c>
      <c r="I362" s="2">
        <f>(C362+H362)</f>
        <v>7703.45</v>
      </c>
    </row>
    <row r="364" spans="1:13" x14ac:dyDescent="0.35">
      <c r="A364" s="2" t="s">
        <v>257</v>
      </c>
      <c r="B364" t="s">
        <v>73</v>
      </c>
      <c r="C364">
        <v>250</v>
      </c>
      <c r="G364" t="s">
        <v>45</v>
      </c>
      <c r="H364">
        <v>1000</v>
      </c>
    </row>
    <row r="365" spans="1:13" x14ac:dyDescent="0.35">
      <c r="A365" s="2" t="s">
        <v>257</v>
      </c>
      <c r="B365" t="s">
        <v>123</v>
      </c>
      <c r="C365">
        <v>250</v>
      </c>
      <c r="G365" t="s">
        <v>125</v>
      </c>
      <c r="H365">
        <v>750</v>
      </c>
    </row>
    <row r="366" spans="1:13" x14ac:dyDescent="0.35">
      <c r="A366" s="2" t="s">
        <v>257</v>
      </c>
      <c r="B366" t="s">
        <v>240</v>
      </c>
      <c r="C366">
        <v>250</v>
      </c>
    </row>
    <row r="367" spans="1:13" x14ac:dyDescent="0.35">
      <c r="A367" s="2" t="s">
        <v>257</v>
      </c>
      <c r="B367" t="s">
        <v>242</v>
      </c>
      <c r="C367">
        <v>250</v>
      </c>
    </row>
    <row r="368" spans="1:13" x14ac:dyDescent="0.35">
      <c r="B368" t="s">
        <v>312</v>
      </c>
      <c r="C368">
        <f>(D368*E368)</f>
        <v>11040.300000000001</v>
      </c>
      <c r="D368">
        <v>4698</v>
      </c>
      <c r="E368">
        <v>2.35</v>
      </c>
    </row>
    <row r="369" spans="1:9" x14ac:dyDescent="0.35">
      <c r="C369" s="2">
        <f>SUM(C364:C368)</f>
        <v>12040.300000000001</v>
      </c>
      <c r="D369" s="2"/>
      <c r="H369" s="2">
        <f>SUM(H364:H367)</f>
        <v>1750</v>
      </c>
      <c r="I369" s="2">
        <f>(C369+H369)</f>
        <v>13790.300000000001</v>
      </c>
    </row>
    <row r="371" spans="1:9" x14ac:dyDescent="0.35">
      <c r="A371" s="2" t="s">
        <v>261</v>
      </c>
      <c r="B371" t="s">
        <v>73</v>
      </c>
      <c r="C371">
        <v>250</v>
      </c>
      <c r="G371" t="s">
        <v>14</v>
      </c>
      <c r="H371">
        <v>1400</v>
      </c>
    </row>
    <row r="372" spans="1:9" x14ac:dyDescent="0.35">
      <c r="A372" s="2" t="s">
        <v>261</v>
      </c>
      <c r="B372" t="s">
        <v>123</v>
      </c>
      <c r="C372">
        <v>250</v>
      </c>
      <c r="G372" t="s">
        <v>309</v>
      </c>
      <c r="H372">
        <v>2000</v>
      </c>
    </row>
    <row r="373" spans="1:9" x14ac:dyDescent="0.35">
      <c r="A373" s="2" t="s">
        <v>261</v>
      </c>
      <c r="B373" t="s">
        <v>240</v>
      </c>
      <c r="C373">
        <v>250</v>
      </c>
      <c r="G373" t="s">
        <v>310</v>
      </c>
      <c r="H373">
        <v>350</v>
      </c>
    </row>
    <row r="374" spans="1:9" x14ac:dyDescent="0.35">
      <c r="A374" s="2" t="s">
        <v>261</v>
      </c>
      <c r="B374" t="s">
        <v>242</v>
      </c>
      <c r="C374">
        <v>250</v>
      </c>
      <c r="G374" t="s">
        <v>125</v>
      </c>
      <c r="H374">
        <v>750</v>
      </c>
    </row>
    <row r="375" spans="1:9" x14ac:dyDescent="0.35">
      <c r="A375" s="4" t="s">
        <v>261</v>
      </c>
      <c r="B375" t="s">
        <v>312</v>
      </c>
      <c r="C375" s="8">
        <f>(D375*E375)</f>
        <v>9533.9500000000007</v>
      </c>
      <c r="D375" s="8">
        <v>4057</v>
      </c>
      <c r="E375">
        <v>2.35</v>
      </c>
      <c r="G375" t="s">
        <v>126</v>
      </c>
      <c r="H375">
        <v>750</v>
      </c>
    </row>
    <row r="376" spans="1:9" x14ac:dyDescent="0.35">
      <c r="C376" s="2"/>
      <c r="D376" s="2"/>
    </row>
    <row r="377" spans="1:9" x14ac:dyDescent="0.35">
      <c r="C377" s="2">
        <f>SUM(C371:C375)</f>
        <v>10533.95</v>
      </c>
      <c r="D377" s="2"/>
      <c r="H377" s="2">
        <f>SUM(H371:H375)</f>
        <v>5250</v>
      </c>
      <c r="I377" s="2">
        <f>(C377+H377)</f>
        <v>15783.95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BV9"/>
  <sheetViews>
    <sheetView zoomScale="66" zoomScaleNormal="66" workbookViewId="0">
      <selection activeCell="S4" sqref="S4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9.1796875" bestFit="1" customWidth="1"/>
    <col min="21" max="21" width="9.1796875" bestFit="1" customWidth="1"/>
    <col min="26" max="26" width="8.90625" bestFit="1" customWidth="1"/>
    <col min="31" max="31" width="8.90625" bestFit="1" customWidth="1"/>
    <col min="36" max="36" width="9.1796875" bestFit="1" customWidth="1"/>
    <col min="41" max="41" width="15.08984375" bestFit="1" customWidth="1"/>
    <col min="46" max="46" width="9.1796875" bestFit="1" customWidth="1"/>
    <col min="51" max="51" width="5.90625" bestFit="1" customWidth="1"/>
    <col min="56" max="56" width="8.90625" bestFit="1" customWidth="1"/>
    <col min="61" max="61" width="8.90625" bestFit="1" customWidth="1"/>
    <col min="66" max="66" width="8.90625" bestFit="1" customWidth="1"/>
    <col min="71" max="71" width="8.90625" bestFit="1" customWidth="1"/>
  </cols>
  <sheetData>
    <row r="1" spans="1:74" s="2" customFormat="1" x14ac:dyDescent="0.35">
      <c r="A1" s="40" t="s">
        <v>227</v>
      </c>
      <c r="B1" s="40"/>
      <c r="C1" s="40"/>
      <c r="D1" s="40"/>
      <c r="E1" s="28"/>
      <c r="F1" s="39" t="s">
        <v>228</v>
      </c>
      <c r="G1" s="39"/>
      <c r="H1" s="39"/>
      <c r="I1" s="39"/>
      <c r="J1" s="30"/>
      <c r="K1" s="46" t="s">
        <v>229</v>
      </c>
      <c r="L1" s="46"/>
      <c r="M1" s="46"/>
      <c r="N1" s="46"/>
      <c r="O1" s="27"/>
      <c r="P1" s="48" t="s">
        <v>243</v>
      </c>
      <c r="Q1" s="48"/>
      <c r="R1" s="48"/>
      <c r="S1" s="48"/>
      <c r="U1" s="40" t="s">
        <v>307</v>
      </c>
      <c r="V1" s="40"/>
      <c r="W1" s="40"/>
      <c r="X1" s="40"/>
      <c r="Z1" s="42" t="s">
        <v>244</v>
      </c>
      <c r="AA1" s="42"/>
      <c r="AB1" s="42"/>
      <c r="AC1" s="42"/>
      <c r="AE1" s="37" t="s">
        <v>245</v>
      </c>
      <c r="AF1" s="37"/>
      <c r="AG1" s="37"/>
      <c r="AH1" s="37"/>
      <c r="AJ1" s="47" t="s">
        <v>246</v>
      </c>
      <c r="AK1" s="47"/>
      <c r="AL1" s="47"/>
      <c r="AM1" s="47"/>
      <c r="AO1" s="45" t="s">
        <v>247</v>
      </c>
      <c r="AP1" s="45"/>
      <c r="AQ1" s="45"/>
      <c r="AR1" s="45"/>
      <c r="AT1" s="43" t="s">
        <v>248</v>
      </c>
      <c r="AU1" s="43"/>
      <c r="AV1" s="43"/>
      <c r="AW1" s="43"/>
      <c r="AY1" s="44" t="s">
        <v>249</v>
      </c>
      <c r="AZ1" s="44"/>
      <c r="BA1" s="44"/>
      <c r="BB1" s="44"/>
      <c r="BD1" s="34" t="s">
        <v>256</v>
      </c>
      <c r="BE1" s="34"/>
      <c r="BF1" s="34"/>
      <c r="BG1" s="34"/>
      <c r="BI1" s="45" t="s">
        <v>259</v>
      </c>
      <c r="BJ1" s="45"/>
      <c r="BK1" s="45"/>
      <c r="BL1" s="45"/>
      <c r="BN1" s="46" t="s">
        <v>308</v>
      </c>
      <c r="BO1" s="46"/>
      <c r="BP1" s="46"/>
      <c r="BQ1" s="46"/>
      <c r="BS1" s="44" t="s">
        <v>260</v>
      </c>
      <c r="BT1" s="44"/>
      <c r="BU1" s="44"/>
      <c r="BV1" s="44"/>
    </row>
    <row r="2" spans="1:74" s="2" customFormat="1" x14ac:dyDescent="0.35">
      <c r="A2" s="2" t="s">
        <v>59</v>
      </c>
      <c r="B2" s="2" t="s">
        <v>250</v>
      </c>
      <c r="C2" s="2" t="s">
        <v>251</v>
      </c>
      <c r="D2" s="2" t="s">
        <v>226</v>
      </c>
      <c r="F2" s="2" t="s">
        <v>59</v>
      </c>
      <c r="G2" s="2" t="s">
        <v>250</v>
      </c>
      <c r="H2" s="2" t="s">
        <v>251</v>
      </c>
      <c r="I2" s="2" t="s">
        <v>226</v>
      </c>
      <c r="K2" s="2" t="s">
        <v>59</v>
      </c>
      <c r="L2" s="2" t="s">
        <v>250</v>
      </c>
      <c r="M2" s="2" t="s">
        <v>251</v>
      </c>
      <c r="N2" s="2" t="s">
        <v>226</v>
      </c>
      <c r="P2" s="2" t="s">
        <v>59</v>
      </c>
      <c r="Q2" s="2" t="s">
        <v>250</v>
      </c>
      <c r="R2" s="2" t="s">
        <v>251</v>
      </c>
      <c r="S2" s="2" t="s">
        <v>226</v>
      </c>
      <c r="U2" s="2" t="s">
        <v>59</v>
      </c>
      <c r="V2" s="2" t="s">
        <v>250</v>
      </c>
      <c r="W2" s="2" t="s">
        <v>251</v>
      </c>
      <c r="X2" s="2" t="s">
        <v>226</v>
      </c>
      <c r="Z2" s="2" t="s">
        <v>59</v>
      </c>
      <c r="AA2" s="2" t="s">
        <v>250</v>
      </c>
      <c r="AB2" s="2" t="s">
        <v>251</v>
      </c>
      <c r="AC2" s="2" t="s">
        <v>226</v>
      </c>
      <c r="AE2" s="2" t="s">
        <v>59</v>
      </c>
      <c r="AF2" s="2" t="s">
        <v>250</v>
      </c>
      <c r="AG2" s="2" t="s">
        <v>251</v>
      </c>
      <c r="AH2" s="2" t="s">
        <v>226</v>
      </c>
      <c r="AJ2" s="2" t="s">
        <v>59</v>
      </c>
      <c r="AK2" s="2" t="s">
        <v>250</v>
      </c>
      <c r="AL2" s="2" t="s">
        <v>251</v>
      </c>
      <c r="AM2" s="2" t="s">
        <v>226</v>
      </c>
      <c r="AO2" s="2" t="s">
        <v>59</v>
      </c>
      <c r="AP2" s="2" t="s">
        <v>250</v>
      </c>
      <c r="AQ2" s="2" t="s">
        <v>251</v>
      </c>
      <c r="AR2" s="2" t="s">
        <v>226</v>
      </c>
      <c r="AT2" s="2" t="s">
        <v>59</v>
      </c>
      <c r="AU2" s="2" t="s">
        <v>250</v>
      </c>
      <c r="AV2" s="2" t="s">
        <v>251</v>
      </c>
      <c r="AW2" s="2" t="s">
        <v>226</v>
      </c>
      <c r="AY2" s="2" t="s">
        <v>59</v>
      </c>
      <c r="AZ2" s="2" t="s">
        <v>250</v>
      </c>
      <c r="BA2" s="2" t="s">
        <v>251</v>
      </c>
      <c r="BB2" s="2" t="s">
        <v>226</v>
      </c>
      <c r="BD2" s="2" t="s">
        <v>59</v>
      </c>
      <c r="BE2" s="2" t="s">
        <v>250</v>
      </c>
      <c r="BF2" s="2" t="s">
        <v>251</v>
      </c>
      <c r="BG2" s="2" t="s">
        <v>226</v>
      </c>
      <c r="BI2" s="2" t="s">
        <v>59</v>
      </c>
      <c r="BJ2" s="2" t="s">
        <v>250</v>
      </c>
      <c r="BK2" s="2" t="s">
        <v>251</v>
      </c>
      <c r="BL2" s="2" t="s">
        <v>226</v>
      </c>
      <c r="BN2" s="2" t="s">
        <v>59</v>
      </c>
      <c r="BO2" s="2" t="s">
        <v>250</v>
      </c>
      <c r="BP2" s="2" t="s">
        <v>251</v>
      </c>
      <c r="BQ2" s="2" t="s">
        <v>226</v>
      </c>
      <c r="BS2" s="2" t="s">
        <v>59</v>
      </c>
      <c r="BT2" s="2" t="s">
        <v>250</v>
      </c>
      <c r="BU2" s="2" t="s">
        <v>251</v>
      </c>
      <c r="BV2" s="2" t="s">
        <v>226</v>
      </c>
    </row>
    <row r="3" spans="1:74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44401</v>
      </c>
      <c r="Q3">
        <v>72000</v>
      </c>
      <c r="R3">
        <v>25000</v>
      </c>
      <c r="S3">
        <f>(Q3-R3)</f>
        <v>47000</v>
      </c>
      <c r="U3" s="1">
        <v>44404</v>
      </c>
      <c r="V3">
        <v>20300</v>
      </c>
      <c r="X3">
        <f>(V3-W3)</f>
        <v>20300</v>
      </c>
      <c r="Z3" s="1"/>
      <c r="AA3">
        <v>10650</v>
      </c>
      <c r="AB3">
        <v>5000</v>
      </c>
      <c r="AC3">
        <f>(AA3-AB3)</f>
        <v>5650</v>
      </c>
      <c r="AF3">
        <v>28947</v>
      </c>
      <c r="AH3">
        <f>(AF3-AG3)</f>
        <v>28947</v>
      </c>
      <c r="AJ3" s="1">
        <v>44400</v>
      </c>
      <c r="AK3">
        <v>35499</v>
      </c>
      <c r="AL3">
        <v>30000</v>
      </c>
      <c r="AM3">
        <f>(AK3-AL3)</f>
        <v>5499</v>
      </c>
      <c r="AP3">
        <v>35737</v>
      </c>
      <c r="AQ3">
        <v>10000</v>
      </c>
      <c r="AR3">
        <f>(AP3-AQ3)</f>
        <v>25737</v>
      </c>
      <c r="AT3" s="1">
        <v>44399</v>
      </c>
      <c r="AU3">
        <v>23310</v>
      </c>
      <c r="AW3">
        <f>(AU3-AV3)</f>
        <v>23310</v>
      </c>
      <c r="AZ3">
        <v>8110</v>
      </c>
      <c r="BA3">
        <v>1000</v>
      </c>
      <c r="BB3">
        <f>(AZ3-BA3)</f>
        <v>7110</v>
      </c>
      <c r="BD3" s="1">
        <v>44402</v>
      </c>
      <c r="BE3">
        <v>1624</v>
      </c>
      <c r="BG3">
        <f>(BE3-BF3)</f>
        <v>1624</v>
      </c>
      <c r="BI3" s="1">
        <v>44403</v>
      </c>
      <c r="BJ3">
        <v>1050</v>
      </c>
      <c r="BL3">
        <f>(BJ3-BK3)</f>
        <v>1050</v>
      </c>
      <c r="BN3" s="1">
        <v>44404</v>
      </c>
      <c r="BO3">
        <v>9200</v>
      </c>
      <c r="BQ3">
        <f>(BO3-BP3)</f>
        <v>9200</v>
      </c>
      <c r="BS3" s="1">
        <v>44403</v>
      </c>
      <c r="BT3">
        <v>9000</v>
      </c>
      <c r="BV3">
        <f>(BT3-BU3)</f>
        <v>9000</v>
      </c>
    </row>
    <row r="4" spans="1:74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>(G4-H4+I3)</f>
        <v>57162</v>
      </c>
      <c r="K4" s="1">
        <v>44399</v>
      </c>
      <c r="L4">
        <v>18461</v>
      </c>
      <c r="N4">
        <f t="shared" ref="N4:N9" si="0">(L4-M4+N3)</f>
        <v>34758</v>
      </c>
      <c r="P4" s="1">
        <v>44405</v>
      </c>
      <c r="R4">
        <v>10000</v>
      </c>
      <c r="S4">
        <f>(Q4-R4+S3)</f>
        <v>37000</v>
      </c>
      <c r="AE4" s="1">
        <v>44403</v>
      </c>
      <c r="AF4">
        <v>26628</v>
      </c>
      <c r="AH4">
        <f>(AF4-AG4+AH3)</f>
        <v>55575</v>
      </c>
      <c r="AQ4">
        <v>10000</v>
      </c>
      <c r="AR4">
        <f>(AR3+AP4-AQ4)</f>
        <v>15737</v>
      </c>
      <c r="AT4" s="1">
        <v>44404</v>
      </c>
      <c r="AU4">
        <v>18875</v>
      </c>
      <c r="AV4">
        <v>25000</v>
      </c>
      <c r="AW4">
        <f>(AU4-AV4+AW3)</f>
        <v>17185</v>
      </c>
      <c r="BI4" s="1">
        <v>44404</v>
      </c>
      <c r="BJ4">
        <v>10950</v>
      </c>
      <c r="BL4">
        <f>(BJ4-BK4+BL3)</f>
        <v>12000</v>
      </c>
    </row>
    <row r="5" spans="1:74" x14ac:dyDescent="0.35">
      <c r="A5" s="1">
        <v>44403</v>
      </c>
      <c r="B5">
        <v>480</v>
      </c>
      <c r="D5">
        <f>(B5-C5+D4)</f>
        <v>20880</v>
      </c>
      <c r="F5" s="1">
        <v>44400</v>
      </c>
      <c r="G5">
        <v>18790</v>
      </c>
      <c r="I5">
        <f>(G5-H5+I4)</f>
        <v>75952</v>
      </c>
      <c r="K5" s="1">
        <v>44400</v>
      </c>
      <c r="L5">
        <v>22000</v>
      </c>
      <c r="M5">
        <v>15000</v>
      </c>
      <c r="N5">
        <f t="shared" si="0"/>
        <v>41758</v>
      </c>
      <c r="P5" s="1"/>
      <c r="AE5" s="1">
        <v>44404</v>
      </c>
      <c r="AF5">
        <v>18039</v>
      </c>
      <c r="AH5">
        <f>(AF5-AG5+AH4)</f>
        <v>73614</v>
      </c>
      <c r="AO5" s="1">
        <v>44403</v>
      </c>
      <c r="AP5">
        <v>28100</v>
      </c>
      <c r="AR5">
        <f>(AR4+AP5-AQ5)</f>
        <v>43837</v>
      </c>
    </row>
    <row r="6" spans="1:74" x14ac:dyDescent="0.35">
      <c r="A6" s="1">
        <v>44404</v>
      </c>
      <c r="B6">
        <v>1070</v>
      </c>
      <c r="D6">
        <f>(B6-C6+D5)</f>
        <v>21950</v>
      </c>
      <c r="F6" s="1">
        <v>44402</v>
      </c>
      <c r="G6">
        <v>11840</v>
      </c>
      <c r="I6">
        <f>(G6-H6+I5)</f>
        <v>87792</v>
      </c>
      <c r="K6" s="1">
        <v>44402</v>
      </c>
      <c r="L6">
        <v>8835</v>
      </c>
      <c r="M6">
        <v>19500</v>
      </c>
      <c r="N6">
        <f t="shared" si="0"/>
        <v>31093</v>
      </c>
      <c r="AO6" s="1">
        <v>44404</v>
      </c>
      <c r="AP6">
        <v>13400</v>
      </c>
      <c r="AQ6">
        <v>13400</v>
      </c>
      <c r="AR6">
        <f>(AP6-AQ6+AR5)</f>
        <v>43837</v>
      </c>
    </row>
    <row r="7" spans="1:74" x14ac:dyDescent="0.35">
      <c r="A7" s="1">
        <v>44405</v>
      </c>
      <c r="B7">
        <v>1302</v>
      </c>
      <c r="D7">
        <f>(B7-C7+D6)</f>
        <v>23252</v>
      </c>
      <c r="F7" s="1">
        <v>44403</v>
      </c>
      <c r="G7">
        <v>3290</v>
      </c>
      <c r="H7">
        <v>1400</v>
      </c>
      <c r="I7">
        <f>(G7-H7+I6)</f>
        <v>89682</v>
      </c>
      <c r="K7" s="1">
        <v>44403</v>
      </c>
      <c r="L7">
        <v>14000</v>
      </c>
      <c r="N7">
        <f t="shared" si="0"/>
        <v>45093</v>
      </c>
    </row>
    <row r="8" spans="1:74" x14ac:dyDescent="0.35">
      <c r="K8" s="1">
        <v>44403</v>
      </c>
      <c r="L8">
        <v>1950</v>
      </c>
      <c r="N8">
        <f t="shared" si="0"/>
        <v>47043</v>
      </c>
    </row>
    <row r="9" spans="1:74" x14ac:dyDescent="0.35">
      <c r="K9" s="1">
        <v>44404</v>
      </c>
      <c r="L9">
        <v>29050</v>
      </c>
      <c r="M9">
        <v>30000</v>
      </c>
      <c r="N9">
        <f t="shared" si="0"/>
        <v>46093</v>
      </c>
    </row>
  </sheetData>
  <mergeCells count="15">
    <mergeCell ref="A1:D1"/>
    <mergeCell ref="K1:N1"/>
    <mergeCell ref="U1:X1"/>
    <mergeCell ref="AO1:AR1"/>
    <mergeCell ref="F1:I1"/>
    <mergeCell ref="Z1:AC1"/>
    <mergeCell ref="AE1:AH1"/>
    <mergeCell ref="AJ1:AM1"/>
    <mergeCell ref="P1:S1"/>
    <mergeCell ref="AT1:AW1"/>
    <mergeCell ref="AY1:BB1"/>
    <mergeCell ref="BI1:BL1"/>
    <mergeCell ref="BN1:BQ1"/>
    <mergeCell ref="BS1:BV1"/>
    <mergeCell ref="BD1:B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100"/>
  <sheetViews>
    <sheetView topLeftCell="A67" zoomScale="50" zoomScaleNormal="50" workbookViewId="0">
      <selection activeCell="E101" sqref="E101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49" t="s">
        <v>95</v>
      </c>
      <c r="B1" s="49"/>
      <c r="C1" s="49"/>
      <c r="D1" s="49"/>
      <c r="E1" s="49"/>
      <c r="F1" s="21"/>
    </row>
    <row r="2" spans="1:28" s="2" customFormat="1" x14ac:dyDescent="0.35">
      <c r="A2" s="49"/>
      <c r="B2" s="49"/>
      <c r="C2" s="49"/>
      <c r="D2" s="49"/>
      <c r="E2" s="49"/>
      <c r="F2" s="21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H3" s="25" t="s">
        <v>40</v>
      </c>
      <c r="I3" s="25" t="s">
        <v>87</v>
      </c>
      <c r="J3" s="25" t="s">
        <v>42</v>
      </c>
      <c r="K3" s="25" t="s">
        <v>40</v>
      </c>
      <c r="L3" s="25" t="s">
        <v>87</v>
      </c>
      <c r="M3" s="25" t="s">
        <v>42</v>
      </c>
      <c r="N3" s="25" t="s">
        <v>40</v>
      </c>
      <c r="O3" s="25" t="s">
        <v>87</v>
      </c>
      <c r="P3" s="25" t="s">
        <v>42</v>
      </c>
      <c r="Q3" s="25" t="s">
        <v>40</v>
      </c>
      <c r="R3" s="25" t="s">
        <v>87</v>
      </c>
      <c r="S3" s="25" t="s">
        <v>42</v>
      </c>
      <c r="T3" s="25" t="s">
        <v>40</v>
      </c>
      <c r="U3" s="25" t="s">
        <v>87</v>
      </c>
      <c r="V3" s="25" t="s">
        <v>42</v>
      </c>
      <c r="W3" s="25" t="s">
        <v>40</v>
      </c>
      <c r="X3" s="25" t="s">
        <v>87</v>
      </c>
      <c r="Y3" s="25" t="s">
        <v>42</v>
      </c>
      <c r="Z3" s="25" t="s">
        <v>82</v>
      </c>
      <c r="AA3" s="25" t="s">
        <v>120</v>
      </c>
      <c r="AB3" s="25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133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136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88</v>
      </c>
    </row>
    <row r="10" spans="1:28" x14ac:dyDescent="0.35">
      <c r="A10" s="3"/>
      <c r="B10" s="2"/>
      <c r="C10" s="2"/>
      <c r="D10" s="2"/>
      <c r="E10" s="2"/>
      <c r="F10" s="2"/>
      <c r="G10" t="s">
        <v>89</v>
      </c>
    </row>
    <row r="11" spans="1:28" s="26" customFormat="1" x14ac:dyDescent="0.35"/>
    <row r="12" spans="1:28" s="7" customFormat="1" x14ac:dyDescent="0.35">
      <c r="H12" s="49" t="s">
        <v>207</v>
      </c>
      <c r="I12" s="49"/>
      <c r="J12" s="49"/>
      <c r="K12" s="49" t="s">
        <v>127</v>
      </c>
      <c r="L12" s="49"/>
      <c r="M12" s="49"/>
      <c r="N12" s="49" t="s">
        <v>216</v>
      </c>
      <c r="O12" s="49"/>
      <c r="P12" s="49"/>
      <c r="Q12" s="49" t="s">
        <v>208</v>
      </c>
      <c r="R12" s="49"/>
      <c r="S12" s="49"/>
      <c r="T12" s="49" t="s">
        <v>218</v>
      </c>
      <c r="U12" s="49"/>
      <c r="V12" s="49"/>
      <c r="W12" s="49" t="s">
        <v>128</v>
      </c>
      <c r="X12" s="49"/>
      <c r="Y12" s="49"/>
      <c r="Z12" s="25" t="s">
        <v>82</v>
      </c>
      <c r="AA12" s="25" t="s">
        <v>120</v>
      </c>
      <c r="AB12" s="25" t="s">
        <v>92</v>
      </c>
    </row>
    <row r="13" spans="1:28" x14ac:dyDescent="0.35">
      <c r="H13" s="25" t="s">
        <v>40</v>
      </c>
      <c r="I13" s="25" t="s">
        <v>87</v>
      </c>
      <c r="J13" s="25" t="s">
        <v>42</v>
      </c>
      <c r="K13" s="25" t="s">
        <v>40</v>
      </c>
      <c r="L13" s="25" t="s">
        <v>87</v>
      </c>
      <c r="M13" s="25" t="s">
        <v>42</v>
      </c>
      <c r="N13" s="25" t="s">
        <v>40</v>
      </c>
      <c r="O13" s="25" t="s">
        <v>87</v>
      </c>
      <c r="P13" s="25" t="s">
        <v>42</v>
      </c>
      <c r="Q13" s="25" t="s">
        <v>40</v>
      </c>
      <c r="R13" s="25" t="s">
        <v>87</v>
      </c>
      <c r="S13" s="25" t="s">
        <v>42</v>
      </c>
      <c r="T13" s="25" t="s">
        <v>40</v>
      </c>
      <c r="U13" s="25" t="s">
        <v>87</v>
      </c>
      <c r="V13" s="25" t="s">
        <v>42</v>
      </c>
      <c r="W13" s="25" t="s">
        <v>40</v>
      </c>
      <c r="X13" s="25" t="s">
        <v>87</v>
      </c>
      <c r="Y13" s="25" t="s">
        <v>42</v>
      </c>
    </row>
    <row r="14" spans="1:28" x14ac:dyDescent="0.35">
      <c r="A14" s="3" t="s">
        <v>140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144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147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151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156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159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6" customFormat="1" x14ac:dyDescent="0.35"/>
    <row r="24" spans="1:37" s="7" customFormat="1" x14ac:dyDescent="0.35">
      <c r="H24" s="50" t="s">
        <v>207</v>
      </c>
      <c r="I24" s="50"/>
      <c r="J24" s="50"/>
      <c r="K24" s="50" t="s">
        <v>127</v>
      </c>
      <c r="L24" s="50"/>
      <c r="M24" s="50"/>
      <c r="N24" s="50" t="s">
        <v>218</v>
      </c>
      <c r="O24" s="50"/>
      <c r="P24" s="50"/>
      <c r="Q24" s="50" t="s">
        <v>128</v>
      </c>
      <c r="R24" s="50"/>
      <c r="S24" s="50"/>
      <c r="T24" s="50" t="s">
        <v>215</v>
      </c>
      <c r="U24" s="50"/>
      <c r="V24" s="50"/>
      <c r="W24" s="50" t="s">
        <v>216</v>
      </c>
      <c r="X24" s="50"/>
      <c r="Y24" s="50"/>
      <c r="Z24" s="50" t="s">
        <v>212</v>
      </c>
      <c r="AA24" s="50"/>
      <c r="AB24" s="50"/>
      <c r="AC24" s="50" t="s">
        <v>211</v>
      </c>
      <c r="AD24" s="50"/>
      <c r="AE24" s="50"/>
      <c r="AF24" s="50" t="s">
        <v>214</v>
      </c>
      <c r="AG24" s="50"/>
      <c r="AH24" s="50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120</v>
      </c>
      <c r="AK25" s="13" t="s">
        <v>92</v>
      </c>
    </row>
    <row r="26" spans="1:37" x14ac:dyDescent="0.35">
      <c r="A26" s="3" t="s">
        <v>162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164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166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167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169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171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6" customFormat="1" x14ac:dyDescent="0.35"/>
    <row r="36" spans="1:28" s="13" customFormat="1" x14ac:dyDescent="0.35">
      <c r="H36" s="50" t="s">
        <v>207</v>
      </c>
      <c r="I36" s="50"/>
      <c r="J36" s="50"/>
      <c r="K36" s="50" t="s">
        <v>127</v>
      </c>
      <c r="L36" s="50"/>
      <c r="M36" s="50"/>
      <c r="N36" s="50" t="s">
        <v>128</v>
      </c>
      <c r="O36" s="50"/>
      <c r="P36" s="50"/>
      <c r="Q36" s="50" t="s">
        <v>218</v>
      </c>
      <c r="R36" s="50"/>
      <c r="S36" s="50"/>
      <c r="T36" s="50" t="s">
        <v>208</v>
      </c>
      <c r="U36" s="50"/>
      <c r="V36" s="50"/>
      <c r="W36" s="50" t="s">
        <v>217</v>
      </c>
      <c r="X36" s="50"/>
      <c r="Y36" s="50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120</v>
      </c>
      <c r="AB37" s="13" t="s">
        <v>92</v>
      </c>
    </row>
    <row r="38" spans="1:28" x14ac:dyDescent="0.35">
      <c r="A38" s="3" t="s">
        <v>173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174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175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179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184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185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6" customFormat="1" x14ac:dyDescent="0.35"/>
    <row r="48" spans="1:28" s="2" customFormat="1" x14ac:dyDescent="0.35">
      <c r="H48" s="49" t="s">
        <v>127</v>
      </c>
      <c r="I48" s="49"/>
      <c r="J48" s="49"/>
      <c r="K48" s="49" t="s">
        <v>128</v>
      </c>
      <c r="L48" s="49"/>
      <c r="M48" s="49"/>
    </row>
    <row r="49" spans="1:19" s="2" customFormat="1" x14ac:dyDescent="0.35"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120</v>
      </c>
      <c r="P49" s="2" t="s">
        <v>92</v>
      </c>
    </row>
    <row r="50" spans="1:19" x14ac:dyDescent="0.35">
      <c r="A50" s="3" t="s">
        <v>187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189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190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191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192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194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6" customFormat="1" x14ac:dyDescent="0.35"/>
    <row r="60" spans="1:19" s="13" customFormat="1" x14ac:dyDescent="0.35">
      <c r="H60" s="50" t="s">
        <v>127</v>
      </c>
      <c r="I60" s="50"/>
      <c r="J60" s="50"/>
      <c r="K60" s="50" t="s">
        <v>128</v>
      </c>
      <c r="L60" s="50"/>
      <c r="M60" s="50"/>
      <c r="N60" s="50" t="s">
        <v>129</v>
      </c>
      <c r="O60" s="50"/>
      <c r="P60" s="50"/>
    </row>
    <row r="61" spans="1:19" s="2" customFormat="1" x14ac:dyDescent="0.35"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120</v>
      </c>
      <c r="S61" s="2" t="s">
        <v>92</v>
      </c>
    </row>
    <row r="62" spans="1:19" x14ac:dyDescent="0.35">
      <c r="A62" s="3" t="s">
        <v>195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196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197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198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199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203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6" customFormat="1" x14ac:dyDescent="0.35"/>
    <row r="72" spans="1:19" x14ac:dyDescent="0.35">
      <c r="H72" s="49" t="s">
        <v>127</v>
      </c>
      <c r="I72" s="49"/>
      <c r="J72" s="49"/>
      <c r="K72" s="49" t="s">
        <v>128</v>
      </c>
      <c r="L72" s="49"/>
      <c r="M72" s="49"/>
      <c r="N72" s="49" t="s">
        <v>129</v>
      </c>
      <c r="O72" s="49"/>
      <c r="P72" s="49"/>
    </row>
    <row r="73" spans="1:19" s="2" customFormat="1" x14ac:dyDescent="0.35"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120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6" customFormat="1" x14ac:dyDescent="0.35"/>
    <row r="84" spans="1:22" s="2" customFormat="1" x14ac:dyDescent="0.35">
      <c r="H84" s="49" t="s">
        <v>127</v>
      </c>
      <c r="I84" s="49"/>
      <c r="J84" s="49"/>
      <c r="K84" s="49" t="s">
        <v>128</v>
      </c>
      <c r="L84" s="49"/>
      <c r="M84" s="49"/>
      <c r="N84" s="49" t="s">
        <v>231</v>
      </c>
      <c r="O84" s="49"/>
      <c r="P84" s="49"/>
      <c r="Q84" s="49" t="s">
        <v>232</v>
      </c>
      <c r="R84" s="49"/>
      <c r="S84" s="49"/>
    </row>
    <row r="85" spans="1:22" s="2" customFormat="1" x14ac:dyDescent="0.35"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120</v>
      </c>
      <c r="V85" s="2" t="s">
        <v>92</v>
      </c>
    </row>
    <row r="86" spans="1:22" x14ac:dyDescent="0.35">
      <c r="A86" t="s">
        <v>180</v>
      </c>
      <c r="B86" s="8">
        <v>6202</v>
      </c>
      <c r="C86">
        <v>27766</v>
      </c>
      <c r="D86">
        <v>24238</v>
      </c>
      <c r="E86">
        <v>164057.1</v>
      </c>
    </row>
    <row r="87" spans="1:22" x14ac:dyDescent="0.35">
      <c r="A87" t="s">
        <v>181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181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225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234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2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6" customFormat="1" x14ac:dyDescent="0.35"/>
    <row r="96" spans="1:22" s="2" customFormat="1" x14ac:dyDescent="0.35">
      <c r="H96" s="49" t="s">
        <v>127</v>
      </c>
      <c r="I96" s="49"/>
      <c r="J96" s="49"/>
      <c r="K96" s="49" t="s">
        <v>128</v>
      </c>
      <c r="L96" s="49"/>
      <c r="M96" s="49"/>
    </row>
    <row r="97" spans="1:13" s="2" customFormat="1" x14ac:dyDescent="0.35"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3" x14ac:dyDescent="0.35">
      <c r="A98" s="1" t="s">
        <v>253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3" x14ac:dyDescent="0.35">
      <c r="A99" t="s">
        <v>257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  <row r="100" spans="1:13" x14ac:dyDescent="0.35">
      <c r="A100" s="1">
        <v>44404</v>
      </c>
      <c r="B100">
        <v>4057</v>
      </c>
      <c r="C100">
        <v>16320</v>
      </c>
      <c r="D100">
        <v>14537</v>
      </c>
      <c r="E100">
        <v>102596.3</v>
      </c>
    </row>
  </sheetData>
  <mergeCells count="37"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  <mergeCell ref="A2:E2"/>
    <mergeCell ref="A1:E1"/>
    <mergeCell ref="H12:J12"/>
    <mergeCell ref="K12:M12"/>
    <mergeCell ref="N12:P12"/>
    <mergeCell ref="H96:J96"/>
    <mergeCell ref="K96:M96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59"/>
  <sheetViews>
    <sheetView zoomScale="78" zoomScaleNormal="78" workbookViewId="0">
      <pane ySplit="1" topLeftCell="A34" activePane="bottomLeft" state="frozen"/>
      <selection pane="bottomLeft" activeCell="K52" sqref="K52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262</v>
      </c>
      <c r="C1" s="2" t="s">
        <v>121</v>
      </c>
      <c r="D1" s="2" t="s">
        <v>2</v>
      </c>
      <c r="E1" s="2" t="s">
        <v>263</v>
      </c>
      <c r="F1" s="2" t="s">
        <v>6</v>
      </c>
      <c r="G1" s="2" t="s">
        <v>264</v>
      </c>
      <c r="H1" s="2" t="s">
        <v>250</v>
      </c>
      <c r="I1" s="2" t="s">
        <v>251</v>
      </c>
      <c r="J1" s="2" t="s">
        <v>226</v>
      </c>
      <c r="K1" s="2" t="s">
        <v>267</v>
      </c>
    </row>
    <row r="2" spans="1:11" x14ac:dyDescent="0.35">
      <c r="A2" s="1">
        <v>44385</v>
      </c>
      <c r="B2" t="s">
        <v>126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265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266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266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 t="shared" ref="J8:J39" si="0">(H8-I8+J7)</f>
        <v>0</v>
      </c>
    </row>
    <row r="9" spans="1:11" x14ac:dyDescent="0.35">
      <c r="A9" s="1">
        <v>44389</v>
      </c>
      <c r="I9">
        <v>5289.15</v>
      </c>
      <c r="J9">
        <f t="shared" si="0"/>
        <v>-5289.15</v>
      </c>
      <c r="K9" t="s">
        <v>268</v>
      </c>
    </row>
    <row r="10" spans="1:11" x14ac:dyDescent="0.35">
      <c r="A10" t="s">
        <v>269</v>
      </c>
      <c r="B10" t="s">
        <v>126</v>
      </c>
      <c r="D10">
        <v>1003</v>
      </c>
      <c r="E10">
        <v>2.35</v>
      </c>
      <c r="F10">
        <f t="shared" ref="F10:F16" si="1">(D10*E10)</f>
        <v>2357.0500000000002</v>
      </c>
      <c r="H10">
        <f t="shared" ref="H10:H16" si="2">(F10)</f>
        <v>2357.0500000000002</v>
      </c>
      <c r="J10" s="31">
        <f t="shared" si="0"/>
        <v>-2932.0999999999995</v>
      </c>
      <c r="K10" t="s">
        <v>277</v>
      </c>
    </row>
    <row r="11" spans="1:11" x14ac:dyDescent="0.35">
      <c r="A11" s="1">
        <v>44390</v>
      </c>
      <c r="B11" t="s">
        <v>270</v>
      </c>
      <c r="D11">
        <v>340</v>
      </c>
      <c r="E11">
        <v>2.35</v>
      </c>
      <c r="F11">
        <f t="shared" si="1"/>
        <v>799</v>
      </c>
      <c r="H11">
        <f t="shared" si="2"/>
        <v>799</v>
      </c>
      <c r="J11">
        <f t="shared" si="0"/>
        <v>-2133.0999999999995</v>
      </c>
    </row>
    <row r="12" spans="1:11" x14ac:dyDescent="0.35">
      <c r="A12" s="1">
        <v>44390</v>
      </c>
      <c r="B12" t="s">
        <v>271</v>
      </c>
      <c r="D12">
        <v>510</v>
      </c>
      <c r="E12">
        <v>2.35</v>
      </c>
      <c r="F12">
        <f t="shared" si="1"/>
        <v>1198.5</v>
      </c>
      <c r="H12">
        <f t="shared" si="2"/>
        <v>1198.5</v>
      </c>
      <c r="J12">
        <f t="shared" si="0"/>
        <v>-934.59999999999945</v>
      </c>
    </row>
    <row r="13" spans="1:11" x14ac:dyDescent="0.35">
      <c r="A13" s="1">
        <v>44391</v>
      </c>
      <c r="B13" t="s">
        <v>272</v>
      </c>
      <c r="D13">
        <v>612</v>
      </c>
      <c r="E13">
        <v>2.35</v>
      </c>
      <c r="F13">
        <f t="shared" si="1"/>
        <v>1438.2</v>
      </c>
      <c r="H13">
        <f t="shared" si="2"/>
        <v>1438.2</v>
      </c>
      <c r="J13">
        <f t="shared" si="0"/>
        <v>503.60000000000059</v>
      </c>
    </row>
    <row r="14" spans="1:11" x14ac:dyDescent="0.35">
      <c r="A14" s="1">
        <v>44391</v>
      </c>
      <c r="B14" t="s">
        <v>273</v>
      </c>
      <c r="D14">
        <v>510</v>
      </c>
      <c r="E14">
        <v>2.35</v>
      </c>
      <c r="F14">
        <f t="shared" si="1"/>
        <v>1198.5</v>
      </c>
      <c r="H14">
        <f t="shared" si="2"/>
        <v>1198.5</v>
      </c>
      <c r="J14">
        <f t="shared" si="0"/>
        <v>1702.1000000000006</v>
      </c>
    </row>
    <row r="15" spans="1:11" x14ac:dyDescent="0.35">
      <c r="A15" s="1">
        <v>44391</v>
      </c>
      <c r="B15" t="s">
        <v>126</v>
      </c>
      <c r="D15">
        <v>1377</v>
      </c>
      <c r="E15">
        <v>2.35</v>
      </c>
      <c r="F15">
        <f t="shared" si="1"/>
        <v>3235.9500000000003</v>
      </c>
      <c r="H15">
        <f t="shared" si="2"/>
        <v>3235.9500000000003</v>
      </c>
      <c r="J15">
        <f t="shared" si="0"/>
        <v>4938.0500000000011</v>
      </c>
    </row>
    <row r="16" spans="1:11" x14ac:dyDescent="0.35">
      <c r="A16" s="1">
        <v>44392</v>
      </c>
      <c r="B16" t="s">
        <v>270</v>
      </c>
      <c r="D16">
        <v>306</v>
      </c>
      <c r="E16">
        <v>2.35</v>
      </c>
      <c r="F16">
        <f t="shared" si="1"/>
        <v>719.1</v>
      </c>
      <c r="H16">
        <f t="shared" si="2"/>
        <v>719.1</v>
      </c>
      <c r="J16">
        <f t="shared" si="0"/>
        <v>5657.1500000000015</v>
      </c>
    </row>
    <row r="17" spans="1:11" x14ac:dyDescent="0.35">
      <c r="A17" s="1">
        <v>44393</v>
      </c>
      <c r="I17">
        <v>4000</v>
      </c>
      <c r="J17">
        <f t="shared" si="0"/>
        <v>1657.1500000000015</v>
      </c>
      <c r="K17" t="s">
        <v>274</v>
      </c>
    </row>
    <row r="18" spans="1:11" x14ac:dyDescent="0.35">
      <c r="A18" s="1">
        <v>44394</v>
      </c>
      <c r="B18" t="s">
        <v>126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 t="shared" si="0"/>
        <v>4853.1500000000015</v>
      </c>
    </row>
    <row r="19" spans="1:11" x14ac:dyDescent="0.35">
      <c r="A19" s="1">
        <v>44394</v>
      </c>
      <c r="I19">
        <v>20000</v>
      </c>
      <c r="J19">
        <f t="shared" si="0"/>
        <v>-15146.849999999999</v>
      </c>
      <c r="K19" t="s">
        <v>275</v>
      </c>
    </row>
    <row r="20" spans="1:11" x14ac:dyDescent="0.35">
      <c r="A20" s="1">
        <v>44394</v>
      </c>
      <c r="B20" t="s">
        <v>276</v>
      </c>
      <c r="D20">
        <v>510</v>
      </c>
      <c r="E20">
        <v>2.35</v>
      </c>
      <c r="F20">
        <f t="shared" ref="F20:F47" si="3">(D20*E20)</f>
        <v>1198.5</v>
      </c>
      <c r="H20">
        <f t="shared" ref="H20:H47" si="4">(F20)</f>
        <v>1198.5</v>
      </c>
      <c r="J20">
        <f t="shared" si="0"/>
        <v>-13948.349999999999</v>
      </c>
    </row>
    <row r="21" spans="1:11" x14ac:dyDescent="0.35">
      <c r="A21" s="1">
        <v>44394</v>
      </c>
      <c r="B21" t="s">
        <v>278</v>
      </c>
      <c r="D21">
        <v>714</v>
      </c>
      <c r="E21">
        <v>2.35</v>
      </c>
      <c r="F21">
        <f t="shared" si="3"/>
        <v>1677.9</v>
      </c>
      <c r="H21">
        <f t="shared" si="4"/>
        <v>1677.9</v>
      </c>
      <c r="J21">
        <f t="shared" si="0"/>
        <v>-12270.449999999999</v>
      </c>
    </row>
    <row r="22" spans="1:11" x14ac:dyDescent="0.35">
      <c r="A22" s="1">
        <v>44394</v>
      </c>
      <c r="B22" t="s">
        <v>279</v>
      </c>
      <c r="D22">
        <v>510</v>
      </c>
      <c r="E22">
        <v>2.35</v>
      </c>
      <c r="F22">
        <f t="shared" si="3"/>
        <v>1198.5</v>
      </c>
      <c r="H22">
        <f t="shared" si="4"/>
        <v>1198.5</v>
      </c>
      <c r="J22">
        <f t="shared" si="0"/>
        <v>-11071.949999999999</v>
      </c>
    </row>
    <row r="23" spans="1:11" x14ac:dyDescent="0.35">
      <c r="A23" s="1">
        <v>44394</v>
      </c>
      <c r="B23" t="s">
        <v>270</v>
      </c>
      <c r="D23">
        <v>731</v>
      </c>
      <c r="E23">
        <v>2.35</v>
      </c>
      <c r="F23">
        <f t="shared" si="3"/>
        <v>1717.8500000000001</v>
      </c>
      <c r="H23">
        <f t="shared" si="4"/>
        <v>1717.8500000000001</v>
      </c>
      <c r="J23">
        <f t="shared" si="0"/>
        <v>-9354.0999999999985</v>
      </c>
    </row>
    <row r="24" spans="1:11" x14ac:dyDescent="0.35">
      <c r="A24" s="1">
        <v>44395</v>
      </c>
      <c r="B24" t="s">
        <v>280</v>
      </c>
      <c r="D24">
        <v>561</v>
      </c>
      <c r="E24">
        <v>2.35</v>
      </c>
      <c r="F24">
        <f t="shared" si="3"/>
        <v>1318.3500000000001</v>
      </c>
      <c r="H24">
        <f t="shared" si="4"/>
        <v>1318.3500000000001</v>
      </c>
      <c r="J24">
        <f t="shared" si="0"/>
        <v>-8035.7499999999982</v>
      </c>
    </row>
    <row r="25" spans="1:11" x14ac:dyDescent="0.35">
      <c r="A25" s="1">
        <v>44395</v>
      </c>
      <c r="B25" t="s">
        <v>281</v>
      </c>
      <c r="D25">
        <v>910</v>
      </c>
      <c r="E25">
        <v>2.35</v>
      </c>
      <c r="F25">
        <f t="shared" si="3"/>
        <v>2138.5</v>
      </c>
      <c r="H25">
        <f t="shared" si="4"/>
        <v>2138.5</v>
      </c>
      <c r="J25">
        <f t="shared" si="0"/>
        <v>-5897.2499999999982</v>
      </c>
    </row>
    <row r="26" spans="1:11" x14ac:dyDescent="0.35">
      <c r="A26" s="1">
        <v>44395</v>
      </c>
      <c r="B26" t="s">
        <v>270</v>
      </c>
      <c r="D26">
        <v>731</v>
      </c>
      <c r="E26">
        <v>2.35</v>
      </c>
      <c r="F26">
        <f t="shared" si="3"/>
        <v>1717.8500000000001</v>
      </c>
      <c r="H26">
        <f t="shared" si="4"/>
        <v>1717.8500000000001</v>
      </c>
      <c r="J26">
        <f t="shared" si="0"/>
        <v>-4179.3999999999978</v>
      </c>
    </row>
    <row r="27" spans="1:11" x14ac:dyDescent="0.35">
      <c r="A27" s="1">
        <v>44398</v>
      </c>
      <c r="B27" t="s">
        <v>282</v>
      </c>
      <c r="D27">
        <v>680</v>
      </c>
      <c r="E27">
        <v>2.35</v>
      </c>
      <c r="F27">
        <f t="shared" si="3"/>
        <v>1598</v>
      </c>
      <c r="H27">
        <f t="shared" si="4"/>
        <v>1598</v>
      </c>
      <c r="J27">
        <f t="shared" si="0"/>
        <v>-2581.3999999999978</v>
      </c>
    </row>
    <row r="28" spans="1:11" x14ac:dyDescent="0.35">
      <c r="A28" s="1">
        <v>44398</v>
      </c>
      <c r="B28" t="s">
        <v>283</v>
      </c>
      <c r="D28">
        <v>425</v>
      </c>
      <c r="E28">
        <v>2.35</v>
      </c>
      <c r="F28">
        <f t="shared" si="3"/>
        <v>998.75</v>
      </c>
      <c r="H28">
        <f t="shared" si="4"/>
        <v>998.75</v>
      </c>
      <c r="J28">
        <f t="shared" si="0"/>
        <v>-1582.6499999999978</v>
      </c>
    </row>
    <row r="29" spans="1:11" x14ac:dyDescent="0.35">
      <c r="A29" s="1">
        <v>44398</v>
      </c>
      <c r="B29" t="s">
        <v>271</v>
      </c>
      <c r="D29">
        <v>1020</v>
      </c>
      <c r="E29">
        <v>2.35</v>
      </c>
      <c r="F29">
        <f t="shared" si="3"/>
        <v>2397</v>
      </c>
      <c r="H29">
        <f t="shared" si="4"/>
        <v>2397</v>
      </c>
      <c r="J29">
        <f t="shared" si="0"/>
        <v>814.35000000000218</v>
      </c>
    </row>
    <row r="30" spans="1:11" x14ac:dyDescent="0.35">
      <c r="A30" s="1">
        <v>44398</v>
      </c>
      <c r="B30" t="s">
        <v>284</v>
      </c>
      <c r="D30">
        <v>731</v>
      </c>
      <c r="E30">
        <v>2.35</v>
      </c>
      <c r="F30">
        <f t="shared" si="3"/>
        <v>1717.8500000000001</v>
      </c>
      <c r="H30">
        <f t="shared" si="4"/>
        <v>1717.8500000000001</v>
      </c>
      <c r="J30">
        <f t="shared" si="0"/>
        <v>2532.2000000000025</v>
      </c>
    </row>
    <row r="31" spans="1:11" x14ac:dyDescent="0.35">
      <c r="A31" s="1">
        <v>44398</v>
      </c>
      <c r="B31" t="s">
        <v>285</v>
      </c>
      <c r="D31">
        <v>561</v>
      </c>
      <c r="E31">
        <v>2.35</v>
      </c>
      <c r="F31">
        <f t="shared" si="3"/>
        <v>1318.3500000000001</v>
      </c>
      <c r="H31">
        <f t="shared" si="4"/>
        <v>1318.3500000000001</v>
      </c>
      <c r="J31">
        <f t="shared" si="0"/>
        <v>3850.5500000000029</v>
      </c>
    </row>
    <row r="32" spans="1:11" x14ac:dyDescent="0.35">
      <c r="A32" s="1">
        <v>44398</v>
      </c>
      <c r="B32" t="s">
        <v>279</v>
      </c>
      <c r="D32">
        <v>306</v>
      </c>
      <c r="E32">
        <v>2.35</v>
      </c>
      <c r="F32">
        <f t="shared" si="3"/>
        <v>719.1</v>
      </c>
      <c r="H32">
        <f t="shared" si="4"/>
        <v>719.1</v>
      </c>
      <c r="J32">
        <f t="shared" si="0"/>
        <v>4569.6500000000033</v>
      </c>
    </row>
    <row r="33" spans="1:11" x14ac:dyDescent="0.35">
      <c r="A33" s="1">
        <v>44398</v>
      </c>
      <c r="B33" t="s">
        <v>279</v>
      </c>
      <c r="D33">
        <v>408</v>
      </c>
      <c r="E33">
        <v>2.35</v>
      </c>
      <c r="F33">
        <f t="shared" si="3"/>
        <v>958.80000000000007</v>
      </c>
      <c r="H33">
        <f t="shared" si="4"/>
        <v>958.80000000000007</v>
      </c>
      <c r="J33">
        <f t="shared" si="0"/>
        <v>5528.4500000000035</v>
      </c>
    </row>
    <row r="34" spans="1:11" x14ac:dyDescent="0.35">
      <c r="A34" s="1">
        <v>44398</v>
      </c>
      <c r="B34" t="s">
        <v>286</v>
      </c>
      <c r="D34">
        <v>1156</v>
      </c>
      <c r="E34">
        <v>2.35</v>
      </c>
      <c r="F34">
        <f t="shared" si="3"/>
        <v>2716.6</v>
      </c>
      <c r="H34">
        <f t="shared" si="4"/>
        <v>2716.6</v>
      </c>
      <c r="J34">
        <f t="shared" si="0"/>
        <v>8245.0500000000029</v>
      </c>
    </row>
    <row r="35" spans="1:11" x14ac:dyDescent="0.35">
      <c r="A35" s="1">
        <v>44399</v>
      </c>
      <c r="B35" t="s">
        <v>265</v>
      </c>
      <c r="D35">
        <v>510</v>
      </c>
      <c r="E35">
        <v>2.35</v>
      </c>
      <c r="F35">
        <f t="shared" si="3"/>
        <v>1198.5</v>
      </c>
      <c r="H35">
        <f t="shared" si="4"/>
        <v>1198.5</v>
      </c>
      <c r="J35">
        <f t="shared" si="0"/>
        <v>9443.5500000000029</v>
      </c>
    </row>
    <row r="36" spans="1:11" x14ac:dyDescent="0.35">
      <c r="A36" s="1">
        <v>44399</v>
      </c>
      <c r="B36" t="s">
        <v>287</v>
      </c>
      <c r="D36">
        <v>204</v>
      </c>
      <c r="E36">
        <v>2.35</v>
      </c>
      <c r="F36">
        <f t="shared" si="3"/>
        <v>479.40000000000003</v>
      </c>
      <c r="H36">
        <f t="shared" si="4"/>
        <v>479.40000000000003</v>
      </c>
      <c r="J36">
        <f t="shared" si="0"/>
        <v>9922.9500000000025</v>
      </c>
    </row>
    <row r="37" spans="1:11" x14ac:dyDescent="0.35">
      <c r="A37" s="1" t="s">
        <v>288</v>
      </c>
      <c r="B37" t="s">
        <v>289</v>
      </c>
      <c r="C37" t="s">
        <v>302</v>
      </c>
      <c r="D37">
        <v>340</v>
      </c>
      <c r="E37">
        <v>2.35</v>
      </c>
      <c r="F37">
        <f t="shared" si="3"/>
        <v>799</v>
      </c>
      <c r="H37">
        <f t="shared" si="4"/>
        <v>799</v>
      </c>
      <c r="J37">
        <f t="shared" si="0"/>
        <v>10721.950000000003</v>
      </c>
    </row>
    <row r="38" spans="1:11" x14ac:dyDescent="0.35">
      <c r="A38" s="1">
        <v>44399</v>
      </c>
      <c r="B38" t="s">
        <v>290</v>
      </c>
      <c r="C38" t="s">
        <v>303</v>
      </c>
      <c r="D38">
        <v>85</v>
      </c>
      <c r="E38">
        <v>2.35</v>
      </c>
      <c r="F38">
        <f t="shared" si="3"/>
        <v>199.75</v>
      </c>
      <c r="H38">
        <f t="shared" si="4"/>
        <v>199.75</v>
      </c>
      <c r="J38">
        <f t="shared" si="0"/>
        <v>10921.700000000003</v>
      </c>
    </row>
    <row r="39" spans="1:11" x14ac:dyDescent="0.35">
      <c r="A39" s="1">
        <v>44399</v>
      </c>
      <c r="B39" t="s">
        <v>290</v>
      </c>
      <c r="C39" t="s">
        <v>303</v>
      </c>
      <c r="D39">
        <v>221</v>
      </c>
      <c r="E39">
        <v>2.35</v>
      </c>
      <c r="F39">
        <f t="shared" si="3"/>
        <v>519.35</v>
      </c>
      <c r="H39">
        <f t="shared" si="4"/>
        <v>519.35</v>
      </c>
      <c r="J39">
        <f t="shared" si="0"/>
        <v>11441.050000000003</v>
      </c>
    </row>
    <row r="40" spans="1:11" x14ac:dyDescent="0.35">
      <c r="A40" s="1">
        <v>44399</v>
      </c>
      <c r="B40" t="s">
        <v>271</v>
      </c>
      <c r="D40">
        <v>680</v>
      </c>
      <c r="E40">
        <v>2.35</v>
      </c>
      <c r="F40">
        <f t="shared" si="3"/>
        <v>1598</v>
      </c>
      <c r="H40">
        <f t="shared" si="4"/>
        <v>1598</v>
      </c>
      <c r="J40">
        <f t="shared" ref="J40:J59" si="5">(H40-I40+J39)</f>
        <v>13039.050000000003</v>
      </c>
    </row>
    <row r="41" spans="1:11" x14ac:dyDescent="0.35">
      <c r="A41" s="1">
        <v>44399</v>
      </c>
      <c r="B41" t="s">
        <v>289</v>
      </c>
      <c r="C41" t="s">
        <v>302</v>
      </c>
      <c r="D41">
        <v>408</v>
      </c>
      <c r="E41">
        <v>2.35</v>
      </c>
      <c r="F41">
        <f t="shared" si="3"/>
        <v>958.80000000000007</v>
      </c>
      <c r="H41">
        <f t="shared" si="4"/>
        <v>958.80000000000007</v>
      </c>
      <c r="J41">
        <f t="shared" si="5"/>
        <v>13997.850000000002</v>
      </c>
    </row>
    <row r="42" spans="1:11" x14ac:dyDescent="0.35">
      <c r="A42" s="1">
        <v>44399</v>
      </c>
      <c r="B42" t="s">
        <v>291</v>
      </c>
      <c r="D42">
        <v>748</v>
      </c>
      <c r="E42">
        <v>2.35</v>
      </c>
      <c r="F42">
        <f t="shared" si="3"/>
        <v>1757.8</v>
      </c>
      <c r="H42">
        <f t="shared" si="4"/>
        <v>1757.8</v>
      </c>
      <c r="J42">
        <f t="shared" si="5"/>
        <v>15755.650000000001</v>
      </c>
    </row>
    <row r="43" spans="1:11" x14ac:dyDescent="0.35">
      <c r="A43" s="1">
        <v>44399</v>
      </c>
      <c r="B43" t="s">
        <v>292</v>
      </c>
      <c r="D43">
        <v>629</v>
      </c>
      <c r="E43">
        <v>2.35</v>
      </c>
      <c r="F43">
        <f t="shared" si="3"/>
        <v>1478.15</v>
      </c>
      <c r="H43">
        <f t="shared" si="4"/>
        <v>1478.15</v>
      </c>
      <c r="J43">
        <f t="shared" si="5"/>
        <v>17233.800000000003</v>
      </c>
    </row>
    <row r="44" spans="1:11" x14ac:dyDescent="0.35">
      <c r="A44" s="1">
        <v>44399</v>
      </c>
      <c r="B44" t="s">
        <v>279</v>
      </c>
      <c r="D44">
        <v>799</v>
      </c>
      <c r="E44">
        <v>2.35</v>
      </c>
      <c r="F44">
        <f t="shared" si="3"/>
        <v>1877.65</v>
      </c>
      <c r="H44">
        <f t="shared" si="4"/>
        <v>1877.65</v>
      </c>
      <c r="J44">
        <f t="shared" si="5"/>
        <v>19111.450000000004</v>
      </c>
    </row>
    <row r="45" spans="1:11" x14ac:dyDescent="0.35">
      <c r="A45" s="1">
        <v>44400</v>
      </c>
      <c r="B45" t="s">
        <v>289</v>
      </c>
      <c r="C45" t="s">
        <v>302</v>
      </c>
      <c r="D45">
        <v>255</v>
      </c>
      <c r="E45">
        <v>2.35</v>
      </c>
      <c r="F45">
        <f t="shared" si="3"/>
        <v>599.25</v>
      </c>
      <c r="H45">
        <f t="shared" si="4"/>
        <v>599.25</v>
      </c>
      <c r="J45">
        <f t="shared" si="5"/>
        <v>19710.700000000004</v>
      </c>
    </row>
    <row r="46" spans="1:11" x14ac:dyDescent="0.35">
      <c r="A46" s="1">
        <v>44400</v>
      </c>
      <c r="B46" t="s">
        <v>289</v>
      </c>
      <c r="C46" t="s">
        <v>228</v>
      </c>
      <c r="D46">
        <v>255</v>
      </c>
      <c r="E46">
        <v>2.35</v>
      </c>
      <c r="F46">
        <f t="shared" si="3"/>
        <v>599.25</v>
      </c>
      <c r="H46">
        <f t="shared" si="4"/>
        <v>599.25</v>
      </c>
      <c r="J46">
        <f t="shared" si="5"/>
        <v>20309.950000000004</v>
      </c>
    </row>
    <row r="47" spans="1:11" x14ac:dyDescent="0.35">
      <c r="A47" s="1">
        <v>44400</v>
      </c>
      <c r="B47" t="s">
        <v>293</v>
      </c>
      <c r="C47" t="s">
        <v>305</v>
      </c>
      <c r="D47">
        <v>748</v>
      </c>
      <c r="E47">
        <v>2.35</v>
      </c>
      <c r="F47">
        <f t="shared" si="3"/>
        <v>1757.8</v>
      </c>
      <c r="H47">
        <f t="shared" si="4"/>
        <v>1757.8</v>
      </c>
      <c r="J47">
        <f t="shared" si="5"/>
        <v>22067.750000000004</v>
      </c>
    </row>
    <row r="48" spans="1:11" x14ac:dyDescent="0.35">
      <c r="A48" s="1">
        <v>44400</v>
      </c>
      <c r="I48">
        <v>10000</v>
      </c>
      <c r="J48">
        <f t="shared" si="5"/>
        <v>12067.750000000004</v>
      </c>
      <c r="K48" t="s">
        <v>294</v>
      </c>
    </row>
    <row r="49" spans="1:11" x14ac:dyDescent="0.35">
      <c r="A49" s="1">
        <v>44401</v>
      </c>
      <c r="B49" t="s">
        <v>295</v>
      </c>
      <c r="C49" t="s">
        <v>304</v>
      </c>
      <c r="D49">
        <v>408</v>
      </c>
      <c r="E49">
        <v>2.35</v>
      </c>
      <c r="F49">
        <f t="shared" ref="F49:F58" si="6">(D49*E49)</f>
        <v>958.80000000000007</v>
      </c>
      <c r="H49">
        <f t="shared" ref="H49:H58" si="7">(F49)</f>
        <v>958.80000000000007</v>
      </c>
      <c r="J49">
        <f t="shared" si="5"/>
        <v>13026.550000000003</v>
      </c>
    </row>
    <row r="50" spans="1:11" x14ac:dyDescent="0.35">
      <c r="A50" s="1">
        <v>44401</v>
      </c>
      <c r="B50" t="s">
        <v>279</v>
      </c>
      <c r="D50">
        <v>459</v>
      </c>
      <c r="E50">
        <v>2.35</v>
      </c>
      <c r="F50">
        <f t="shared" si="6"/>
        <v>1078.6500000000001</v>
      </c>
      <c r="H50">
        <f t="shared" si="7"/>
        <v>1078.6500000000001</v>
      </c>
      <c r="J50">
        <f t="shared" si="5"/>
        <v>14105.200000000003</v>
      </c>
    </row>
    <row r="51" spans="1:11" x14ac:dyDescent="0.35">
      <c r="A51" s="1">
        <v>44401</v>
      </c>
      <c r="B51" t="s">
        <v>296</v>
      </c>
      <c r="C51" t="s">
        <v>301</v>
      </c>
      <c r="D51">
        <v>799</v>
      </c>
      <c r="E51">
        <v>2.35</v>
      </c>
      <c r="F51">
        <f t="shared" si="6"/>
        <v>1877.65</v>
      </c>
      <c r="H51">
        <f t="shared" si="7"/>
        <v>1877.65</v>
      </c>
      <c r="J51">
        <f t="shared" si="5"/>
        <v>15982.850000000002</v>
      </c>
    </row>
    <row r="52" spans="1:11" x14ac:dyDescent="0.35">
      <c r="A52" s="1">
        <v>44401</v>
      </c>
      <c r="B52" t="s">
        <v>297</v>
      </c>
      <c r="D52">
        <v>1020</v>
      </c>
      <c r="E52">
        <v>2.35</v>
      </c>
      <c r="F52">
        <f t="shared" si="6"/>
        <v>2397</v>
      </c>
      <c r="H52">
        <f t="shared" si="7"/>
        <v>2397</v>
      </c>
      <c r="J52">
        <f t="shared" si="5"/>
        <v>18379.850000000002</v>
      </c>
    </row>
    <row r="53" spans="1:11" x14ac:dyDescent="0.35">
      <c r="A53" s="1">
        <v>44402</v>
      </c>
      <c r="B53" t="s">
        <v>298</v>
      </c>
      <c r="D53">
        <v>119</v>
      </c>
      <c r="E53">
        <v>2.35</v>
      </c>
      <c r="F53">
        <f t="shared" si="6"/>
        <v>279.65000000000003</v>
      </c>
      <c r="H53">
        <f t="shared" si="7"/>
        <v>279.65000000000003</v>
      </c>
      <c r="J53">
        <f t="shared" si="5"/>
        <v>18659.500000000004</v>
      </c>
    </row>
    <row r="54" spans="1:11" x14ac:dyDescent="0.35">
      <c r="A54" s="1">
        <v>44402</v>
      </c>
      <c r="B54" t="s">
        <v>290</v>
      </c>
      <c r="C54" t="s">
        <v>306</v>
      </c>
      <c r="D54">
        <v>272</v>
      </c>
      <c r="E54">
        <v>2.35</v>
      </c>
      <c r="F54">
        <f t="shared" si="6"/>
        <v>639.20000000000005</v>
      </c>
      <c r="H54">
        <f t="shared" si="7"/>
        <v>639.20000000000005</v>
      </c>
      <c r="J54">
        <f t="shared" si="5"/>
        <v>19298.700000000004</v>
      </c>
    </row>
    <row r="55" spans="1:11" x14ac:dyDescent="0.35">
      <c r="A55" s="1">
        <v>44402</v>
      </c>
      <c r="B55" t="s">
        <v>273</v>
      </c>
      <c r="D55">
        <v>612</v>
      </c>
      <c r="E55">
        <v>2.35</v>
      </c>
      <c r="F55">
        <f t="shared" si="6"/>
        <v>1438.2</v>
      </c>
      <c r="H55">
        <f t="shared" si="7"/>
        <v>1438.2</v>
      </c>
      <c r="J55">
        <f t="shared" si="5"/>
        <v>20736.900000000005</v>
      </c>
    </row>
    <row r="56" spans="1:11" x14ac:dyDescent="0.35">
      <c r="A56" s="1">
        <v>44402</v>
      </c>
      <c r="B56" t="s">
        <v>293</v>
      </c>
      <c r="C56" t="s">
        <v>305</v>
      </c>
      <c r="D56">
        <v>714</v>
      </c>
      <c r="E56">
        <v>2.35</v>
      </c>
      <c r="F56">
        <f t="shared" si="6"/>
        <v>1677.9</v>
      </c>
      <c r="H56">
        <f t="shared" si="7"/>
        <v>1677.9</v>
      </c>
      <c r="J56">
        <f t="shared" si="5"/>
        <v>22414.800000000007</v>
      </c>
    </row>
    <row r="57" spans="1:11" x14ac:dyDescent="0.35">
      <c r="A57" s="1">
        <v>44402</v>
      </c>
      <c r="B57" t="s">
        <v>299</v>
      </c>
      <c r="D57">
        <v>901</v>
      </c>
      <c r="E57">
        <v>2.35</v>
      </c>
      <c r="F57">
        <f t="shared" si="6"/>
        <v>2117.35</v>
      </c>
      <c r="H57">
        <f t="shared" si="7"/>
        <v>2117.35</v>
      </c>
      <c r="J57">
        <f t="shared" si="5"/>
        <v>24532.150000000005</v>
      </c>
    </row>
    <row r="58" spans="1:11" x14ac:dyDescent="0.35">
      <c r="A58" s="1">
        <v>44402</v>
      </c>
      <c r="B58" t="s">
        <v>278</v>
      </c>
      <c r="D58">
        <v>204</v>
      </c>
      <c r="E58">
        <v>2.35</v>
      </c>
      <c r="F58">
        <f t="shared" si="6"/>
        <v>479.40000000000003</v>
      </c>
      <c r="H58">
        <f t="shared" si="7"/>
        <v>479.40000000000003</v>
      </c>
      <c r="J58">
        <f t="shared" si="5"/>
        <v>25011.550000000007</v>
      </c>
    </row>
    <row r="59" spans="1:11" x14ac:dyDescent="0.35">
      <c r="A59" s="1">
        <v>44403</v>
      </c>
      <c r="I59">
        <v>41545</v>
      </c>
      <c r="J59">
        <f t="shared" si="5"/>
        <v>-16533.449999999993</v>
      </c>
      <c r="K59" t="s">
        <v>300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8AC-A6EE-446F-B4F8-1534444C3A46}">
  <dimension ref="A1:C1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18.1796875" bestFit="1" customWidth="1"/>
  </cols>
  <sheetData>
    <row r="1" spans="1:3" x14ac:dyDescent="0.35">
      <c r="A1" t="s">
        <v>14</v>
      </c>
      <c r="B1" t="s">
        <v>119</v>
      </c>
      <c r="C1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GÜNLÜK_GELEN_GİDEN_MAL</vt:lpstr>
      <vt:lpstr>KASA.PERS.NAK</vt:lpstr>
      <vt:lpstr>CARİ</vt:lpstr>
      <vt:lpstr>BİLANÇOLAR</vt:lpstr>
      <vt:lpstr>ELDORADO</vt:lpstr>
      <vt:lpstr>KASA_ALIM</vt:lpstr>
      <vt:lpstr>NOT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2021-07-28T12:54:50Z</dcterms:modified>
</cp:coreProperties>
</file>