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1C0723C2-5EC7-40C4-9964-12C5CFC60610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CARİ" sheetId="21" r:id="rId2"/>
    <sheet name="BİLANÇOLAR" sheetId="20" r:id="rId3"/>
    <sheet name="PERSONEL_GİDER" sheetId="19" r:id="rId4"/>
    <sheet name="KASA_ALIM" sheetId="2" r:id="rId5"/>
    <sheet name="NOT" sheetId="16" r:id="rId6"/>
    <sheet name="EGE_LİDER" sheetId="3" r:id="rId7"/>
    <sheet name="ŞEKEROĞLU" sheetId="14" r:id="rId8"/>
    <sheet name="SARIOĞLU" sheetId="15" r:id="rId9"/>
    <sheet name="NOT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8" i="4" l="1"/>
  <c r="E397" i="4"/>
  <c r="D397" i="4"/>
  <c r="I395" i="4"/>
  <c r="F397" i="4"/>
  <c r="G395" i="4"/>
  <c r="H408" i="4"/>
  <c r="D407" i="4"/>
  <c r="E407" i="4"/>
  <c r="F407" i="4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G384" i="4"/>
  <c r="I384" i="4" s="1"/>
  <c r="BQ381" i="4"/>
  <c r="BP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Q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63" i="4"/>
  <c r="AV63" i="4"/>
  <c r="BD63" i="4"/>
  <c r="BD53" i="4"/>
  <c r="AZ53" i="4"/>
  <c r="BP43" i="4"/>
  <c r="BH87" i="4"/>
  <c r="AR87" i="4"/>
  <c r="BD87" i="4"/>
  <c r="BP76" i="4"/>
  <c r="BP251" i="4"/>
  <c r="BP244" i="4"/>
  <c r="BP237" i="4"/>
  <c r="BP226" i="4"/>
  <c r="BP218" i="4"/>
  <c r="BH194" i="4"/>
  <c r="BP194" i="4" s="1"/>
  <c r="BQ130" i="4"/>
  <c r="BP130" i="4"/>
  <c r="BD122" i="4"/>
  <c r="BP122" i="4" s="1"/>
  <c r="BP113" i="4"/>
  <c r="BP105" i="4"/>
  <c r="BP292" i="4"/>
  <c r="BD284" i="4"/>
  <c r="BP284" i="4" s="1"/>
  <c r="BP275" i="4"/>
  <c r="BP268" i="4"/>
  <c r="BP154" i="4"/>
  <c r="BQ140" i="4"/>
  <c r="BP140" i="4"/>
  <c r="BH185" i="4"/>
  <c r="BD185" i="4"/>
  <c r="BD174" i="4"/>
  <c r="AR174" i="4"/>
  <c r="BD165" i="4"/>
  <c r="AZ165" i="4"/>
  <c r="BP257" i="4"/>
  <c r="BD313" i="4"/>
  <c r="BP313" i="4" s="1"/>
  <c r="BH304" i="4"/>
  <c r="BD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BD348" i="4"/>
  <c r="BH348" i="4"/>
  <c r="BD341" i="4"/>
  <c r="BH341" i="4"/>
  <c r="BL341" i="4"/>
  <c r="BD332" i="4"/>
  <c r="BH332" i="4"/>
  <c r="BL332" i="4"/>
  <c r="BD368" i="4"/>
  <c r="BH368" i="4"/>
  <c r="BL368" i="4"/>
  <c r="BD357" i="4"/>
  <c r="BH357" i="4"/>
  <c r="BL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L325" i="4"/>
  <c r="BH325" i="4"/>
  <c r="BD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BP165" i="4" l="1"/>
  <c r="BP185" i="4"/>
  <c r="G397" i="4"/>
  <c r="BP53" i="4"/>
  <c r="BP87" i="4"/>
  <c r="G407" i="4"/>
  <c r="I400" i="4"/>
  <c r="I407" i="4" s="1"/>
  <c r="BP63" i="4"/>
  <c r="I385" i="4"/>
  <c r="I397" i="4" s="1"/>
  <c r="Q68" i="20"/>
  <c r="Q80" i="20"/>
  <c r="N56" i="20"/>
  <c r="Z44" i="20"/>
  <c r="AI32" i="20"/>
  <c r="Z20" i="20"/>
  <c r="BP174" i="4"/>
  <c r="BP304" i="4"/>
  <c r="BP325" i="4"/>
  <c r="BP332" i="4"/>
  <c r="BP341" i="4"/>
  <c r="BP357" i="4"/>
  <c r="BP368" i="4"/>
  <c r="BP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<sst xmlns="http://schemas.openxmlformats.org/spreadsheetml/2006/main" count="1709" uniqueCount="245">
  <si>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</si>
  <si>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</si>
  <si>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</si>
  <si>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</si>
  <si>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</si>
  <si>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</si>
  <si>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</si>
  <si>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</si>
  <si>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</si>
  <si>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</si>
  <si>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</si>
  <si>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</si>
  <si>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</si>
  <si>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</si>
  <si>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</si>
  <si>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</si>
  <si>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</si>
  <si>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</si>
  <si>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</si>
  <si>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</si>
  <si>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</si>
  <si>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</si>
  <si>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</si>
  <si>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</si>
  <si>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</si>
  <si>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</si>
  <si>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</si>
  <si>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</si>
  <si>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</si>
  <si>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</si>
  <si>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</si>
  <si>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</si>
  <si>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</si>
  <si>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</si>
  <si>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</si>
  <si>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</si>
  <si>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</si>
  <si>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</si>
  <si>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</si>
  <si>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</si>
  <si>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</si>
  <si>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</si>
  <si>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</si>
  <si>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</si>
  <si>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</si>
  <si>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</si>
  <si>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</si>
  <si>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</si>
  <si>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</si>
  <si>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</si>
  <si>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</si>
  <si>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</si>
  <si>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</si>
  <si>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</si>
  <si>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</si>
  <si>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</si>
  <si>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</si>
  <si>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</si>
  <si>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</si>
  <si>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</si>
  <si>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</si>
  <si>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</si>
  <si>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</si>
  <si>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</si>
  <si>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</si>
  <si>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</si>
  <si>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</si>
  <si>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</si>
  <si>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</si>
  <si>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</si>
  <si>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</si>
  <si>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</si>
  <si>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</si>
  <si>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</si>
  <si>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</si>
  <si>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</si>
  <si>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</si>
  <si>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</si>
  <si>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</si>
  <si>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</si>
  <si>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</si>
  <si>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</si>
  <si>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</si>
  <si>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</si>
  <si>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</si>
  <si>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</si>
  <si>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</si>
  <si>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</si>
  <si>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</si>
  <si>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</si>
  <si>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</si>
  <si>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</si>
  <si>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</si>
  <si>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</si>
  <si>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</si>
  <si>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</si>
  <si>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</si>
  <si>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</si>
  <si>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</si>
  <si>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</si>
  <si>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</si>
  <si>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</si>
  <si>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</si>
  <si>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</si>
  <si>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</si>
  <si>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</si>
  <si>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</si>
  <si>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</si>
  <si>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</si>
  <si>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</si>
  <si>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</si>
  <si>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</si>
  <si>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</si>
  <si>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</si>
  <si>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</si>
  <si>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</si>
  <si>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</si>
  <si>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</si>
  <si>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</si>
  <si>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</si>
  <si>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</si>
  <si>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</si>
  <si>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</si>
  <si>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</si>
  <si>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</si>
  <si>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</si>
  <si>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</si>
  <si>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</si>
  <si>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</si>
  <si>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</si>
  <si>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</si>
  <si>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</si>
  <si>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</si>
  <si>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</si>
  <si>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</si>
  <si>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</si>
  <si>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</si>
  <si>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</si>
  <si>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</si>
  <si>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</si>
  <si>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KOMİSYON_GİDERİ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</si>
  <si>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</si>
  <si>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</si>
  <si>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</si>
  <si>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</si>
  <si>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</si>
  <si>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</si>
  <si>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</si>
  <si>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</si>
  <si>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</si>
  <si>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</si>
  <si>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</si>
  <si>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</si>
  <si>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</si>
  <si>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</si>
  <si>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</si>
  <si>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</si>
  <si>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</si>
  <si>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</si>
  <si>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</si>
  <si>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</si>
  <si>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</si>
  <si>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</si>
  <si>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</si>
  <si>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</si>
  <si>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</si>
  <si>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</si>
  <si>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</si>
  <si>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</si>
  <si>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</si>
  <si>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</si>
  <si>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</si>
  <si>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</si>
  <si>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</si>
  <si>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</si>
  <si>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</si>
  <si>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</si>
  <si>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</si>
  <si>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</si>
  <si>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</si>
  <si>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</si>
  <si>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</si>
  <si>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</si>
  <si>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</si>
  <si>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</si>
  <si>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</si>
  <si>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</si>
  <si>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</si>
  <si>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</si>
  <si>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</si>
  <si>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</si>
  <si>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</si>
  <si>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</si>
  <si>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</si>
  <si>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</si>
  <si>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</si>
  <si>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</si>
  <si>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</si>
  <si>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</si>
  <si>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</si>
  <si>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</si>
  <si>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</si>
  <si>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</si>
  <si>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</si>
  <si>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</si>
  <si>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</si>
  <si>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</si>
  <si>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</si>
  <si>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</si>
  <si>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</si>
  <si>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</si>
  <si>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</si>
  <si>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</si>
  <si>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</si>
  <si>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</si>
  <si>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</si>
  <si>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</si>
  <si>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</si>
  <si>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</si>
  <si>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</si>
  <si>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</si>
  <si>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</si>
  <si>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</si>
  <si>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</si>
  <si>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</si>
  <si>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</si>
  <si>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</si>
  <si>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</si>
  <si>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</si>
  <si>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</si>
  <si>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</si>
  <si>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</si>
  <si>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</si>
  <si>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</si>
  <si>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</si>
  <si>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</si>
  <si>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</si>
  <si>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VERİLEN</t>
  </si>
  <si>
    <t>ALİ AÇIKGÖZ</t>
  </si>
  <si>
    <t>FERHAT ADSIZ</t>
  </si>
  <si>
    <t>BAYRAM ADSIZ</t>
  </si>
  <si>
    <t>Efes Buzhane</t>
  </si>
  <si>
    <t>Kurtuluş Dinç Hal</t>
  </si>
  <si>
    <t>ANTALYA</t>
  </si>
  <si>
    <t>İSTANBUL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</si>
</sst>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08"/>
  <sheetViews>
    <sheetView tabSelected="1" zoomScale="60" zoomScaleNormal="60" workbookViewId="0">
      <pane xSplit="1" ySplit="2" topLeftCell="B383" activePane="bottomRight" state="frozen"/>
      <selection pane="topRight" activeCell="B1" sqref="B1"/>
      <selection pane="bottomLeft" activeCell="A3" sqref="A3"/>
      <selection pane="bottomRight" activeCell="N395" sqref="N395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173</v>
      </c>
      <c r="K1" s="2"/>
      <c r="L1" s="38" t="s">
        <v>244</v>
      </c>
      <c r="M1" s="38"/>
      <c r="N1" s="38"/>
      <c r="O1" s="38"/>
      <c r="P1" s="38" t="s">
        <v>243</v>
      </c>
      <c r="Q1" s="38"/>
      <c r="R1" s="38"/>
      <c r="S1" s="38"/>
      <c r="T1" s="29" t="s">
        <v>227</v>
      </c>
      <c r="U1" s="29"/>
      <c r="V1" s="29"/>
      <c r="W1" s="29"/>
      <c r="X1" s="28" t="s">
        <v>226</v>
      </c>
      <c r="Y1" s="28"/>
      <c r="Z1" s="28"/>
      <c r="AA1" s="28"/>
      <c r="AB1" s="37" t="s">
        <v>225</v>
      </c>
      <c r="AC1" s="37"/>
      <c r="AD1" s="37"/>
      <c r="AE1" s="37"/>
      <c r="AF1" s="28" t="s">
        <v>224</v>
      </c>
      <c r="AG1" s="28"/>
      <c r="AH1" s="28"/>
      <c r="AI1" s="28"/>
      <c r="AJ1" s="36" t="s">
        <v>222</v>
      </c>
      <c r="AK1" s="36"/>
      <c r="AL1" s="36"/>
      <c r="AM1" s="36"/>
      <c r="AN1" s="35" t="s">
        <v>221</v>
      </c>
      <c r="AO1" s="35"/>
      <c r="AP1" s="35"/>
      <c r="AQ1" s="35"/>
      <c r="AR1" s="34" t="s">
        <v>219</v>
      </c>
      <c r="AS1" s="34"/>
      <c r="AT1" s="34"/>
      <c r="AU1" s="34"/>
      <c r="AV1" s="33" t="s">
        <v>218</v>
      </c>
      <c r="AW1" s="33"/>
      <c r="AX1" s="33"/>
      <c r="AY1" s="33"/>
      <c r="AZ1" s="29" t="s">
        <v>217</v>
      </c>
      <c r="BA1" s="29"/>
      <c r="BB1" s="29"/>
      <c r="BC1" s="29"/>
      <c r="BD1" s="30" t="s">
        <v>81</v>
      </c>
      <c r="BE1" s="30"/>
      <c r="BF1" s="30"/>
      <c r="BG1" s="30"/>
      <c r="BH1" s="31" t="s">
        <v>62</v>
      </c>
      <c r="BI1" s="31"/>
      <c r="BJ1" s="31"/>
      <c r="BK1" s="31"/>
      <c r="BL1" s="32" t="s">
        <v>82</v>
      </c>
      <c r="BM1" s="32"/>
      <c r="BN1" s="32"/>
      <c r="BO1" s="32"/>
      <c r="BP1" s="2" t="s">
        <v>83</v>
      </c>
      <c r="BQ1" s="2" t="s">
        <v>128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111</v>
      </c>
      <c r="N2" s="2" t="s">
        <v>112</v>
      </c>
      <c r="O2" s="2" t="s">
        <v>223</v>
      </c>
      <c r="P2" s="2" t="s">
        <v>2</v>
      </c>
      <c r="Q2" s="2" t="s">
        <v>111</v>
      </c>
      <c r="R2" s="2" t="s">
        <v>112</v>
      </c>
      <c r="S2" s="2" t="s">
        <v>223</v>
      </c>
      <c r="T2" s="8" t="s">
        <v>2</v>
      </c>
      <c r="U2" s="8" t="s">
        <v>111</v>
      </c>
      <c r="V2" s="8" t="s">
        <v>112</v>
      </c>
      <c r="W2" s="8" t="s">
        <v>223</v>
      </c>
      <c r="X2" s="8" t="s">
        <v>2</v>
      </c>
      <c r="Y2" s="8" t="s">
        <v>111</v>
      </c>
      <c r="Z2" s="8" t="s">
        <v>112</v>
      </c>
      <c r="AA2" s="8" t="s">
        <v>223</v>
      </c>
      <c r="AB2" s="8" t="s">
        <v>2</v>
      </c>
      <c r="AC2" s="8" t="s">
        <v>111</v>
      </c>
      <c r="AD2" s="8" t="s">
        <v>112</v>
      </c>
      <c r="AE2" s="8" t="s">
        <v>223</v>
      </c>
      <c r="AF2" s="8" t="s">
        <v>2</v>
      </c>
      <c r="AG2" s="8" t="s">
        <v>111</v>
      </c>
      <c r="AH2" s="8" t="s">
        <v>112</v>
      </c>
      <c r="AI2" s="8" t="s">
        <v>223</v>
      </c>
      <c r="AJ2" s="8" t="s">
        <v>2</v>
      </c>
      <c r="AK2" s="8" t="s">
        <v>111</v>
      </c>
      <c r="AL2" s="8" t="s">
        <v>112</v>
      </c>
      <c r="AM2" s="8" t="s">
        <v>223</v>
      </c>
      <c r="AN2" s="8" t="s">
        <v>2</v>
      </c>
      <c r="AO2" s="8" t="s">
        <v>111</v>
      </c>
      <c r="AP2" s="8" t="s">
        <v>112</v>
      </c>
      <c r="AQ2" s="8" t="s">
        <v>223</v>
      </c>
      <c r="AR2" s="8" t="s">
        <v>2</v>
      </c>
      <c r="AS2" s="8" t="s">
        <v>111</v>
      </c>
      <c r="AT2" s="8" t="s">
        <v>112</v>
      </c>
      <c r="AU2" s="8" t="s">
        <v>223</v>
      </c>
      <c r="AV2" s="8" t="s">
        <v>2</v>
      </c>
      <c r="AW2" s="8" t="s">
        <v>111</v>
      </c>
      <c r="AX2" s="8" t="s">
        <v>112</v>
      </c>
      <c r="AY2" s="8" t="s">
        <v>223</v>
      </c>
      <c r="AZ2" s="8" t="s">
        <v>2</v>
      </c>
      <c r="BA2" s="8" t="s">
        <v>111</v>
      </c>
      <c r="BB2" s="8" t="s">
        <v>112</v>
      </c>
      <c r="BC2" s="8" t="s">
        <v>223</v>
      </c>
      <c r="BD2" s="7" t="s">
        <v>2</v>
      </c>
      <c r="BE2" s="12" t="s">
        <v>111</v>
      </c>
      <c r="BF2" s="7" t="s">
        <v>112</v>
      </c>
      <c r="BG2" s="7" t="s">
        <v>223</v>
      </c>
      <c r="BH2" s="7" t="s">
        <v>2</v>
      </c>
      <c r="BI2" s="7" t="s">
        <v>33</v>
      </c>
      <c r="BJ2" s="7" t="s">
        <v>1</v>
      </c>
      <c r="BK2" s="7" t="s">
        <v>223</v>
      </c>
      <c r="BL2" s="7" t="s">
        <v>2</v>
      </c>
      <c r="BM2" s="7" t="s">
        <v>33</v>
      </c>
      <c r="BN2" s="7" t="s">
        <v>1</v>
      </c>
      <c r="BO2" s="23" t="s">
        <v>223</v>
      </c>
      <c r="BP2" s="2"/>
    </row>
    <row r="3" spans="1:69" x14ac:dyDescent="0.35">
      <c r="A3" s="4" t="s">
        <v>115</v>
      </c>
      <c r="B3" t="s">
        <v>113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115</v>
      </c>
      <c r="B4" t="s">
        <v>114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2"/>
    </row>
    <row r="6" spans="1:69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A8" s="2" t="s">
        <v>116</v>
      </c>
      <c r="B8" t="s">
        <v>117</v>
      </c>
      <c r="C8" t="s">
        <v>118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116</v>
      </c>
      <c r="B9" t="s">
        <v>119</v>
      </c>
      <c r="C9" t="s">
        <v>120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2"/>
    </row>
    <row r="12" spans="1:69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A13" s="2" t="s">
        <v>121</v>
      </c>
      <c r="B13" t="s">
        <v>122</v>
      </c>
      <c r="C13" t="s">
        <v>141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A14" s="2" t="s">
        <v>121</v>
      </c>
      <c r="B14" t="s">
        <v>122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121</v>
      </c>
      <c r="B15" t="s">
        <v>114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121</v>
      </c>
      <c r="B16" t="s">
        <v>117</v>
      </c>
      <c r="C16" t="s">
        <v>123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2"/>
    </row>
    <row r="20" spans="1:68" x14ac:dyDescent="0.35">
      <c r="A20" s="2" t="s">
        <v>142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A21" s="2" t="s">
        <v>142</v>
      </c>
      <c r="B21" s="8" t="s">
        <v>143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A22" s="2" t="s">
        <v>142</v>
      </c>
      <c r="B22" s="8" t="s">
        <v>144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142</v>
      </c>
      <c r="B23" s="8" t="s">
        <v>113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142</v>
      </c>
      <c r="B24" s="8" t="s">
        <v>143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142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145</v>
      </c>
      <c r="B29" s="8" t="s">
        <v>146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2"/>
    </row>
    <row r="30" spans="1:68" x14ac:dyDescent="0.35">
      <c r="A30" s="2" t="s">
        <v>145</v>
      </c>
      <c r="B30" s="8" t="s">
        <v>147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A31" s="2" t="s">
        <v>145</v>
      </c>
      <c r="B31" s="8" t="s">
        <v>148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0"/>
      <c r="BQ34" s="9"/>
    </row>
    <row r="35" spans="1:69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">
        <v>730</v>
      </c>
      <c r="BA35" s="2"/>
      <c r="BB35" s="2"/>
      <c r="BC35" s="2"/>
      <c r="BD35" s="23">
        <v>2192</v>
      </c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149</v>
      </c>
      <c r="B36" s="8" t="s">
        <v>150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2"/>
    </row>
    <row r="37" spans="1:69" x14ac:dyDescent="0.35">
      <c r="A37" s="2" t="s">
        <v>149</v>
      </c>
      <c r="B37" s="8" t="s">
        <v>151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A38" s="2" t="s">
        <v>149</v>
      </c>
      <c r="B38" s="8" t="s">
        <v>151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2" t="s">
        <v>149</v>
      </c>
      <c r="B39" s="8" t="s">
        <v>122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2"/>
    </row>
    <row r="40" spans="1:69" x14ac:dyDescent="0.35">
      <c r="A40" s="2" t="s">
        <v>149</v>
      </c>
      <c r="B40" s="8" t="s">
        <v>122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149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149</v>
      </c>
      <c r="B42" s="8" t="s">
        <v>152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730</v>
      </c>
      <c r="BA43" s="2"/>
      <c r="BB43" s="2"/>
      <c r="BC43" s="2"/>
      <c r="BD43" s="11">
        <v>2192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>
        <f>($AZ$43+$BD$43)</f>
        <v>2922</v>
      </c>
    </row>
    <row r="44" spans="1:69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153</v>
      </c>
      <c r="B46" s="8" t="s">
        <v>154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8">
        <v>25</v>
      </c>
      <c r="BA46" s="8"/>
      <c r="BB46" s="8" t="s">
        <v>9</v>
      </c>
      <c r="BC46" s="8"/>
      <c r="BD46" s="23">
        <v>582</v>
      </c>
      <c r="BE46" s="23"/>
      <c r="BF46" s="23" t="s">
        <v>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153</v>
      </c>
      <c r="B47" s="8" t="s">
        <v>155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v>75</v>
      </c>
      <c r="BA47" s="8"/>
      <c r="BB47" s="8" t="s">
        <v>36</v>
      </c>
      <c r="BC47" s="8"/>
      <c r="BD47" s="23">
        <v>505</v>
      </c>
      <c r="BE47" s="23"/>
      <c r="BF47" s="23" t="s">
        <v>36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153</v>
      </c>
      <c r="B48" s="8" t="s">
        <v>151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2"/>
    </row>
    <row r="49" spans="1:68" x14ac:dyDescent="0.35">
      <c r="A49" s="2" t="s">
        <v>153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/>
    </row>
    <row r="50" spans="1:68" x14ac:dyDescent="0.35">
      <c r="A50" s="2" t="s">
        <v>153</v>
      </c>
      <c r="B50" s="8" t="s">
        <v>148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A51" s="2" t="s">
        <v>153</v>
      </c>
      <c r="B51" s="8" t="s">
        <v>148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153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f>SUM(AZ46:AZ52)</f>
        <v>100</v>
      </c>
      <c r="BA53" s="2"/>
      <c r="BB53" s="2"/>
      <c r="BC53" s="2"/>
      <c r="BD53" s="11">
        <f>SUM(BD46:BD52)</f>
        <v>1087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2">
        <f>($AZ$53+$BD$53)</f>
        <v>1187</v>
      </c>
    </row>
    <row r="54" spans="1:68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156</v>
      </c>
      <c r="B56" s="8" t="s">
        <v>122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8">
        <v>537</v>
      </c>
      <c r="Y56" s="8"/>
      <c r="Z56" s="8" t="s">
        <v>36</v>
      </c>
      <c r="AA56" s="8">
        <v>1740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8">
        <v>1896</v>
      </c>
      <c r="AW56" s="8"/>
      <c r="AX56" s="8" t="s">
        <v>9</v>
      </c>
      <c r="AY56" s="8">
        <v>6330</v>
      </c>
      <c r="AZ56" s="2"/>
      <c r="BA56" s="2"/>
      <c r="BB56" s="2"/>
      <c r="BC56" s="2"/>
      <c r="BD56" s="23">
        <v>2268</v>
      </c>
      <c r="BE56" s="23"/>
      <c r="BF56" s="23" t="s">
        <v>9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156</v>
      </c>
      <c r="B57" s="8" t="s">
        <v>157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8">
        <v>300</v>
      </c>
      <c r="Y57" s="8"/>
      <c r="Z57" s="8" t="s">
        <v>9</v>
      </c>
      <c r="AA57" s="8">
        <v>1040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8"/>
      <c r="AW57" s="8"/>
      <c r="AX57" s="8"/>
      <c r="AY57" s="8"/>
      <c r="AZ57" s="2"/>
      <c r="BA57" s="2"/>
      <c r="BB57" s="2"/>
      <c r="BC57" s="2"/>
      <c r="BD57" s="23">
        <v>175</v>
      </c>
      <c r="BE57" s="23"/>
      <c r="BF57" s="23" t="s">
        <v>36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156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156</v>
      </c>
      <c r="B59" s="8" t="s">
        <v>113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2"/>
    </row>
    <row r="60" spans="1:68" x14ac:dyDescent="0.35">
      <c r="A60" s="2" t="s">
        <v>156</v>
      </c>
      <c r="B60" s="8" t="s">
        <v>158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/>
    </row>
    <row r="61" spans="1:68" x14ac:dyDescent="0.35">
      <c r="A61" s="2" t="s">
        <v>156</v>
      </c>
      <c r="B61" s="8" t="s">
        <v>159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A62" s="2" t="s">
        <v>156</v>
      </c>
      <c r="B62" s="8" t="s">
        <v>160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>SUM(X56:X62)</f>
        <v>837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f>SUM(AV56:AV62)</f>
        <v>1896</v>
      </c>
      <c r="AW63" s="2"/>
      <c r="AX63" s="2"/>
      <c r="AY63" s="2"/>
      <c r="AZ63" s="2"/>
      <c r="BA63" s="2"/>
      <c r="BB63" s="2"/>
      <c r="BC63" s="2"/>
      <c r="BD63" s="11">
        <f>SUM(BD56:BD62)</f>
        <v>2443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2">
        <f>(X63+AV63+BD63)</f>
        <v>5176</v>
      </c>
    </row>
    <row r="64" spans="1:68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161</v>
      </c>
      <c r="B66" s="8" t="s">
        <v>162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8">
        <v>950</v>
      </c>
      <c r="AS66" s="8"/>
      <c r="AT66" s="8"/>
      <c r="AU66" s="8"/>
      <c r="AV66" s="8">
        <v>864</v>
      </c>
      <c r="AW66" s="8"/>
      <c r="AX66" s="8" t="s">
        <v>9</v>
      </c>
      <c r="AY66" s="8">
        <v>2707</v>
      </c>
      <c r="AZ66" s="8">
        <v>250</v>
      </c>
      <c r="BA66" s="8"/>
      <c r="BB66" s="8" t="s">
        <v>9</v>
      </c>
      <c r="BC66" s="8"/>
      <c r="BD66" s="23">
        <v>2760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161</v>
      </c>
      <c r="B67" s="8" t="s">
        <v>163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161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161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161</v>
      </c>
      <c r="B70" s="8" t="s">
        <v>164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2"/>
    </row>
    <row r="71" spans="1:68" x14ac:dyDescent="0.35">
      <c r="A71" s="2" t="s">
        <v>161</v>
      </c>
      <c r="B71" s="8" t="s">
        <v>151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/>
    </row>
    <row r="72" spans="1:68" x14ac:dyDescent="0.35">
      <c r="A72" s="2" t="s">
        <v>161</v>
      </c>
      <c r="B72" s="8" t="s">
        <v>165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A73" s="2" t="s">
        <v>161</v>
      </c>
      <c r="B73" s="8" t="s">
        <v>122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161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161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>
        <v>950</v>
      </c>
      <c r="AS76" s="2"/>
      <c r="AT76" s="2"/>
      <c r="AU76" s="2"/>
      <c r="AV76" s="2">
        <v>864</v>
      </c>
      <c r="AW76" s="2"/>
      <c r="AX76" s="2"/>
      <c r="AY76" s="2"/>
      <c r="AZ76" s="2">
        <v>250</v>
      </c>
      <c r="BA76" s="2"/>
      <c r="BB76" s="2"/>
      <c r="BC76" s="2"/>
      <c r="BD76" s="11">
        <v>2760</v>
      </c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>
        <f>($AR$76+$AV$76+$AZ$76+$BD$76)</f>
        <v>4824</v>
      </c>
    </row>
    <row r="77" spans="1:68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166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8">
        <v>1290</v>
      </c>
      <c r="AS79" s="8"/>
      <c r="AT79" s="8" t="s">
        <v>9</v>
      </c>
      <c r="AU79" s="2"/>
      <c r="AV79" s="2"/>
      <c r="AW79" s="2"/>
      <c r="AX79" s="2"/>
      <c r="AY79" s="2"/>
      <c r="AZ79" s="2"/>
      <c r="BA79" s="2"/>
      <c r="BB79" s="2"/>
      <c r="BC79" s="2"/>
      <c r="BD79" s="23">
        <v>406</v>
      </c>
      <c r="BE79" s="23"/>
      <c r="BF79" s="23" t="s">
        <v>36</v>
      </c>
      <c r="BG79" s="11"/>
      <c r="BH79" s="23">
        <v>166</v>
      </c>
      <c r="BI79" s="23"/>
      <c r="BJ79" s="23" t="s">
        <v>9</v>
      </c>
      <c r="BK79" s="11"/>
      <c r="BL79" s="11"/>
      <c r="BM79" s="11"/>
      <c r="BN79" s="11"/>
      <c r="BO79" s="11"/>
      <c r="BP79" s="2"/>
    </row>
    <row r="80" spans="1:68" x14ac:dyDescent="0.35">
      <c r="A80" s="2" t="s">
        <v>166</v>
      </c>
      <c r="B80" s="8" t="s">
        <v>167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8">
        <v>170</v>
      </c>
      <c r="AS80" s="8"/>
      <c r="AT80" s="8" t="s">
        <v>36</v>
      </c>
      <c r="AU80" s="2"/>
      <c r="AV80" s="2"/>
      <c r="AW80" s="2"/>
      <c r="AX80" s="2"/>
      <c r="AY80" s="2"/>
      <c r="AZ80" s="2"/>
      <c r="BA80" s="2"/>
      <c r="BB80" s="2"/>
      <c r="BC80" s="2"/>
      <c r="BD80" s="23">
        <v>2491</v>
      </c>
      <c r="BE80" s="23"/>
      <c r="BF80" s="23" t="s">
        <v>9</v>
      </c>
      <c r="BG80" s="11"/>
      <c r="BH80" s="23">
        <v>270</v>
      </c>
      <c r="BI80" s="23"/>
      <c r="BJ80" s="23" t="s">
        <v>36</v>
      </c>
      <c r="BK80" s="11"/>
      <c r="BL80" s="11"/>
      <c r="BM80" s="11"/>
      <c r="BN80" s="11"/>
      <c r="BO80" s="11"/>
      <c r="BP80" s="2"/>
    </row>
    <row r="81" spans="1:68" x14ac:dyDescent="0.35">
      <c r="A81" s="2" t="s">
        <v>166</v>
      </c>
      <c r="B81" s="8" t="s">
        <v>164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166</v>
      </c>
      <c r="B82" s="8" t="s">
        <v>151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166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166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2"/>
    </row>
    <row r="85" spans="1:68" x14ac:dyDescent="0.35">
      <c r="A85" s="2" t="s">
        <v>166</v>
      </c>
      <c r="B85" s="8" t="s">
        <v>168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/>
    </row>
    <row r="86" spans="1:68" x14ac:dyDescent="0.35">
      <c r="A86" s="2" t="s">
        <v>166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>
        <f>SUM(AR79:AR86)</f>
        <v>1460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>
        <f>SUM(BD79:BD86)</f>
        <v>2897</v>
      </c>
      <c r="BE87" s="11"/>
      <c r="BF87" s="11"/>
      <c r="BG87" s="11"/>
      <c r="BH87" s="11">
        <f>SUM(BH79:BH86)</f>
        <v>436</v>
      </c>
      <c r="BI87" s="11"/>
      <c r="BJ87" s="11"/>
      <c r="BK87" s="11"/>
      <c r="BL87" s="11"/>
      <c r="BM87" s="11"/>
      <c r="BN87" s="11"/>
      <c r="BO87" s="11"/>
      <c r="BP87" s="2">
        <f>($AR$87+$BD$87+$BH$87)</f>
        <v>4793</v>
      </c>
    </row>
    <row r="88" spans="1:68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2"/>
    </row>
    <row r="89" spans="1:68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2"/>
    </row>
    <row r="90" spans="1:68" x14ac:dyDescent="0.35">
      <c r="A90" s="2" t="s">
        <v>169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>
        <v>1585</v>
      </c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169</v>
      </c>
      <c r="B91" s="8" t="s">
        <v>151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169</v>
      </c>
      <c r="B92" s="8" t="s">
        <v>148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169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169</v>
      </c>
      <c r="B94" s="8" t="s">
        <v>170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169</v>
      </c>
      <c r="B95" s="8" t="s">
        <v>171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1"/>
      <c r="BE96" s="11"/>
      <c r="BF96" s="11"/>
      <c r="BG96" s="11"/>
      <c r="BH96" s="11">
        <v>1585</v>
      </c>
      <c r="BI96" s="11"/>
      <c r="BJ96" s="11"/>
      <c r="BK96" s="11"/>
      <c r="BL96" s="11"/>
      <c r="BM96" s="11"/>
      <c r="BN96" s="11"/>
      <c r="BO96" s="11"/>
      <c r="BP96" s="2">
        <v>1585</v>
      </c>
    </row>
    <row r="97" spans="1:69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2"/>
    </row>
    <row r="98" spans="1:6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10"/>
      <c r="BQ98" s="9"/>
    </row>
    <row r="99" spans="1:69" x14ac:dyDescent="0.35">
      <c r="A99" s="2" t="s">
        <v>172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8">
        <v>1404</v>
      </c>
      <c r="AS99" s="8"/>
      <c r="AT99" s="8"/>
      <c r="AU99" s="8"/>
      <c r="AV99" s="8"/>
      <c r="AW99" s="8"/>
      <c r="AX99" s="8"/>
      <c r="AY99" s="8"/>
      <c r="AZ99" s="8">
        <v>275</v>
      </c>
      <c r="BA99" s="8"/>
      <c r="BB99" s="8"/>
      <c r="BC99" s="8"/>
      <c r="BD99" s="23">
        <v>2362</v>
      </c>
      <c r="BE99" s="23"/>
      <c r="BF99" s="23"/>
      <c r="BG99" s="23"/>
      <c r="BH99" s="23">
        <v>455</v>
      </c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172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172</v>
      </c>
      <c r="B101" s="8" t="s">
        <v>159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172</v>
      </c>
      <c r="B102" s="8" t="s">
        <v>151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172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172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>
        <v>3600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1404</v>
      </c>
      <c r="AS105" s="2"/>
      <c r="AT105" s="2"/>
      <c r="AU105" s="2"/>
      <c r="AV105" s="2"/>
      <c r="AW105" s="2"/>
      <c r="AX105" s="2"/>
      <c r="AY105" s="2"/>
      <c r="AZ105" s="2">
        <v>275</v>
      </c>
      <c r="BA105" s="2"/>
      <c r="BB105" s="2"/>
      <c r="BC105" s="2"/>
      <c r="BD105" s="11">
        <v>2362</v>
      </c>
      <c r="BE105" s="11"/>
      <c r="BF105" s="11"/>
      <c r="BG105" s="11"/>
      <c r="BH105" s="11">
        <v>455</v>
      </c>
      <c r="BI105" s="11"/>
      <c r="BJ105" s="11"/>
      <c r="BK105" s="11"/>
      <c r="BL105" s="11"/>
      <c r="BM105" s="11"/>
      <c r="BN105" s="11"/>
      <c r="BO105" s="11"/>
      <c r="BP105" s="2">
        <f>($AR$105+$AZ$105+$BD$105+$BH$105)</f>
        <v>4496</v>
      </c>
    </row>
    <row r="106" spans="1:69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2"/>
    </row>
    <row r="107" spans="1:69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2"/>
    </row>
    <row r="108" spans="1:69" x14ac:dyDescent="0.35">
      <c r="A108" s="4" t="s">
        <v>174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8">
        <v>96</v>
      </c>
      <c r="AC108" s="8"/>
      <c r="AD108" s="8"/>
      <c r="AE108" s="8">
        <v>720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8">
        <v>953</v>
      </c>
      <c r="AS108" s="8"/>
      <c r="AT108" s="8" t="s">
        <v>9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3">
        <v>1459</v>
      </c>
      <c r="BE108" s="23"/>
      <c r="BF108" s="23" t="s">
        <v>9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4" t="s">
        <v>174</v>
      </c>
      <c r="B109" s="8" t="s">
        <v>175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2"/>
    </row>
    <row r="110" spans="1:69" x14ac:dyDescent="0.35">
      <c r="A110" s="4" t="s">
        <v>174</v>
      </c>
      <c r="B110" s="8" t="s">
        <v>159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4" t="s">
        <v>174</v>
      </c>
      <c r="B111" s="8" t="s">
        <v>151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4" t="s">
        <v>174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4" t="s">
        <v>174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>
        <f>($AB$114+$AR$114+$BD$114)</f>
        <v>2508</v>
      </c>
    </row>
    <row r="114" spans="1:68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>
        <v>96</v>
      </c>
      <c r="AC114" s="2"/>
      <c r="AD114" s="2"/>
      <c r="AE114" s="2">
        <v>720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953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>
        <v>1459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2"/>
    </row>
    <row r="117" spans="1:68" x14ac:dyDescent="0.35">
      <c r="A117" s="2" t="s">
        <v>176</v>
      </c>
      <c r="B117" s="8" t="s">
        <v>151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8">
        <v>430</v>
      </c>
      <c r="Y117" s="8"/>
      <c r="Z117" s="8" t="s">
        <v>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8">
        <v>860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3">
        <v>74</v>
      </c>
      <c r="BE117" s="23" t="s">
        <v>216</v>
      </c>
      <c r="BF117" s="23"/>
      <c r="BG117" s="11"/>
      <c r="BH117" s="11"/>
      <c r="BI117" s="11"/>
      <c r="BJ117" s="11"/>
      <c r="BK117" s="11"/>
      <c r="BL117" s="11"/>
      <c r="BM117" s="11"/>
      <c r="BN117" s="11"/>
      <c r="BO117" s="11"/>
      <c r="BP117" s="2"/>
    </row>
    <row r="118" spans="1:68" x14ac:dyDescent="0.35">
      <c r="A118" s="2" t="s">
        <v>176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3">
        <v>739</v>
      </c>
      <c r="BE118" s="23" t="s">
        <v>35</v>
      </c>
      <c r="BF118" s="23" t="s">
        <v>9</v>
      </c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A119" s="2" t="s">
        <v>176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2" t="s">
        <v>176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2" t="s">
        <v>176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430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860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>
        <f>SUM(BD117:BD121)</f>
        <v>813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>
        <f>(X122+AR122+BD122)</f>
        <v>2103</v>
      </c>
    </row>
    <row r="123" spans="1:68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2" t="s">
        <v>177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3">
        <v>1400</v>
      </c>
      <c r="BE125" s="23"/>
      <c r="BF125" s="23"/>
      <c r="BG125" s="23">
        <v>4980</v>
      </c>
      <c r="BH125" s="23">
        <v>508</v>
      </c>
      <c r="BI125" s="23"/>
      <c r="BJ125" s="23"/>
      <c r="BK125" s="23">
        <v>1830</v>
      </c>
      <c r="BL125" s="11"/>
      <c r="BM125" s="11"/>
      <c r="BN125" s="11"/>
      <c r="BO125" s="11"/>
      <c r="BP125" s="2"/>
    </row>
    <row r="126" spans="1:68" x14ac:dyDescent="0.35">
      <c r="A126" s="2" t="s">
        <v>177</v>
      </c>
      <c r="B126" s="8" t="s">
        <v>151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2"/>
    </row>
    <row r="127" spans="1:68" x14ac:dyDescent="0.35">
      <c r="A127" s="2" t="s">
        <v>177</v>
      </c>
      <c r="B127" s="8" t="s">
        <v>146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A128" s="2" t="s">
        <v>177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9" x14ac:dyDescent="0.35">
      <c r="A129" s="2" t="s">
        <v>177</v>
      </c>
      <c r="B129" s="8" t="s">
        <v>178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9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11">
        <v>1400</v>
      </c>
      <c r="BE130" s="11"/>
      <c r="BF130" s="11"/>
      <c r="BG130" s="11">
        <v>4980</v>
      </c>
      <c r="BH130" s="11">
        <v>508</v>
      </c>
      <c r="BI130" s="11"/>
      <c r="BJ130" s="11"/>
      <c r="BK130" s="11">
        <v>1830</v>
      </c>
      <c r="BL130" s="11"/>
      <c r="BM130" s="11"/>
      <c r="BN130" s="11"/>
      <c r="BO130" s="11"/>
      <c r="BP130" s="2">
        <f>($BD$130+$BH$130)</f>
        <v>1908</v>
      </c>
      <c r="BQ130">
        <f>($BG$130+$BK$130)</f>
        <v>6810</v>
      </c>
    </row>
    <row r="131" spans="1:69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9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9" x14ac:dyDescent="0.35">
      <c r="A133" s="2" t="s">
        <v>179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8">
        <v>1676</v>
      </c>
      <c r="AN133" s="8">
        <v>277</v>
      </c>
      <c r="AO133" s="8"/>
      <c r="AP133" s="8"/>
      <c r="AQ133" s="8">
        <v>874</v>
      </c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23">
        <v>2271</v>
      </c>
      <c r="BE133" s="11"/>
      <c r="BF133" s="11"/>
      <c r="BG133" s="23">
        <v>7496</v>
      </c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9" x14ac:dyDescent="0.35">
      <c r="A134" s="2" t="s">
        <v>179</v>
      </c>
      <c r="B134" s="8" t="s">
        <v>151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23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9" x14ac:dyDescent="0.35">
      <c r="A135" s="2" t="s">
        <v>179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2"/>
    </row>
    <row r="136" spans="1:69" x14ac:dyDescent="0.35">
      <c r="A136" s="2" t="s">
        <v>179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/>
    </row>
    <row r="137" spans="1:69" x14ac:dyDescent="0.35">
      <c r="A137" s="2" t="s">
        <v>179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9" x14ac:dyDescent="0.35">
      <c r="A138" s="2" t="s">
        <v>179</v>
      </c>
      <c r="B138" s="8" t="s">
        <v>180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9" x14ac:dyDescent="0.35">
      <c r="A139" s="2" t="s">
        <v>179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2"/>
    </row>
    <row r="140" spans="1:69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1676</v>
      </c>
      <c r="AN140" s="2">
        <v>277</v>
      </c>
      <c r="AO140" s="2"/>
      <c r="AP140" s="2"/>
      <c r="AQ140" s="2">
        <v>874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>
        <v>2271</v>
      </c>
      <c r="BE140" s="11"/>
      <c r="BF140" s="11"/>
      <c r="BG140" s="11">
        <v>7496</v>
      </c>
      <c r="BH140" s="11"/>
      <c r="BI140" s="11"/>
      <c r="BJ140" s="11"/>
      <c r="BK140" s="11"/>
      <c r="BL140" s="11"/>
      <c r="BM140" s="11"/>
      <c r="BN140" s="11"/>
      <c r="BO140" s="11"/>
      <c r="BP140" s="2">
        <f>($AN$140+$BD$140)</f>
        <v>2548</v>
      </c>
      <c r="BQ140">
        <f>($AM$140+$AQ$140+$BG$140)</f>
        <v>10046</v>
      </c>
    </row>
    <row r="141" spans="1:69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9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9" x14ac:dyDescent="0.35">
      <c r="A143" s="2" t="s">
        <v>181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8">
        <v>370</v>
      </c>
      <c r="AG143" s="8"/>
      <c r="AH143" s="8"/>
      <c r="AI143" s="8">
        <v>1100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3">
        <v>2289</v>
      </c>
      <c r="BE143" s="23"/>
      <c r="BF143" s="23"/>
      <c r="BG143" s="23"/>
      <c r="BH143" s="23">
        <v>534</v>
      </c>
      <c r="BI143" s="23"/>
      <c r="BJ143" s="23"/>
      <c r="BK143" s="23">
        <v>1940</v>
      </c>
      <c r="BL143" s="11"/>
      <c r="BM143" s="11"/>
      <c r="BN143" s="11"/>
      <c r="BO143" s="11"/>
      <c r="BP143" s="2"/>
    </row>
    <row r="144" spans="1:69" x14ac:dyDescent="0.35">
      <c r="A144" s="2" t="s">
        <v>181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2"/>
    </row>
    <row r="145" spans="1:69" x14ac:dyDescent="0.35">
      <c r="A145" s="2" t="s">
        <v>181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2"/>
    </row>
    <row r="146" spans="1:69" x14ac:dyDescent="0.35">
      <c r="A146" s="2" t="s">
        <v>181</v>
      </c>
      <c r="B146" s="8" t="s">
        <v>151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A147" s="2" t="s">
        <v>181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181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181</v>
      </c>
      <c r="B149" s="8" t="s">
        <v>182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181</v>
      </c>
      <c r="B150" s="8" t="s">
        <v>182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181</v>
      </c>
      <c r="B151" s="8" t="s">
        <v>146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181</v>
      </c>
      <c r="B152" s="8" t="s">
        <v>146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181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v>370</v>
      </c>
      <c r="AG154" s="2"/>
      <c r="AH154" s="2"/>
      <c r="AI154" s="2">
        <v>1100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>
        <v>2289</v>
      </c>
      <c r="BE154" s="11"/>
      <c r="BF154" s="11"/>
      <c r="BG154" s="11"/>
      <c r="BH154" s="11">
        <v>534</v>
      </c>
      <c r="BI154" s="11"/>
      <c r="BJ154" s="11"/>
      <c r="BK154" s="11">
        <v>1940</v>
      </c>
      <c r="BL154" s="11"/>
      <c r="BM154" s="11"/>
      <c r="BN154" s="11"/>
      <c r="BO154" s="11"/>
      <c r="BP154" s="2">
        <f>(AF154+BD154+BH154)</f>
        <v>3193</v>
      </c>
    </row>
    <row r="155" spans="1:69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2"/>
    </row>
    <row r="156" spans="1:69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10"/>
      <c r="BQ156" s="9"/>
    </row>
    <row r="157" spans="1:69" x14ac:dyDescent="0.35">
      <c r="A157" s="2" t="s">
        <v>183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4">
        <v>174</v>
      </c>
      <c r="BA157" s="8"/>
      <c r="BB157" s="8" t="s">
        <v>36</v>
      </c>
      <c r="BC157" s="8"/>
      <c r="BD157" s="23">
        <v>194</v>
      </c>
      <c r="BE157" s="23"/>
      <c r="BF157" s="23" t="s">
        <v>36</v>
      </c>
      <c r="BG157" s="23"/>
      <c r="BH157" s="23">
        <v>1430</v>
      </c>
      <c r="BI157" s="23"/>
      <c r="BJ157" s="23"/>
      <c r="BK157" s="11"/>
      <c r="BL157" s="11"/>
      <c r="BM157" s="11"/>
      <c r="BN157" s="11"/>
      <c r="BO157" s="11"/>
      <c r="BP157" s="2"/>
    </row>
    <row r="158" spans="1:69" x14ac:dyDescent="0.35">
      <c r="A158" s="2" t="s">
        <v>183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8">
        <v>201</v>
      </c>
      <c r="BA158" s="8"/>
      <c r="BB158" s="8" t="s">
        <v>9</v>
      </c>
      <c r="BC158" s="8"/>
      <c r="BD158" s="23">
        <v>1323</v>
      </c>
      <c r="BE158" s="23"/>
      <c r="BF158" s="23" t="s">
        <v>9</v>
      </c>
      <c r="BG158" s="23"/>
      <c r="BH158" s="23"/>
      <c r="BI158" s="23"/>
      <c r="BJ158" s="23"/>
      <c r="BK158" s="11"/>
      <c r="BL158" s="11"/>
      <c r="BM158" s="11"/>
      <c r="BN158" s="11"/>
      <c r="BO158" s="11"/>
      <c r="BP158" s="2"/>
    </row>
    <row r="159" spans="1:69" x14ac:dyDescent="0.35">
      <c r="A159" s="2" t="s">
        <v>183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8"/>
      <c r="BA159" s="8"/>
      <c r="BB159" s="8"/>
      <c r="BC159" s="8"/>
      <c r="BD159" s="23"/>
      <c r="BE159" s="23"/>
      <c r="BF159" s="23"/>
      <c r="BG159" s="23"/>
      <c r="BH159" s="23"/>
      <c r="BI159" s="23"/>
      <c r="BJ159" s="23"/>
      <c r="BK159" s="11"/>
      <c r="BL159" s="11"/>
      <c r="BM159" s="11"/>
      <c r="BN159" s="11"/>
      <c r="BO159" s="11"/>
      <c r="BP159" s="2"/>
    </row>
    <row r="160" spans="1:69" x14ac:dyDescent="0.35">
      <c r="A160" s="2" t="s">
        <v>183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183</v>
      </c>
      <c r="B161" s="8" t="s">
        <v>146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183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183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183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f>SUM(AZ157:AZ164)</f>
        <v>375</v>
      </c>
      <c r="BA165" s="2"/>
      <c r="BB165" s="2"/>
      <c r="BC165" s="2"/>
      <c r="BD165" s="11">
        <f>SUM(BD157:BD164)</f>
        <v>1517</v>
      </c>
      <c r="BE165" s="11"/>
      <c r="BF165" s="11"/>
      <c r="BG165" s="11"/>
      <c r="BH165" s="11">
        <v>1430</v>
      </c>
      <c r="BI165" s="11"/>
      <c r="BJ165" s="11"/>
      <c r="BK165" s="11"/>
      <c r="BL165" s="11"/>
      <c r="BM165" s="11"/>
      <c r="BN165" s="11"/>
      <c r="BO165" s="11"/>
      <c r="BP165" s="2">
        <f>($AZ$165+$BD$165+$BH$165)</f>
        <v>3322</v>
      </c>
    </row>
    <row r="166" spans="1:68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184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8">
        <v>64</v>
      </c>
      <c r="AS168" s="8"/>
      <c r="AT168" s="8" t="s">
        <v>36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23">
        <v>45</v>
      </c>
      <c r="BE168" s="23"/>
      <c r="BF168" s="23" t="s">
        <v>36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184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8">
        <v>684</v>
      </c>
      <c r="AS169" s="8"/>
      <c r="AT169" s="8" t="s">
        <v>9</v>
      </c>
      <c r="AU169" s="8"/>
      <c r="AV169" s="8"/>
      <c r="AW169" s="8"/>
      <c r="AX169" s="8"/>
      <c r="AY169" s="8"/>
      <c r="AZ169" s="8"/>
      <c r="BA169" s="8"/>
      <c r="BB169" s="8"/>
      <c r="BC169" s="8"/>
      <c r="BD169" s="23">
        <v>1498</v>
      </c>
      <c r="BE169" s="23"/>
      <c r="BF169" s="23" t="s">
        <v>9</v>
      </c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184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2"/>
    </row>
    <row r="171" spans="1:68" x14ac:dyDescent="0.35">
      <c r="A171" s="2" t="s">
        <v>184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2"/>
    </row>
    <row r="172" spans="1:68" x14ac:dyDescent="0.35">
      <c r="A172" s="2" t="s">
        <v>184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x14ac:dyDescent="0.35">
      <c r="A173" s="2" t="s">
        <v>184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2"/>
    </row>
    <row r="174" spans="1:68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>
        <f>SUM(AR168:AR173)</f>
        <v>748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11">
        <f>SUM(BD168:BD173)</f>
        <v>1543</v>
      </c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2">
        <f>(AR174+BD174)</f>
        <v>2291</v>
      </c>
    </row>
    <row r="175" spans="1:68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2"/>
    </row>
    <row r="176" spans="1:68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2"/>
    </row>
    <row r="177" spans="1:68" x14ac:dyDescent="0.35">
      <c r="A177" s="4" t="s">
        <v>185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8">
        <v>144</v>
      </c>
      <c r="AW177" s="8"/>
      <c r="AX177" s="8" t="s">
        <v>9</v>
      </c>
      <c r="AY177" s="8"/>
      <c r="AZ177" s="8"/>
      <c r="BA177" s="8"/>
      <c r="BB177" s="8"/>
      <c r="BC177" s="8"/>
      <c r="BD177" s="23">
        <v>2903</v>
      </c>
      <c r="BE177" s="23"/>
      <c r="BF177" s="23" t="s">
        <v>9</v>
      </c>
      <c r="BG177" s="23"/>
      <c r="BH177" s="23">
        <v>565</v>
      </c>
      <c r="BI177" s="23"/>
      <c r="BJ177" s="23" t="s">
        <v>220</v>
      </c>
      <c r="BK177" s="11"/>
      <c r="BL177" s="11"/>
      <c r="BM177" s="11"/>
      <c r="BN177" s="11"/>
      <c r="BO177" s="11"/>
      <c r="BP177" s="2"/>
    </row>
    <row r="178" spans="1:68" x14ac:dyDescent="0.35">
      <c r="A178" s="4" t="s">
        <v>185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8"/>
      <c r="AW178" s="8"/>
      <c r="AX178" s="8"/>
      <c r="AY178" s="8"/>
      <c r="AZ178" s="8"/>
      <c r="BA178" s="8"/>
      <c r="BB178" s="8"/>
      <c r="BC178" s="8"/>
      <c r="BD178" s="23">
        <v>60</v>
      </c>
      <c r="BE178" s="23"/>
      <c r="BF178" s="23" t="s">
        <v>36</v>
      </c>
      <c r="BG178" s="23"/>
      <c r="BH178" s="23">
        <v>538</v>
      </c>
      <c r="BI178" s="23"/>
      <c r="BJ178" s="23" t="s">
        <v>9</v>
      </c>
      <c r="BK178" s="11"/>
      <c r="BL178" s="11"/>
      <c r="BM178" s="11"/>
      <c r="BN178" s="11"/>
      <c r="BO178" s="11"/>
      <c r="BP178" s="2"/>
    </row>
    <row r="179" spans="1:68" x14ac:dyDescent="0.35">
      <c r="A179" s="4" t="s">
        <v>185</v>
      </c>
      <c r="B179" s="8" t="s">
        <v>151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8"/>
      <c r="AW179" s="8"/>
      <c r="AX179" s="8"/>
      <c r="AY179" s="8"/>
      <c r="AZ179" s="8"/>
      <c r="BA179" s="8"/>
      <c r="BB179" s="8"/>
      <c r="BC179" s="8"/>
      <c r="BD179" s="23"/>
      <c r="BE179" s="23"/>
      <c r="BF179" s="23"/>
      <c r="BG179" s="23"/>
      <c r="BH179" s="23">
        <v>173</v>
      </c>
      <c r="BI179" s="23"/>
      <c r="BJ179" s="23" t="s">
        <v>36</v>
      </c>
      <c r="BK179" s="11"/>
      <c r="BL179" s="11"/>
      <c r="BM179" s="11"/>
      <c r="BN179" s="11"/>
      <c r="BO179" s="11"/>
      <c r="BP179" s="2"/>
    </row>
    <row r="180" spans="1:68" x14ac:dyDescent="0.35">
      <c r="A180" s="4" t="s">
        <v>185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8"/>
      <c r="AW180" s="8"/>
      <c r="AX180" s="8"/>
      <c r="AY180" s="8"/>
      <c r="AZ180" s="8"/>
      <c r="BA180" s="8"/>
      <c r="BB180" s="8"/>
      <c r="BC180" s="8"/>
      <c r="BD180" s="23"/>
      <c r="BE180" s="23"/>
      <c r="BF180" s="23"/>
      <c r="BG180" s="23"/>
      <c r="BH180" s="23">
        <v>724</v>
      </c>
      <c r="BI180" s="23"/>
      <c r="BJ180" s="23" t="s">
        <v>123</v>
      </c>
      <c r="BK180" s="11"/>
      <c r="BL180" s="11"/>
      <c r="BM180" s="11"/>
      <c r="BN180" s="11"/>
      <c r="BO180" s="11"/>
      <c r="BP180" s="2"/>
    </row>
    <row r="181" spans="1:68" x14ac:dyDescent="0.35">
      <c r="A181" s="4" t="s">
        <v>185</v>
      </c>
      <c r="B181" s="8" t="s">
        <v>186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4" t="s">
        <v>185</v>
      </c>
      <c r="B182" s="8" t="s">
        <v>187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2"/>
    </row>
    <row r="183" spans="1:68" x14ac:dyDescent="0.35">
      <c r="A183" s="4" t="s">
        <v>185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2"/>
    </row>
    <row r="184" spans="1:68" x14ac:dyDescent="0.35">
      <c r="A184" s="4" t="s">
        <v>185</v>
      </c>
      <c r="B184" s="8" t="s">
        <v>188</v>
      </c>
      <c r="C184" s="8" t="s">
        <v>123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144</v>
      </c>
      <c r="AW185" s="2"/>
      <c r="AX185" s="2"/>
      <c r="AY185" s="2"/>
      <c r="AZ185" s="2"/>
      <c r="BA185" s="2"/>
      <c r="BB185" s="2"/>
      <c r="BC185" s="2"/>
      <c r="BD185" s="11">
        <f>SUM(BD177:BD184)</f>
        <v>2963</v>
      </c>
      <c r="BE185" s="11"/>
      <c r="BF185" s="11"/>
      <c r="BG185" s="11"/>
      <c r="BH185" s="11">
        <f>SUM(BH177:BH184)</f>
        <v>2000</v>
      </c>
      <c r="BI185" s="11"/>
      <c r="BJ185" s="11"/>
      <c r="BK185" s="11"/>
      <c r="BL185" s="11"/>
      <c r="BM185" s="11"/>
      <c r="BN185" s="11"/>
      <c r="BO185" s="11"/>
      <c r="BP185" s="2">
        <f>(AV185+BD185+BH185)</f>
        <v>5107</v>
      </c>
    </row>
    <row r="186" spans="1:68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>
        <v>680</v>
      </c>
      <c r="U187" s="8"/>
      <c r="V187" s="8"/>
      <c r="W187" s="8">
        <v>5520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189</v>
      </c>
      <c r="B188" s="8" t="s">
        <v>151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23">
        <v>101</v>
      </c>
      <c r="BI188" s="23"/>
      <c r="BJ188" s="23" t="s">
        <v>36</v>
      </c>
      <c r="BK188" s="11"/>
      <c r="BL188" s="11"/>
      <c r="BM188" s="11"/>
      <c r="BN188" s="11"/>
      <c r="BO188" s="11"/>
      <c r="BP188" s="2"/>
    </row>
    <row r="189" spans="1:68" x14ac:dyDescent="0.35">
      <c r="A189" s="2" t="s">
        <v>189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23">
        <v>760</v>
      </c>
      <c r="BI189" s="23"/>
      <c r="BJ189" s="23" t="s">
        <v>9</v>
      </c>
      <c r="BK189" s="11"/>
      <c r="BL189" s="11"/>
      <c r="BM189" s="11"/>
      <c r="BN189" s="11"/>
      <c r="BO189" s="11"/>
      <c r="BP189" s="2"/>
    </row>
    <row r="190" spans="1:68" x14ac:dyDescent="0.35">
      <c r="A190" s="2" t="s">
        <v>189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189</v>
      </c>
      <c r="B191" s="8" t="s">
        <v>192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189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2"/>
    </row>
    <row r="193" spans="1:69" x14ac:dyDescent="0.35">
      <c r="A193" s="2" t="s">
        <v>189</v>
      </c>
      <c r="B193" s="8" t="s">
        <v>193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/>
    </row>
    <row r="194" spans="1:69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8">
        <v>680</v>
      </c>
      <c r="U194" s="2"/>
      <c r="V194" s="2"/>
      <c r="W194" s="2">
        <v>5520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>
        <f>SUM(BH188:BH193)</f>
        <v>861</v>
      </c>
      <c r="BI194" s="11"/>
      <c r="BJ194" s="11"/>
      <c r="BK194" s="11"/>
      <c r="BL194" s="11"/>
      <c r="BM194" s="11"/>
      <c r="BN194" s="11"/>
      <c r="BO194" s="11"/>
      <c r="BP194" s="2">
        <f>(T194+BH194)</f>
        <v>1541</v>
      </c>
    </row>
    <row r="195" spans="1:69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9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2"/>
    </row>
    <row r="197" spans="1:69" x14ac:dyDescent="0.35">
      <c r="A197" s="2" t="s">
        <v>194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3">
        <v>1544</v>
      </c>
      <c r="BE197" s="23"/>
      <c r="BF197" s="23"/>
      <c r="BG197" s="23">
        <v>5925</v>
      </c>
      <c r="BH197" s="11"/>
      <c r="BI197" s="11"/>
      <c r="BJ197" s="11"/>
      <c r="BK197" s="11"/>
      <c r="BL197" s="11"/>
      <c r="BM197" s="11"/>
      <c r="BN197" s="11"/>
      <c r="BO197" s="11"/>
      <c r="BP197" s="2"/>
    </row>
    <row r="198" spans="1:69" x14ac:dyDescent="0.35">
      <c r="A198" s="2" t="s">
        <v>194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2"/>
    </row>
    <row r="199" spans="1:69" x14ac:dyDescent="0.35">
      <c r="A199" s="2" t="s">
        <v>194</v>
      </c>
      <c r="B199" s="8" t="s">
        <v>182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2"/>
    </row>
    <row r="200" spans="1:69" x14ac:dyDescent="0.35">
      <c r="A200" s="2" t="s">
        <v>194</v>
      </c>
      <c r="B200" s="8" t="s">
        <v>182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9" x14ac:dyDescent="0.35">
      <c r="A201" s="2" t="s">
        <v>194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9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>
        <v>1544</v>
      </c>
      <c r="BE202" s="11"/>
      <c r="BF202" s="11"/>
      <c r="BG202" s="11">
        <v>5925</v>
      </c>
      <c r="BH202" s="11"/>
      <c r="BI202" s="11"/>
      <c r="BJ202" s="11"/>
      <c r="BK202" s="11"/>
      <c r="BL202" s="11"/>
      <c r="BM202" s="11"/>
      <c r="BN202" s="11"/>
      <c r="BO202" s="11"/>
      <c r="BP202" s="2">
        <v>1544</v>
      </c>
      <c r="BQ202">
        <v>5925</v>
      </c>
    </row>
    <row r="203" spans="1:69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9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2"/>
    </row>
    <row r="205" spans="1:69" x14ac:dyDescent="0.35">
      <c r="A205" s="2" t="s">
        <v>195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11"/>
      <c r="BE205" s="11"/>
      <c r="BF205" s="11"/>
      <c r="BG205" s="11"/>
      <c r="BH205" s="23">
        <v>1827</v>
      </c>
      <c r="BI205" s="23"/>
      <c r="BJ205" s="23"/>
      <c r="BK205" s="23">
        <v>7180</v>
      </c>
      <c r="BL205" s="11"/>
      <c r="BM205" s="11"/>
      <c r="BN205" s="11"/>
      <c r="BO205" s="11"/>
      <c r="BP205" s="2"/>
    </row>
    <row r="206" spans="1:69" x14ac:dyDescent="0.35">
      <c r="A206" s="2" t="s">
        <v>195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9" x14ac:dyDescent="0.35">
      <c r="A207" s="2" t="s">
        <v>195</v>
      </c>
      <c r="B207" s="8" t="s">
        <v>186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9" x14ac:dyDescent="0.35">
      <c r="A208" s="2" t="s">
        <v>195</v>
      </c>
      <c r="B208" s="8" t="s">
        <v>196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2"/>
    </row>
    <row r="209" spans="1:69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11">
        <v>1827</v>
      </c>
      <c r="BI209" s="11"/>
      <c r="BJ209" s="11"/>
      <c r="BK209" s="11">
        <v>7180</v>
      </c>
      <c r="BL209" s="11"/>
      <c r="BM209" s="11"/>
      <c r="BN209" s="11"/>
      <c r="BO209" s="11"/>
      <c r="BP209" s="2">
        <v>1827</v>
      </c>
      <c r="BQ209">
        <v>7180</v>
      </c>
    </row>
    <row r="210" spans="1:69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10"/>
      <c r="BQ211" s="9"/>
    </row>
    <row r="212" spans="1:69" x14ac:dyDescent="0.35">
      <c r="A212" s="2" t="s">
        <v>197</v>
      </c>
      <c r="B212" s="8" t="s">
        <v>198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3">
        <v>2540</v>
      </c>
      <c r="BE212" s="23"/>
      <c r="BF212" s="23"/>
      <c r="BG212" s="23"/>
      <c r="BH212" s="23">
        <v>1320</v>
      </c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197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197</v>
      </c>
      <c r="B214" s="8" t="s">
        <v>151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2"/>
    </row>
    <row r="215" spans="1:69" x14ac:dyDescent="0.35">
      <c r="A215" s="2" t="s">
        <v>197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2"/>
    </row>
    <row r="216" spans="1:69" x14ac:dyDescent="0.35">
      <c r="A216" s="2" t="s">
        <v>197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A217" s="2" t="s">
        <v>197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1">
        <v>2540</v>
      </c>
      <c r="BE218" s="11"/>
      <c r="BF218" s="11"/>
      <c r="BG218" s="11"/>
      <c r="BH218" s="11">
        <v>1320</v>
      </c>
      <c r="BI218" s="11"/>
      <c r="BJ218" s="11"/>
      <c r="BK218" s="11"/>
      <c r="BL218" s="11"/>
      <c r="BM218" s="11"/>
      <c r="BN218" s="11"/>
      <c r="BO218" s="11"/>
      <c r="BP218" s="2">
        <f>(BD218+BH218)</f>
        <v>3860</v>
      </c>
    </row>
    <row r="219" spans="1:69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199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3">
        <v>779</v>
      </c>
      <c r="BE221" s="23"/>
      <c r="BF221" s="23" t="s">
        <v>9</v>
      </c>
      <c r="BG221" s="23"/>
      <c r="BH221" s="23">
        <v>1128</v>
      </c>
      <c r="BI221" s="11"/>
      <c r="BJ221" s="23" t="s">
        <v>9</v>
      </c>
      <c r="BK221" s="11"/>
      <c r="BL221" s="11"/>
      <c r="BM221" s="11"/>
      <c r="BN221" s="11"/>
      <c r="BO221" s="11"/>
      <c r="BP221" s="2"/>
    </row>
    <row r="222" spans="1:69" x14ac:dyDescent="0.35">
      <c r="A222" s="2" t="s">
        <v>199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199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2"/>
    </row>
    <row r="224" spans="1:69" x14ac:dyDescent="0.35">
      <c r="A224" s="2" t="s">
        <v>199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2"/>
    </row>
    <row r="225" spans="1:68" x14ac:dyDescent="0.35">
      <c r="A225" s="2" t="s">
        <v>199</v>
      </c>
      <c r="B225" s="8" t="s">
        <v>151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8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>
        <v>779</v>
      </c>
      <c r="BE226" s="11"/>
      <c r="BF226" s="11"/>
      <c r="BG226" s="11"/>
      <c r="BH226" s="11">
        <v>1128</v>
      </c>
      <c r="BI226" s="11"/>
      <c r="BJ226" s="11"/>
      <c r="BK226" s="11"/>
      <c r="BL226" s="11"/>
      <c r="BM226" s="11"/>
      <c r="BN226" s="11"/>
      <c r="BO226" s="11"/>
      <c r="BP226" s="2">
        <f>($BD$226+$BH$226)</f>
        <v>1907</v>
      </c>
    </row>
    <row r="227" spans="1:68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2"/>
    </row>
    <row r="228" spans="1:68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8" x14ac:dyDescent="0.35">
      <c r="A229" s="2" t="s">
        <v>200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3">
        <v>1711</v>
      </c>
      <c r="BE229" s="23"/>
      <c r="BF229" s="23" t="s">
        <v>9</v>
      </c>
      <c r="BG229" s="11"/>
      <c r="BH229" s="23">
        <v>1268</v>
      </c>
      <c r="BI229" s="23"/>
      <c r="BJ229" s="23" t="s">
        <v>9</v>
      </c>
      <c r="BK229" s="11"/>
      <c r="BL229" s="11"/>
      <c r="BM229" s="11"/>
      <c r="BN229" s="11"/>
      <c r="BO229" s="11"/>
      <c r="BP229" s="2"/>
    </row>
    <row r="230" spans="1:68" x14ac:dyDescent="0.35">
      <c r="A230" s="2" t="s">
        <v>200</v>
      </c>
      <c r="B230" s="8" t="s">
        <v>186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8" x14ac:dyDescent="0.35">
      <c r="A231" s="2" t="s">
        <v>200</v>
      </c>
      <c r="B231" s="8" t="s">
        <v>186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2"/>
    </row>
    <row r="232" spans="1:68" x14ac:dyDescent="0.35">
      <c r="A232" s="2" t="s">
        <v>200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2"/>
    </row>
    <row r="233" spans="1:68" x14ac:dyDescent="0.35">
      <c r="A233" s="2" t="s">
        <v>200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8" x14ac:dyDescent="0.35">
      <c r="A234" s="2" t="s">
        <v>200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2"/>
    </row>
    <row r="235" spans="1:68" x14ac:dyDescent="0.35">
      <c r="A235" s="2" t="s">
        <v>200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2"/>
    </row>
    <row r="236" spans="1:68" x14ac:dyDescent="0.35">
      <c r="A236" s="2" t="s">
        <v>200</v>
      </c>
      <c r="B236" s="8" t="s">
        <v>151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8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>
        <v>1711</v>
      </c>
      <c r="BE237" s="11"/>
      <c r="BF237" s="11"/>
      <c r="BG237" s="11"/>
      <c r="BH237" s="11">
        <v>1268</v>
      </c>
      <c r="BI237" s="11"/>
      <c r="BJ237" s="11"/>
      <c r="BK237" s="11"/>
      <c r="BL237" s="11"/>
      <c r="BM237" s="11"/>
      <c r="BN237" s="11"/>
      <c r="BO237" s="11"/>
      <c r="BP237" s="2">
        <f>($BD$237+$BH$237)</f>
        <v>2979</v>
      </c>
    </row>
    <row r="238" spans="1:68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8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8" x14ac:dyDescent="0.35">
      <c r="A240" s="2" t="s">
        <v>201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3">
        <v>510</v>
      </c>
      <c r="BE240" s="23"/>
      <c r="BF240" s="23" t="s">
        <v>9</v>
      </c>
      <c r="BG240" s="23"/>
      <c r="BH240" s="23">
        <v>1320</v>
      </c>
      <c r="BI240" s="23"/>
      <c r="BJ240" s="23" t="s">
        <v>9</v>
      </c>
      <c r="BK240" s="11"/>
      <c r="BL240" s="11"/>
      <c r="BM240" s="11"/>
      <c r="BN240" s="11"/>
      <c r="BO240" s="11"/>
      <c r="BP240" s="2"/>
    </row>
    <row r="241" spans="1:68" x14ac:dyDescent="0.35">
      <c r="A241" s="2" t="s">
        <v>201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2"/>
    </row>
    <row r="242" spans="1:68" x14ac:dyDescent="0.35">
      <c r="A242" s="2" t="s">
        <v>201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2"/>
    </row>
    <row r="243" spans="1:68" x14ac:dyDescent="0.35">
      <c r="A243" s="2" t="s">
        <v>201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>
        <v>510</v>
      </c>
      <c r="BE244" s="11"/>
      <c r="BF244" s="11"/>
      <c r="BG244" s="11"/>
      <c r="BH244" s="11">
        <v>1320</v>
      </c>
      <c r="BI244" s="11"/>
      <c r="BJ244" s="11"/>
      <c r="BK244" s="11"/>
      <c r="BL244" s="11"/>
      <c r="BM244" s="11"/>
      <c r="BN244" s="11"/>
      <c r="BO244" s="11"/>
      <c r="BP244" s="2">
        <f>($BD$244+$BH$244)</f>
        <v>1830</v>
      </c>
    </row>
    <row r="245" spans="1:68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2"/>
    </row>
    <row r="246" spans="1:68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202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3">
        <v>1242</v>
      </c>
      <c r="BE247" s="23"/>
      <c r="BF247" s="23" t="s">
        <v>9</v>
      </c>
      <c r="BG247" s="23"/>
      <c r="BH247" s="23">
        <v>1318</v>
      </c>
      <c r="BI247" s="23"/>
      <c r="BJ247" s="23" t="s">
        <v>9</v>
      </c>
      <c r="BK247" s="11"/>
      <c r="BL247" s="11"/>
      <c r="BM247" s="11"/>
      <c r="BN247" s="11"/>
      <c r="BO247" s="11"/>
      <c r="BP247" s="2"/>
    </row>
    <row r="248" spans="1:68" x14ac:dyDescent="0.35">
      <c r="A248" s="2" t="s">
        <v>202</v>
      </c>
      <c r="B248" s="8" t="s">
        <v>196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202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202</v>
      </c>
      <c r="B250" s="8" t="s">
        <v>203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2"/>
    </row>
    <row r="251" spans="1:68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1242</v>
      </c>
      <c r="BE251" s="11"/>
      <c r="BF251" s="11"/>
      <c r="BG251" s="11"/>
      <c r="BH251" s="11">
        <v>1318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2560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204</v>
      </c>
      <c r="B254" s="8" t="s">
        <v>151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1">
        <v>402</v>
      </c>
      <c r="BE254" s="11"/>
      <c r="BF254" s="11" t="s">
        <v>9</v>
      </c>
      <c r="BG254" s="11"/>
      <c r="BH254" s="11">
        <v>500</v>
      </c>
      <c r="BI254" s="11"/>
      <c r="BJ254" s="1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204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204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9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>
        <v>402</v>
      </c>
      <c r="BE257" s="11"/>
      <c r="BF257" s="11"/>
      <c r="BG257" s="11"/>
      <c r="BH257" s="11">
        <v>500</v>
      </c>
      <c r="BI257" s="11"/>
      <c r="BJ257" s="11"/>
      <c r="BK257" s="11"/>
      <c r="BL257" s="11"/>
      <c r="BM257" s="11"/>
      <c r="BN257" s="11"/>
      <c r="BO257" s="11"/>
      <c r="BP257" s="2">
        <f>($BD$257+$BH$257)</f>
        <v>902</v>
      </c>
    </row>
    <row r="258" spans="1:69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9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10"/>
      <c r="BQ259" s="9"/>
    </row>
    <row r="260" spans="1:69" x14ac:dyDescent="0.35">
      <c r="A260" s="2" t="s">
        <v>205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3">
        <v>1654</v>
      </c>
      <c r="BE260" s="23" t="s">
        <v>35</v>
      </c>
      <c r="BF260" s="23" t="s">
        <v>9</v>
      </c>
      <c r="BG260" s="11"/>
      <c r="BH260" s="23">
        <v>2384</v>
      </c>
      <c r="BI260" s="23"/>
      <c r="BJ260" s="23" t="s">
        <v>9</v>
      </c>
      <c r="BK260" s="11"/>
      <c r="BL260" s="11"/>
      <c r="BM260" s="11"/>
      <c r="BN260" s="11"/>
      <c r="BO260" s="11"/>
      <c r="BP260" s="8"/>
    </row>
    <row r="261" spans="1:69" x14ac:dyDescent="0.35">
      <c r="A261" s="2" t="s">
        <v>205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9" x14ac:dyDescent="0.35">
      <c r="A262" s="2" t="s">
        <v>205</v>
      </c>
      <c r="B262" s="8" t="s">
        <v>164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2"/>
    </row>
    <row r="263" spans="1:69" x14ac:dyDescent="0.35">
      <c r="A263" s="2" t="s">
        <v>205</v>
      </c>
      <c r="B263" s="8" t="s">
        <v>182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2"/>
    </row>
    <row r="264" spans="1:69" x14ac:dyDescent="0.35">
      <c r="A264" s="2" t="s">
        <v>205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9" x14ac:dyDescent="0.35">
      <c r="A265" s="2" t="s">
        <v>205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9" x14ac:dyDescent="0.35">
      <c r="A266" s="2" t="s">
        <v>205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2"/>
    </row>
    <row r="267" spans="1:69" x14ac:dyDescent="0.35">
      <c r="A267" s="2" t="s">
        <v>205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9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>
        <v>1654</v>
      </c>
      <c r="BE268" s="11"/>
      <c r="BF268" s="11"/>
      <c r="BG268" s="11"/>
      <c r="BH268" s="11">
        <v>2384</v>
      </c>
      <c r="BI268" s="11"/>
      <c r="BJ268" s="11"/>
      <c r="BK268" s="11"/>
      <c r="BL268" s="11"/>
      <c r="BM268" s="11"/>
      <c r="BN268" s="11"/>
      <c r="BO268" s="11"/>
      <c r="BP268" s="2">
        <f>(BD268+BH268)</f>
        <v>4038</v>
      </c>
    </row>
    <row r="269" spans="1:69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2"/>
    </row>
    <row r="271" spans="1:69" x14ac:dyDescent="0.35">
      <c r="A271" s="2" t="s">
        <v>206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3">
        <v>1075</v>
      </c>
      <c r="BE271" s="23" t="s">
        <v>35</v>
      </c>
      <c r="BF271" s="23" t="s">
        <v>9</v>
      </c>
      <c r="BG271" s="23"/>
      <c r="BH271" s="23">
        <v>1048</v>
      </c>
      <c r="BI271" s="23"/>
      <c r="BJ271" s="23" t="s">
        <v>9</v>
      </c>
      <c r="BK271" s="11"/>
      <c r="BL271" s="11"/>
      <c r="BM271" s="11"/>
      <c r="BN271" s="11"/>
      <c r="BO271" s="11"/>
      <c r="BP271" s="2"/>
    </row>
    <row r="272" spans="1:69" x14ac:dyDescent="0.35">
      <c r="A272" s="2" t="s">
        <v>206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A273" s="2" t="s">
        <v>206</v>
      </c>
      <c r="B273" s="8" t="s">
        <v>196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206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2"/>
    </row>
    <row r="275" spans="1:68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>
        <v>1075</v>
      </c>
      <c r="BE275" s="11"/>
      <c r="BF275" s="11"/>
      <c r="BG275" s="11"/>
      <c r="BH275" s="11">
        <v>1048</v>
      </c>
      <c r="BI275" s="11"/>
      <c r="BJ275" s="11"/>
      <c r="BK275" s="11"/>
      <c r="BL275" s="11"/>
      <c r="BM275" s="11"/>
      <c r="BN275" s="11"/>
      <c r="BO275" s="11"/>
      <c r="BP275" s="2">
        <f>($BD$275+$BH$275)</f>
        <v>2123</v>
      </c>
    </row>
    <row r="276" spans="1:68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207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3">
        <v>276</v>
      </c>
      <c r="BE278" s="23" t="s">
        <v>215</v>
      </c>
      <c r="BF278" s="23"/>
      <c r="BG278" s="23"/>
      <c r="BH278" s="23">
        <v>1318</v>
      </c>
      <c r="BI278" s="23"/>
      <c r="BJ278" s="23" t="s">
        <v>9</v>
      </c>
      <c r="BK278" s="11"/>
      <c r="BL278" s="11"/>
      <c r="BM278" s="11"/>
      <c r="BN278" s="11"/>
      <c r="BO278" s="11"/>
      <c r="BP278" s="2"/>
    </row>
    <row r="279" spans="1:68" x14ac:dyDescent="0.35">
      <c r="A279" s="2" t="s">
        <v>207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3">
        <v>737</v>
      </c>
      <c r="BE279" s="23" t="s">
        <v>35</v>
      </c>
      <c r="BF279" s="23" t="s">
        <v>9</v>
      </c>
      <c r="BG279" s="23"/>
      <c r="BH279" s="23"/>
      <c r="BI279" s="23"/>
      <c r="BJ279" s="23"/>
      <c r="BK279" s="11"/>
      <c r="BL279" s="11"/>
      <c r="BM279" s="11"/>
      <c r="BN279" s="11"/>
      <c r="BO279" s="11"/>
      <c r="BP279" s="2"/>
    </row>
    <row r="280" spans="1:68" x14ac:dyDescent="0.35">
      <c r="A280" s="2" t="s">
        <v>207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A281" s="2" t="s">
        <v>207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207</v>
      </c>
      <c r="B282" s="8" t="s">
        <v>196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2"/>
    </row>
    <row r="283" spans="1:68" x14ac:dyDescent="0.35">
      <c r="A283" s="2" t="s">
        <v>207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>
        <f>SUM(BD278:BD283)</f>
        <v>1013</v>
      </c>
      <c r="BE284" s="11"/>
      <c r="BF284" s="11"/>
      <c r="BG284" s="11"/>
      <c r="BH284" s="11">
        <v>1318</v>
      </c>
      <c r="BI284" s="11"/>
      <c r="BJ284" s="11"/>
      <c r="BK284" s="11"/>
      <c r="BL284" s="11"/>
      <c r="BM284" s="11"/>
      <c r="BN284" s="11"/>
      <c r="BO284" s="11"/>
      <c r="BP284" s="2">
        <f>($BD$284+$BH$284)</f>
        <v>2331</v>
      </c>
    </row>
    <row r="285" spans="1:68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2"/>
    </row>
    <row r="286" spans="1:68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2"/>
    </row>
    <row r="287" spans="1:68" x14ac:dyDescent="0.35">
      <c r="A287" s="2" t="s">
        <v>208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3">
        <v>907</v>
      </c>
      <c r="BE287" s="23" t="s">
        <v>215</v>
      </c>
      <c r="BF287" s="23" t="s">
        <v>9</v>
      </c>
      <c r="BG287" s="23"/>
      <c r="BH287" s="23">
        <v>1315</v>
      </c>
      <c r="BI287" s="23"/>
      <c r="BJ287" s="23" t="s">
        <v>9</v>
      </c>
      <c r="BK287" s="23"/>
      <c r="BL287" s="23">
        <v>770</v>
      </c>
      <c r="BM287" s="23"/>
      <c r="BN287" s="23" t="s">
        <v>9</v>
      </c>
      <c r="BO287" s="11"/>
      <c r="BP287" s="2"/>
    </row>
    <row r="288" spans="1:68" x14ac:dyDescent="0.35">
      <c r="A288" s="2" t="s">
        <v>208</v>
      </c>
      <c r="B288" s="8" t="s">
        <v>196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2"/>
    </row>
    <row r="289" spans="1:68" x14ac:dyDescent="0.35">
      <c r="A289" s="2" t="s">
        <v>208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2"/>
    </row>
    <row r="290" spans="1:68" x14ac:dyDescent="0.35">
      <c r="A290" s="2" t="s">
        <v>208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208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>
        <v>907</v>
      </c>
      <c r="BE292" s="11"/>
      <c r="BF292" s="11"/>
      <c r="BG292" s="11"/>
      <c r="BH292" s="11">
        <v>1315</v>
      </c>
      <c r="BI292" s="11"/>
      <c r="BJ292" s="11"/>
      <c r="BK292" s="11"/>
      <c r="BL292" s="11">
        <v>770</v>
      </c>
      <c r="BM292" s="11"/>
      <c r="BN292" s="11"/>
      <c r="BO292" s="11"/>
      <c r="BP292" s="2">
        <f>($BD$292+$BH$292+$BL$292)</f>
        <v>2992</v>
      </c>
    </row>
    <row r="293" spans="1:68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209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3">
        <v>200</v>
      </c>
      <c r="BE295" s="23" t="s">
        <v>35</v>
      </c>
      <c r="BF295" s="23" t="s">
        <v>118</v>
      </c>
      <c r="BG295" s="23"/>
      <c r="BH295" s="23">
        <v>175</v>
      </c>
      <c r="BI295" s="23" t="s">
        <v>35</v>
      </c>
      <c r="BJ295" s="23" t="s">
        <v>118</v>
      </c>
      <c r="BK295" s="11"/>
      <c r="BL295" s="11"/>
      <c r="BM295" s="11"/>
      <c r="BN295" s="11"/>
      <c r="BO295" s="11"/>
      <c r="BP295" s="2"/>
    </row>
    <row r="296" spans="1:68" x14ac:dyDescent="0.35">
      <c r="A296" s="2" t="s">
        <v>209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3">
        <v>378</v>
      </c>
      <c r="BE296" s="23" t="s">
        <v>215</v>
      </c>
      <c r="BF296" s="23"/>
      <c r="BG296" s="23"/>
      <c r="BH296" s="23">
        <v>70</v>
      </c>
      <c r="BI296" s="23" t="s">
        <v>216</v>
      </c>
      <c r="BJ296" s="23" t="s">
        <v>118</v>
      </c>
      <c r="BK296" s="11"/>
      <c r="BL296" s="11"/>
      <c r="BM296" s="11"/>
      <c r="BN296" s="11"/>
      <c r="BO296" s="11"/>
      <c r="BP296" s="2"/>
    </row>
    <row r="297" spans="1:68" x14ac:dyDescent="0.35">
      <c r="A297" s="2" t="s">
        <v>209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3">
        <v>1318</v>
      </c>
      <c r="BE297" s="23" t="s">
        <v>35</v>
      </c>
      <c r="BF297" s="23" t="s">
        <v>9</v>
      </c>
      <c r="BG297" s="23"/>
      <c r="BH297" s="23">
        <v>1133</v>
      </c>
      <c r="BI297" s="23"/>
      <c r="BJ297" s="23" t="s">
        <v>9</v>
      </c>
      <c r="BK297" s="11"/>
      <c r="BL297" s="11"/>
      <c r="BM297" s="11"/>
      <c r="BN297" s="11"/>
      <c r="BO297" s="11"/>
      <c r="BP297" s="2"/>
    </row>
    <row r="298" spans="1:68" x14ac:dyDescent="0.35">
      <c r="A298" s="2" t="s">
        <v>209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2"/>
    </row>
    <row r="299" spans="1:68" x14ac:dyDescent="0.35">
      <c r="A299" s="2" t="s">
        <v>209</v>
      </c>
      <c r="B299" s="8" t="s">
        <v>182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A300" s="2" t="s">
        <v>209</v>
      </c>
      <c r="B300" s="8" t="s">
        <v>210</v>
      </c>
      <c r="C300" s="8" t="s">
        <v>118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209</v>
      </c>
      <c r="B301" s="8" t="s">
        <v>211</v>
      </c>
      <c r="C301" s="8" t="s">
        <v>212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2"/>
    </row>
    <row r="302" spans="1:68" x14ac:dyDescent="0.35">
      <c r="A302" s="2" t="s">
        <v>209</v>
      </c>
      <c r="B302" s="8" t="s">
        <v>211</v>
      </c>
      <c r="C302" s="8" t="s">
        <v>118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209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>
        <f>SUM(BD295:BD303)</f>
        <v>1896</v>
      </c>
      <c r="BE304" s="11"/>
      <c r="BF304" s="11"/>
      <c r="BG304" s="11"/>
      <c r="BH304" s="11">
        <f>SUM(BH295:BH303)</f>
        <v>1378</v>
      </c>
      <c r="BI304" s="11"/>
      <c r="BJ304" s="11"/>
      <c r="BK304" s="11"/>
      <c r="BL304" s="11"/>
      <c r="BM304" s="11"/>
      <c r="BN304" s="11"/>
      <c r="BO304" s="11"/>
      <c r="BP304" s="2">
        <f>($BD$304+$BH$304)</f>
        <v>3274</v>
      </c>
    </row>
    <row r="305" spans="1:69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2"/>
    </row>
    <row r="306" spans="1:6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2"/>
    </row>
    <row r="307" spans="1:69" x14ac:dyDescent="0.35">
      <c r="A307" s="2" t="s">
        <v>213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3">
        <v>50</v>
      </c>
      <c r="BE307" s="23" t="s">
        <v>34</v>
      </c>
      <c r="BF307" s="23" t="s">
        <v>36</v>
      </c>
      <c r="BG307" s="23"/>
      <c r="BH307" s="23">
        <v>722</v>
      </c>
      <c r="BI307" s="23"/>
      <c r="BJ307" s="23" t="s">
        <v>9</v>
      </c>
      <c r="BK307" s="11"/>
      <c r="BL307" s="11"/>
      <c r="BM307" s="11"/>
      <c r="BN307" s="11"/>
      <c r="BO307" s="11"/>
      <c r="BP307" s="2"/>
    </row>
    <row r="308" spans="1:69" x14ac:dyDescent="0.35">
      <c r="A308" s="2" t="s">
        <v>213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3">
        <v>481</v>
      </c>
      <c r="BE308" s="23" t="s">
        <v>34</v>
      </c>
      <c r="BF308" s="23" t="s">
        <v>9</v>
      </c>
      <c r="BG308" s="23"/>
      <c r="BH308" s="23"/>
      <c r="BI308" s="23"/>
      <c r="BJ308" s="23"/>
      <c r="BK308" s="11"/>
      <c r="BL308" s="11"/>
      <c r="BM308" s="11"/>
      <c r="BN308" s="11"/>
      <c r="BO308" s="11"/>
      <c r="BP308" s="2"/>
    </row>
    <row r="309" spans="1:69" x14ac:dyDescent="0.35">
      <c r="A309" s="2" t="s">
        <v>213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2"/>
    </row>
    <row r="310" spans="1:69" x14ac:dyDescent="0.35">
      <c r="A310" s="2" t="s">
        <v>213</v>
      </c>
      <c r="B310" s="8" t="s">
        <v>214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2"/>
    </row>
    <row r="311" spans="1:69" x14ac:dyDescent="0.35">
      <c r="A311" s="2" t="s">
        <v>213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9" x14ac:dyDescent="0.35">
      <c r="A312" s="2" t="s">
        <v>213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9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>
        <f>SUM(BD307:BD312)</f>
        <v>531</v>
      </c>
      <c r="BE313" s="11"/>
      <c r="BF313" s="11"/>
      <c r="BG313" s="11"/>
      <c r="BH313" s="11">
        <v>722</v>
      </c>
      <c r="BI313" s="11"/>
      <c r="BJ313" s="11"/>
      <c r="BK313" s="11"/>
      <c r="BL313" s="11"/>
      <c r="BM313" s="11"/>
      <c r="BN313" s="11"/>
      <c r="BO313" s="11"/>
      <c r="BP313" s="2">
        <f>($BD$313+$BH$313)</f>
        <v>1253</v>
      </c>
    </row>
    <row r="314" spans="1:69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9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10"/>
      <c r="BQ315" s="9"/>
    </row>
    <row r="316" spans="1:6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2"/>
    </row>
    <row r="317" spans="1:69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9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BD318" s="3">
        <v>605</v>
      </c>
      <c r="BE318" t="s">
        <v>34</v>
      </c>
      <c r="BF318" t="s">
        <v>9</v>
      </c>
      <c r="BH318">
        <v>248</v>
      </c>
      <c r="BI318" t="s">
        <v>35</v>
      </c>
      <c r="BJ318" t="s">
        <v>36</v>
      </c>
      <c r="BL318">
        <v>230</v>
      </c>
      <c r="BM318" t="s">
        <v>35</v>
      </c>
      <c r="BN318" t="s">
        <v>9</v>
      </c>
      <c r="BO318" s="2"/>
    </row>
    <row r="319" spans="1:69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H319">
        <v>1656</v>
      </c>
      <c r="BI319" t="s">
        <v>35</v>
      </c>
      <c r="BJ319" t="s">
        <v>9</v>
      </c>
      <c r="BO319" s="2"/>
    </row>
    <row r="320" spans="1:69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H320">
        <v>14</v>
      </c>
      <c r="BJ320" t="s">
        <v>37</v>
      </c>
      <c r="BO320" s="2"/>
    </row>
    <row r="321" spans="1:68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O321" s="2"/>
    </row>
    <row r="322" spans="1:68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O322" s="2"/>
    </row>
    <row r="323" spans="1:68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O323" s="2"/>
    </row>
    <row r="324" spans="1:68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O324" s="2"/>
    </row>
    <row r="325" spans="1:68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f t="shared" ref="BD325:BL325" si="69">SUM(BD318:BD324)</f>
        <v>605</v>
      </c>
      <c r="BE325" s="2"/>
      <c r="BF325" s="2"/>
      <c r="BG325" s="2"/>
      <c r="BH325" s="2">
        <f t="shared" si="69"/>
        <v>1918</v>
      </c>
      <c r="BI325" s="2"/>
      <c r="BJ325" s="2"/>
      <c r="BK325" s="2"/>
      <c r="BL325" s="2">
        <f t="shared" si="69"/>
        <v>230</v>
      </c>
      <c r="BM325" s="2"/>
      <c r="BN325" s="2"/>
      <c r="BO325" s="2"/>
      <c r="BP325" s="2">
        <f>SUM($BD$325:$BO$325)</f>
        <v>2753</v>
      </c>
    </row>
    <row r="326" spans="1:68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68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BD328" s="3">
        <v>455</v>
      </c>
      <c r="BE328" t="s">
        <v>34</v>
      </c>
      <c r="BF328" t="s">
        <v>9</v>
      </c>
      <c r="BH328">
        <v>1455</v>
      </c>
      <c r="BI328" t="s">
        <v>35</v>
      </c>
      <c r="BJ328" t="s">
        <v>9</v>
      </c>
      <c r="BL328">
        <v>288</v>
      </c>
      <c r="BM328" t="s">
        <v>35</v>
      </c>
      <c r="BN328" t="s">
        <v>9</v>
      </c>
    </row>
    <row r="329" spans="1:68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8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8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8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f t="shared" ref="BD332:BL332" si="70">SUM(BD328:BD331)</f>
        <v>455</v>
      </c>
      <c r="BE332" s="2"/>
      <c r="BF332" s="2"/>
      <c r="BG332" s="2"/>
      <c r="BH332" s="2">
        <f t="shared" si="70"/>
        <v>1455</v>
      </c>
      <c r="BI332" s="2"/>
      <c r="BJ332" s="2"/>
      <c r="BK332" s="2"/>
      <c r="BL332" s="2">
        <f t="shared" si="70"/>
        <v>288</v>
      </c>
      <c r="BM332" s="2"/>
      <c r="BN332" s="2"/>
      <c r="BO332" s="2"/>
      <c r="BP332" s="2">
        <f>SUM($BD$332:$BO$332)</f>
        <v>2198</v>
      </c>
    </row>
    <row r="333" spans="1:68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68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68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BD335">
        <v>489</v>
      </c>
      <c r="BE335" t="s">
        <v>34</v>
      </c>
      <c r="BF335" t="s">
        <v>9</v>
      </c>
      <c r="BH335">
        <v>2524</v>
      </c>
      <c r="BI335" t="s">
        <v>35</v>
      </c>
      <c r="BJ335" t="s">
        <v>9</v>
      </c>
      <c r="BL335">
        <v>312</v>
      </c>
      <c r="BM335" t="s">
        <v>35</v>
      </c>
      <c r="BN335" t="s">
        <v>9</v>
      </c>
    </row>
    <row r="336" spans="1:68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8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8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8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8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8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f t="shared" ref="BD341:BL341" si="73">SUM(BD335:BD340)</f>
        <v>489</v>
      </c>
      <c r="BE341" s="2"/>
      <c r="BF341" s="2"/>
      <c r="BG341" s="2"/>
      <c r="BH341" s="2">
        <f t="shared" si="73"/>
        <v>2524</v>
      </c>
      <c r="BI341" s="2"/>
      <c r="BJ341" s="2"/>
      <c r="BK341" s="2"/>
      <c r="BL341" s="2">
        <f t="shared" si="73"/>
        <v>312</v>
      </c>
      <c r="BM341" s="2"/>
      <c r="BN341" s="2"/>
      <c r="BO341" s="2"/>
      <c r="BP341" s="2">
        <f>SUM($BD$341:$BO$341)</f>
        <v>3325</v>
      </c>
    </row>
    <row r="342" spans="1:68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68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68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BD344">
        <v>525</v>
      </c>
      <c r="BE344" t="s">
        <v>34</v>
      </c>
      <c r="BF344" t="s">
        <v>93</v>
      </c>
      <c r="BH344">
        <v>564</v>
      </c>
      <c r="BI344" t="s">
        <v>35</v>
      </c>
      <c r="BJ344" t="s">
        <v>9</v>
      </c>
    </row>
    <row r="345" spans="1:68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BD345">
        <v>469</v>
      </c>
      <c r="BE345" t="s">
        <v>34</v>
      </c>
      <c r="BF345" t="s">
        <v>9</v>
      </c>
    </row>
    <row r="346" spans="1:68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8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8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>
        <f t="shared" ref="BD348:BH348" si="74">SUM(BD344:BD347)</f>
        <v>994</v>
      </c>
      <c r="BE348" s="2"/>
      <c r="BF348" s="2"/>
      <c r="BG348" s="2"/>
      <c r="BH348" s="2">
        <f t="shared" si="74"/>
        <v>564</v>
      </c>
      <c r="BI348" s="2"/>
      <c r="BJ348" s="2"/>
      <c r="BK348" s="2"/>
      <c r="BL348" s="2"/>
      <c r="BM348" s="2"/>
      <c r="BN348" s="2"/>
      <c r="BO348" s="2"/>
      <c r="BP348" s="2">
        <f>SUM($BD$348:$BO$348)</f>
        <v>1558</v>
      </c>
    </row>
    <row r="349" spans="1:68" x14ac:dyDescent="0.35">
      <c r="B349" s="2" t="s">
        <v>18</v>
      </c>
      <c r="H349" s="2">
        <f>(AVERAGE(H344:H346))</f>
        <v>6.333333333333333</v>
      </c>
    </row>
    <row r="350" spans="1:68" x14ac:dyDescent="0.35">
      <c r="B350" s="2"/>
      <c r="H350" s="2"/>
    </row>
    <row r="351" spans="1:68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BD351">
        <v>341</v>
      </c>
      <c r="BE351" t="s">
        <v>34</v>
      </c>
      <c r="BF351" t="s">
        <v>9</v>
      </c>
      <c r="BH351">
        <v>2244</v>
      </c>
      <c r="BI351" t="s">
        <v>35</v>
      </c>
      <c r="BJ351" t="s">
        <v>9</v>
      </c>
      <c r="BL351">
        <v>240</v>
      </c>
      <c r="BM351" t="s">
        <v>35</v>
      </c>
      <c r="BN351" t="s">
        <v>9</v>
      </c>
    </row>
    <row r="352" spans="1:68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BD352">
        <v>82</v>
      </c>
      <c r="BE352" t="s">
        <v>34</v>
      </c>
      <c r="BF352" t="s">
        <v>10</v>
      </c>
    </row>
    <row r="353" spans="1:68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8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8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8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8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f t="shared" ref="BD357:BL357" si="77">SUM(BD351:BD356)</f>
        <v>423</v>
      </c>
      <c r="BE357" s="2"/>
      <c r="BF357" s="2"/>
      <c r="BG357" s="2"/>
      <c r="BH357" s="2">
        <f t="shared" si="77"/>
        <v>2244</v>
      </c>
      <c r="BI357" s="2"/>
      <c r="BJ357" s="2"/>
      <c r="BK357" s="2"/>
      <c r="BL357" s="2">
        <f t="shared" si="77"/>
        <v>240</v>
      </c>
      <c r="BM357" s="2"/>
      <c r="BN357" s="2"/>
      <c r="BO357" s="2"/>
      <c r="BP357" s="2">
        <f>SUM($BD$357:$BO$357)</f>
        <v>2907</v>
      </c>
    </row>
    <row r="358" spans="1:68" x14ac:dyDescent="0.35">
      <c r="B358" s="2" t="s">
        <v>18</v>
      </c>
      <c r="H358" s="2">
        <f>(AVERAGE(H351:H356))</f>
        <v>6.05</v>
      </c>
    </row>
    <row r="360" spans="1:68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BD360">
        <v>466</v>
      </c>
      <c r="BF360" t="s">
        <v>9</v>
      </c>
      <c r="BH360" s="7">
        <v>1889</v>
      </c>
      <c r="BL360">
        <v>284</v>
      </c>
      <c r="BN360" t="s">
        <v>9</v>
      </c>
    </row>
    <row r="361" spans="1:68" x14ac:dyDescent="0.35">
      <c r="A361" s="2" t="s">
        <v>38</v>
      </c>
      <c r="B361" s="8" t="s">
        <v>91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8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8" x14ac:dyDescent="0.35">
      <c r="A363" s="2" t="s">
        <v>38</v>
      </c>
      <c r="B363" s="8" t="s">
        <v>92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8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8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8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8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8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BD368" s="2">
        <f t="shared" ref="BD368:BL368" si="80">SUM(BD360:BD367)</f>
        <v>466</v>
      </c>
      <c r="BE368" s="2"/>
      <c r="BF368" s="2"/>
      <c r="BG368" s="2"/>
      <c r="BH368" s="2">
        <f t="shared" si="80"/>
        <v>1889</v>
      </c>
      <c r="BI368" s="2"/>
      <c r="BJ368" s="2"/>
      <c r="BK368" s="2"/>
      <c r="BL368" s="2">
        <f t="shared" si="80"/>
        <v>284</v>
      </c>
      <c r="BM368" s="2"/>
      <c r="BN368" s="2"/>
      <c r="BP368" s="2">
        <f>SUM($BD$368:$BO$368)</f>
        <v>2639</v>
      </c>
    </row>
    <row r="369" spans="1:69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P369" s="2"/>
    </row>
    <row r="370" spans="1:69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13"/>
    </row>
    <row r="371" spans="1:69" x14ac:dyDescent="0.35">
      <c r="A371" s="2" t="s">
        <v>98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BD371">
        <v>1742</v>
      </c>
      <c r="BG371">
        <v>8346</v>
      </c>
      <c r="BH371">
        <v>4519</v>
      </c>
      <c r="BK371">
        <v>17586</v>
      </c>
    </row>
    <row r="372" spans="1:69" x14ac:dyDescent="0.35">
      <c r="A372" s="2" t="s">
        <v>98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9" x14ac:dyDescent="0.35">
      <c r="A373" s="2" t="s">
        <v>98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9" x14ac:dyDescent="0.35">
      <c r="A374" s="2" t="s">
        <v>98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9" x14ac:dyDescent="0.35">
      <c r="A375" s="2" t="s">
        <v>98</v>
      </c>
      <c r="B375" t="s">
        <v>124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9" x14ac:dyDescent="0.35">
      <c r="A376" s="2" t="s">
        <v>98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9" x14ac:dyDescent="0.35">
      <c r="A377" s="2" t="s">
        <v>98</v>
      </c>
      <c r="B377" t="s">
        <v>125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9" x14ac:dyDescent="0.35">
      <c r="A378" s="2" t="s">
        <v>98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9" x14ac:dyDescent="0.35">
      <c r="A379" s="2" t="s">
        <v>98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9" x14ac:dyDescent="0.35">
      <c r="A380" s="2" t="s">
        <v>98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9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BD381" s="2">
        <v>1742</v>
      </c>
      <c r="BG381" s="2">
        <v>8346</v>
      </c>
      <c r="BH381" s="2">
        <v>4519</v>
      </c>
      <c r="BK381" s="2">
        <v>17586</v>
      </c>
      <c r="BP381" s="2">
        <f>(BD381+BH381)</f>
        <v>6261</v>
      </c>
      <c r="BQ381" s="2">
        <f>(BG381+BK381)</f>
        <v>25932</v>
      </c>
    </row>
    <row r="382" spans="1:69" x14ac:dyDescent="0.35">
      <c r="B382" s="2" t="s">
        <v>18</v>
      </c>
      <c r="H382" s="2">
        <f>AVERAGE($H$371:$H$380)</f>
        <v>6.4510000000000005</v>
      </c>
    </row>
    <row r="384" spans="1:69" x14ac:dyDescent="0.35">
      <c r="A384" s="2" t="s">
        <v>191</v>
      </c>
      <c r="B384" t="s">
        <v>8</v>
      </c>
      <c r="C384" t="s">
        <v>9</v>
      </c>
      <c r="D384">
        <v>180</v>
      </c>
      <c r="E384">
        <v>660</v>
      </c>
      <c r="F384">
        <v>80</v>
      </c>
      <c r="G384">
        <f>(E384-F384)</f>
        <v>580</v>
      </c>
      <c r="H384">
        <v>5</v>
      </c>
      <c r="I384">
        <f>(G384*H384)</f>
        <v>2900</v>
      </c>
      <c r="L384">
        <v>1752</v>
      </c>
      <c r="N384" t="s">
        <v>9</v>
      </c>
      <c r="O384">
        <v>6660</v>
      </c>
      <c r="P384">
        <v>648</v>
      </c>
      <c r="R384" t="s">
        <v>36</v>
      </c>
      <c r="S384">
        <v>2621</v>
      </c>
    </row>
    <row r="385" spans="1:19" x14ac:dyDescent="0.35">
      <c r="A385" s="2" t="s">
        <v>191</v>
      </c>
      <c r="B385" t="s">
        <v>229</v>
      </c>
      <c r="C385" t="s">
        <v>9</v>
      </c>
      <c r="D385">
        <v>881</v>
      </c>
      <c r="E385">
        <v>3460</v>
      </c>
      <c r="F385">
        <v>352</v>
      </c>
      <c r="G385">
        <f>(E385-F385)</f>
        <v>3108</v>
      </c>
      <c r="H385">
        <v>7.5</v>
      </c>
      <c r="I385">
        <f>(G385*H385)</f>
        <v>23310</v>
      </c>
      <c r="L385">
        <v>932</v>
      </c>
      <c r="N385" t="s">
        <v>36</v>
      </c>
      <c r="O385">
        <v>3730</v>
      </c>
      <c r="P385">
        <v>867</v>
      </c>
      <c r="R385" t="s">
        <v>9</v>
      </c>
      <c r="S385">
        <v>3400</v>
      </c>
    </row>
    <row r="386" spans="1:19" x14ac:dyDescent="0.35">
      <c r="A386" s="2" t="s">
        <v>191</v>
      </c>
      <c r="B386" t="s">
        <v>230</v>
      </c>
      <c r="C386" t="s">
        <v>9</v>
      </c>
      <c r="D386">
        <v>550</v>
      </c>
      <c r="E386">
        <v>2220</v>
      </c>
      <c r="F386">
        <v>220</v>
      </c>
      <c r="G386">
        <f>(E386-F386)</f>
        <v>2000</v>
      </c>
      <c r="H386">
        <v>7.75</v>
      </c>
      <c r="I386">
        <f>(G386*H386)</f>
        <v>15500</v>
      </c>
    </row>
    <row r="387" spans="1:19" x14ac:dyDescent="0.35">
      <c r="A387" s="2" t="s">
        <v>191</v>
      </c>
      <c r="B387" t="s">
        <v>231</v>
      </c>
      <c r="C387" t="s">
        <v>9</v>
      </c>
      <c r="D387">
        <v>422</v>
      </c>
      <c r="E387">
        <v>1620</v>
      </c>
      <c r="F387">
        <v>210</v>
      </c>
      <c r="G387">
        <f>(E387-F387)</f>
        <v>1410</v>
      </c>
      <c r="H387">
        <v>7.5</v>
      </c>
      <c r="I387">
        <f>(G387*H387)</f>
        <v>10575</v>
      </c>
    </row>
    <row r="388" spans="1:19" x14ac:dyDescent="0.35">
      <c r="A388" s="2" t="s">
        <v>191</v>
      </c>
      <c r="B388" t="s">
        <v>28</v>
      </c>
      <c r="C388" t="s">
        <v>9</v>
      </c>
      <c r="D388">
        <v>621</v>
      </c>
      <c r="E388">
        <v>2500</v>
      </c>
      <c r="F388">
        <v>250</v>
      </c>
      <c r="G388">
        <f>(E388-F388)</f>
        <v>2250</v>
      </c>
      <c r="H388">
        <v>7.5</v>
      </c>
      <c r="I388">
        <f>(G388*H388)</f>
        <v>16875</v>
      </c>
    </row>
    <row r="389" spans="1:19" x14ac:dyDescent="0.35">
      <c r="A389" s="2" t="s">
        <v>191</v>
      </c>
      <c r="B389" t="s">
        <v>232</v>
      </c>
      <c r="C389" t="s">
        <v>9</v>
      </c>
      <c r="D389">
        <v>360</v>
      </c>
      <c r="E389">
        <v>1420</v>
      </c>
      <c r="F389">
        <v>195</v>
      </c>
      <c r="G389">
        <f>(E389-F389)</f>
        <v>1225</v>
      </c>
      <c r="H389">
        <v>7.5</v>
      </c>
      <c r="I389">
        <f>(G389*H389)</f>
        <v>9187.5</v>
      </c>
    </row>
    <row r="390" spans="1:19" x14ac:dyDescent="0.35">
      <c r="A390" s="2" t="s">
        <v>191</v>
      </c>
      <c r="B390" t="s">
        <v>14</v>
      </c>
      <c r="C390" t="s">
        <v>9</v>
      </c>
      <c r="D390">
        <v>738</v>
      </c>
      <c r="E390">
        <v>4640</v>
      </c>
      <c r="F390">
        <v>680</v>
      </c>
      <c r="G390">
        <f>(E390-F390)</f>
        <v>3960</v>
      </c>
      <c r="H390">
        <v>7.2</v>
      </c>
      <c r="I390">
        <f>(G390*H390)</f>
        <v>28512</v>
      </c>
    </row>
    <row r="391" spans="1:19" x14ac:dyDescent="0.35">
      <c r="A391" s="2" t="s">
        <v>191</v>
      </c>
      <c r="B391" t="s">
        <v>233</v>
      </c>
      <c r="C391" t="s">
        <v>9</v>
      </c>
      <c r="D391">
        <v>636</v>
      </c>
      <c r="E391">
        <v>2480</v>
      </c>
      <c r="F391">
        <v>260</v>
      </c>
      <c r="G391">
        <f>(E391-F391)</f>
        <v>2220</v>
      </c>
      <c r="H391">
        <v>7</v>
      </c>
      <c r="I391">
        <f>(G391*H391)</f>
        <v>15540</v>
      </c>
    </row>
    <row r="392" spans="1:19" x14ac:dyDescent="0.35">
      <c r="A392" s="2" t="s">
        <v>191</v>
      </c>
      <c r="B392" t="s">
        <v>26</v>
      </c>
      <c r="C392" t="s">
        <v>9</v>
      </c>
      <c r="D392">
        <v>323</v>
      </c>
      <c r="E392">
        <v>1220</v>
      </c>
      <c r="F392">
        <v>130</v>
      </c>
      <c r="G392">
        <f>(E392-F392)</f>
        <v>1090</v>
      </c>
      <c r="H392">
        <v>6.5</v>
      </c>
      <c r="I392">
        <f>(G392*H392)</f>
        <v>7085</v>
      </c>
    </row>
    <row r="393" spans="1:19" x14ac:dyDescent="0.35">
      <c r="A393" s="2" t="s">
        <v>191</v>
      </c>
      <c r="B393" t="s">
        <v>125</v>
      </c>
      <c r="C393" t="s">
        <v>9</v>
      </c>
      <c r="D393">
        <v>453</v>
      </c>
      <c r="E393">
        <v>1760</v>
      </c>
      <c r="F393">
        <v>180</v>
      </c>
      <c r="G393">
        <f>(E393-F393)</f>
        <v>1580</v>
      </c>
      <c r="H393">
        <v>7.2</v>
      </c>
      <c r="I393">
        <f>(G393*H393)</f>
        <v>11376</v>
      </c>
    </row>
    <row r="394" spans="1:19" x14ac:dyDescent="0.35">
      <c r="A394" s="2" t="s">
        <v>191</v>
      </c>
      <c r="B394" t="s">
        <v>165</v>
      </c>
      <c r="C394" t="s">
        <v>9</v>
      </c>
      <c r="D394">
        <v>783</v>
      </c>
      <c r="E394">
        <v>3350</v>
      </c>
      <c r="F394">
        <v>390</v>
      </c>
      <c r="G394">
        <f>(E394-F394)</f>
        <v>2960</v>
      </c>
      <c r="H394">
        <v>10</v>
      </c>
      <c r="I394">
        <f>(G394*H394)</f>
        <v>29600</v>
      </c>
    </row>
    <row r="395" spans="1:19" x14ac:dyDescent="0.35">
      <c r="A395" s="2" t="s">
        <v>191</v>
      </c>
      <c r="B395" t="s">
        <v>241</v>
      </c>
      <c r="C395" t="s">
        <v>36</v>
      </c>
      <c r="D395">
        <v>648</v>
      </c>
      <c r="E395">
        <v>2712</v>
      </c>
      <c r="F395">
        <v>91</v>
      </c>
      <c r="G395">
        <f>(E395-F395)</f>
        <v>2621</v>
      </c>
      <c r="H395">
        <v>9.5</v>
      </c>
      <c r="I395">
        <f>(G395*H395)</f>
        <v>24899.5</v>
      </c>
    </row>
    <row r="396" spans="1:19" x14ac:dyDescent="0.35">
      <c r="A396" s="2" t="s">
        <v>191</v>
      </c>
      <c r="B396" t="s">
        <v>242</v>
      </c>
      <c r="C396" t="s">
        <v>36</v>
      </c>
      <c r="D396">
        <v>306</v>
      </c>
      <c r="G396">
        <v>1049</v>
      </c>
      <c r="H396">
        <v>7.73</v>
      </c>
      <c r="I396">
        <v>8110</v>
      </c>
    </row>
    <row r="397" spans="1:19" x14ac:dyDescent="0.35">
      <c r="B397" s="2" t="s">
        <v>17</v>
      </c>
      <c r="D397" s="2">
        <f>SUM(D384:D396)</f>
        <v>6901</v>
      </c>
      <c r="E397" s="2">
        <f>SUM(E384:E396)</f>
        <v>28042</v>
      </c>
      <c r="F397" s="2">
        <f>SUM(F384:F395)</f>
        <v>3038</v>
      </c>
      <c r="G397" s="2">
        <f>SUM(G384:G395)</f>
        <v>25004</v>
      </c>
      <c r="H397" s="2"/>
      <c r="I397" s="2">
        <f>SUM(I384:I395)</f>
        <v>195360</v>
      </c>
    </row>
    <row r="398" spans="1:19" x14ac:dyDescent="0.35">
      <c r="B398" s="2" t="s">
        <v>18</v>
      </c>
      <c r="H398" s="2">
        <f>AVERAGE(H384:H396)</f>
        <v>7.5292307692307698</v>
      </c>
    </row>
    <row r="400" spans="1:19" x14ac:dyDescent="0.35">
      <c r="A400" s="2" t="s">
        <v>235</v>
      </c>
      <c r="B400" t="s">
        <v>28</v>
      </c>
      <c r="D400">
        <v>708</v>
      </c>
      <c r="E400">
        <v>2800</v>
      </c>
      <c r="F400">
        <v>285</v>
      </c>
      <c r="G400">
        <f>(E400-F400)</f>
        <v>2515</v>
      </c>
      <c r="H400">
        <v>7.5</v>
      </c>
      <c r="I400">
        <f>(G400*H400)</f>
        <v>18862.5</v>
      </c>
    </row>
    <row r="401" spans="1:9" x14ac:dyDescent="0.35">
      <c r="A401" s="2" t="s">
        <v>235</v>
      </c>
      <c r="B401" t="s">
        <v>26</v>
      </c>
      <c r="D401">
        <v>871</v>
      </c>
      <c r="E401">
        <v>3380</v>
      </c>
      <c r="F401">
        <v>350</v>
      </c>
      <c r="G401">
        <f>(E401-F401)</f>
        <v>3030</v>
      </c>
      <c r="H401">
        <v>7.26</v>
      </c>
      <c r="I401">
        <f>(G401*H401)</f>
        <v>21997.8</v>
      </c>
    </row>
    <row r="402" spans="1:9" x14ac:dyDescent="0.35">
      <c r="A402" s="2" t="s">
        <v>235</v>
      </c>
      <c r="B402" t="s">
        <v>14</v>
      </c>
      <c r="D402">
        <v>359</v>
      </c>
      <c r="E402">
        <v>1440</v>
      </c>
      <c r="F402">
        <v>180</v>
      </c>
      <c r="G402">
        <f>(E402-F402)</f>
        <v>1260</v>
      </c>
      <c r="H402">
        <v>6.5</v>
      </c>
      <c r="I402">
        <f>(G402*H402)</f>
        <v>8190</v>
      </c>
    </row>
    <row r="403" spans="1:9" x14ac:dyDescent="0.35">
      <c r="A403" s="2" t="s">
        <v>235</v>
      </c>
      <c r="B403" t="s">
        <v>14</v>
      </c>
      <c r="D403">
        <v>682</v>
      </c>
      <c r="E403">
        <v>2460</v>
      </c>
      <c r="F403">
        <v>340</v>
      </c>
      <c r="G403">
        <f>(E403-F403)</f>
        <v>2120</v>
      </c>
      <c r="H403">
        <v>5</v>
      </c>
      <c r="I403">
        <f t="shared" ref="I403:I406" si="84">(G403*H403)</f>
        <v>10600</v>
      </c>
    </row>
    <row r="404" spans="1:9" x14ac:dyDescent="0.35">
      <c r="A404" s="2" t="s">
        <v>235</v>
      </c>
      <c r="B404" t="s">
        <v>231</v>
      </c>
      <c r="C404" t="s">
        <v>36</v>
      </c>
      <c r="D404">
        <v>263</v>
      </c>
      <c r="E404">
        <v>1100</v>
      </c>
      <c r="F404">
        <v>100</v>
      </c>
      <c r="G404">
        <f>(E404-F404)</f>
        <v>1000</v>
      </c>
      <c r="H404">
        <v>9</v>
      </c>
      <c r="I404">
        <f t="shared" si="84"/>
        <v>9000</v>
      </c>
    </row>
    <row r="405" spans="1:9" x14ac:dyDescent="0.35">
      <c r="A405" s="2" t="s">
        <v>235</v>
      </c>
      <c r="B405" t="s">
        <v>8</v>
      </c>
      <c r="D405">
        <v>880</v>
      </c>
      <c r="E405">
        <v>3640</v>
      </c>
      <c r="F405">
        <v>400</v>
      </c>
      <c r="G405">
        <f>(E405-F405)</f>
        <v>3240</v>
      </c>
      <c r="H405">
        <v>7.65</v>
      </c>
      <c r="I405">
        <f t="shared" si="84"/>
        <v>24786</v>
      </c>
    </row>
    <row r="406" spans="1:9" x14ac:dyDescent="0.35">
      <c r="A406" s="2" t="s">
        <v>235</v>
      </c>
      <c r="B406" t="s">
        <v>8</v>
      </c>
      <c r="D406">
        <v>274</v>
      </c>
      <c r="E406">
        <v>1000</v>
      </c>
      <c r="F406">
        <v>80</v>
      </c>
      <c r="G406">
        <f>(E406-F406)</f>
        <v>920</v>
      </c>
      <c r="H406">
        <v>5</v>
      </c>
      <c r="I406">
        <f t="shared" si="84"/>
        <v>4600</v>
      </c>
    </row>
    <row r="407" spans="1:9" x14ac:dyDescent="0.35">
      <c r="B407" s="2" t="s">
        <v>17</v>
      </c>
      <c r="D407" s="2">
        <f t="shared" ref="D407:I407" si="85">SUM(D400:D406)</f>
        <v>4037</v>
      </c>
      <c r="E407" s="2">
        <f t="shared" si="85"/>
        <v>15820</v>
      </c>
      <c r="F407" s="2">
        <f t="shared" si="85"/>
        <v>1735</v>
      </c>
      <c r="G407" s="2">
        <f t="shared" si="85"/>
        <v>14085</v>
      </c>
      <c r="H407" s="2"/>
      <c r="I407" s="2">
        <f t="shared" si="85"/>
        <v>98036.3</v>
      </c>
    </row>
    <row r="408" spans="1:9" x14ac:dyDescent="0.35">
      <c r="B408" s="2" t="s">
        <v>18</v>
      </c>
      <c r="H408" s="2">
        <f>AVERAGE(H400:H406)</f>
        <v>6.8442857142857134</v>
      </c>
    </row>
  </sheetData>
  <mergeCells count="14">
    <mergeCell ref="P1:S1"/>
    <mergeCell ref="L1:O1"/>
    <mergeCell ref="X1:AA1"/>
    <mergeCell ref="T1:W1"/>
    <mergeCell ref="BD1:BG1"/>
    <mergeCell ref="BH1:BK1"/>
    <mergeCell ref="BL1:BO1"/>
    <mergeCell ref="AZ1:BC1"/>
    <mergeCell ref="AV1:AY1"/>
    <mergeCell ref="AR1:AU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84</v>
      </c>
    </row>
    <row r="2" spans="1:2" x14ac:dyDescent="0.35">
      <c r="A2">
        <v>2</v>
      </c>
      <c r="B2" t="s">
        <v>85</v>
      </c>
    </row>
    <row r="3" spans="1:2" x14ac:dyDescent="0.35">
      <c r="A3">
        <v>3</v>
      </c>
      <c r="B3" t="s">
        <v>86</v>
      </c>
    </row>
    <row r="4" spans="1:2" x14ac:dyDescent="0.35">
      <c r="A4">
        <v>4</v>
      </c>
      <c r="B4" t="s">
        <v>87</v>
      </c>
    </row>
    <row r="6" spans="1:2" x14ac:dyDescent="0.35">
      <c r="A6">
        <v>5</v>
      </c>
      <c r="B6" t="s">
        <v>88</v>
      </c>
    </row>
    <row r="7" spans="1:2" x14ac:dyDescent="0.35">
      <c r="A7">
        <v>6</v>
      </c>
      <c r="B7" t="s">
        <v>89</v>
      </c>
    </row>
    <row r="8" spans="1:2" x14ac:dyDescent="0.35">
      <c r="A8">
        <v>7</v>
      </c>
      <c r="B8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N4"/>
  <sheetViews>
    <sheetView zoomScale="74" zoomScaleNormal="74" workbookViewId="0">
      <selection activeCell="L4" sqref="L4"/>
    </sheetView>
  </sheetViews>
  <sheetFormatPr defaultRowHeight="14.5" x14ac:dyDescent="0.35"/>
  <cols>
    <col min="6" max="6" width="8.90625" bestFit="1" customWidth="1"/>
    <col min="11" max="11" width="8.90625" bestFit="1" customWidth="1"/>
  </cols>
  <sheetData>
    <row r="1" spans="1:14" s="2" customFormat="1" x14ac:dyDescent="0.35">
      <c r="A1" s="38" t="s">
        <v>238</v>
      </c>
      <c r="B1" s="38"/>
      <c r="C1" s="38"/>
      <c r="D1" s="38"/>
      <c r="E1" s="27"/>
      <c r="F1" s="38" t="s">
        <v>239</v>
      </c>
      <c r="G1" s="38"/>
      <c r="H1" s="38"/>
      <c r="I1" s="38"/>
      <c r="J1" s="27"/>
      <c r="K1" s="38" t="s">
        <v>240</v>
      </c>
      <c r="L1" s="38"/>
      <c r="M1" s="38"/>
    </row>
    <row r="2" spans="1:14" s="2" customFormat="1" x14ac:dyDescent="0.35">
      <c r="A2" s="2" t="s">
        <v>59</v>
      </c>
      <c r="B2" s="2" t="s">
        <v>236</v>
      </c>
      <c r="C2" s="2" t="s">
        <v>237</v>
      </c>
      <c r="D2" s="2" t="s">
        <v>80</v>
      </c>
      <c r="F2" s="2" t="s">
        <v>59</v>
      </c>
      <c r="G2" s="2" t="s">
        <v>236</v>
      </c>
      <c r="H2" s="2" t="s">
        <v>237</v>
      </c>
      <c r="I2" s="2" t="s">
        <v>80</v>
      </c>
      <c r="K2" s="2" t="s">
        <v>59</v>
      </c>
      <c r="L2" s="2" t="s">
        <v>236</v>
      </c>
      <c r="M2" s="2" t="s">
        <v>237</v>
      </c>
      <c r="N2" s="2" t="s">
        <v>80</v>
      </c>
    </row>
    <row r="3" spans="1:14" x14ac:dyDescent="0.35">
      <c r="F3" s="1">
        <v>44395</v>
      </c>
      <c r="G3" s="6">
        <v>33650</v>
      </c>
      <c r="K3" s="1">
        <v>44395</v>
      </c>
      <c r="L3">
        <v>16297</v>
      </c>
    </row>
    <row r="4" spans="1:14" x14ac:dyDescent="0.35">
      <c r="K4" s="1">
        <v>44399</v>
      </c>
    </row>
  </sheetData>
  <mergeCells count="3">
    <mergeCell ref="A1:D1"/>
    <mergeCell ref="F1:I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89"/>
  <sheetViews>
    <sheetView topLeftCell="A61" zoomScale="49" zoomScaleNormal="49" workbookViewId="0">
      <selection activeCell="H96" sqref="H96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38" t="s">
        <v>103</v>
      </c>
      <c r="B1" s="38"/>
      <c r="C1" s="38"/>
      <c r="D1" s="38"/>
      <c r="E1" s="38"/>
      <c r="F1" s="21"/>
    </row>
    <row r="2" spans="1:28" s="2" customFormat="1" x14ac:dyDescent="0.35">
      <c r="A2" s="38"/>
      <c r="B2" s="38"/>
      <c r="C2" s="38"/>
      <c r="D2" s="38"/>
      <c r="E2" s="38"/>
      <c r="F2" s="21"/>
    </row>
    <row r="3" spans="1:28" s="2" customFormat="1" x14ac:dyDescent="0.35">
      <c r="A3" s="2" t="s">
        <v>46</v>
      </c>
      <c r="B3" s="2" t="s">
        <v>83</v>
      </c>
      <c r="C3" s="2" t="s">
        <v>101</v>
      </c>
      <c r="D3" s="2" t="s">
        <v>99</v>
      </c>
      <c r="E3" s="2" t="s">
        <v>100</v>
      </c>
      <c r="H3" s="25" t="s">
        <v>40</v>
      </c>
      <c r="I3" s="25" t="s">
        <v>95</v>
      </c>
      <c r="J3" s="25" t="s">
        <v>42</v>
      </c>
      <c r="K3" s="25" t="s">
        <v>40</v>
      </c>
      <c r="L3" s="25" t="s">
        <v>95</v>
      </c>
      <c r="M3" s="25" t="s">
        <v>42</v>
      </c>
      <c r="N3" s="25" t="s">
        <v>40</v>
      </c>
      <c r="O3" s="25" t="s">
        <v>95</v>
      </c>
      <c r="P3" s="25" t="s">
        <v>42</v>
      </c>
      <c r="Q3" s="25" t="s">
        <v>40</v>
      </c>
      <c r="R3" s="25" t="s">
        <v>95</v>
      </c>
      <c r="S3" s="25" t="s">
        <v>42</v>
      </c>
      <c r="T3" s="25" t="s">
        <v>40</v>
      </c>
      <c r="U3" s="25" t="s">
        <v>95</v>
      </c>
      <c r="V3" s="25" t="s">
        <v>42</v>
      </c>
      <c r="W3" s="25" t="s">
        <v>40</v>
      </c>
      <c r="X3" s="25" t="s">
        <v>95</v>
      </c>
      <c r="Y3" s="25" t="s">
        <v>42</v>
      </c>
      <c r="Z3" s="25" t="s">
        <v>83</v>
      </c>
      <c r="AA3" s="25" t="s">
        <v>128</v>
      </c>
      <c r="AB3" s="25" t="s">
        <v>100</v>
      </c>
    </row>
    <row r="4" spans="1:28" x14ac:dyDescent="0.35">
      <c r="A4" s="3" t="s">
        <v>115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116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121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142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145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94</v>
      </c>
    </row>
    <row r="9" spans="1:28" x14ac:dyDescent="0.35">
      <c r="A9" s="3" t="s">
        <v>102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96</v>
      </c>
    </row>
    <row r="10" spans="1:28" x14ac:dyDescent="0.35">
      <c r="A10" s="3"/>
      <c r="B10" s="2"/>
      <c r="C10" s="2"/>
      <c r="D10" s="2"/>
      <c r="E10" s="2"/>
      <c r="F10" s="2"/>
      <c r="G10" t="s">
        <v>97</v>
      </c>
    </row>
    <row r="11" spans="1:28" s="26" customFormat="1" x14ac:dyDescent="0.35"/>
    <row r="12" spans="1:28" s="7" customFormat="1" x14ac:dyDescent="0.35">
      <c r="H12" s="38" t="s">
        <v>217</v>
      </c>
      <c r="I12" s="38"/>
      <c r="J12" s="38"/>
      <c r="K12" s="38" t="s">
        <v>135</v>
      </c>
      <c r="L12" s="38"/>
      <c r="M12" s="38"/>
      <c r="N12" s="38" t="s">
        <v>226</v>
      </c>
      <c r="O12" s="38"/>
      <c r="P12" s="38"/>
      <c r="Q12" s="38" t="s">
        <v>218</v>
      </c>
      <c r="R12" s="38"/>
      <c r="S12" s="38"/>
      <c r="T12" s="38" t="s">
        <v>228</v>
      </c>
      <c r="U12" s="38"/>
      <c r="V12" s="38"/>
      <c r="W12" s="38" t="s">
        <v>136</v>
      </c>
      <c r="X12" s="38"/>
      <c r="Y12" s="38"/>
      <c r="Z12" s="25" t="s">
        <v>83</v>
      </c>
      <c r="AA12" s="25" t="s">
        <v>128</v>
      </c>
      <c r="AB12" s="25" t="s">
        <v>100</v>
      </c>
    </row>
    <row r="13" spans="1:28" x14ac:dyDescent="0.35">
      <c r="H13" s="25" t="s">
        <v>40</v>
      </c>
      <c r="I13" s="25" t="s">
        <v>95</v>
      </c>
      <c r="J13" s="25" t="s">
        <v>42</v>
      </c>
      <c r="K13" s="25" t="s">
        <v>40</v>
      </c>
      <c r="L13" s="25" t="s">
        <v>95</v>
      </c>
      <c r="M13" s="25" t="s">
        <v>42</v>
      </c>
      <c r="N13" s="25" t="s">
        <v>40</v>
      </c>
      <c r="O13" s="25" t="s">
        <v>95</v>
      </c>
      <c r="P13" s="25" t="s">
        <v>42</v>
      </c>
      <c r="Q13" s="25" t="s">
        <v>40</v>
      </c>
      <c r="R13" s="25" t="s">
        <v>95</v>
      </c>
      <c r="S13" s="25" t="s">
        <v>42</v>
      </c>
      <c r="T13" s="25" t="s">
        <v>40</v>
      </c>
      <c r="U13" s="25" t="s">
        <v>95</v>
      </c>
      <c r="V13" s="25" t="s">
        <v>42</v>
      </c>
      <c r="W13" s="25" t="s">
        <v>40</v>
      </c>
      <c r="X13" s="25" t="s">
        <v>95</v>
      </c>
      <c r="Y13" s="25" t="s">
        <v>42</v>
      </c>
    </row>
    <row r="14" spans="1:28" x14ac:dyDescent="0.35">
      <c r="A14" s="3" t="s">
        <v>149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153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156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161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166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169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102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94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96</v>
      </c>
    </row>
    <row r="22" spans="1:37" x14ac:dyDescent="0.35">
      <c r="G22" t="s">
        <v>97</v>
      </c>
    </row>
    <row r="23" spans="1:37" s="26" customFormat="1" x14ac:dyDescent="0.35"/>
    <row r="24" spans="1:37" s="7" customFormat="1" x14ac:dyDescent="0.35">
      <c r="H24" s="39" t="s">
        <v>217</v>
      </c>
      <c r="I24" s="39"/>
      <c r="J24" s="39"/>
      <c r="K24" s="39" t="s">
        <v>135</v>
      </c>
      <c r="L24" s="39"/>
      <c r="M24" s="39"/>
      <c r="N24" s="39" t="s">
        <v>228</v>
      </c>
      <c r="O24" s="39"/>
      <c r="P24" s="39"/>
      <c r="Q24" s="39" t="s">
        <v>136</v>
      </c>
      <c r="R24" s="39"/>
      <c r="S24" s="39"/>
      <c r="T24" s="39" t="s">
        <v>225</v>
      </c>
      <c r="U24" s="39"/>
      <c r="V24" s="39"/>
      <c r="W24" s="39" t="s">
        <v>226</v>
      </c>
      <c r="X24" s="39"/>
      <c r="Y24" s="39"/>
      <c r="Z24" s="39" t="s">
        <v>222</v>
      </c>
      <c r="AA24" s="39"/>
      <c r="AB24" s="39"/>
      <c r="AC24" s="39" t="s">
        <v>221</v>
      </c>
      <c r="AD24" s="39"/>
      <c r="AE24" s="39"/>
      <c r="AF24" s="39" t="s">
        <v>224</v>
      </c>
      <c r="AG24" s="39"/>
      <c r="AH24" s="39"/>
    </row>
    <row r="25" spans="1:37" s="13" customFormat="1" x14ac:dyDescent="0.35">
      <c r="H25" s="13" t="s">
        <v>40</v>
      </c>
      <c r="I25" s="13" t="s">
        <v>95</v>
      </c>
      <c r="J25" s="13" t="s">
        <v>42</v>
      </c>
      <c r="K25" s="13" t="s">
        <v>40</v>
      </c>
      <c r="L25" s="13" t="s">
        <v>95</v>
      </c>
      <c r="M25" s="13" t="s">
        <v>42</v>
      </c>
      <c r="N25" s="13" t="s">
        <v>40</v>
      </c>
      <c r="O25" s="13" t="s">
        <v>95</v>
      </c>
      <c r="P25" s="13" t="s">
        <v>42</v>
      </c>
      <c r="Q25" s="13" t="s">
        <v>40</v>
      </c>
      <c r="R25" s="13" t="s">
        <v>95</v>
      </c>
      <c r="S25" s="13" t="s">
        <v>42</v>
      </c>
      <c r="T25" s="13" t="s">
        <v>40</v>
      </c>
      <c r="U25" s="13" t="s">
        <v>95</v>
      </c>
      <c r="V25" s="13" t="s">
        <v>42</v>
      </c>
      <c r="W25" s="13" t="s">
        <v>40</v>
      </c>
      <c r="X25" s="13" t="s">
        <v>95</v>
      </c>
      <c r="Y25" s="13" t="s">
        <v>42</v>
      </c>
      <c r="Z25" s="13" t="s">
        <v>40</v>
      </c>
      <c r="AA25" s="13" t="s">
        <v>95</v>
      </c>
      <c r="AB25" s="13" t="s">
        <v>42</v>
      </c>
      <c r="AC25" s="13" t="s">
        <v>40</v>
      </c>
      <c r="AD25" s="13" t="s">
        <v>95</v>
      </c>
      <c r="AE25" s="13" t="s">
        <v>42</v>
      </c>
      <c r="AF25" s="13" t="s">
        <v>40</v>
      </c>
      <c r="AG25" s="13" t="s">
        <v>95</v>
      </c>
      <c r="AH25" s="13" t="s">
        <v>42</v>
      </c>
      <c r="AI25" s="13" t="s">
        <v>83</v>
      </c>
      <c r="AJ25" s="13" t="s">
        <v>128</v>
      </c>
      <c r="AK25" s="13" t="s">
        <v>100</v>
      </c>
    </row>
    <row r="26" spans="1:37" x14ac:dyDescent="0.35">
      <c r="A26" s="3" t="s">
        <v>172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174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176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177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179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181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102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94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96</v>
      </c>
    </row>
    <row r="34" spans="1:28" x14ac:dyDescent="0.35">
      <c r="G34" t="s">
        <v>97</v>
      </c>
    </row>
    <row r="35" spans="1:28" s="26" customFormat="1" x14ac:dyDescent="0.35"/>
    <row r="36" spans="1:28" s="13" customFormat="1" x14ac:dyDescent="0.35">
      <c r="H36" s="39" t="s">
        <v>217</v>
      </c>
      <c r="I36" s="39"/>
      <c r="J36" s="39"/>
      <c r="K36" s="39" t="s">
        <v>135</v>
      </c>
      <c r="L36" s="39"/>
      <c r="M36" s="39"/>
      <c r="N36" s="39" t="s">
        <v>136</v>
      </c>
      <c r="O36" s="39"/>
      <c r="P36" s="39"/>
      <c r="Q36" s="39" t="s">
        <v>228</v>
      </c>
      <c r="R36" s="39"/>
      <c r="S36" s="39"/>
      <c r="T36" s="39" t="s">
        <v>218</v>
      </c>
      <c r="U36" s="39"/>
      <c r="V36" s="39"/>
      <c r="W36" s="39" t="s">
        <v>227</v>
      </c>
      <c r="X36" s="39"/>
      <c r="Y36" s="39"/>
    </row>
    <row r="37" spans="1:28" s="13" customFormat="1" x14ac:dyDescent="0.35">
      <c r="H37" s="13" t="s">
        <v>40</v>
      </c>
      <c r="I37" s="13" t="s">
        <v>95</v>
      </c>
      <c r="J37" s="13" t="s">
        <v>42</v>
      </c>
      <c r="K37" s="13" t="s">
        <v>40</v>
      </c>
      <c r="L37" s="13" t="s">
        <v>95</v>
      </c>
      <c r="M37" s="13" t="s">
        <v>42</v>
      </c>
      <c r="N37" s="13" t="s">
        <v>40</v>
      </c>
      <c r="O37" s="13" t="s">
        <v>95</v>
      </c>
      <c r="P37" s="13" t="s">
        <v>42</v>
      </c>
      <c r="Q37" s="13" t="s">
        <v>40</v>
      </c>
      <c r="R37" s="13" t="s">
        <v>95</v>
      </c>
      <c r="S37" s="13" t="s">
        <v>42</v>
      </c>
      <c r="T37" s="13" t="s">
        <v>40</v>
      </c>
      <c r="U37" s="13" t="s">
        <v>95</v>
      </c>
      <c r="V37" s="13" t="s">
        <v>42</v>
      </c>
      <c r="W37" s="13" t="s">
        <v>40</v>
      </c>
      <c r="X37" s="13" t="s">
        <v>95</v>
      </c>
      <c r="Y37" s="13" t="s">
        <v>42</v>
      </c>
      <c r="Z37" s="13" t="s">
        <v>83</v>
      </c>
      <c r="AA37" s="13" t="s">
        <v>128</v>
      </c>
      <c r="AB37" s="13" t="s">
        <v>100</v>
      </c>
    </row>
    <row r="38" spans="1:28" x14ac:dyDescent="0.35">
      <c r="A38" s="3" t="s">
        <v>183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184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185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189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194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195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102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94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96</v>
      </c>
    </row>
    <row r="46" spans="1:28" x14ac:dyDescent="0.35">
      <c r="G46" t="s">
        <v>97</v>
      </c>
    </row>
    <row r="47" spans="1:28" s="26" customFormat="1" x14ac:dyDescent="0.35"/>
    <row r="48" spans="1:28" s="2" customFormat="1" x14ac:dyDescent="0.35">
      <c r="H48" s="38" t="s">
        <v>135</v>
      </c>
      <c r="I48" s="38"/>
      <c r="J48" s="38"/>
      <c r="K48" s="38" t="s">
        <v>136</v>
      </c>
      <c r="L48" s="38"/>
      <c r="M48" s="38"/>
    </row>
    <row r="49" spans="1:19" s="2" customFormat="1" x14ac:dyDescent="0.35">
      <c r="H49" s="2" t="s">
        <v>40</v>
      </c>
      <c r="I49" s="2" t="s">
        <v>95</v>
      </c>
      <c r="J49" s="2" t="s">
        <v>42</v>
      </c>
      <c r="K49" s="2" t="s">
        <v>40</v>
      </c>
      <c r="L49" s="2" t="s">
        <v>95</v>
      </c>
      <c r="M49" s="2" t="s">
        <v>42</v>
      </c>
      <c r="N49" s="2" t="s">
        <v>83</v>
      </c>
      <c r="O49" s="2" t="s">
        <v>128</v>
      </c>
      <c r="P49" s="2" t="s">
        <v>100</v>
      </c>
    </row>
    <row r="50" spans="1:19" x14ac:dyDescent="0.35">
      <c r="A50" s="3" t="s">
        <v>197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199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200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201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202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204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102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94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96</v>
      </c>
    </row>
    <row r="58" spans="1:19" x14ac:dyDescent="0.35">
      <c r="G58" t="s">
        <v>97</v>
      </c>
    </row>
    <row r="59" spans="1:19" s="26" customFormat="1" x14ac:dyDescent="0.35"/>
    <row r="60" spans="1:19" s="13" customFormat="1" x14ac:dyDescent="0.35">
      <c r="H60" s="39" t="s">
        <v>135</v>
      </c>
      <c r="I60" s="39"/>
      <c r="J60" s="39"/>
      <c r="K60" s="39" t="s">
        <v>136</v>
      </c>
      <c r="L60" s="39"/>
      <c r="M60" s="39"/>
      <c r="N60" s="39" t="s">
        <v>137</v>
      </c>
      <c r="O60" s="39"/>
      <c r="P60" s="39"/>
    </row>
    <row r="61" spans="1:19" s="2" customFormat="1" x14ac:dyDescent="0.35">
      <c r="H61" s="2" t="s">
        <v>40</v>
      </c>
      <c r="I61" s="2" t="s">
        <v>95</v>
      </c>
      <c r="J61" s="2" t="s">
        <v>42</v>
      </c>
      <c r="K61" s="2" t="s">
        <v>40</v>
      </c>
      <c r="L61" s="2" t="s">
        <v>95</v>
      </c>
      <c r="M61" s="2" t="s">
        <v>42</v>
      </c>
      <c r="N61" s="2" t="s">
        <v>40</v>
      </c>
      <c r="O61" s="2" t="s">
        <v>95</v>
      </c>
      <c r="P61" s="2" t="s">
        <v>42</v>
      </c>
      <c r="Q61" s="2" t="s">
        <v>83</v>
      </c>
      <c r="R61" s="2" t="s">
        <v>128</v>
      </c>
      <c r="S61" s="2" t="s">
        <v>100</v>
      </c>
    </row>
    <row r="62" spans="1:19" x14ac:dyDescent="0.35">
      <c r="A62" s="3" t="s">
        <v>205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206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207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208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209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213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102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94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96</v>
      </c>
    </row>
    <row r="70" spans="1:19" x14ac:dyDescent="0.35">
      <c r="G70" t="s">
        <v>97</v>
      </c>
    </row>
    <row r="71" spans="1:19" s="26" customFormat="1" x14ac:dyDescent="0.35"/>
    <row r="72" spans="1:19" x14ac:dyDescent="0.35">
      <c r="H72" s="38" t="s">
        <v>135</v>
      </c>
      <c r="I72" s="38"/>
      <c r="J72" s="38"/>
      <c r="K72" s="38" t="s">
        <v>136</v>
      </c>
      <c r="L72" s="38"/>
      <c r="M72" s="38"/>
      <c r="N72" s="38" t="s">
        <v>137</v>
      </c>
      <c r="O72" s="38"/>
      <c r="P72" s="38"/>
    </row>
    <row r="73" spans="1:19" s="2" customFormat="1" x14ac:dyDescent="0.35">
      <c r="H73" s="2" t="s">
        <v>40</v>
      </c>
      <c r="I73" s="2" t="s">
        <v>95</v>
      </c>
      <c r="J73" s="2" t="s">
        <v>42</v>
      </c>
      <c r="K73" s="2" t="s">
        <v>40</v>
      </c>
      <c r="L73" s="2" t="s">
        <v>95</v>
      </c>
      <c r="M73" s="2" t="s">
        <v>42</v>
      </c>
      <c r="N73" s="2" t="s">
        <v>40</v>
      </c>
      <c r="O73" s="2" t="s">
        <v>95</v>
      </c>
      <c r="P73" s="2" t="s">
        <v>42</v>
      </c>
      <c r="Q73" s="2" t="s">
        <v>83</v>
      </c>
      <c r="R73" s="2" t="s">
        <v>128</v>
      </c>
      <c r="S73" s="2" t="s">
        <v>100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102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94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19" x14ac:dyDescent="0.35">
      <c r="G81" t="s">
        <v>96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19" x14ac:dyDescent="0.35">
      <c r="G82" t="s">
        <v>97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19" s="26" customFormat="1" x14ac:dyDescent="0.35"/>
    <row r="84" spans="1:19" s="2" customFormat="1" x14ac:dyDescent="0.35">
      <c r="H84" s="38" t="s">
        <v>135</v>
      </c>
      <c r="I84" s="38"/>
      <c r="J84" s="38"/>
      <c r="K84" s="38" t="s">
        <v>136</v>
      </c>
      <c r="L84" s="38"/>
      <c r="M84" s="38"/>
      <c r="N84" s="38" t="s">
        <v>243</v>
      </c>
      <c r="O84" s="38"/>
      <c r="P84" s="38"/>
      <c r="Q84" s="38" t="s">
        <v>244</v>
      </c>
      <c r="R84" s="38"/>
      <c r="S84" s="38"/>
    </row>
    <row r="85" spans="1:19" s="2" customFormat="1" x14ac:dyDescent="0.35">
      <c r="H85" s="2" t="s">
        <v>40</v>
      </c>
      <c r="I85" s="2" t="s">
        <v>95</v>
      </c>
      <c r="J85" s="2" t="s">
        <v>42</v>
      </c>
      <c r="K85" s="2" t="s">
        <v>40</v>
      </c>
      <c r="L85" s="2" t="s">
        <v>95</v>
      </c>
      <c r="M85" s="2" t="s">
        <v>42</v>
      </c>
      <c r="N85" s="2" t="s">
        <v>40</v>
      </c>
      <c r="O85" s="2" t="s">
        <v>95</v>
      </c>
      <c r="P85" s="2" t="s">
        <v>42</v>
      </c>
      <c r="Q85" s="2" t="s">
        <v>40</v>
      </c>
      <c r="R85" s="2" t="s">
        <v>95</v>
      </c>
      <c r="S85" s="2" t="s">
        <v>42</v>
      </c>
    </row>
    <row r="86" spans="1:19" x14ac:dyDescent="0.35">
      <c r="A86" t="s">
        <v>190</v>
      </c>
      <c r="B86" s="8">
        <v>6202</v>
      </c>
      <c r="C86">
        <v>27766</v>
      </c>
      <c r="D86">
        <v>24238</v>
      </c>
      <c r="E86">
        <v>164057.1</v>
      </c>
      <c r="H86">
        <v>1742</v>
      </c>
      <c r="K86">
        <v>4519</v>
      </c>
    </row>
    <row r="87" spans="1:19" x14ac:dyDescent="0.35">
      <c r="A87" t="s">
        <v>191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19" x14ac:dyDescent="0.35"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19" x14ac:dyDescent="0.35">
      <c r="A89" s="1" t="s">
        <v>235</v>
      </c>
    </row>
  </sheetData>
  <mergeCells count="35"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I7"/>
  <sheetViews>
    <sheetView zoomScale="80" zoomScaleNormal="80" workbookViewId="0">
      <selection activeCell="D13" sqref="D13"/>
    </sheetView>
  </sheetViews>
  <sheetFormatPr defaultRowHeight="14.5" x14ac:dyDescent="0.35"/>
  <cols>
    <col min="1" max="1" width="19.269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17.26953125" bestFit="1" customWidth="1"/>
    <col min="10" max="10" width="11.36328125" bestFit="1" customWidth="1"/>
  </cols>
  <sheetData>
    <row r="1" spans="1:9" s="2" customFormat="1" x14ac:dyDescent="0.35">
      <c r="A1" s="2" t="s">
        <v>59</v>
      </c>
      <c r="B1" s="2" t="s">
        <v>129</v>
      </c>
      <c r="C1" s="2" t="s">
        <v>7</v>
      </c>
      <c r="E1" s="2" t="s">
        <v>132</v>
      </c>
      <c r="F1" s="2" t="s">
        <v>7</v>
      </c>
      <c r="H1" s="2" t="s">
        <v>139</v>
      </c>
      <c r="I1" s="2" t="s">
        <v>140</v>
      </c>
    </row>
    <row r="2" spans="1:9" x14ac:dyDescent="0.35">
      <c r="A2" s="4" t="s">
        <v>190</v>
      </c>
      <c r="B2" t="s">
        <v>130</v>
      </c>
      <c r="C2">
        <v>200</v>
      </c>
      <c r="E2" t="s">
        <v>133</v>
      </c>
      <c r="F2">
        <v>750</v>
      </c>
      <c r="H2" t="s">
        <v>135</v>
      </c>
      <c r="I2">
        <v>9350</v>
      </c>
    </row>
    <row r="3" spans="1:9" x14ac:dyDescent="0.35">
      <c r="A3" s="4" t="s">
        <v>190</v>
      </c>
      <c r="B3" t="s">
        <v>138</v>
      </c>
      <c r="C3">
        <v>200</v>
      </c>
      <c r="E3" t="s">
        <v>134</v>
      </c>
      <c r="F3">
        <v>750</v>
      </c>
      <c r="H3" t="s">
        <v>136</v>
      </c>
      <c r="I3">
        <v>14407</v>
      </c>
    </row>
    <row r="4" spans="1:9" x14ac:dyDescent="0.35">
      <c r="A4" s="4" t="s">
        <v>190</v>
      </c>
      <c r="B4" t="s">
        <v>73</v>
      </c>
      <c r="C4">
        <v>200</v>
      </c>
      <c r="E4" t="s">
        <v>45</v>
      </c>
      <c r="F4">
        <v>1000</v>
      </c>
      <c r="H4" t="s">
        <v>137</v>
      </c>
      <c r="I4">
        <v>4405</v>
      </c>
    </row>
    <row r="5" spans="1:9" x14ac:dyDescent="0.35">
      <c r="A5" s="4" t="s">
        <v>190</v>
      </c>
      <c r="B5" t="s">
        <v>131</v>
      </c>
      <c r="C5">
        <v>200</v>
      </c>
      <c r="E5" t="s">
        <v>45</v>
      </c>
      <c r="F5">
        <v>700</v>
      </c>
    </row>
    <row r="7" spans="1:9" x14ac:dyDescent="0.35">
      <c r="A7" s="4" t="s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I42" sqref="I42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J35" s="2"/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127</v>
      </c>
      <c r="C1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105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126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104</v>
      </c>
      <c r="C40" t="s">
        <v>69</v>
      </c>
      <c r="E40">
        <v>10000</v>
      </c>
    </row>
    <row r="41" spans="1:5" x14ac:dyDescent="0.35">
      <c r="A41" s="1">
        <v>44391</v>
      </c>
      <c r="B41" t="s">
        <v>104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106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104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81</v>
      </c>
      <c r="C2" t="s">
        <v>69</v>
      </c>
      <c r="D2" t="s">
        <v>107</v>
      </c>
      <c r="E2">
        <v>5000</v>
      </c>
    </row>
    <row r="3" spans="1:5" x14ac:dyDescent="0.35">
      <c r="A3" s="1">
        <v>44344</v>
      </c>
      <c r="B3" t="s">
        <v>81</v>
      </c>
      <c r="C3" t="s">
        <v>69</v>
      </c>
      <c r="D3" t="s">
        <v>107</v>
      </c>
      <c r="E3">
        <v>4000</v>
      </c>
    </row>
    <row r="4" spans="1:5" x14ac:dyDescent="0.35">
      <c r="A4" s="1">
        <v>44348</v>
      </c>
      <c r="B4" t="s">
        <v>81</v>
      </c>
      <c r="C4" t="s">
        <v>63</v>
      </c>
      <c r="E4">
        <v>5000</v>
      </c>
    </row>
    <row r="5" spans="1:5" x14ac:dyDescent="0.35">
      <c r="A5" s="1">
        <v>44351</v>
      </c>
      <c r="B5" t="s">
        <v>81</v>
      </c>
      <c r="C5" t="s">
        <v>63</v>
      </c>
      <c r="E5">
        <v>13000</v>
      </c>
    </row>
    <row r="6" spans="1:5" x14ac:dyDescent="0.35">
      <c r="A6" s="1">
        <v>44351</v>
      </c>
      <c r="B6" t="s">
        <v>81</v>
      </c>
      <c r="C6" t="s">
        <v>63</v>
      </c>
      <c r="E6">
        <v>3000</v>
      </c>
    </row>
    <row r="7" spans="1:5" x14ac:dyDescent="0.35">
      <c r="A7" s="1">
        <v>44354</v>
      </c>
      <c r="B7" t="s">
        <v>81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81</v>
      </c>
      <c r="C8" t="s">
        <v>63</v>
      </c>
      <c r="D8" t="s">
        <v>108</v>
      </c>
      <c r="E8">
        <v>5000</v>
      </c>
    </row>
    <row r="9" spans="1:5" x14ac:dyDescent="0.35">
      <c r="A9" s="1">
        <v>44355</v>
      </c>
      <c r="B9" t="s">
        <v>81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81</v>
      </c>
      <c r="C10" t="s">
        <v>77</v>
      </c>
      <c r="E10">
        <v>4000</v>
      </c>
    </row>
    <row r="11" spans="1:5" x14ac:dyDescent="0.35">
      <c r="A11" s="1">
        <v>44356</v>
      </c>
      <c r="B11" t="s">
        <v>81</v>
      </c>
      <c r="C11" t="s">
        <v>63</v>
      </c>
      <c r="E11">
        <v>21000</v>
      </c>
    </row>
    <row r="12" spans="1:5" x14ac:dyDescent="0.35">
      <c r="A12" s="1">
        <v>44357</v>
      </c>
      <c r="B12" t="s">
        <v>81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81</v>
      </c>
      <c r="C13" t="s">
        <v>63</v>
      </c>
      <c r="D13" t="s">
        <v>108</v>
      </c>
      <c r="E13">
        <v>5000</v>
      </c>
    </row>
    <row r="14" spans="1:5" x14ac:dyDescent="0.35">
      <c r="A14" s="1">
        <v>44358</v>
      </c>
      <c r="B14" t="s">
        <v>81</v>
      </c>
      <c r="C14" t="s">
        <v>69</v>
      </c>
      <c r="E14">
        <v>5000</v>
      </c>
    </row>
    <row r="15" spans="1:5" x14ac:dyDescent="0.35">
      <c r="A15" s="1">
        <v>44358</v>
      </c>
      <c r="B15" t="s">
        <v>81</v>
      </c>
      <c r="C15" t="s">
        <v>63</v>
      </c>
      <c r="D15" t="s">
        <v>108</v>
      </c>
      <c r="E15">
        <v>10000</v>
      </c>
    </row>
    <row r="16" spans="1:5" x14ac:dyDescent="0.35">
      <c r="A16" s="1">
        <v>44358</v>
      </c>
      <c r="B16" t="s">
        <v>81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81</v>
      </c>
      <c r="C17" t="s">
        <v>69</v>
      </c>
      <c r="E17">
        <v>20000</v>
      </c>
    </row>
    <row r="18" spans="1:5" x14ac:dyDescent="0.35">
      <c r="A18" s="1">
        <v>44361</v>
      </c>
      <c r="B18" t="s">
        <v>81</v>
      </c>
      <c r="C18" t="s">
        <v>63</v>
      </c>
      <c r="E18">
        <v>45000</v>
      </c>
    </row>
    <row r="19" spans="1:5" x14ac:dyDescent="0.35">
      <c r="A19" s="1">
        <v>44362</v>
      </c>
      <c r="B19" t="s">
        <v>81</v>
      </c>
      <c r="C19" t="s">
        <v>69</v>
      </c>
      <c r="E19">
        <v>3000</v>
      </c>
    </row>
    <row r="20" spans="1:5" x14ac:dyDescent="0.35">
      <c r="A20" s="1">
        <v>44363</v>
      </c>
      <c r="B20" t="s">
        <v>81</v>
      </c>
      <c r="C20" t="s">
        <v>63</v>
      </c>
      <c r="E20">
        <v>30000</v>
      </c>
    </row>
    <row r="21" spans="1:5" x14ac:dyDescent="0.35">
      <c r="A21" s="1">
        <v>44364</v>
      </c>
      <c r="B21" t="s">
        <v>81</v>
      </c>
      <c r="C21" t="s">
        <v>63</v>
      </c>
      <c r="E21">
        <v>25000</v>
      </c>
    </row>
    <row r="22" spans="1:5" x14ac:dyDescent="0.35">
      <c r="A22" s="1">
        <v>44365</v>
      </c>
      <c r="B22" t="s">
        <v>81</v>
      </c>
      <c r="C22" t="s">
        <v>63</v>
      </c>
      <c r="E22">
        <v>20000</v>
      </c>
    </row>
    <row r="23" spans="1:5" x14ac:dyDescent="0.35">
      <c r="A23" s="1">
        <v>44366</v>
      </c>
      <c r="B23" t="s">
        <v>81</v>
      </c>
      <c r="C23" t="s">
        <v>69</v>
      </c>
      <c r="E23">
        <v>4000</v>
      </c>
    </row>
    <row r="24" spans="1:5" x14ac:dyDescent="0.35">
      <c r="A24" s="1">
        <v>44368</v>
      </c>
      <c r="B24" t="s">
        <v>81</v>
      </c>
      <c r="C24" t="s">
        <v>63</v>
      </c>
      <c r="E24">
        <v>24000</v>
      </c>
    </row>
    <row r="25" spans="1:5" x14ac:dyDescent="0.35">
      <c r="A25" s="1">
        <v>44369</v>
      </c>
      <c r="B25" t="s">
        <v>81</v>
      </c>
      <c r="C25" t="s">
        <v>69</v>
      </c>
      <c r="E25">
        <v>5000</v>
      </c>
    </row>
    <row r="26" spans="1:5" x14ac:dyDescent="0.35">
      <c r="A26" s="1">
        <v>44369</v>
      </c>
      <c r="B26" t="s">
        <v>81</v>
      </c>
      <c r="C26" t="s">
        <v>63</v>
      </c>
      <c r="E26">
        <v>26000</v>
      </c>
    </row>
    <row r="27" spans="1:5" x14ac:dyDescent="0.35">
      <c r="A27" s="1">
        <v>44369</v>
      </c>
      <c r="B27" t="s">
        <v>81</v>
      </c>
      <c r="C27" t="s">
        <v>63</v>
      </c>
      <c r="E27">
        <v>6000</v>
      </c>
    </row>
    <row r="28" spans="1:5" x14ac:dyDescent="0.35">
      <c r="A28" s="1">
        <v>44370</v>
      </c>
      <c r="B28" t="s">
        <v>81</v>
      </c>
      <c r="C28" t="s">
        <v>63</v>
      </c>
      <c r="E28">
        <v>30000</v>
      </c>
    </row>
    <row r="29" spans="1:5" x14ac:dyDescent="0.35">
      <c r="A29" s="1">
        <v>44372</v>
      </c>
      <c r="B29" t="s">
        <v>81</v>
      </c>
      <c r="C29" t="s">
        <v>63</v>
      </c>
      <c r="E29">
        <v>30000</v>
      </c>
    </row>
    <row r="30" spans="1:5" x14ac:dyDescent="0.35">
      <c r="A30" s="1">
        <v>44373</v>
      </c>
      <c r="B30" t="s">
        <v>81</v>
      </c>
      <c r="C30" t="s">
        <v>69</v>
      </c>
      <c r="E30">
        <v>5000</v>
      </c>
    </row>
    <row r="31" spans="1:5" x14ac:dyDescent="0.35">
      <c r="A31" s="1">
        <v>44373</v>
      </c>
      <c r="B31" t="s">
        <v>81</v>
      </c>
      <c r="C31" t="s">
        <v>63</v>
      </c>
      <c r="E31">
        <v>10000</v>
      </c>
    </row>
    <row r="32" spans="1:5" x14ac:dyDescent="0.35">
      <c r="A32" s="1">
        <v>44375</v>
      </c>
      <c r="B32" t="s">
        <v>81</v>
      </c>
      <c r="C32" t="s">
        <v>63</v>
      </c>
      <c r="E32">
        <v>23000</v>
      </c>
    </row>
    <row r="33" spans="1:5" x14ac:dyDescent="0.35">
      <c r="A33" s="1">
        <v>44376</v>
      </c>
      <c r="B33" t="s">
        <v>81</v>
      </c>
      <c r="C33" t="s">
        <v>63</v>
      </c>
      <c r="E33">
        <v>30000</v>
      </c>
    </row>
    <row r="34" spans="1:5" x14ac:dyDescent="0.35">
      <c r="A34" s="1">
        <v>44377</v>
      </c>
      <c r="B34" t="s">
        <v>81</v>
      </c>
      <c r="C34" t="s">
        <v>63</v>
      </c>
      <c r="E34">
        <v>30000</v>
      </c>
    </row>
    <row r="35" spans="1:5" x14ac:dyDescent="0.35">
      <c r="A35" s="1">
        <v>44378</v>
      </c>
      <c r="B35" t="s">
        <v>81</v>
      </c>
      <c r="C35" t="s">
        <v>77</v>
      </c>
      <c r="E35">
        <v>20000</v>
      </c>
    </row>
    <row r="36" spans="1:5" x14ac:dyDescent="0.35">
      <c r="A36" s="1">
        <v>44379</v>
      </c>
      <c r="B36" t="s">
        <v>81</v>
      </c>
      <c r="C36" t="s">
        <v>77</v>
      </c>
      <c r="E36">
        <v>5000</v>
      </c>
    </row>
    <row r="37" spans="1:5" x14ac:dyDescent="0.35">
      <c r="A37" s="1">
        <v>44380</v>
      </c>
      <c r="B37" t="s">
        <v>81</v>
      </c>
      <c r="C37" t="s">
        <v>77</v>
      </c>
      <c r="E37">
        <v>15000</v>
      </c>
    </row>
    <row r="38" spans="1:5" x14ac:dyDescent="0.35">
      <c r="A38" s="1">
        <v>44382</v>
      </c>
      <c r="B38" t="s">
        <v>81</v>
      </c>
      <c r="C38" t="s">
        <v>63</v>
      </c>
      <c r="E38">
        <v>20000</v>
      </c>
    </row>
    <row r="39" spans="1:5" x14ac:dyDescent="0.35">
      <c r="A39" s="1">
        <v>44383</v>
      </c>
      <c r="B39" t="s">
        <v>81</v>
      </c>
      <c r="C39" t="s">
        <v>63</v>
      </c>
      <c r="E39">
        <v>24000</v>
      </c>
    </row>
    <row r="40" spans="1:5" x14ac:dyDescent="0.35">
      <c r="A40" s="1">
        <v>44383</v>
      </c>
      <c r="B40" t="s">
        <v>81</v>
      </c>
      <c r="C40" t="s">
        <v>57</v>
      </c>
      <c r="E40">
        <v>35000</v>
      </c>
    </row>
    <row r="41" spans="1:5" x14ac:dyDescent="0.35">
      <c r="A41" s="1">
        <v>44384</v>
      </c>
      <c r="B41" t="s">
        <v>81</v>
      </c>
      <c r="C41" t="s">
        <v>63</v>
      </c>
      <c r="E41">
        <v>20000</v>
      </c>
    </row>
    <row r="42" spans="1:5" x14ac:dyDescent="0.35">
      <c r="A42" s="1">
        <v>44385</v>
      </c>
      <c r="B42" t="s">
        <v>81</v>
      </c>
      <c r="C42" t="s">
        <v>69</v>
      </c>
      <c r="E42">
        <v>20000</v>
      </c>
    </row>
    <row r="43" spans="1:5" x14ac:dyDescent="0.35">
      <c r="A43" s="1">
        <v>44385</v>
      </c>
      <c r="B43" t="s">
        <v>81</v>
      </c>
      <c r="C43" t="s">
        <v>63</v>
      </c>
      <c r="E43">
        <v>5000</v>
      </c>
    </row>
    <row r="44" spans="1:5" x14ac:dyDescent="0.35">
      <c r="A44" s="1">
        <v>44386</v>
      </c>
      <c r="B44" t="s">
        <v>81</v>
      </c>
      <c r="C44" t="s">
        <v>69</v>
      </c>
      <c r="E44">
        <v>20000</v>
      </c>
    </row>
    <row r="45" spans="1:5" x14ac:dyDescent="0.35">
      <c r="A45" s="1">
        <v>44387</v>
      </c>
      <c r="B45" t="s">
        <v>81</v>
      </c>
      <c r="C45" t="s">
        <v>69</v>
      </c>
      <c r="E45">
        <v>12000</v>
      </c>
    </row>
    <row r="46" spans="1:5" x14ac:dyDescent="0.35">
      <c r="A46" s="1">
        <v>44389</v>
      </c>
      <c r="B46" t="s">
        <v>81</v>
      </c>
      <c r="C46" t="s">
        <v>69</v>
      </c>
      <c r="E46">
        <v>14850</v>
      </c>
    </row>
    <row r="47" spans="1:5" x14ac:dyDescent="0.35">
      <c r="A47" s="1">
        <v>44389</v>
      </c>
      <c r="B47" t="s">
        <v>81</v>
      </c>
      <c r="C47" t="s">
        <v>63</v>
      </c>
      <c r="E47">
        <v>7000</v>
      </c>
    </row>
    <row r="48" spans="1:5" x14ac:dyDescent="0.35">
      <c r="A48" s="1">
        <v>44390</v>
      </c>
      <c r="B48" t="s">
        <v>81</v>
      </c>
      <c r="C48" t="s">
        <v>63</v>
      </c>
      <c r="E48">
        <v>5000</v>
      </c>
    </row>
    <row r="49" spans="1:5" x14ac:dyDescent="0.35">
      <c r="A49" s="1">
        <v>44391</v>
      </c>
      <c r="B49" t="s">
        <v>81</v>
      </c>
      <c r="C49" t="s">
        <v>63</v>
      </c>
      <c r="E49">
        <v>20000</v>
      </c>
    </row>
    <row r="50" spans="1:5" x14ac:dyDescent="0.35">
      <c r="A50" s="1">
        <v>44392</v>
      </c>
      <c r="B50" t="s">
        <v>81</v>
      </c>
      <c r="C50" t="s">
        <v>69</v>
      </c>
      <c r="D50" t="s">
        <v>109</v>
      </c>
      <c r="E50">
        <v>12000</v>
      </c>
    </row>
    <row r="51" spans="1:5" x14ac:dyDescent="0.35">
      <c r="A51" s="1">
        <v>44393</v>
      </c>
      <c r="B51" t="s">
        <v>81</v>
      </c>
      <c r="C51" t="s">
        <v>63</v>
      </c>
      <c r="E51">
        <v>10000</v>
      </c>
    </row>
    <row r="52" spans="1:5" x14ac:dyDescent="0.35">
      <c r="A52" s="1">
        <v>44394</v>
      </c>
      <c r="B52" t="s">
        <v>81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110</v>
      </c>
      <c r="C2" t="s">
        <v>63</v>
      </c>
      <c r="E2">
        <v>75000</v>
      </c>
    </row>
    <row r="3" spans="1:5" x14ac:dyDescent="0.35">
      <c r="A3" s="1">
        <v>44336</v>
      </c>
      <c r="B3" t="s">
        <v>110</v>
      </c>
      <c r="C3" t="s">
        <v>63</v>
      </c>
      <c r="E3">
        <v>29657.89</v>
      </c>
    </row>
    <row r="4" spans="1:5" x14ac:dyDescent="0.35">
      <c r="A4" s="1">
        <v>44336</v>
      </c>
      <c r="B4" t="s">
        <v>110</v>
      </c>
      <c r="C4" t="s">
        <v>63</v>
      </c>
      <c r="E4">
        <v>55000</v>
      </c>
    </row>
    <row r="5" spans="1:5" x14ac:dyDescent="0.35">
      <c r="A5" s="1">
        <v>44344</v>
      </c>
      <c r="B5" t="s">
        <v>110</v>
      </c>
      <c r="C5" t="s">
        <v>63</v>
      </c>
      <c r="E5">
        <v>45000</v>
      </c>
    </row>
    <row r="6" spans="1:5" x14ac:dyDescent="0.35">
      <c r="A6" s="1">
        <v>44351</v>
      </c>
      <c r="B6" t="s">
        <v>110</v>
      </c>
      <c r="C6" t="s">
        <v>63</v>
      </c>
      <c r="E6">
        <v>40000</v>
      </c>
    </row>
    <row r="7" spans="1:5" x14ac:dyDescent="0.35">
      <c r="A7" s="1">
        <v>44354</v>
      </c>
      <c r="B7" t="s">
        <v>110</v>
      </c>
      <c r="C7" t="s">
        <v>63</v>
      </c>
      <c r="E7">
        <v>20000</v>
      </c>
    </row>
    <row r="8" spans="1:5" x14ac:dyDescent="0.35">
      <c r="A8" s="1">
        <v>44357</v>
      </c>
      <c r="B8" t="s">
        <v>110</v>
      </c>
      <c r="C8" t="s">
        <v>63</v>
      </c>
      <c r="E8">
        <v>15000</v>
      </c>
    </row>
    <row r="9" spans="1:5" x14ac:dyDescent="0.35">
      <c r="A9" s="1">
        <v>44362</v>
      </c>
      <c r="B9" t="s">
        <v>110</v>
      </c>
      <c r="C9" t="s">
        <v>63</v>
      </c>
      <c r="E9">
        <v>50000</v>
      </c>
    </row>
    <row r="10" spans="1:5" x14ac:dyDescent="0.35">
      <c r="A10" s="1">
        <v>44364</v>
      </c>
      <c r="B10" t="s">
        <v>110</v>
      </c>
      <c r="C10" t="s">
        <v>63</v>
      </c>
      <c r="E10">
        <v>30000</v>
      </c>
    </row>
    <row r="11" spans="1:5" x14ac:dyDescent="0.35">
      <c r="A11" s="1">
        <v>44371</v>
      </c>
      <c r="B11" t="s">
        <v>110</v>
      </c>
      <c r="C11" t="s">
        <v>63</v>
      </c>
      <c r="E11">
        <v>52540</v>
      </c>
    </row>
    <row r="12" spans="1:5" x14ac:dyDescent="0.35">
      <c r="A12" s="1">
        <v>44372</v>
      </c>
      <c r="B12" t="s">
        <v>110</v>
      </c>
      <c r="C12" t="s">
        <v>63</v>
      </c>
      <c r="E12">
        <v>25000</v>
      </c>
    </row>
    <row r="13" spans="1:5" x14ac:dyDescent="0.35">
      <c r="A13" s="1">
        <v>44378</v>
      </c>
      <c r="B13" t="s">
        <v>110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CARİ</vt:lpstr>
      <vt:lpstr>BİLANÇOLAR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2021-07-23T17:43:41Z</dcterms:modified>
</cp:coreProperties>
</file>